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3B0EE1E8-9045-4DB6-9593-3DF7C53699DC}" xr6:coauthVersionLast="45" xr6:coauthVersionMax="45" xr10:uidLastSave="{00000000-0000-0000-0000-000000000000}"/>
  <bookViews>
    <workbookView xWindow="0" yWindow="380" windowWidth="19420" windowHeight="10420" firstSheet="9" activeTab="10" xr2:uid="{00000000-000D-0000-FFFF-FFFF00000000}"/>
  </bookViews>
  <sheets>
    <sheet name="m4_m_industry" sheetId="1" r:id="rId1"/>
    <sheet name="m4_m_macro" sheetId="2" r:id="rId2"/>
    <sheet name="m4_m_finance" sheetId="7" r:id="rId3"/>
    <sheet name="m4_m_demographic" sheetId="3" r:id="rId4"/>
    <sheet name="m4_m_micro" sheetId="5" r:id="rId5"/>
    <sheet name="m4_m_other" sheetId="8" r:id="rId6"/>
    <sheet name="m4_q_macro" sheetId="4" r:id="rId7"/>
    <sheet name="m4_q_micro" sheetId="6" r:id="rId8"/>
    <sheet name="m4_q_finance" sheetId="13" r:id="rId9"/>
    <sheet name="m4_q_industry" sheetId="14" r:id="rId10"/>
    <sheet name="m4_q_other" sheetId="9" r:id="rId11"/>
    <sheet name="m4_q_demographic" sheetId="18" r:id="rId12"/>
    <sheet name="m4_y_macro" sheetId="10" r:id="rId13"/>
    <sheet name="m4_y_micro" sheetId="11" r:id="rId14"/>
    <sheet name="m4_y_other" sheetId="12" r:id="rId15"/>
    <sheet name="m4_y_industry" sheetId="15" r:id="rId16"/>
    <sheet name="m4_y_finance" sheetId="16" r:id="rId17"/>
    <sheet name="m4_y_demographic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5" i="9" l="1"/>
  <c r="D74" i="9"/>
  <c r="D73" i="9"/>
  <c r="D84" i="9" s="1"/>
  <c r="D61" i="9"/>
  <c r="D60" i="9"/>
  <c r="D59" i="9"/>
  <c r="D70" i="9" s="1"/>
  <c r="D55" i="9"/>
  <c r="D54" i="9"/>
  <c r="D53" i="9"/>
  <c r="D52" i="9"/>
  <c r="D51" i="9"/>
  <c r="D50" i="9"/>
  <c r="D49" i="9"/>
  <c r="D48" i="9"/>
  <c r="D47" i="9"/>
  <c r="D46" i="9"/>
  <c r="D57" i="9" s="1"/>
  <c r="D42" i="9"/>
  <c r="D41" i="9"/>
  <c r="D40" i="9"/>
  <c r="D39" i="9"/>
  <c r="D38" i="9"/>
  <c r="D37" i="9"/>
  <c r="D36" i="9"/>
  <c r="D35" i="9"/>
  <c r="D34" i="9"/>
  <c r="D33" i="9"/>
  <c r="D44" i="9" s="1"/>
  <c r="D29" i="9"/>
  <c r="D28" i="9"/>
  <c r="D27" i="9"/>
  <c r="D26" i="9"/>
  <c r="D25" i="9"/>
  <c r="D24" i="9"/>
  <c r="D23" i="9"/>
  <c r="D22" i="9"/>
  <c r="D21" i="9"/>
  <c r="D20" i="9"/>
  <c r="D31" i="9" s="1"/>
  <c r="D18" i="9"/>
  <c r="D17" i="9"/>
  <c r="D16" i="9"/>
  <c r="D15" i="9"/>
  <c r="D14" i="9"/>
  <c r="D13" i="9"/>
  <c r="D12" i="9"/>
  <c r="D11" i="9"/>
  <c r="D10" i="9"/>
  <c r="D9" i="9"/>
  <c r="D8" i="9"/>
  <c r="D7" i="9"/>
  <c r="O73" i="9"/>
  <c r="O59" i="9"/>
  <c r="O46" i="9"/>
  <c r="O33" i="9"/>
  <c r="O20" i="9"/>
  <c r="O7" i="9"/>
  <c r="O75" i="18"/>
  <c r="O61" i="18"/>
  <c r="O47" i="18"/>
  <c r="O33" i="18"/>
  <c r="O19" i="18"/>
  <c r="O5" i="18"/>
  <c r="D77" i="18"/>
  <c r="D76" i="18"/>
  <c r="D75" i="18"/>
  <c r="D86" i="18" s="1"/>
  <c r="D63" i="18"/>
  <c r="D62" i="18"/>
  <c r="D61" i="18"/>
  <c r="D72" i="18" s="1"/>
  <c r="D56" i="18"/>
  <c r="D55" i="18"/>
  <c r="D54" i="18"/>
  <c r="D53" i="18"/>
  <c r="D52" i="18"/>
  <c r="D51" i="18"/>
  <c r="D50" i="18"/>
  <c r="D49" i="18"/>
  <c r="D57" i="18" s="1"/>
  <c r="D48" i="18"/>
  <c r="D47" i="18"/>
  <c r="D59" i="18" s="1" a="1"/>
  <c r="D59" i="18" s="1"/>
  <c r="D42" i="18"/>
  <c r="D41" i="18"/>
  <c r="D40" i="18"/>
  <c r="D39" i="18"/>
  <c r="D38" i="18"/>
  <c r="D37" i="18"/>
  <c r="D36" i="18"/>
  <c r="D35" i="18"/>
  <c r="D34" i="18"/>
  <c r="D33" i="18"/>
  <c r="D44" i="18" s="1"/>
  <c r="D28" i="18"/>
  <c r="D27" i="18"/>
  <c r="D26" i="18"/>
  <c r="D25" i="18"/>
  <c r="D24" i="18"/>
  <c r="D23" i="18"/>
  <c r="D22" i="18"/>
  <c r="D21" i="18"/>
  <c r="D20" i="18"/>
  <c r="D19" i="18"/>
  <c r="D30" i="18" s="1"/>
  <c r="D17" i="18" a="1"/>
  <c r="D17" i="18" s="1"/>
  <c r="D16" i="18"/>
  <c r="D15" i="18"/>
  <c r="D14" i="18"/>
  <c r="D13" i="18"/>
  <c r="D12" i="18"/>
  <c r="D11" i="18"/>
  <c r="D10" i="18"/>
  <c r="D9" i="18"/>
  <c r="D8" i="18"/>
  <c r="D7" i="18"/>
  <c r="D6" i="18"/>
  <c r="D5" i="18"/>
  <c r="D75" i="13" a="1"/>
  <c r="D75" i="13"/>
  <c r="D89" i="13" a="1"/>
  <c r="D89" i="13"/>
  <c r="D81" i="13"/>
  <c r="D80" i="13"/>
  <c r="D79" i="13"/>
  <c r="D87" i="13" s="1"/>
  <c r="D78" i="13"/>
  <c r="D77" i="13"/>
  <c r="D67" i="13"/>
  <c r="D66" i="13"/>
  <c r="D65" i="13"/>
  <c r="D64" i="13"/>
  <c r="D63" i="13"/>
  <c r="D74" i="13" s="1"/>
  <c r="D58" i="13"/>
  <c r="D57" i="13"/>
  <c r="D56" i="13"/>
  <c r="D55" i="13"/>
  <c r="D54" i="13"/>
  <c r="D53" i="13"/>
  <c r="D52" i="13"/>
  <c r="D51" i="13"/>
  <c r="D50" i="13"/>
  <c r="D49" i="13"/>
  <c r="D60" i="13" s="1"/>
  <c r="D44" i="13"/>
  <c r="D43" i="13"/>
  <c r="D42" i="13"/>
  <c r="D41" i="13"/>
  <c r="D40" i="13"/>
  <c r="D39" i="13"/>
  <c r="D38" i="13"/>
  <c r="D37" i="13"/>
  <c r="D36" i="13"/>
  <c r="D35" i="13"/>
  <c r="D46" i="13" s="1"/>
  <c r="D30" i="13"/>
  <c r="D29" i="13"/>
  <c r="D28" i="13"/>
  <c r="D27" i="13"/>
  <c r="D26" i="13"/>
  <c r="D25" i="13"/>
  <c r="D24" i="13"/>
  <c r="D23" i="13"/>
  <c r="D22" i="13"/>
  <c r="D21" i="13"/>
  <c r="D32" i="13" s="1"/>
  <c r="D19" i="13" a="1"/>
  <c r="D19" i="13" s="1"/>
  <c r="D18" i="13"/>
  <c r="D17" i="13"/>
  <c r="D16" i="13"/>
  <c r="D15" i="13"/>
  <c r="D14" i="13"/>
  <c r="D13" i="13"/>
  <c r="D12" i="13"/>
  <c r="D11" i="13"/>
  <c r="D10" i="13"/>
  <c r="D9" i="13"/>
  <c r="D8" i="13"/>
  <c r="D3" i="13"/>
  <c r="D7" i="13"/>
  <c r="O77" i="13"/>
  <c r="O63" i="13"/>
  <c r="O49" i="13"/>
  <c r="O35" i="13"/>
  <c r="O21" i="13"/>
  <c r="O7" i="13"/>
  <c r="D100" i="4"/>
  <c r="D99" i="4"/>
  <c r="D98" i="4"/>
  <c r="D109" i="4" s="1"/>
  <c r="D95" i="4"/>
  <c r="D87" i="4"/>
  <c r="D86" i="4"/>
  <c r="D85" i="4"/>
  <c r="D96" i="4" s="1"/>
  <c r="D76" i="4"/>
  <c r="D75" i="4"/>
  <c r="D74" i="4"/>
  <c r="D73" i="4"/>
  <c r="D72" i="4"/>
  <c r="D83" i="4" s="1"/>
  <c r="D63" i="4"/>
  <c r="D62" i="4"/>
  <c r="D61" i="4"/>
  <c r="D70" i="4" s="1"/>
  <c r="D60" i="4"/>
  <c r="D59" i="4"/>
  <c r="D55" i="4"/>
  <c r="D54" i="4"/>
  <c r="D53" i="4"/>
  <c r="D52" i="4"/>
  <c r="D51" i="4"/>
  <c r="D50" i="4"/>
  <c r="D49" i="4"/>
  <c r="D48" i="4"/>
  <c r="D47" i="4"/>
  <c r="D46" i="4"/>
  <c r="D57" i="4" s="1"/>
  <c r="D42" i="4"/>
  <c r="D41" i="4"/>
  <c r="D40" i="4"/>
  <c r="D39" i="4"/>
  <c r="D38" i="4"/>
  <c r="D37" i="4"/>
  <c r="D36" i="4"/>
  <c r="D35" i="4"/>
  <c r="D44" i="4" s="1"/>
  <c r="D34" i="4"/>
  <c r="D33" i="4"/>
  <c r="D29" i="4"/>
  <c r="D28" i="4"/>
  <c r="D27" i="4"/>
  <c r="D26" i="4"/>
  <c r="D25" i="4"/>
  <c r="D24" i="4"/>
  <c r="D23" i="4"/>
  <c r="D22" i="4"/>
  <c r="D21" i="4"/>
  <c r="D20" i="4"/>
  <c r="D31" i="4" s="1"/>
  <c r="D18" i="4"/>
  <c r="D17" i="4"/>
  <c r="D16" i="4"/>
  <c r="D15" i="4"/>
  <c r="D14" i="4"/>
  <c r="D13" i="4"/>
  <c r="D12" i="4"/>
  <c r="D11" i="4"/>
  <c r="D10" i="4"/>
  <c r="D9" i="4"/>
  <c r="D8" i="4"/>
  <c r="D7" i="4"/>
  <c r="O77" i="14"/>
  <c r="O63" i="14"/>
  <c r="O49" i="14"/>
  <c r="O35" i="14"/>
  <c r="O21" i="14"/>
  <c r="O7" i="14"/>
  <c r="D79" i="14"/>
  <c r="D78" i="14"/>
  <c r="D77" i="14"/>
  <c r="G88" i="14"/>
  <c r="F88" i="14"/>
  <c r="E88" i="14"/>
  <c r="D88" i="14"/>
  <c r="G87" i="14"/>
  <c r="F87" i="14"/>
  <c r="E87" i="14"/>
  <c r="D87" i="14"/>
  <c r="D75" i="14" a="1"/>
  <c r="D75" i="14" s="1"/>
  <c r="D65" i="14"/>
  <c r="D73" i="14" s="1"/>
  <c r="D64" i="14"/>
  <c r="D63" i="14"/>
  <c r="D58" i="14"/>
  <c r="D57" i="14"/>
  <c r="D56" i="14"/>
  <c r="D55" i="14"/>
  <c r="D54" i="14"/>
  <c r="D53" i="14"/>
  <c r="D52" i="14"/>
  <c r="D51" i="14"/>
  <c r="D50" i="14"/>
  <c r="D49" i="14"/>
  <c r="D60" i="14" s="1"/>
  <c r="D44" i="14"/>
  <c r="D43" i="14"/>
  <c r="D42" i="14"/>
  <c r="D41" i="14"/>
  <c r="D40" i="14"/>
  <c r="D39" i="14"/>
  <c r="D38" i="14"/>
  <c r="D37" i="14"/>
  <c r="D46" i="14" s="1"/>
  <c r="D36" i="14"/>
  <c r="D35" i="14"/>
  <c r="D47" i="14" s="1" a="1"/>
  <c r="D47" i="14" s="1"/>
  <c r="D31" i="14"/>
  <c r="D30" i="14"/>
  <c r="D29" i="14"/>
  <c r="D28" i="14"/>
  <c r="D27" i="14"/>
  <c r="D26" i="14"/>
  <c r="D25" i="14"/>
  <c r="D24" i="14"/>
  <c r="D23" i="14"/>
  <c r="D32" i="14" s="1"/>
  <c r="D22" i="14"/>
  <c r="D21" i="14"/>
  <c r="D33" i="14" s="1" a="1"/>
  <c r="D33" i="14" s="1"/>
  <c r="D19" i="14" a="1"/>
  <c r="D19" i="14" s="1"/>
  <c r="D18" i="14"/>
  <c r="D17" i="14"/>
  <c r="D16" i="14"/>
  <c r="D15" i="14"/>
  <c r="D14" i="14"/>
  <c r="D13" i="14"/>
  <c r="D12" i="14"/>
  <c r="D11" i="14"/>
  <c r="D10" i="14"/>
  <c r="D9" i="14"/>
  <c r="D8" i="14"/>
  <c r="D3" i="14"/>
  <c r="D7" i="14"/>
  <c r="O98" i="6"/>
  <c r="O85" i="6"/>
  <c r="O72" i="6"/>
  <c r="D100" i="6"/>
  <c r="D99" i="6"/>
  <c r="D98" i="6"/>
  <c r="D109" i="6" s="1"/>
  <c r="D87" i="6"/>
  <c r="D96" i="6" s="1"/>
  <c r="D86" i="6"/>
  <c r="D85" i="6"/>
  <c r="D74" i="6"/>
  <c r="D83" i="6" s="1"/>
  <c r="D73" i="6"/>
  <c r="D72" i="6"/>
  <c r="D61" i="6"/>
  <c r="D70" i="6" s="1"/>
  <c r="D60" i="6"/>
  <c r="D59" i="6"/>
  <c r="D55" i="6"/>
  <c r="D54" i="6"/>
  <c r="D53" i="6"/>
  <c r="D52" i="6"/>
  <c r="D51" i="6"/>
  <c r="D50" i="6"/>
  <c r="D49" i="6"/>
  <c r="D48" i="6"/>
  <c r="D57" i="6" s="1"/>
  <c r="D47" i="6"/>
  <c r="D46" i="6"/>
  <c r="D42" i="6"/>
  <c r="D41" i="6"/>
  <c r="D40" i="6"/>
  <c r="D39" i="6"/>
  <c r="D38" i="6"/>
  <c r="D37" i="6"/>
  <c r="D36" i="6"/>
  <c r="D35" i="6"/>
  <c r="D44" i="6" s="1"/>
  <c r="D34" i="6"/>
  <c r="D33" i="6"/>
  <c r="D29" i="6"/>
  <c r="D28" i="6"/>
  <c r="D27" i="6"/>
  <c r="D26" i="6"/>
  <c r="D25" i="6"/>
  <c r="D24" i="6"/>
  <c r="D23" i="6"/>
  <c r="D22" i="6"/>
  <c r="D21" i="6"/>
  <c r="D20" i="6"/>
  <c r="D31" i="6" s="1"/>
  <c r="D18" i="6"/>
  <c r="D17" i="6"/>
  <c r="D16" i="6"/>
  <c r="D15" i="6"/>
  <c r="D14" i="6"/>
  <c r="D13" i="6"/>
  <c r="D12" i="6"/>
  <c r="D11" i="6"/>
  <c r="D10" i="6"/>
  <c r="D9" i="6"/>
  <c r="D8" i="6"/>
  <c r="D7" i="6"/>
  <c r="O79" i="12"/>
  <c r="O65" i="12"/>
  <c r="O51" i="12"/>
  <c r="D77" i="12" a="1"/>
  <c r="D77" i="12"/>
  <c r="D91" i="12" a="1"/>
  <c r="D91" i="12" s="1"/>
  <c r="D81" i="12"/>
  <c r="D89" i="12" s="1"/>
  <c r="D80" i="12"/>
  <c r="D79" i="12"/>
  <c r="D67" i="12"/>
  <c r="D75" i="12" s="1"/>
  <c r="D66" i="12"/>
  <c r="D65" i="12"/>
  <c r="D60" i="12"/>
  <c r="D59" i="12"/>
  <c r="D58" i="12"/>
  <c r="D57" i="12"/>
  <c r="D56" i="12"/>
  <c r="D55" i="12"/>
  <c r="D54" i="12"/>
  <c r="D53" i="12"/>
  <c r="D62" i="12" s="1"/>
  <c r="D52" i="12"/>
  <c r="D51" i="12"/>
  <c r="D63" i="12" s="1" a="1"/>
  <c r="D63" i="12" s="1"/>
  <c r="D45" i="12"/>
  <c r="D44" i="12"/>
  <c r="D43" i="12"/>
  <c r="D42" i="12"/>
  <c r="D41" i="12"/>
  <c r="D40" i="12"/>
  <c r="D39" i="12"/>
  <c r="D38" i="12"/>
  <c r="D37" i="12"/>
  <c r="D36" i="12"/>
  <c r="D47" i="12" s="1"/>
  <c r="D31" i="12"/>
  <c r="D30" i="12"/>
  <c r="D29" i="12"/>
  <c r="D28" i="12"/>
  <c r="D27" i="12"/>
  <c r="D26" i="12"/>
  <c r="D25" i="12"/>
  <c r="D24" i="12"/>
  <c r="D23" i="12"/>
  <c r="D22" i="12"/>
  <c r="D33" i="12" s="1"/>
  <c r="D20" i="12" a="1"/>
  <c r="D20" i="12" s="1"/>
  <c r="D19" i="12"/>
  <c r="D18" i="12"/>
  <c r="D17" i="12"/>
  <c r="D16" i="12"/>
  <c r="D15" i="12"/>
  <c r="D14" i="12"/>
  <c r="D13" i="12"/>
  <c r="D12" i="12"/>
  <c r="D11" i="12"/>
  <c r="D10" i="12"/>
  <c r="D9" i="12"/>
  <c r="D8" i="12"/>
  <c r="D75" i="17" a="1"/>
  <c r="D75" i="17"/>
  <c r="D89" i="17" a="1"/>
  <c r="D89" i="17"/>
  <c r="D81" i="17"/>
  <c r="D80" i="17"/>
  <c r="D79" i="17"/>
  <c r="D87" i="17" s="1"/>
  <c r="D78" i="17"/>
  <c r="D77" i="17"/>
  <c r="D67" i="17"/>
  <c r="D66" i="17"/>
  <c r="D65" i="17"/>
  <c r="D64" i="17"/>
  <c r="D63" i="17"/>
  <c r="D74" i="17" s="1"/>
  <c r="D58" i="17"/>
  <c r="D57" i="17"/>
  <c r="D56" i="17"/>
  <c r="D55" i="17"/>
  <c r="D54" i="17"/>
  <c r="D53" i="17"/>
  <c r="D52" i="17"/>
  <c r="D51" i="17"/>
  <c r="D50" i="17"/>
  <c r="D49" i="17"/>
  <c r="D60" i="17" s="1"/>
  <c r="D44" i="17"/>
  <c r="D43" i="17"/>
  <c r="D42" i="17"/>
  <c r="D41" i="17"/>
  <c r="D40" i="17"/>
  <c r="D39" i="17"/>
  <c r="D38" i="17"/>
  <c r="D37" i="17"/>
  <c r="D46" i="17" s="1"/>
  <c r="D36" i="17"/>
  <c r="D35" i="17"/>
  <c r="D47" i="17" s="1" a="1"/>
  <c r="D47" i="17" s="1"/>
  <c r="D30" i="17"/>
  <c r="D29" i="17"/>
  <c r="D28" i="17"/>
  <c r="D27" i="17"/>
  <c r="D26" i="17"/>
  <c r="D25" i="17"/>
  <c r="D24" i="17"/>
  <c r="D23" i="17"/>
  <c r="D22" i="17"/>
  <c r="D21" i="17"/>
  <c r="D32" i="17" s="1"/>
  <c r="D19" i="17" a="1"/>
  <c r="D19" i="17" s="1"/>
  <c r="D18" i="17"/>
  <c r="D17" i="17"/>
  <c r="D16" i="17"/>
  <c r="D15" i="17"/>
  <c r="D14" i="17"/>
  <c r="D13" i="17"/>
  <c r="D12" i="17"/>
  <c r="D11" i="17"/>
  <c r="D10" i="17"/>
  <c r="D9" i="17"/>
  <c r="D8" i="17"/>
  <c r="D7" i="17"/>
  <c r="D41" i="16"/>
  <c r="D40" i="16"/>
  <c r="D39" i="16"/>
  <c r="D38" i="16"/>
  <c r="D37" i="16"/>
  <c r="D36" i="16"/>
  <c r="D35" i="16"/>
  <c r="D100" i="16"/>
  <c r="D99" i="16"/>
  <c r="D98" i="16"/>
  <c r="D97" i="16"/>
  <c r="D96" i="16"/>
  <c r="D95" i="16"/>
  <c r="D94" i="16"/>
  <c r="D93" i="16"/>
  <c r="D92" i="16"/>
  <c r="D91" i="16"/>
  <c r="D90" i="16"/>
  <c r="D102" i="16" s="1" a="1"/>
  <c r="D102" i="16" s="1"/>
  <c r="D85" i="16"/>
  <c r="D84" i="16"/>
  <c r="D83" i="16"/>
  <c r="D82" i="16"/>
  <c r="D81" i="16"/>
  <c r="D80" i="16"/>
  <c r="D79" i="16"/>
  <c r="D78" i="16"/>
  <c r="D77" i="16"/>
  <c r="D76" i="16"/>
  <c r="D87" i="16" s="1"/>
  <c r="D71" i="16"/>
  <c r="D70" i="16"/>
  <c r="D69" i="16"/>
  <c r="D68" i="16"/>
  <c r="D67" i="16"/>
  <c r="D66" i="16"/>
  <c r="D65" i="16"/>
  <c r="D64" i="16"/>
  <c r="D63" i="16"/>
  <c r="D62" i="16"/>
  <c r="D73" i="16" s="1"/>
  <c r="D57" i="16"/>
  <c r="D56" i="16"/>
  <c r="D55" i="16"/>
  <c r="D54" i="16"/>
  <c r="D53" i="16"/>
  <c r="D52" i="16"/>
  <c r="D51" i="16"/>
  <c r="D50" i="16"/>
  <c r="D49" i="16"/>
  <c r="D48" i="16"/>
  <c r="D59" i="16" s="1"/>
  <c r="D30" i="16"/>
  <c r="D29" i="16"/>
  <c r="D28" i="16"/>
  <c r="D27" i="16"/>
  <c r="D26" i="16"/>
  <c r="D25" i="16"/>
  <c r="D24" i="16"/>
  <c r="D23" i="16"/>
  <c r="D32" i="16" s="1"/>
  <c r="D22" i="16"/>
  <c r="D21" i="16"/>
  <c r="D33" i="16" s="1" a="1"/>
  <c r="D33" i="16" s="1"/>
  <c r="D19" i="16" a="1"/>
  <c r="D19" i="16" s="1"/>
  <c r="D18" i="16"/>
  <c r="D17" i="16"/>
  <c r="D3" i="16"/>
  <c r="D16" i="16"/>
  <c r="D15" i="16"/>
  <c r="D14" i="16"/>
  <c r="D13" i="16"/>
  <c r="D12" i="16"/>
  <c r="D11" i="16"/>
  <c r="D10" i="16"/>
  <c r="D9" i="16"/>
  <c r="D8" i="16"/>
  <c r="D7" i="16"/>
  <c r="O77" i="10"/>
  <c r="O63" i="10"/>
  <c r="D89" i="10" a="1"/>
  <c r="D89" i="10"/>
  <c r="D75" i="10" a="1"/>
  <c r="D75" i="10"/>
  <c r="D81" i="10"/>
  <c r="D80" i="10"/>
  <c r="D79" i="10"/>
  <c r="D87" i="10" s="1"/>
  <c r="D78" i="10"/>
  <c r="D77" i="10"/>
  <c r="D73" i="10"/>
  <c r="D67" i="10"/>
  <c r="D66" i="10"/>
  <c r="D65" i="10"/>
  <c r="D64" i="10"/>
  <c r="D63" i="10"/>
  <c r="D59" i="10"/>
  <c r="D58" i="10"/>
  <c r="D57" i="10"/>
  <c r="D56" i="10"/>
  <c r="D55" i="10"/>
  <c r="D54" i="10"/>
  <c r="D53" i="10"/>
  <c r="D52" i="10"/>
  <c r="D51" i="10"/>
  <c r="D50" i="10"/>
  <c r="D49" i="10"/>
  <c r="D61" i="10" s="1" a="1"/>
  <c r="D61" i="10" s="1"/>
  <c r="D44" i="10"/>
  <c r="D43" i="10"/>
  <c r="D42" i="10"/>
  <c r="D41" i="10"/>
  <c r="D40" i="10"/>
  <c r="D39" i="10"/>
  <c r="D38" i="10"/>
  <c r="D37" i="10"/>
  <c r="D45" i="10" s="1"/>
  <c r="D36" i="10"/>
  <c r="D35" i="10"/>
  <c r="D47" i="10" s="1" a="1"/>
  <c r="D47" i="10" s="1"/>
  <c r="D30" i="10"/>
  <c r="D29" i="10"/>
  <c r="D28" i="10"/>
  <c r="D27" i="10"/>
  <c r="D26" i="10"/>
  <c r="D25" i="10"/>
  <c r="D24" i="10"/>
  <c r="D23" i="10"/>
  <c r="D32" i="10" s="1"/>
  <c r="D22" i="10"/>
  <c r="D21" i="10"/>
  <c r="D33" i="10" s="1" a="1"/>
  <c r="D33" i="10" s="1"/>
  <c r="D19" i="10" a="1"/>
  <c r="D19" i="10" s="1"/>
  <c r="D18" i="10"/>
  <c r="D17" i="10"/>
  <c r="D16" i="10"/>
  <c r="D15" i="10"/>
  <c r="D14" i="10"/>
  <c r="D13" i="10"/>
  <c r="D12" i="10"/>
  <c r="D11" i="10"/>
  <c r="D10" i="10"/>
  <c r="D9" i="10"/>
  <c r="D8" i="10"/>
  <c r="D7" i="10"/>
  <c r="O78" i="15"/>
  <c r="G104" i="15" a="1"/>
  <c r="G104" i="15" s="1"/>
  <c r="F104" i="15" a="1"/>
  <c r="F104" i="15" s="1"/>
  <c r="E104" i="15" a="1"/>
  <c r="E104" i="15" s="1"/>
  <c r="D104" i="15" a="1"/>
  <c r="D104" i="15"/>
  <c r="D90" i="15" a="1"/>
  <c r="D90" i="15" s="1"/>
  <c r="D76" i="15" a="1"/>
  <c r="D76" i="15"/>
  <c r="D96" i="15"/>
  <c r="D95" i="15"/>
  <c r="D94" i="15"/>
  <c r="D93" i="15"/>
  <c r="D92" i="15"/>
  <c r="D103" i="15" s="1"/>
  <c r="D82" i="15"/>
  <c r="D81" i="15"/>
  <c r="D80" i="15"/>
  <c r="D89" i="15" s="1"/>
  <c r="D79" i="15"/>
  <c r="D78" i="15"/>
  <c r="D68" i="15"/>
  <c r="D67" i="15"/>
  <c r="D66" i="15"/>
  <c r="D75" i="15" s="1"/>
  <c r="D65" i="15"/>
  <c r="D64" i="15"/>
  <c r="D59" i="15"/>
  <c r="D58" i="15"/>
  <c r="D57" i="15"/>
  <c r="D56" i="15"/>
  <c r="D55" i="15"/>
  <c r="D54" i="15"/>
  <c r="D53" i="15"/>
  <c r="D52" i="15"/>
  <c r="D51" i="15"/>
  <c r="D50" i="15"/>
  <c r="D61" i="15" s="1"/>
  <c r="D45" i="15"/>
  <c r="D44" i="15"/>
  <c r="D43" i="15"/>
  <c r="D42" i="15"/>
  <c r="D41" i="15"/>
  <c r="D40" i="15"/>
  <c r="D39" i="15"/>
  <c r="D38" i="15"/>
  <c r="D37" i="15"/>
  <c r="D36" i="15"/>
  <c r="D47" i="15" s="1"/>
  <c r="D31" i="15"/>
  <c r="D30" i="15"/>
  <c r="D29" i="15"/>
  <c r="D28" i="15"/>
  <c r="D27" i="15"/>
  <c r="D26" i="15"/>
  <c r="D25" i="15"/>
  <c r="D24" i="15"/>
  <c r="D32" i="15" s="1"/>
  <c r="D23" i="15"/>
  <c r="D22" i="15"/>
  <c r="D34" i="15" s="1" a="1"/>
  <c r="D34" i="15" s="1"/>
  <c r="D20" i="15" a="1"/>
  <c r="D20" i="15" s="1"/>
  <c r="D19" i="15"/>
  <c r="D18" i="15"/>
  <c r="D17" i="15"/>
  <c r="D16" i="15"/>
  <c r="D15" i="15"/>
  <c r="D14" i="15"/>
  <c r="D13" i="15"/>
  <c r="D12" i="15"/>
  <c r="D11" i="15"/>
  <c r="D10" i="15"/>
  <c r="D9" i="15"/>
  <c r="D8" i="15"/>
  <c r="O77" i="11"/>
  <c r="D89" i="11" a="1"/>
  <c r="D89" i="11"/>
  <c r="D81" i="11"/>
  <c r="D80" i="11"/>
  <c r="D79" i="11"/>
  <c r="D78" i="11"/>
  <c r="D77" i="11"/>
  <c r="D88" i="11" s="1"/>
  <c r="D75" i="11" a="1"/>
  <c r="D75" i="11"/>
  <c r="D67" i="11"/>
  <c r="D66" i="11"/>
  <c r="D65" i="11"/>
  <c r="D74" i="11" s="1"/>
  <c r="D64" i="11"/>
  <c r="D63" i="11"/>
  <c r="D58" i="11"/>
  <c r="D57" i="11"/>
  <c r="D56" i="11"/>
  <c r="D55" i="11"/>
  <c r="D54" i="11"/>
  <c r="D53" i="11"/>
  <c r="D52" i="11"/>
  <c r="D51" i="11"/>
  <c r="D50" i="11"/>
  <c r="D49" i="11"/>
  <c r="D60" i="11" s="1"/>
  <c r="D44" i="11"/>
  <c r="D43" i="11"/>
  <c r="D42" i="11"/>
  <c r="D41" i="11"/>
  <c r="D40" i="11"/>
  <c r="D39" i="11"/>
  <c r="D38" i="11"/>
  <c r="D37" i="11"/>
  <c r="D45" i="11" s="1"/>
  <c r="D36" i="11"/>
  <c r="D35" i="11"/>
  <c r="D47" i="11" s="1" a="1"/>
  <c r="D47" i="11" s="1"/>
  <c r="D30" i="11"/>
  <c r="D29" i="11"/>
  <c r="D28" i="11"/>
  <c r="D27" i="11"/>
  <c r="D26" i="11"/>
  <c r="D25" i="11"/>
  <c r="D24" i="11"/>
  <c r="D23" i="11"/>
  <c r="D22" i="11"/>
  <c r="D21" i="11"/>
  <c r="D32" i="11" s="1"/>
  <c r="D19" i="11" a="1"/>
  <c r="D19" i="11" s="1"/>
  <c r="D18" i="11"/>
  <c r="D17" i="11"/>
  <c r="D16" i="11"/>
  <c r="D15" i="11"/>
  <c r="D14" i="11"/>
  <c r="D13" i="11"/>
  <c r="D12" i="11"/>
  <c r="D11" i="11"/>
  <c r="D10" i="11"/>
  <c r="D9" i="11"/>
  <c r="D8" i="11"/>
  <c r="D7" i="11"/>
  <c r="O84" i="8"/>
  <c r="O83" i="8"/>
  <c r="O82" i="8"/>
  <c r="O81" i="8"/>
  <c r="O80" i="8"/>
  <c r="O70" i="8"/>
  <c r="O69" i="8"/>
  <c r="O68" i="8"/>
  <c r="O67" i="8"/>
  <c r="O66" i="8"/>
  <c r="G92" i="8" a="1"/>
  <c r="G92" i="8" s="1"/>
  <c r="F92" i="8" a="1"/>
  <c r="F92" i="8" s="1"/>
  <c r="E92" i="8" a="1"/>
  <c r="E92" i="8" s="1"/>
  <c r="D92" i="8" a="1"/>
  <c r="D92" i="8" s="1"/>
  <c r="G78" i="8" a="1"/>
  <c r="G78" i="8" s="1"/>
  <c r="F78" i="8" a="1"/>
  <c r="F78" i="8" s="1"/>
  <c r="E78" i="8" a="1"/>
  <c r="E78" i="8" s="1"/>
  <c r="D78" i="8" a="1"/>
  <c r="D78" i="8" s="1"/>
  <c r="D90" i="8"/>
  <c r="D84" i="8"/>
  <c r="D83" i="8"/>
  <c r="D82" i="8"/>
  <c r="D81" i="8"/>
  <c r="D91" i="8" s="1"/>
  <c r="D80" i="8"/>
  <c r="D76" i="8"/>
  <c r="D70" i="8"/>
  <c r="D69" i="8"/>
  <c r="D68" i="8"/>
  <c r="D67" i="8"/>
  <c r="D66" i="8"/>
  <c r="D59" i="8"/>
  <c r="D58" i="8"/>
  <c r="D57" i="8"/>
  <c r="D56" i="8"/>
  <c r="D55" i="8"/>
  <c r="D54" i="8"/>
  <c r="D53" i="8"/>
  <c r="D52" i="8"/>
  <c r="D60" i="8" s="1"/>
  <c r="D51" i="8"/>
  <c r="D50" i="8"/>
  <c r="D62" i="8" s="1" a="1"/>
  <c r="D62" i="8" s="1"/>
  <c r="D46" i="8"/>
  <c r="D45" i="8"/>
  <c r="D44" i="8"/>
  <c r="D43" i="8"/>
  <c r="D42" i="8"/>
  <c r="D41" i="8"/>
  <c r="D40" i="8"/>
  <c r="D39" i="8"/>
  <c r="D38" i="8"/>
  <c r="D47" i="8" s="1"/>
  <c r="D37" i="8"/>
  <c r="D36" i="8"/>
  <c r="D48" i="8" s="1" a="1"/>
  <c r="D48" i="8" s="1"/>
  <c r="D30" i="8"/>
  <c r="D29" i="8"/>
  <c r="D28" i="8"/>
  <c r="D27" i="8"/>
  <c r="D26" i="8"/>
  <c r="D25" i="8"/>
  <c r="D24" i="8"/>
  <c r="D23" i="8"/>
  <c r="D32" i="8" s="1"/>
  <c r="D22" i="8"/>
  <c r="D21" i="8"/>
  <c r="D33" i="8" s="1" a="1"/>
  <c r="D33" i="8" s="1"/>
  <c r="D19" i="8" a="1"/>
  <c r="D19" i="8" s="1"/>
  <c r="D18" i="8"/>
  <c r="D17" i="8"/>
  <c r="D16" i="8"/>
  <c r="D15" i="8"/>
  <c r="D14" i="8"/>
  <c r="D13" i="8"/>
  <c r="D12" i="8"/>
  <c r="D11" i="8"/>
  <c r="D10" i="8"/>
  <c r="D9" i="8"/>
  <c r="D8" i="8"/>
  <c r="D7" i="8"/>
  <c r="D103" i="5"/>
  <c r="D102" i="5"/>
  <c r="D101" i="5"/>
  <c r="D89" i="5"/>
  <c r="D88" i="5"/>
  <c r="D87" i="5"/>
  <c r="D75" i="5"/>
  <c r="D74" i="5"/>
  <c r="D73" i="5"/>
  <c r="D62" i="5"/>
  <c r="D61" i="5"/>
  <c r="D60" i="5"/>
  <c r="D56" i="5"/>
  <c r="D55" i="5"/>
  <c r="D54" i="5"/>
  <c r="D53" i="5"/>
  <c r="D52" i="5"/>
  <c r="D51" i="5"/>
  <c r="D50" i="5"/>
  <c r="D49" i="5"/>
  <c r="D48" i="5"/>
  <c r="D47" i="5"/>
  <c r="D43" i="5"/>
  <c r="D42" i="5"/>
  <c r="D41" i="5"/>
  <c r="D40" i="5"/>
  <c r="D39" i="5"/>
  <c r="D38" i="5"/>
  <c r="D37" i="5"/>
  <c r="D36" i="5"/>
  <c r="D35" i="5"/>
  <c r="D34" i="5"/>
  <c r="D30" i="5"/>
  <c r="D29" i="5"/>
  <c r="D28" i="5"/>
  <c r="D27" i="5"/>
  <c r="D26" i="5"/>
  <c r="D25" i="5"/>
  <c r="D24" i="5"/>
  <c r="D23" i="5"/>
  <c r="D22" i="5"/>
  <c r="D21" i="5"/>
  <c r="D17" i="5"/>
  <c r="D16" i="5"/>
  <c r="D15" i="5"/>
  <c r="D14" i="5"/>
  <c r="D13" i="5"/>
  <c r="D12" i="5"/>
  <c r="D11" i="5"/>
  <c r="D10" i="5"/>
  <c r="D9" i="5"/>
  <c r="D8" i="5"/>
  <c r="D87" i="3"/>
  <c r="D86" i="3"/>
  <c r="D85" i="3"/>
  <c r="D96" i="3" s="1"/>
  <c r="D74" i="3"/>
  <c r="D73" i="3"/>
  <c r="D72" i="3"/>
  <c r="D83" i="3" s="1"/>
  <c r="D61" i="3"/>
  <c r="D60" i="3"/>
  <c r="D59" i="3"/>
  <c r="D70" i="3" s="1"/>
  <c r="D55" i="3"/>
  <c r="D54" i="3"/>
  <c r="D53" i="3"/>
  <c r="D52" i="3"/>
  <c r="D51" i="3"/>
  <c r="D50" i="3"/>
  <c r="D49" i="3"/>
  <c r="D48" i="3"/>
  <c r="D47" i="3"/>
  <c r="D46" i="3"/>
  <c r="D57" i="3" s="1"/>
  <c r="D42" i="3"/>
  <c r="D41" i="3"/>
  <c r="D40" i="3"/>
  <c r="D39" i="3"/>
  <c r="D38" i="3"/>
  <c r="D37" i="3"/>
  <c r="D36" i="3"/>
  <c r="D35" i="3"/>
  <c r="D34" i="3"/>
  <c r="D33" i="3"/>
  <c r="D44" i="3" s="1"/>
  <c r="D29" i="3"/>
  <c r="D28" i="3"/>
  <c r="D27" i="3"/>
  <c r="D26" i="3"/>
  <c r="D25" i="3"/>
  <c r="D24" i="3"/>
  <c r="D23" i="3"/>
  <c r="D22" i="3"/>
  <c r="D21" i="3"/>
  <c r="D20" i="3"/>
  <c r="D31" i="3" s="1"/>
  <c r="D18" i="3"/>
  <c r="D17" i="3"/>
  <c r="D16" i="3"/>
  <c r="D15" i="3"/>
  <c r="D14" i="3"/>
  <c r="D13" i="3"/>
  <c r="D12" i="3"/>
  <c r="D11" i="3"/>
  <c r="D10" i="3"/>
  <c r="D9" i="3"/>
  <c r="D8" i="3"/>
  <c r="D7" i="3"/>
  <c r="O106" i="7"/>
  <c r="O92" i="7"/>
  <c r="O78" i="7"/>
  <c r="O49" i="7"/>
  <c r="D80" i="7"/>
  <c r="D79" i="7"/>
  <c r="D89" i="7" s="1"/>
  <c r="D78" i="7"/>
  <c r="D90" i="7" a="1"/>
  <c r="D88" i="7"/>
  <c r="D108" i="7"/>
  <c r="D107" i="7"/>
  <c r="D116" i="7" s="1"/>
  <c r="D106" i="7"/>
  <c r="D117" i="7" s="1"/>
  <c r="D94" i="7"/>
  <c r="D93" i="7"/>
  <c r="D102" i="7" s="1"/>
  <c r="D92" i="7"/>
  <c r="D103" i="7" s="1"/>
  <c r="D76" i="7" a="1"/>
  <c r="D76" i="7" s="1"/>
  <c r="D75" i="7"/>
  <c r="D74" i="7"/>
  <c r="D66" i="7"/>
  <c r="D65" i="7"/>
  <c r="D64" i="7"/>
  <c r="D58" i="7"/>
  <c r="D57" i="7"/>
  <c r="D56" i="7"/>
  <c r="D55" i="7"/>
  <c r="D54" i="7"/>
  <c r="D53" i="7"/>
  <c r="D52" i="7"/>
  <c r="D51" i="7"/>
  <c r="D60" i="7" s="1"/>
  <c r="D50" i="7"/>
  <c r="D49" i="7"/>
  <c r="D44" i="7"/>
  <c r="D43" i="7"/>
  <c r="D42" i="7"/>
  <c r="D41" i="7"/>
  <c r="D40" i="7"/>
  <c r="D39" i="7"/>
  <c r="D38" i="7"/>
  <c r="D37" i="7"/>
  <c r="D46" i="7" s="1"/>
  <c r="D36" i="7"/>
  <c r="D35" i="7"/>
  <c r="D47" i="7" s="1" a="1"/>
  <c r="D47" i="7" s="1"/>
  <c r="D30" i="7"/>
  <c r="D29" i="7"/>
  <c r="D28" i="7"/>
  <c r="D27" i="7"/>
  <c r="D26" i="7"/>
  <c r="D25" i="7"/>
  <c r="D24" i="7"/>
  <c r="D23" i="7"/>
  <c r="D22" i="7"/>
  <c r="D21" i="7"/>
  <c r="D32" i="7" s="1"/>
  <c r="D19" i="7" a="1"/>
  <c r="D19" i="7" s="1"/>
  <c r="D18" i="7"/>
  <c r="D17" i="7"/>
  <c r="D16" i="7"/>
  <c r="D15" i="7"/>
  <c r="D14" i="7"/>
  <c r="D13" i="7"/>
  <c r="D12" i="7"/>
  <c r="D11" i="7"/>
  <c r="D10" i="7"/>
  <c r="D9" i="7"/>
  <c r="D8" i="7"/>
  <c r="D7" i="7"/>
  <c r="E75" i="7"/>
  <c r="E89" i="7"/>
  <c r="D83" i="9" l="1"/>
  <c r="D69" i="9"/>
  <c r="D56" i="9"/>
  <c r="D43" i="9"/>
  <c r="D30" i="9"/>
  <c r="D85" i="18"/>
  <c r="D71" i="18"/>
  <c r="D58" i="18"/>
  <c r="D45" i="18" a="1"/>
  <c r="D45" i="18" s="1"/>
  <c r="D43" i="18"/>
  <c r="D31" i="18" a="1"/>
  <c r="D31" i="18" s="1"/>
  <c r="D29" i="18"/>
  <c r="D88" i="13"/>
  <c r="D73" i="13"/>
  <c r="D61" i="13" a="1"/>
  <c r="D61" i="13" s="1"/>
  <c r="D59" i="13"/>
  <c r="D47" i="13" a="1"/>
  <c r="D47" i="13" s="1"/>
  <c r="D45" i="13"/>
  <c r="D33" i="13" a="1"/>
  <c r="D33" i="13" s="1"/>
  <c r="D31" i="13"/>
  <c r="D108" i="4"/>
  <c r="D82" i="4"/>
  <c r="D69" i="4"/>
  <c r="D56" i="4"/>
  <c r="D43" i="4"/>
  <c r="D30" i="4"/>
  <c r="D74" i="14"/>
  <c r="D61" i="14" a="1"/>
  <c r="D61" i="14" s="1"/>
  <c r="D59" i="14"/>
  <c r="D45" i="14"/>
  <c r="D108" i="6"/>
  <c r="D95" i="6"/>
  <c r="D82" i="6"/>
  <c r="D69" i="6"/>
  <c r="D56" i="6"/>
  <c r="D43" i="6"/>
  <c r="D30" i="6"/>
  <c r="D90" i="12"/>
  <c r="D76" i="12"/>
  <c r="D61" i="12"/>
  <c r="D48" i="12" a="1"/>
  <c r="D48" i="12" s="1"/>
  <c r="D46" i="12"/>
  <c r="D34" i="12" a="1"/>
  <c r="D34" i="12" s="1"/>
  <c r="D32" i="12"/>
  <c r="D88" i="17"/>
  <c r="D73" i="17"/>
  <c r="D61" i="17" a="1"/>
  <c r="D61" i="17" s="1"/>
  <c r="D59" i="17"/>
  <c r="D45" i="17"/>
  <c r="D33" i="17" a="1"/>
  <c r="D33" i="17" s="1"/>
  <c r="D31" i="17"/>
  <c r="D101" i="16"/>
  <c r="D88" i="16" a="1"/>
  <c r="D88" i="16" s="1"/>
  <c r="D86" i="16"/>
  <c r="D74" i="16" a="1"/>
  <c r="D74" i="16" s="1"/>
  <c r="D72" i="16"/>
  <c r="D60" i="16" a="1"/>
  <c r="D60" i="16" s="1"/>
  <c r="D58" i="16"/>
  <c r="D31" i="16"/>
  <c r="D88" i="10"/>
  <c r="D74" i="10"/>
  <c r="D60" i="10"/>
  <c r="D46" i="10"/>
  <c r="D31" i="10"/>
  <c r="D102" i="15"/>
  <c r="D88" i="15"/>
  <c r="D74" i="15"/>
  <c r="D62" i="15" a="1"/>
  <c r="D62" i="15" s="1"/>
  <c r="D60" i="15"/>
  <c r="D48" i="15" a="1"/>
  <c r="D48" i="15" s="1"/>
  <c r="D46" i="15"/>
  <c r="D33" i="15"/>
  <c r="D87" i="11"/>
  <c r="D73" i="11"/>
  <c r="D61" i="11" a="1"/>
  <c r="D61" i="11" s="1"/>
  <c r="D59" i="11"/>
  <c r="D46" i="11"/>
  <c r="D33" i="11" a="1"/>
  <c r="D33" i="11" s="1"/>
  <c r="D31" i="11"/>
  <c r="D77" i="8"/>
  <c r="D61" i="8"/>
  <c r="D31" i="8"/>
  <c r="D112" i="5"/>
  <c r="D18" i="5"/>
  <c r="D71" i="5"/>
  <c r="D111" i="5"/>
  <c r="D45" i="5"/>
  <c r="D32" i="5"/>
  <c r="D19" i="5"/>
  <c r="D31" i="5"/>
  <c r="D58" i="5"/>
  <c r="D98" i="5"/>
  <c r="D84" i="5"/>
  <c r="D97" i="5"/>
  <c r="D83" i="5"/>
  <c r="D70" i="5"/>
  <c r="D57" i="5"/>
  <c r="D44" i="5"/>
  <c r="D95" i="3"/>
  <c r="D82" i="3"/>
  <c r="D69" i="3"/>
  <c r="D56" i="3"/>
  <c r="D43" i="3"/>
  <c r="D30" i="3"/>
  <c r="D90" i="7"/>
  <c r="D118" i="7" a="1"/>
  <c r="D118" i="7" s="1"/>
  <c r="D104" i="7" a="1"/>
  <c r="D104" i="7" s="1"/>
  <c r="D61" i="7" a="1"/>
  <c r="D61" i="7" s="1"/>
  <c r="D59" i="7"/>
  <c r="D45" i="7"/>
  <c r="D33" i="7" a="1"/>
  <c r="D33" i="7" s="1"/>
  <c r="D31" i="7"/>
  <c r="G116" i="2" l="1" a="1"/>
  <c r="G116" i="2" s="1"/>
  <c r="F116" i="2" a="1"/>
  <c r="F116" i="2" s="1"/>
  <c r="E116" i="2" a="1"/>
  <c r="E116" i="2" s="1"/>
  <c r="D116" i="2" a="1"/>
  <c r="D116" i="2"/>
  <c r="G102" i="2" a="1"/>
  <c r="G102" i="2" s="1"/>
  <c r="F102" i="2" a="1"/>
  <c r="F102" i="2" s="1"/>
  <c r="E102" i="2" a="1"/>
  <c r="E102" i="2" s="1"/>
  <c r="D102" i="2" a="1"/>
  <c r="D102" i="2" s="1"/>
  <c r="G88" i="2" a="1"/>
  <c r="G88" i="2" s="1"/>
  <c r="F88" i="2" a="1"/>
  <c r="F88" i="2" s="1"/>
  <c r="E88" i="2" a="1"/>
  <c r="E88" i="2" s="1"/>
  <c r="D88" i="2" a="1"/>
  <c r="D88" i="2" s="1"/>
  <c r="G74" i="2" a="1"/>
  <c r="G74" i="2" s="1"/>
  <c r="F74" i="2" a="1"/>
  <c r="F74" i="2" s="1"/>
  <c r="E74" i="2" a="1"/>
  <c r="E74" i="2" s="1"/>
  <c r="D74" i="2" a="1"/>
  <c r="D74" i="2"/>
  <c r="G60" i="2" a="1"/>
  <c r="G60" i="2" s="1"/>
  <c r="F60" i="2" a="1"/>
  <c r="F60" i="2" s="1"/>
  <c r="E60" i="2" a="1"/>
  <c r="E60" i="2" s="1"/>
  <c r="D60" i="2" a="1"/>
  <c r="D60" i="2" s="1"/>
  <c r="D46" i="2" a="1"/>
  <c r="D46" i="2"/>
  <c r="G46" i="2" a="1"/>
  <c r="G46" i="2" s="1"/>
  <c r="F46" i="2" a="1"/>
  <c r="F46" i="2" s="1"/>
  <c r="E46" i="2" a="1"/>
  <c r="E46" i="2" s="1"/>
  <c r="G32" i="2" a="1"/>
  <c r="G32" i="2" s="1"/>
  <c r="F32" i="2" a="1"/>
  <c r="F32" i="2" s="1"/>
  <c r="E32" i="2" a="1"/>
  <c r="E32" i="2" s="1"/>
  <c r="D32" i="2" a="1"/>
  <c r="D32" i="2" s="1"/>
  <c r="G18" i="2" a="1"/>
  <c r="G18" i="2" s="1"/>
  <c r="F18" i="2" a="1"/>
  <c r="F18" i="2" s="1"/>
  <c r="E18" i="2" a="1"/>
  <c r="E18" i="2" s="1"/>
  <c r="D18" i="2" a="1"/>
  <c r="D18" i="2"/>
  <c r="G115" i="2"/>
  <c r="F115" i="2"/>
  <c r="E115" i="2"/>
  <c r="D115" i="2"/>
  <c r="G114" i="2"/>
  <c r="F114" i="2"/>
  <c r="E114" i="2"/>
  <c r="D114" i="2"/>
  <c r="D101" i="2"/>
  <c r="D100" i="2"/>
  <c r="G101" i="2"/>
  <c r="F101" i="2"/>
  <c r="E101" i="2"/>
  <c r="G100" i="2"/>
  <c r="F100" i="2"/>
  <c r="E100" i="2"/>
  <c r="D87" i="2"/>
  <c r="D86" i="2"/>
  <c r="E86" i="2"/>
  <c r="E87" i="2"/>
  <c r="D73" i="2"/>
  <c r="D72" i="2"/>
  <c r="D59" i="2"/>
  <c r="D58" i="2"/>
  <c r="D45" i="2"/>
  <c r="D44" i="2"/>
  <c r="D31" i="2"/>
  <c r="D30" i="2"/>
  <c r="D17" i="2"/>
  <c r="D16" i="2"/>
  <c r="D64" i="2"/>
  <c r="D63" i="2"/>
  <c r="D62" i="2"/>
  <c r="D78" i="2"/>
  <c r="D77" i="2"/>
  <c r="D76" i="2"/>
  <c r="D92" i="2"/>
  <c r="D91" i="2"/>
  <c r="D90" i="2"/>
  <c r="D108" i="2"/>
  <c r="D107" i="2"/>
  <c r="D106" i="2"/>
  <c r="D105" i="2"/>
  <c r="D104" i="2"/>
  <c r="D57" i="2"/>
  <c r="D56" i="2"/>
  <c r="D55" i="2"/>
  <c r="D54" i="2"/>
  <c r="D53" i="2"/>
  <c r="D52" i="2"/>
  <c r="D51" i="2"/>
  <c r="D50" i="2"/>
  <c r="D49" i="2"/>
  <c r="D48" i="2"/>
  <c r="D43" i="2"/>
  <c r="D42" i="2"/>
  <c r="D41" i="2"/>
  <c r="D40" i="2"/>
  <c r="D39" i="2"/>
  <c r="D38" i="2"/>
  <c r="D37" i="2"/>
  <c r="D36" i="2"/>
  <c r="D35" i="2"/>
  <c r="D34" i="2"/>
  <c r="D29" i="2"/>
  <c r="D28" i="2"/>
  <c r="D27" i="2"/>
  <c r="D26" i="2"/>
  <c r="D25" i="2"/>
  <c r="D24" i="2"/>
  <c r="D23" i="2"/>
  <c r="D22" i="2"/>
  <c r="D21" i="2"/>
  <c r="D20" i="2"/>
  <c r="D3" i="2"/>
  <c r="D15" i="2"/>
  <c r="D14" i="2"/>
  <c r="D13" i="2"/>
  <c r="D12" i="2"/>
  <c r="D11" i="2"/>
  <c r="D10" i="2"/>
  <c r="D9" i="2"/>
  <c r="D8" i="2"/>
  <c r="D7" i="2"/>
  <c r="D6" i="2"/>
  <c r="D145" i="1" a="1"/>
  <c r="D145" i="1" s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1" i="1" a="1"/>
  <c r="D131" i="1" s="1"/>
  <c r="D130" i="1"/>
  <c r="D129" i="1"/>
  <c r="D121" i="1"/>
  <c r="D120" i="1"/>
  <c r="D119" i="1"/>
  <c r="D114" i="1"/>
  <c r="D113" i="1"/>
  <c r="D112" i="1"/>
  <c r="D111" i="1"/>
  <c r="D110" i="1"/>
  <c r="D109" i="1"/>
  <c r="D108" i="1"/>
  <c r="D107" i="1"/>
  <c r="D106" i="1"/>
  <c r="D105" i="1"/>
  <c r="D116" i="1" s="1"/>
  <c r="D103" i="1" a="1"/>
  <c r="D103" i="1" s="1"/>
  <c r="D102" i="1"/>
  <c r="D101" i="1"/>
  <c r="D100" i="1"/>
  <c r="D99" i="1"/>
  <c r="D98" i="1"/>
  <c r="D97" i="1"/>
  <c r="D96" i="1"/>
  <c r="D95" i="1"/>
  <c r="D94" i="1"/>
  <c r="D93" i="1"/>
  <c r="D92" i="1"/>
  <c r="D91" i="1"/>
  <c r="D89" i="1" a="1"/>
  <c r="D89" i="1" s="1"/>
  <c r="D88" i="1"/>
  <c r="D87" i="1"/>
  <c r="D79" i="1"/>
  <c r="D78" i="1"/>
  <c r="D77" i="1"/>
  <c r="D75" i="1" a="1"/>
  <c r="D75" i="1" s="1"/>
  <c r="D74" i="1"/>
  <c r="D73" i="1"/>
  <c r="D65" i="1"/>
  <c r="D64" i="1"/>
  <c r="D63" i="1"/>
  <c r="D61" i="1"/>
  <c r="D61" i="1" a="1"/>
  <c r="D60" i="1"/>
  <c r="D59" i="1"/>
  <c r="D58" i="1"/>
  <c r="D57" i="1"/>
  <c r="D56" i="1"/>
  <c r="D55" i="1"/>
  <c r="D54" i="1"/>
  <c r="D53" i="1"/>
  <c r="D52" i="1"/>
  <c r="D51" i="1"/>
  <c r="D50" i="1"/>
  <c r="D49" i="1"/>
  <c r="D47" i="1" a="1"/>
  <c r="D47" i="1" s="1"/>
  <c r="D46" i="1"/>
  <c r="D45" i="1"/>
  <c r="D33" i="1" a="1"/>
  <c r="D33" i="1" s="1"/>
  <c r="D32" i="1"/>
  <c r="D31" i="1"/>
  <c r="D44" i="1"/>
  <c r="D43" i="1"/>
  <c r="D42" i="1"/>
  <c r="D41" i="1"/>
  <c r="D40" i="1"/>
  <c r="D39" i="1"/>
  <c r="D38" i="1"/>
  <c r="D37" i="1"/>
  <c r="D36" i="1"/>
  <c r="D35" i="1"/>
  <c r="D30" i="1"/>
  <c r="D29" i="1"/>
  <c r="D28" i="1"/>
  <c r="D27" i="1"/>
  <c r="D26" i="1"/>
  <c r="D25" i="1"/>
  <c r="D24" i="1"/>
  <c r="D23" i="1"/>
  <c r="D22" i="1"/>
  <c r="D21" i="1"/>
  <c r="D19" i="1" a="1"/>
  <c r="D19" i="1" s="1"/>
  <c r="D18" i="1"/>
  <c r="D17" i="1"/>
  <c r="D16" i="1"/>
  <c r="D15" i="1"/>
  <c r="D14" i="1"/>
  <c r="D13" i="1"/>
  <c r="D12" i="1"/>
  <c r="D11" i="1"/>
  <c r="D10" i="1"/>
  <c r="D9" i="1"/>
  <c r="D8" i="1"/>
  <c r="D3" i="1"/>
  <c r="D7" i="1"/>
  <c r="E145" i="1" a="1"/>
  <c r="E145" i="1" s="1"/>
  <c r="E144" i="1"/>
  <c r="E143" i="1"/>
  <c r="E131" i="1" a="1"/>
  <c r="E131" i="1" s="1"/>
  <c r="E130" i="1"/>
  <c r="E129" i="1"/>
  <c r="E117" i="1" a="1"/>
  <c r="E117" i="1" s="1"/>
  <c r="E116" i="1"/>
  <c r="E115" i="1"/>
  <c r="E103" i="1" a="1"/>
  <c r="E103" i="1" s="1"/>
  <c r="E102" i="1"/>
  <c r="E101" i="1"/>
  <c r="E89" i="1" a="1"/>
  <c r="E89" i="1" s="1"/>
  <c r="E88" i="1"/>
  <c r="E87" i="1"/>
  <c r="E75" i="1" a="1"/>
  <c r="E75" i="1" s="1"/>
  <c r="E74" i="1"/>
  <c r="E73" i="1"/>
  <c r="E61" i="1" a="1"/>
  <c r="E61" i="1" s="1"/>
  <c r="E60" i="1"/>
  <c r="E59" i="1"/>
  <c r="E47" i="1" a="1"/>
  <c r="E47" i="1" s="1"/>
  <c r="E46" i="1"/>
  <c r="E45" i="1"/>
  <c r="E33" i="1" a="1"/>
  <c r="E33" i="1" s="1"/>
  <c r="E32" i="1"/>
  <c r="E31" i="1"/>
  <c r="E19" i="1" a="1"/>
  <c r="E19" i="1" s="1"/>
  <c r="E18" i="1"/>
  <c r="E17" i="1"/>
  <c r="D117" i="1" l="1" a="1"/>
  <c r="D117" i="1" s="1"/>
  <c r="D115" i="1"/>
  <c r="G89" i="13" a="1"/>
  <c r="G89" i="13" s="1"/>
  <c r="F89" i="13" a="1"/>
  <c r="F89" i="13" s="1"/>
  <c r="E89" i="13" a="1"/>
  <c r="E89" i="13" s="1"/>
  <c r="G75" i="13" a="1"/>
  <c r="G75" i="13" s="1"/>
  <c r="F75" i="13" a="1"/>
  <c r="F75" i="13" s="1"/>
  <c r="E75" i="13" a="1"/>
  <c r="E75" i="13" s="1"/>
  <c r="G86" i="18" l="1"/>
  <c r="F86" i="18"/>
  <c r="E86" i="18"/>
  <c r="G85" i="18"/>
  <c r="F85" i="18"/>
  <c r="E85" i="18"/>
  <c r="G72" i="18"/>
  <c r="F72" i="18"/>
  <c r="E72" i="18"/>
  <c r="G71" i="18"/>
  <c r="F71" i="18"/>
  <c r="E71" i="18"/>
  <c r="G59" i="18" a="1"/>
  <c r="G59" i="18" s="1"/>
  <c r="F59" i="18" a="1"/>
  <c r="F59" i="18" s="1"/>
  <c r="E59" i="18" a="1"/>
  <c r="E59" i="18" s="1"/>
  <c r="G58" i="18"/>
  <c r="F58" i="18"/>
  <c r="E58" i="18"/>
  <c r="G57" i="18"/>
  <c r="F57" i="18"/>
  <c r="E57" i="18"/>
  <c r="G45" i="18"/>
  <c r="G45" i="18" a="1"/>
  <c r="F45" i="18"/>
  <c r="F45" i="18" a="1"/>
  <c r="E45" i="18"/>
  <c r="E45" i="18" a="1"/>
  <c r="G44" i="18"/>
  <c r="F44" i="18"/>
  <c r="E44" i="18"/>
  <c r="G43" i="18"/>
  <c r="F43" i="18"/>
  <c r="E43" i="18"/>
  <c r="G31" i="18" a="1"/>
  <c r="G31" i="18" s="1"/>
  <c r="F31" i="18" a="1"/>
  <c r="F31" i="18" s="1"/>
  <c r="E31" i="18" a="1"/>
  <c r="E31" i="18" s="1"/>
  <c r="G30" i="18"/>
  <c r="F30" i="18"/>
  <c r="E30" i="18"/>
  <c r="G29" i="18"/>
  <c r="F29" i="18"/>
  <c r="E29" i="18"/>
  <c r="G17" i="18" a="1"/>
  <c r="G17" i="18" s="1"/>
  <c r="F17" i="18" a="1"/>
  <c r="F17" i="18" s="1"/>
  <c r="E17" i="18" a="1"/>
  <c r="E17" i="18" s="1"/>
  <c r="G16" i="18"/>
  <c r="F16" i="18"/>
  <c r="E16" i="18"/>
  <c r="G15" i="18"/>
  <c r="F15" i="18"/>
  <c r="E15" i="18"/>
  <c r="G74" i="14"/>
  <c r="F74" i="14"/>
  <c r="E74" i="14"/>
  <c r="G73" i="14"/>
  <c r="F73" i="14"/>
  <c r="E73" i="14"/>
  <c r="G61" i="14" a="1"/>
  <c r="G61" i="14" s="1"/>
  <c r="F61" i="14" a="1"/>
  <c r="F61" i="14" s="1"/>
  <c r="E61" i="14" a="1"/>
  <c r="E61" i="14" s="1"/>
  <c r="G60" i="14"/>
  <c r="F60" i="14"/>
  <c r="E60" i="14"/>
  <c r="G59" i="14"/>
  <c r="F59" i="14"/>
  <c r="E59" i="14"/>
  <c r="G33" i="13" a="1"/>
  <c r="G33" i="13" s="1"/>
  <c r="F33" i="13" a="1"/>
  <c r="F33" i="13" s="1"/>
  <c r="E33" i="13" a="1"/>
  <c r="E33" i="13" s="1"/>
  <c r="G32" i="13"/>
  <c r="F32" i="13"/>
  <c r="E32" i="13"/>
  <c r="G31" i="13"/>
  <c r="F31" i="13"/>
  <c r="E31" i="13"/>
  <c r="O35" i="16" l="1"/>
  <c r="G41" i="16"/>
  <c r="F41" i="16"/>
  <c r="E41" i="16"/>
  <c r="G40" i="16"/>
  <c r="F40" i="16"/>
  <c r="E40" i="16"/>
  <c r="O92" i="15"/>
  <c r="G103" i="15"/>
  <c r="F103" i="15"/>
  <c r="E103" i="15"/>
  <c r="G102" i="15"/>
  <c r="F102" i="15"/>
  <c r="E102" i="15"/>
  <c r="G63" i="12" l="1" a="1"/>
  <c r="G63" i="12" s="1"/>
  <c r="F63" i="12" a="1"/>
  <c r="F63" i="12" s="1"/>
  <c r="E63" i="12" a="1"/>
  <c r="E63" i="12" s="1"/>
  <c r="G62" i="12"/>
  <c r="F62" i="12"/>
  <c r="E62" i="12"/>
  <c r="G61" i="12"/>
  <c r="F61" i="12"/>
  <c r="E61" i="12"/>
  <c r="E91" i="12" l="1" a="1"/>
  <c r="E91" i="12" s="1"/>
  <c r="O36" i="12"/>
  <c r="O22" i="12"/>
  <c r="O8" i="12"/>
  <c r="G34" i="12" a="1"/>
  <c r="G34" i="12" s="1"/>
  <c r="F34" i="12" a="1"/>
  <c r="F34" i="12" s="1"/>
  <c r="E34" i="12" a="1"/>
  <c r="E34" i="12" s="1"/>
  <c r="G33" i="12"/>
  <c r="F33" i="12"/>
  <c r="E33" i="12"/>
  <c r="G32" i="12"/>
  <c r="F32" i="12"/>
  <c r="E32" i="12"/>
  <c r="G88" i="17"/>
  <c r="F88" i="17"/>
  <c r="E88" i="17"/>
  <c r="G87" i="17"/>
  <c r="F87" i="17"/>
  <c r="E87" i="17"/>
  <c r="O77" i="17"/>
  <c r="O63" i="17"/>
  <c r="O49" i="17"/>
  <c r="O35" i="17"/>
  <c r="O21" i="17"/>
  <c r="G74" i="17"/>
  <c r="F74" i="17"/>
  <c r="E74" i="17"/>
  <c r="G73" i="17"/>
  <c r="F73" i="17"/>
  <c r="E73" i="17"/>
  <c r="G61" i="17" a="1"/>
  <c r="G61" i="17" s="1"/>
  <c r="F61" i="17" a="1"/>
  <c r="F61" i="17" s="1"/>
  <c r="E61" i="17" a="1"/>
  <c r="E61" i="17" s="1"/>
  <c r="G60" i="17"/>
  <c r="F60" i="17"/>
  <c r="E60" i="17"/>
  <c r="G59" i="17"/>
  <c r="F59" i="17"/>
  <c r="E59" i="17"/>
  <c r="G47" i="17" a="1"/>
  <c r="G47" i="17" s="1"/>
  <c r="F47" i="17" a="1"/>
  <c r="F47" i="17" s="1"/>
  <c r="E47" i="17" a="1"/>
  <c r="E47" i="17" s="1"/>
  <c r="G46" i="17"/>
  <c r="F46" i="17"/>
  <c r="E46" i="17"/>
  <c r="G45" i="17"/>
  <c r="F45" i="17"/>
  <c r="E45" i="17"/>
  <c r="G33" i="17" a="1"/>
  <c r="G33" i="17" s="1"/>
  <c r="F33" i="17" a="1"/>
  <c r="F33" i="17" s="1"/>
  <c r="E33" i="17" a="1"/>
  <c r="E33" i="17" s="1"/>
  <c r="G32" i="17"/>
  <c r="F32" i="17"/>
  <c r="E32" i="17"/>
  <c r="G31" i="17"/>
  <c r="F31" i="17"/>
  <c r="E31" i="17"/>
  <c r="G19" i="17" a="1"/>
  <c r="G19" i="17" s="1"/>
  <c r="F19" i="17" a="1"/>
  <c r="F19" i="17" s="1"/>
  <c r="E19" i="17" a="1"/>
  <c r="E19" i="17" s="1"/>
  <c r="G18" i="17"/>
  <c r="F18" i="17"/>
  <c r="E18" i="17"/>
  <c r="G17" i="17"/>
  <c r="F17" i="17"/>
  <c r="E17" i="17"/>
  <c r="O7" i="17"/>
  <c r="O90" i="16"/>
  <c r="O76" i="16"/>
  <c r="G102" i="16" a="1"/>
  <c r="G102" i="16" s="1"/>
  <c r="F102" i="16" a="1"/>
  <c r="F102" i="16" s="1"/>
  <c r="E102" i="16" a="1"/>
  <c r="E102" i="16" s="1"/>
  <c r="G101" i="16"/>
  <c r="F101" i="16"/>
  <c r="E101" i="16"/>
  <c r="G100" i="16"/>
  <c r="F100" i="16"/>
  <c r="E100" i="16"/>
  <c r="G88" i="16" a="1"/>
  <c r="G88" i="16" s="1"/>
  <c r="F88" i="16"/>
  <c r="F88" i="16" a="1"/>
  <c r="E88" i="16" a="1"/>
  <c r="E88" i="16" s="1"/>
  <c r="G87" i="16"/>
  <c r="F87" i="16"/>
  <c r="E87" i="16"/>
  <c r="G86" i="16"/>
  <c r="F86" i="16"/>
  <c r="E86" i="16"/>
  <c r="O62" i="16"/>
  <c r="G74" i="16" a="1"/>
  <c r="G74" i="16" s="1"/>
  <c r="F74" i="16" a="1"/>
  <c r="F74" i="16" s="1"/>
  <c r="E74" i="16" a="1"/>
  <c r="E74" i="16" s="1"/>
  <c r="G73" i="16"/>
  <c r="F73" i="16"/>
  <c r="E73" i="16"/>
  <c r="G72" i="16"/>
  <c r="F72" i="16"/>
  <c r="E72" i="16"/>
  <c r="G60" i="16" a="1"/>
  <c r="G60" i="16" s="1"/>
  <c r="F60" i="16" a="1"/>
  <c r="F60" i="16" s="1"/>
  <c r="E60" i="16" a="1"/>
  <c r="E60" i="16" s="1"/>
  <c r="G59" i="16"/>
  <c r="F59" i="16"/>
  <c r="E59" i="16"/>
  <c r="G58" i="16"/>
  <c r="F58" i="16"/>
  <c r="E58" i="16"/>
  <c r="O48" i="16"/>
  <c r="O21" i="16"/>
  <c r="G33" i="16" a="1"/>
  <c r="G33" i="16" s="1"/>
  <c r="F33" i="16" a="1"/>
  <c r="F33" i="16" s="1"/>
  <c r="E33" i="16" a="1"/>
  <c r="E33" i="16" s="1"/>
  <c r="G32" i="16"/>
  <c r="F32" i="16"/>
  <c r="E32" i="16"/>
  <c r="G31" i="16"/>
  <c r="F31" i="16"/>
  <c r="E31" i="16"/>
  <c r="O7" i="16"/>
  <c r="G19" i="16" a="1"/>
  <c r="G19" i="16" s="1"/>
  <c r="F19" i="16" a="1"/>
  <c r="F19" i="16" s="1"/>
  <c r="E19" i="16" a="1"/>
  <c r="E19" i="16" s="1"/>
  <c r="G18" i="16"/>
  <c r="F18" i="16"/>
  <c r="E18" i="16"/>
  <c r="G17" i="16"/>
  <c r="F17" i="16"/>
  <c r="E17" i="16"/>
  <c r="O64" i="15"/>
  <c r="O50" i="15"/>
  <c r="O36" i="15"/>
  <c r="O22" i="15"/>
  <c r="O8" i="15"/>
  <c r="G89" i="15"/>
  <c r="F89" i="15"/>
  <c r="E89" i="15"/>
  <c r="G88" i="15"/>
  <c r="F88" i="15"/>
  <c r="E88" i="15"/>
  <c r="G75" i="15"/>
  <c r="F75" i="15"/>
  <c r="E75" i="15"/>
  <c r="G74" i="15"/>
  <c r="F74" i="15"/>
  <c r="E74" i="15"/>
  <c r="G62" i="15" a="1"/>
  <c r="G62" i="15" s="1"/>
  <c r="F62" i="15" a="1"/>
  <c r="F62" i="15" s="1"/>
  <c r="E62" i="15" a="1"/>
  <c r="E62" i="15" s="1"/>
  <c r="G61" i="15"/>
  <c r="F61" i="15"/>
  <c r="E61" i="15"/>
  <c r="G60" i="15"/>
  <c r="F60" i="15"/>
  <c r="E60" i="15"/>
  <c r="G48" i="15" a="1"/>
  <c r="G48" i="15" s="1"/>
  <c r="F48" i="15" a="1"/>
  <c r="F48" i="15" s="1"/>
  <c r="E48" i="15" a="1"/>
  <c r="E48" i="15" s="1"/>
  <c r="G47" i="15"/>
  <c r="F47" i="15"/>
  <c r="E47" i="15"/>
  <c r="G46" i="15"/>
  <c r="F46" i="15"/>
  <c r="E46" i="15"/>
  <c r="G34" i="15" a="1"/>
  <c r="G34" i="15" s="1"/>
  <c r="F34" i="15" a="1"/>
  <c r="F34" i="15" s="1"/>
  <c r="E34" i="15" a="1"/>
  <c r="E34" i="15" s="1"/>
  <c r="G33" i="15"/>
  <c r="F33" i="15"/>
  <c r="E33" i="15"/>
  <c r="G32" i="15"/>
  <c r="F32" i="15"/>
  <c r="E32" i="15"/>
  <c r="G20" i="15" a="1"/>
  <c r="G20" i="15" s="1"/>
  <c r="F20" i="15" a="1"/>
  <c r="F20" i="15" s="1"/>
  <c r="E20" i="15" a="1"/>
  <c r="E20" i="15" s="1"/>
  <c r="G19" i="15"/>
  <c r="F19" i="15"/>
  <c r="E19" i="15"/>
  <c r="G18" i="15"/>
  <c r="F18" i="15"/>
  <c r="E18" i="15"/>
  <c r="G75" i="11" a="1"/>
  <c r="G75" i="11" s="1"/>
  <c r="F75" i="11" a="1"/>
  <c r="F75" i="11" s="1"/>
  <c r="E75" i="11" a="1"/>
  <c r="E75" i="11" s="1"/>
  <c r="G89" i="11" a="1"/>
  <c r="G89" i="11" s="1"/>
  <c r="F89" i="11" a="1"/>
  <c r="F89" i="11" s="1"/>
  <c r="E89" i="11" a="1"/>
  <c r="E89" i="11" s="1"/>
  <c r="G89" i="10" a="1"/>
  <c r="G89" i="10" s="1"/>
  <c r="F89" i="10" a="1"/>
  <c r="F89" i="10" s="1"/>
  <c r="E89" i="10" a="1"/>
  <c r="E89" i="10" s="1"/>
  <c r="G75" i="10" a="1"/>
  <c r="G75" i="10" s="1"/>
  <c r="F75" i="10" a="1"/>
  <c r="F75" i="10" s="1"/>
  <c r="E75" i="10" a="1"/>
  <c r="E75" i="10" s="1"/>
  <c r="G47" i="14" a="1"/>
  <c r="G47" i="14" s="1"/>
  <c r="F47" i="14" a="1"/>
  <c r="F47" i="14" s="1"/>
  <c r="E47" i="14" a="1"/>
  <c r="E47" i="14" s="1"/>
  <c r="G46" i="14"/>
  <c r="F46" i="14"/>
  <c r="E46" i="14"/>
  <c r="G45" i="14"/>
  <c r="F45" i="14"/>
  <c r="E45" i="14"/>
  <c r="G33" i="14" a="1"/>
  <c r="G33" i="14" s="1"/>
  <c r="F33" i="14" a="1"/>
  <c r="F33" i="14" s="1"/>
  <c r="E33" i="14" a="1"/>
  <c r="E33" i="14" s="1"/>
  <c r="G32" i="14"/>
  <c r="F32" i="14"/>
  <c r="E32" i="14"/>
  <c r="G31" i="14"/>
  <c r="F31" i="14"/>
  <c r="E31" i="14"/>
  <c r="G19" i="14" a="1"/>
  <c r="G19" i="14" s="1"/>
  <c r="F19" i="14" a="1"/>
  <c r="F19" i="14" s="1"/>
  <c r="E19" i="14" a="1"/>
  <c r="E19" i="14" s="1"/>
  <c r="G18" i="14"/>
  <c r="F18" i="14"/>
  <c r="E18" i="14"/>
  <c r="G17" i="14"/>
  <c r="F17" i="14"/>
  <c r="E17" i="14"/>
  <c r="G88" i="13"/>
  <c r="F88" i="13"/>
  <c r="E88" i="13"/>
  <c r="G87" i="13"/>
  <c r="F87" i="13"/>
  <c r="E87" i="13"/>
  <c r="G74" i="13"/>
  <c r="F74" i="13"/>
  <c r="E74" i="13"/>
  <c r="G73" i="13"/>
  <c r="F73" i="13"/>
  <c r="E73" i="13"/>
  <c r="G61" i="13" a="1"/>
  <c r="G61" i="13" s="1"/>
  <c r="F61" i="13" a="1"/>
  <c r="F61" i="13" s="1"/>
  <c r="E61" i="13" a="1"/>
  <c r="E61" i="13" s="1"/>
  <c r="G60" i="13"/>
  <c r="F60" i="13"/>
  <c r="E60" i="13"/>
  <c r="G59" i="13"/>
  <c r="F59" i="13"/>
  <c r="E59" i="13"/>
  <c r="G47" i="13" a="1"/>
  <c r="G47" i="13" s="1"/>
  <c r="F47" i="13" a="1"/>
  <c r="F47" i="13" s="1"/>
  <c r="E47" i="13" a="1"/>
  <c r="E47" i="13" s="1"/>
  <c r="G46" i="13"/>
  <c r="F46" i="13"/>
  <c r="E46" i="13"/>
  <c r="G45" i="13"/>
  <c r="F45" i="13"/>
  <c r="E45" i="13"/>
  <c r="G19" i="13" a="1"/>
  <c r="G19" i="13" s="1"/>
  <c r="F19" i="13" a="1"/>
  <c r="F19" i="13" s="1"/>
  <c r="E19" i="13" a="1"/>
  <c r="E19" i="13" s="1"/>
  <c r="G18" i="13"/>
  <c r="F18" i="13"/>
  <c r="E18" i="13"/>
  <c r="G17" i="13"/>
  <c r="F17" i="13"/>
  <c r="E17" i="13"/>
  <c r="G91" i="8" l="1"/>
  <c r="F91" i="8"/>
  <c r="E91" i="8"/>
  <c r="G90" i="8"/>
  <c r="F90" i="8"/>
  <c r="E90" i="8"/>
  <c r="G77" i="8"/>
  <c r="F77" i="8"/>
  <c r="E77" i="8"/>
  <c r="G76" i="8"/>
  <c r="F76" i="8"/>
  <c r="E76" i="8"/>
  <c r="O59" i="8"/>
  <c r="O58" i="8"/>
  <c r="O57" i="8"/>
  <c r="O56" i="8"/>
  <c r="O55" i="8"/>
  <c r="O54" i="8"/>
  <c r="O53" i="8"/>
  <c r="O52" i="8"/>
  <c r="O51" i="8"/>
  <c r="O50" i="8"/>
  <c r="G62" i="8" a="1"/>
  <c r="G62" i="8" s="1"/>
  <c r="F62" i="8" a="1"/>
  <c r="F62" i="8" s="1"/>
  <c r="E62" i="8" a="1"/>
  <c r="E62" i="8" s="1"/>
  <c r="G61" i="8"/>
  <c r="F61" i="8"/>
  <c r="E61" i="8"/>
  <c r="G60" i="8"/>
  <c r="F60" i="8"/>
  <c r="E60" i="8"/>
  <c r="O45" i="8"/>
  <c r="O44" i="8"/>
  <c r="O43" i="8"/>
  <c r="O42" i="8"/>
  <c r="O41" i="8"/>
  <c r="O40" i="8"/>
  <c r="O39" i="8"/>
  <c r="O38" i="8"/>
  <c r="O37" i="8"/>
  <c r="O36" i="8"/>
  <c r="O30" i="8"/>
  <c r="O29" i="8"/>
  <c r="O28" i="8"/>
  <c r="O27" i="8"/>
  <c r="O26" i="8"/>
  <c r="O25" i="8"/>
  <c r="O24" i="8"/>
  <c r="O23" i="8"/>
  <c r="O22" i="8"/>
  <c r="O21" i="8"/>
  <c r="O16" i="8"/>
  <c r="O15" i="8"/>
  <c r="O14" i="8"/>
  <c r="O13" i="8"/>
  <c r="O12" i="8"/>
  <c r="O11" i="8"/>
  <c r="O10" i="8"/>
  <c r="O9" i="8"/>
  <c r="O8" i="8"/>
  <c r="O7" i="8"/>
  <c r="G33" i="8" a="1"/>
  <c r="G33" i="8" s="1"/>
  <c r="F33" i="8" a="1"/>
  <c r="F33" i="8" s="1"/>
  <c r="E33" i="8" a="1"/>
  <c r="E33" i="8" s="1"/>
  <c r="G32" i="8"/>
  <c r="F32" i="8"/>
  <c r="E32" i="8"/>
  <c r="G31" i="8"/>
  <c r="F31" i="8"/>
  <c r="E31" i="8"/>
  <c r="G48" i="8" a="1"/>
  <c r="G48" i="8" s="1"/>
  <c r="F48" i="8" a="1"/>
  <c r="F48" i="8" s="1"/>
  <c r="E48" i="8" a="1"/>
  <c r="E48" i="8" s="1"/>
  <c r="G47" i="8"/>
  <c r="F47" i="8"/>
  <c r="E47" i="8"/>
  <c r="G46" i="8"/>
  <c r="F46" i="8"/>
  <c r="E46" i="8"/>
  <c r="G19" i="8" a="1"/>
  <c r="G19" i="8" s="1"/>
  <c r="F19" i="8" a="1"/>
  <c r="F19" i="8" s="1"/>
  <c r="E19" i="8" a="1"/>
  <c r="E19" i="8" s="1"/>
  <c r="G18" i="8"/>
  <c r="F18" i="8"/>
  <c r="E18" i="8"/>
  <c r="G17" i="8"/>
  <c r="F17" i="8"/>
  <c r="E17" i="8"/>
  <c r="G145" i="1" a="1"/>
  <c r="G145" i="1" s="1"/>
  <c r="F145" i="1" a="1"/>
  <c r="F145" i="1" s="1"/>
  <c r="G144" i="1"/>
  <c r="F144" i="1"/>
  <c r="G143" i="1"/>
  <c r="F143" i="1"/>
  <c r="G131" i="1" a="1"/>
  <c r="G131" i="1" s="1"/>
  <c r="F131" i="1" a="1"/>
  <c r="F131" i="1" s="1"/>
  <c r="G130" i="1"/>
  <c r="F130" i="1"/>
  <c r="G129" i="1"/>
  <c r="F129" i="1"/>
  <c r="O142" i="1"/>
  <c r="O141" i="1"/>
  <c r="O140" i="1"/>
  <c r="O139" i="1"/>
  <c r="O138" i="1"/>
  <c r="O137" i="1"/>
  <c r="O136" i="1"/>
  <c r="O135" i="1"/>
  <c r="O134" i="1"/>
  <c r="G91" i="12" a="1"/>
  <c r="G91" i="12" s="1"/>
  <c r="F91" i="12" a="1"/>
  <c r="F91" i="12" s="1"/>
  <c r="G90" i="12"/>
  <c r="F90" i="12"/>
  <c r="E90" i="12"/>
  <c r="G89" i="12"/>
  <c r="F89" i="12"/>
  <c r="E89" i="12"/>
  <c r="G77" i="12" a="1"/>
  <c r="G77" i="12" s="1"/>
  <c r="F77" i="12" a="1"/>
  <c r="F77" i="12" s="1"/>
  <c r="E77" i="12" a="1"/>
  <c r="E77" i="12" s="1"/>
  <c r="G76" i="12"/>
  <c r="F76" i="12"/>
  <c r="E76" i="12"/>
  <c r="G75" i="12"/>
  <c r="F75" i="12"/>
  <c r="E75" i="12"/>
  <c r="G48" i="12" a="1"/>
  <c r="G48" i="12" s="1"/>
  <c r="F48" i="12" a="1"/>
  <c r="F48" i="12" s="1"/>
  <c r="E48" i="12" a="1"/>
  <c r="E48" i="12" s="1"/>
  <c r="G47" i="12"/>
  <c r="F47" i="12"/>
  <c r="E47" i="12"/>
  <c r="G46" i="12"/>
  <c r="F46" i="12"/>
  <c r="E46" i="12"/>
  <c r="G20" i="12" a="1"/>
  <c r="G20" i="12" s="1"/>
  <c r="F20" i="12" a="1"/>
  <c r="F20" i="12" s="1"/>
  <c r="E20" i="12" a="1"/>
  <c r="E20" i="12" s="1"/>
  <c r="G19" i="12"/>
  <c r="F19" i="12"/>
  <c r="E19" i="12"/>
  <c r="G18" i="12"/>
  <c r="F18" i="12"/>
  <c r="E18" i="12"/>
  <c r="G88" i="11"/>
  <c r="F88" i="11"/>
  <c r="E88" i="11"/>
  <c r="G87" i="11"/>
  <c r="F87" i="11"/>
  <c r="E87" i="11"/>
  <c r="G74" i="11"/>
  <c r="F74" i="11"/>
  <c r="E74" i="11"/>
  <c r="G73" i="11"/>
  <c r="F73" i="11"/>
  <c r="E73" i="11"/>
  <c r="O63" i="11"/>
  <c r="O49" i="11"/>
  <c r="G61" i="11" a="1"/>
  <c r="G61" i="11" s="1"/>
  <c r="F61" i="11" a="1"/>
  <c r="F61" i="11" s="1"/>
  <c r="E61" i="11" a="1"/>
  <c r="E61" i="11" s="1"/>
  <c r="G60" i="11"/>
  <c r="F60" i="11"/>
  <c r="E60" i="11"/>
  <c r="G59" i="11"/>
  <c r="F59" i="11"/>
  <c r="E59" i="11"/>
  <c r="G47" i="11" a="1"/>
  <c r="G47" i="11" s="1"/>
  <c r="F47" i="11" a="1"/>
  <c r="F47" i="11" s="1"/>
  <c r="E47" i="11" a="1"/>
  <c r="E47" i="11" s="1"/>
  <c r="G46" i="11"/>
  <c r="F46" i="11"/>
  <c r="E46" i="11"/>
  <c r="G45" i="11"/>
  <c r="F45" i="11"/>
  <c r="E45" i="11"/>
  <c r="O35" i="11"/>
  <c r="O21" i="11"/>
  <c r="O7" i="11"/>
  <c r="G33" i="11" a="1"/>
  <c r="G33" i="11" s="1"/>
  <c r="F33" i="11" a="1"/>
  <c r="F33" i="11" s="1"/>
  <c r="E33" i="11" a="1"/>
  <c r="E33" i="11" s="1"/>
  <c r="G32" i="11"/>
  <c r="F32" i="11"/>
  <c r="E32" i="11"/>
  <c r="G31" i="11"/>
  <c r="F31" i="11"/>
  <c r="E31" i="11"/>
  <c r="G19" i="11" a="1"/>
  <c r="G19" i="11" s="1"/>
  <c r="F19" i="11" a="1"/>
  <c r="F19" i="11" s="1"/>
  <c r="E19" i="11" a="1"/>
  <c r="E19" i="11" s="1"/>
  <c r="G18" i="11"/>
  <c r="F18" i="11"/>
  <c r="E18" i="11"/>
  <c r="G17" i="11"/>
  <c r="F17" i="11"/>
  <c r="E17" i="11"/>
  <c r="G88" i="10"/>
  <c r="F88" i="10"/>
  <c r="E88" i="10"/>
  <c r="G87" i="10"/>
  <c r="F87" i="10"/>
  <c r="E87" i="10"/>
  <c r="G74" i="10"/>
  <c r="F74" i="10"/>
  <c r="E74" i="10"/>
  <c r="G73" i="10"/>
  <c r="F73" i="10"/>
  <c r="E73" i="10"/>
  <c r="O49" i="10"/>
  <c r="G61" i="10" a="1"/>
  <c r="G61" i="10" s="1"/>
  <c r="F61" i="10" a="1"/>
  <c r="F61" i="10" s="1"/>
  <c r="E61" i="10" a="1"/>
  <c r="E61" i="10" s="1"/>
  <c r="G60" i="10"/>
  <c r="F60" i="10"/>
  <c r="E60" i="10"/>
  <c r="G59" i="10"/>
  <c r="F59" i="10"/>
  <c r="E59" i="10"/>
  <c r="G47" i="10" a="1"/>
  <c r="G47" i="10" s="1"/>
  <c r="F47" i="10" a="1"/>
  <c r="F47" i="10" s="1"/>
  <c r="E47" i="10" a="1"/>
  <c r="E47" i="10" s="1"/>
  <c r="G46" i="10"/>
  <c r="F46" i="10"/>
  <c r="E46" i="10"/>
  <c r="G45" i="10"/>
  <c r="F45" i="10"/>
  <c r="E45" i="10"/>
  <c r="O35" i="10"/>
  <c r="G33" i="10" l="1" a="1"/>
  <c r="G33" i="10" s="1"/>
  <c r="F33" i="10" a="1"/>
  <c r="F33" i="10" s="1"/>
  <c r="E33" i="10" a="1"/>
  <c r="E33" i="10" s="1"/>
  <c r="G32" i="10"/>
  <c r="F32" i="10"/>
  <c r="E32" i="10"/>
  <c r="G31" i="10"/>
  <c r="F31" i="10"/>
  <c r="E31" i="10"/>
  <c r="G19" i="10" a="1"/>
  <c r="G19" i="10" s="1"/>
  <c r="F19" i="10" a="1"/>
  <c r="F19" i="10" s="1"/>
  <c r="E19" i="10" a="1"/>
  <c r="E19" i="10" s="1"/>
  <c r="G18" i="10"/>
  <c r="F18" i="10"/>
  <c r="E18" i="10"/>
  <c r="G17" i="10"/>
  <c r="F17" i="10"/>
  <c r="E17" i="10"/>
  <c r="O21" i="10"/>
  <c r="O103" i="5" l="1"/>
  <c r="O102" i="5"/>
  <c r="O101" i="5"/>
  <c r="O62" i="5"/>
  <c r="O61" i="5"/>
  <c r="O89" i="5"/>
  <c r="O88" i="5"/>
  <c r="O87" i="5"/>
  <c r="O75" i="5"/>
  <c r="O74" i="5"/>
  <c r="O73" i="5"/>
  <c r="O60" i="5"/>
  <c r="O104" i="2"/>
  <c r="G118" i="7" a="1"/>
  <c r="G118" i="7" s="1"/>
  <c r="F118" i="7" a="1"/>
  <c r="F118" i="7" s="1"/>
  <c r="E118" i="7" a="1"/>
  <c r="E118" i="7" s="1"/>
  <c r="G117" i="7"/>
  <c r="F117" i="7"/>
  <c r="E117" i="7"/>
  <c r="G116" i="7"/>
  <c r="F116" i="7"/>
  <c r="E116" i="7"/>
  <c r="G104" i="7" a="1"/>
  <c r="G104" i="7" s="1"/>
  <c r="F104" i="7" a="1"/>
  <c r="F104" i="7" s="1"/>
  <c r="E104" i="7" a="1"/>
  <c r="E104" i="7" s="1"/>
  <c r="G103" i="7"/>
  <c r="F103" i="7"/>
  <c r="E103" i="7"/>
  <c r="G102" i="7"/>
  <c r="F102" i="7"/>
  <c r="E102" i="7"/>
  <c r="G90" i="7" a="1"/>
  <c r="G90" i="7" s="1"/>
  <c r="F90" i="7" a="1"/>
  <c r="F90" i="7" s="1"/>
  <c r="E90" i="7" a="1"/>
  <c r="E90" i="7" s="1"/>
  <c r="G89" i="7"/>
  <c r="F89" i="7"/>
  <c r="G88" i="7"/>
  <c r="F88" i="7"/>
  <c r="E88" i="7"/>
  <c r="G76" i="7" a="1"/>
  <c r="G76" i="7" s="1"/>
  <c r="F76" i="7" a="1"/>
  <c r="F76" i="7" s="1"/>
  <c r="E76" i="7" a="1"/>
  <c r="E76" i="7" s="1"/>
  <c r="G75" i="7"/>
  <c r="F75" i="7"/>
  <c r="G74" i="7"/>
  <c r="F74" i="7"/>
  <c r="E74" i="7"/>
  <c r="G61" i="7" a="1"/>
  <c r="G61" i="7" s="1"/>
  <c r="F61" i="7" a="1"/>
  <c r="F61" i="7" s="1"/>
  <c r="E61" i="7" a="1"/>
  <c r="E61" i="7" s="1"/>
  <c r="G60" i="7"/>
  <c r="F60" i="7"/>
  <c r="E60" i="7"/>
  <c r="G59" i="7"/>
  <c r="F59" i="7"/>
  <c r="E59" i="7"/>
  <c r="G47" i="7" a="1"/>
  <c r="G47" i="7" s="1"/>
  <c r="F47" i="7" a="1"/>
  <c r="F47" i="7" s="1"/>
  <c r="E47" i="7" a="1"/>
  <c r="E47" i="7" s="1"/>
  <c r="G46" i="7"/>
  <c r="F46" i="7"/>
  <c r="E46" i="7"/>
  <c r="G45" i="7"/>
  <c r="F45" i="7"/>
  <c r="E45" i="7"/>
  <c r="G33" i="7" a="1"/>
  <c r="G33" i="7" s="1"/>
  <c r="F33" i="7" a="1"/>
  <c r="F33" i="7" s="1"/>
  <c r="E33" i="7" a="1"/>
  <c r="E33" i="7" s="1"/>
  <c r="G32" i="7"/>
  <c r="F32" i="7"/>
  <c r="E32" i="7"/>
  <c r="G31" i="7"/>
  <c r="F31" i="7"/>
  <c r="E31" i="7"/>
  <c r="G19" i="7" a="1"/>
  <c r="G19" i="7" s="1"/>
  <c r="F19" i="7" a="1"/>
  <c r="F19" i="7" s="1"/>
  <c r="E19" i="7" a="1"/>
  <c r="E19" i="7" s="1"/>
  <c r="G18" i="7"/>
  <c r="F18" i="7"/>
  <c r="E18" i="7"/>
  <c r="G17" i="7"/>
  <c r="F17" i="7"/>
  <c r="E17" i="7"/>
  <c r="F75" i="1" l="1" a="1"/>
  <c r="F75" i="1" s="1"/>
  <c r="G103" i="1" a="1"/>
  <c r="G103" i="1" s="1"/>
  <c r="F103" i="1" a="1"/>
  <c r="F103" i="1" s="1"/>
  <c r="G117" i="1" a="1"/>
  <c r="G117" i="1" s="1"/>
  <c r="F117" i="1" a="1"/>
  <c r="F117" i="1" s="1"/>
  <c r="G89" i="1" a="1"/>
  <c r="G89" i="1" s="1"/>
  <c r="F89" i="1" a="1"/>
  <c r="F89" i="1" s="1"/>
  <c r="G75" i="1" a="1"/>
  <c r="G75" i="1" s="1"/>
  <c r="G74" i="1"/>
  <c r="F74" i="1"/>
  <c r="G73" i="1"/>
  <c r="F73" i="1"/>
  <c r="G61" i="1" a="1"/>
  <c r="G61" i="1" s="1"/>
  <c r="F61" i="1" a="1"/>
  <c r="F61" i="1" s="1"/>
  <c r="G60" i="1"/>
  <c r="F60" i="1"/>
  <c r="G59" i="1"/>
  <c r="F59" i="1"/>
  <c r="G47" i="1" a="1"/>
  <c r="G47" i="1" s="1"/>
  <c r="F47" i="1" a="1"/>
  <c r="F47" i="1" s="1"/>
  <c r="G46" i="1"/>
  <c r="F46" i="1"/>
  <c r="G45" i="1"/>
  <c r="F45" i="1"/>
  <c r="G33" i="1" a="1"/>
  <c r="G33" i="1" s="1"/>
  <c r="F33" i="1" a="1"/>
  <c r="F33" i="1" s="1"/>
  <c r="G32" i="1"/>
  <c r="F32" i="1"/>
  <c r="G31" i="1"/>
  <c r="F31" i="1"/>
  <c r="G19" i="1" a="1"/>
  <c r="G19" i="1" s="1"/>
  <c r="F19" i="1" a="1"/>
  <c r="F19" i="1" s="1"/>
  <c r="O7" i="10" l="1"/>
  <c r="O111" i="3"/>
  <c r="O98" i="3"/>
  <c r="O85" i="3"/>
  <c r="O72" i="3"/>
  <c r="O59" i="3"/>
  <c r="O46" i="3"/>
  <c r="O33" i="3"/>
  <c r="O20" i="3"/>
  <c r="O7" i="3"/>
  <c r="O133" i="1"/>
  <c r="O119" i="1"/>
  <c r="O105" i="1"/>
  <c r="O91" i="1"/>
  <c r="O47" i="5"/>
  <c r="O34" i="5"/>
  <c r="O21" i="5"/>
  <c r="O8" i="5"/>
  <c r="O64" i="7" l="1"/>
  <c r="O21" i="7"/>
  <c r="O35" i="7"/>
  <c r="O7" i="7"/>
  <c r="G96" i="3" l="1"/>
  <c r="F96" i="3"/>
  <c r="E96" i="3"/>
  <c r="G95" i="3"/>
  <c r="F95" i="3"/>
  <c r="E95" i="3"/>
  <c r="G83" i="3"/>
  <c r="F83" i="3"/>
  <c r="E83" i="3"/>
  <c r="G82" i="3"/>
  <c r="F82" i="3"/>
  <c r="E82" i="3"/>
  <c r="O90" i="2" l="1"/>
  <c r="O76" i="2"/>
  <c r="O62" i="2"/>
  <c r="O48" i="2"/>
  <c r="O34" i="2"/>
  <c r="O20" i="2"/>
  <c r="O6" i="2"/>
  <c r="O59" i="6"/>
  <c r="O46" i="6"/>
  <c r="O33" i="6"/>
  <c r="O20" i="6"/>
  <c r="O7" i="6"/>
  <c r="O98" i="4"/>
  <c r="O85" i="4"/>
  <c r="O72" i="4"/>
  <c r="O59" i="4"/>
  <c r="O46" i="4"/>
  <c r="O33" i="4"/>
  <c r="O20" i="4"/>
  <c r="O7" i="4"/>
  <c r="G109" i="4" l="1"/>
  <c r="F109" i="4"/>
  <c r="E109" i="4"/>
  <c r="G108" i="4"/>
  <c r="F108" i="4"/>
  <c r="E108" i="4"/>
  <c r="G96" i="4"/>
  <c r="F96" i="4"/>
  <c r="E96" i="4"/>
  <c r="G95" i="4"/>
  <c r="F95" i="4"/>
  <c r="E95" i="4"/>
  <c r="G83" i="4"/>
  <c r="F83" i="4"/>
  <c r="E83" i="4"/>
  <c r="G82" i="4"/>
  <c r="F82" i="4"/>
  <c r="E82" i="4"/>
  <c r="G70" i="4"/>
  <c r="F70" i="4"/>
  <c r="E70" i="4"/>
  <c r="G69" i="4"/>
  <c r="F69" i="4"/>
  <c r="E69" i="4"/>
  <c r="G57" i="4"/>
  <c r="F57" i="4"/>
  <c r="E57" i="4"/>
  <c r="G56" i="4"/>
  <c r="F56" i="4"/>
  <c r="E56" i="4"/>
  <c r="G44" i="4"/>
  <c r="F44" i="4"/>
  <c r="E44" i="4"/>
  <c r="G43" i="4"/>
  <c r="F43" i="4"/>
  <c r="E43" i="4"/>
  <c r="G31" i="4"/>
  <c r="F31" i="4"/>
  <c r="E31" i="4"/>
  <c r="G30" i="4"/>
  <c r="F30" i="4"/>
  <c r="E30" i="4"/>
  <c r="G18" i="4"/>
  <c r="F18" i="4"/>
  <c r="E18" i="4"/>
  <c r="G17" i="4"/>
  <c r="F17" i="4"/>
  <c r="E17" i="4"/>
  <c r="G70" i="3" l="1"/>
  <c r="F70" i="3"/>
  <c r="E70" i="3"/>
  <c r="G69" i="3"/>
  <c r="F69" i="3"/>
  <c r="E69" i="3"/>
  <c r="G44" i="3"/>
  <c r="F44" i="3"/>
  <c r="E44" i="3"/>
  <c r="G43" i="3"/>
  <c r="F43" i="3"/>
  <c r="E43" i="3"/>
  <c r="G31" i="3"/>
  <c r="F31" i="3"/>
  <c r="E31" i="3"/>
  <c r="G30" i="3"/>
  <c r="F30" i="3"/>
  <c r="E30" i="3"/>
  <c r="G18" i="3"/>
  <c r="F18" i="3"/>
  <c r="E18" i="3"/>
  <c r="G17" i="3"/>
  <c r="F17" i="3"/>
  <c r="E17" i="3"/>
  <c r="O63" i="1"/>
  <c r="O64" i="1"/>
  <c r="O65" i="1"/>
  <c r="G45" i="5"/>
  <c r="F45" i="5"/>
  <c r="E45" i="5"/>
  <c r="G44" i="5"/>
  <c r="F44" i="5"/>
  <c r="E44" i="5"/>
  <c r="G19" i="5"/>
  <c r="F19" i="5"/>
  <c r="E19" i="5"/>
  <c r="G18" i="5"/>
  <c r="F18" i="5"/>
  <c r="E18" i="5"/>
  <c r="G32" i="5"/>
  <c r="F32" i="5"/>
  <c r="E32" i="5"/>
  <c r="G31" i="5"/>
  <c r="F31" i="5"/>
  <c r="E31" i="5"/>
  <c r="G87" i="2" l="1"/>
  <c r="F87" i="2"/>
  <c r="G86" i="2"/>
  <c r="F86" i="2"/>
  <c r="G73" i="2"/>
  <c r="F73" i="2"/>
  <c r="E73" i="2"/>
  <c r="G72" i="2"/>
  <c r="F72" i="2"/>
  <c r="E72" i="2"/>
  <c r="G59" i="2"/>
  <c r="F59" i="2"/>
  <c r="E59" i="2"/>
  <c r="G58" i="2"/>
  <c r="F58" i="2"/>
  <c r="E58" i="2"/>
  <c r="G44" i="2"/>
  <c r="G45" i="2"/>
  <c r="G30" i="2"/>
  <c r="G31" i="2"/>
  <c r="F45" i="2"/>
  <c r="E45" i="2"/>
  <c r="F44" i="2"/>
  <c r="E44" i="2"/>
  <c r="F31" i="2"/>
  <c r="E31" i="2"/>
  <c r="F30" i="2"/>
  <c r="E30" i="2"/>
  <c r="G17" i="2"/>
  <c r="F17" i="2"/>
  <c r="E17" i="2"/>
  <c r="G16" i="2"/>
  <c r="F16" i="2"/>
  <c r="E16" i="2"/>
  <c r="O86" i="1" l="1"/>
  <c r="O85" i="1"/>
  <c r="O84" i="1"/>
  <c r="O83" i="1"/>
  <c r="O82" i="1"/>
  <c r="O81" i="1"/>
  <c r="O80" i="1"/>
  <c r="O79" i="1"/>
  <c r="O78" i="1"/>
  <c r="O77" i="1"/>
  <c r="G88" i="1"/>
  <c r="F88" i="1"/>
  <c r="G87" i="1"/>
  <c r="F87" i="1"/>
  <c r="G116" i="1"/>
  <c r="F116" i="1"/>
  <c r="G115" i="1"/>
  <c r="F115" i="1"/>
  <c r="O72" i="1"/>
  <c r="O71" i="1"/>
  <c r="O70" i="1"/>
  <c r="O69" i="1"/>
  <c r="O68" i="1"/>
  <c r="O67" i="1"/>
  <c r="O66" i="1"/>
  <c r="O58" i="1"/>
  <c r="O57" i="1"/>
  <c r="O56" i="1"/>
  <c r="O55" i="1"/>
  <c r="O54" i="1"/>
  <c r="O53" i="1"/>
  <c r="O52" i="1"/>
  <c r="O51" i="1"/>
  <c r="O50" i="1"/>
  <c r="O49" i="1"/>
  <c r="O30" i="1"/>
  <c r="O29" i="1"/>
  <c r="O28" i="1"/>
  <c r="O27" i="1"/>
  <c r="O26" i="1"/>
  <c r="O25" i="1"/>
  <c r="O24" i="1"/>
  <c r="O23" i="1"/>
  <c r="O22" i="1"/>
  <c r="O21" i="1"/>
  <c r="G102" i="1" l="1"/>
  <c r="F102" i="1"/>
  <c r="G101" i="1"/>
  <c r="F101" i="1"/>
  <c r="O44" i="1"/>
  <c r="O43" i="1"/>
  <c r="O42" i="1"/>
  <c r="O41" i="1"/>
  <c r="O40" i="1"/>
  <c r="O39" i="1"/>
  <c r="O38" i="1"/>
  <c r="O37" i="1"/>
  <c r="O36" i="1"/>
  <c r="O35" i="1"/>
  <c r="O16" i="1"/>
  <c r="O15" i="1"/>
  <c r="O14" i="1"/>
  <c r="O13" i="1"/>
  <c r="O12" i="1"/>
  <c r="O11" i="1"/>
  <c r="O10" i="1"/>
  <c r="O9" i="1"/>
  <c r="O8" i="1"/>
  <c r="G17" i="1"/>
  <c r="G18" i="1"/>
  <c r="F18" i="1"/>
  <c r="F17" i="1"/>
  <c r="O7" i="1"/>
</calcChain>
</file>

<file path=xl/sharedStrings.xml><?xml version="1.0" encoding="utf-8"?>
<sst xmlns="http://schemas.openxmlformats.org/spreadsheetml/2006/main" count="2037" uniqueCount="50">
  <si>
    <t>Method</t>
  </si>
  <si>
    <t>MASE</t>
  </si>
  <si>
    <t>sMAPE</t>
  </si>
  <si>
    <t>MSIS</t>
  </si>
  <si>
    <t>seed</t>
  </si>
  <si>
    <t>epochs</t>
  </si>
  <si>
    <t>num batches</t>
  </si>
  <si>
    <t>use feat</t>
  </si>
  <si>
    <t>DeepAR</t>
  </si>
  <si>
    <t>train data</t>
  </si>
  <si>
    <t>OWA</t>
  </si>
  <si>
    <t>wQL[0.5]</t>
  </si>
  <si>
    <t>wQL[0.9]</t>
  </si>
  <si>
    <t>m4_monthly_atm</t>
  </si>
  <si>
    <t>m4_monthly_industry</t>
  </si>
  <si>
    <t>False</t>
  </si>
  <si>
    <t>passes (training)</t>
  </si>
  <si>
    <t>N (train)</t>
  </si>
  <si>
    <t>N (test)</t>
  </si>
  <si>
    <t>test data (evaluation)</t>
  </si>
  <si>
    <t>Naive2</t>
  </si>
  <si>
    <t>m4_monthly_macro</t>
  </si>
  <si>
    <t>m4_monthly_demographic</t>
  </si>
  <si>
    <t>m4_quarterly_atm</t>
  </si>
  <si>
    <t>m4_quarterly_macro</t>
  </si>
  <si>
    <t>deepar</t>
  </si>
  <si>
    <t>m4_monthly_micro</t>
  </si>
  <si>
    <t>True</t>
  </si>
  <si>
    <t>m4_quarterly_micro</t>
  </si>
  <si>
    <t>m4_monthly_finance</t>
  </si>
  <si>
    <t>m4_monthly_other</t>
  </si>
  <si>
    <t>m4_quarterly_other</t>
  </si>
  <si>
    <t>Median</t>
  </si>
  <si>
    <t>Mean</t>
  </si>
  <si>
    <t>MAD</t>
  </si>
  <si>
    <t>m4_monthly_financ</t>
  </si>
  <si>
    <t>m4_yearly</t>
  </si>
  <si>
    <t>m4_yearly_macro</t>
  </si>
  <si>
    <t>mean</t>
  </si>
  <si>
    <t>median</t>
  </si>
  <si>
    <t>mad</t>
  </si>
  <si>
    <t>m4_yearly_micro</t>
  </si>
  <si>
    <t>m4_yearly_other</t>
  </si>
  <si>
    <t>batches</t>
  </si>
  <si>
    <t>m4_quarterly_finance</t>
  </si>
  <si>
    <t>m4_quarterly_industry</t>
  </si>
  <si>
    <t>m4_yearly_industry</t>
  </si>
  <si>
    <t>m4_yearly_finance</t>
  </si>
  <si>
    <t>m4_yearly_demographic</t>
  </si>
  <si>
    <t>m4_quarterly_demographic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</si>
</sst>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165" fontId="0" fillId="0" borderId="0" xfId="0" applyNumberFormat="1"/>
    <xf numFmtId="0" fontId="0" fillId="0" borderId="0" xfId="0" applyFont="1"/>
    <xf numFmtId="164" fontId="0" fillId="3" borderId="0" xfId="0" applyNumberFormat="1" applyFill="1"/>
    <xf numFmtId="164" fontId="0" fillId="0" borderId="0" xfId="0" applyNumberFormat="1" applyFill="1"/>
    <xf numFmtId="164" fontId="0" fillId="0" borderId="0" xfId="0" applyNumberFormat="1" applyFont="1"/>
    <xf numFmtId="0" fontId="0" fillId="3" borderId="0" xfId="0" applyFill="1"/>
    <xf numFmtId="0" fontId="2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zoomScale="55" zoomScaleNormal="55" workbookViewId="0">
      <pane ySplit="1" topLeftCell="A59" activePane="bottomLeft" state="frozen"/>
      <selection pane="bottomLeft" activeCell="H146" sqref="H146"/>
    </sheetView>
  </sheetViews>
  <sheetFormatPr baseColWidth="10" defaultColWidth="8.7265625" defaultRowHeight="14.5" x14ac:dyDescent="0.35"/>
  <cols>
    <col min="1" max="1" width="8" bestFit="1" customWidth="1"/>
    <col min="2" max="2" width="7.36328125" bestFit="1" customWidth="1"/>
    <col min="3" max="3" width="9.6328125" bestFit="1" customWidth="1"/>
    <col min="5" max="5" width="6.7265625" bestFit="1" customWidth="1"/>
    <col min="6" max="6" width="5.90625" bestFit="1" customWidth="1"/>
    <col min="7" max="7" width="6.54296875" bestFit="1" customWidth="1"/>
    <col min="8" max="8" width="9" bestFit="1" customWidth="1"/>
    <col min="9" max="9" width="8.81640625" bestFit="1" customWidth="1"/>
    <col min="10" max="10" width="4.90625" bestFit="1" customWidth="1"/>
    <col min="11" max="11" width="6.7265625" bestFit="1" customWidth="1"/>
    <col min="12" max="12" width="7.36328125" style="4" customWidth="1"/>
    <col min="13" max="14" width="20.453125" bestFit="1" customWidth="1"/>
    <col min="15" max="15" width="8.7265625" bestFit="1" customWidth="1"/>
    <col min="16" max="16" width="7.1796875" style="4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2</v>
      </c>
      <c r="F1" s="1" t="s">
        <v>1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2" spans="1:16" s="1" customFormat="1" x14ac:dyDescent="0.35">
      <c r="L2" s="3"/>
      <c r="P2" s="3"/>
    </row>
    <row r="3" spans="1:16" s="1" customFormat="1" x14ac:dyDescent="0.35">
      <c r="C3" s="7" t="s">
        <v>20</v>
      </c>
      <c r="D3" s="10">
        <f>((E3/$E$3)+(F3/$F$3))/2</f>
        <v>1</v>
      </c>
      <c r="E3" s="2">
        <v>0.14795700000000001</v>
      </c>
      <c r="F3" s="2">
        <v>1.0837000000000001</v>
      </c>
      <c r="L3" s="3"/>
      <c r="N3" t="s">
        <v>14</v>
      </c>
      <c r="P3" s="3"/>
    </row>
    <row r="4" spans="1:16" x14ac:dyDescent="0.35">
      <c r="D4" s="2"/>
      <c r="E4" s="2"/>
      <c r="F4" s="2"/>
    </row>
    <row r="5" spans="1:16" ht="18.5" x14ac:dyDescent="0.45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7" spans="1:16" x14ac:dyDescent="0.35">
      <c r="A7">
        <v>48000</v>
      </c>
      <c r="B7">
        <v>10017</v>
      </c>
      <c r="C7" t="s">
        <v>8</v>
      </c>
      <c r="D7" s="10">
        <f>((E7/$E$3)+(F7/$F$3))/2</f>
        <v>1.1064400195159316</v>
      </c>
      <c r="E7" s="2">
        <v>0.148395</v>
      </c>
      <c r="F7" s="2">
        <v>1.3111900000000001</v>
      </c>
      <c r="G7" s="2">
        <v>27.297550000000001</v>
      </c>
      <c r="H7" s="2">
        <v>0.126111</v>
      </c>
      <c r="I7" s="2">
        <v>0.10956200000000001</v>
      </c>
      <c r="J7">
        <v>42</v>
      </c>
      <c r="K7">
        <v>100</v>
      </c>
      <c r="L7" s="4">
        <v>50</v>
      </c>
      <c r="M7" t="s">
        <v>13</v>
      </c>
      <c r="N7" t="s">
        <v>14</v>
      </c>
      <c r="O7" s="6">
        <f>(32*L7*K7)/A7</f>
        <v>3.3333333333333335</v>
      </c>
      <c r="P7" s="4" t="s">
        <v>15</v>
      </c>
    </row>
    <row r="8" spans="1:16" x14ac:dyDescent="0.35">
      <c r="A8">
        <v>48000</v>
      </c>
      <c r="B8">
        <v>10017</v>
      </c>
      <c r="C8" t="s">
        <v>8</v>
      </c>
      <c r="D8" s="10">
        <f t="shared" ref="D8:D16" si="0">((E8/$E$3)+(F8/$F$3))/2</f>
        <v>1.0502111780693018</v>
      </c>
      <c r="E8" s="2">
        <v>0.145595</v>
      </c>
      <c r="F8" s="2">
        <v>1.2098279999999999</v>
      </c>
      <c r="G8" s="2">
        <v>23.797779999999999</v>
      </c>
      <c r="H8" s="2">
        <v>0.123073</v>
      </c>
      <c r="I8" s="2">
        <v>9.0084999999999998E-2</v>
      </c>
      <c r="J8">
        <v>43</v>
      </c>
      <c r="K8">
        <v>100</v>
      </c>
      <c r="L8" s="4">
        <v>50</v>
      </c>
      <c r="M8" t="s">
        <v>13</v>
      </c>
      <c r="N8" t="s">
        <v>14</v>
      </c>
      <c r="O8" s="6">
        <f>(32*L8*K8)/A8</f>
        <v>3.3333333333333335</v>
      </c>
      <c r="P8" s="4" t="s">
        <v>15</v>
      </c>
    </row>
    <row r="9" spans="1:16" x14ac:dyDescent="0.35">
      <c r="A9">
        <v>48000</v>
      </c>
      <c r="B9">
        <v>10017</v>
      </c>
      <c r="C9" t="s">
        <v>8</v>
      </c>
      <c r="D9" s="10">
        <f t="shared" si="0"/>
        <v>1.6008317265531049</v>
      </c>
      <c r="E9" s="2">
        <v>0.17961199999999999</v>
      </c>
      <c r="F9" s="2">
        <v>2.1540879999999998</v>
      </c>
      <c r="G9" s="2">
        <v>57.698144999999997</v>
      </c>
      <c r="H9" s="2">
        <v>0.15782499999999999</v>
      </c>
      <c r="I9" s="2">
        <v>0.17549699999999999</v>
      </c>
      <c r="J9">
        <v>44</v>
      </c>
      <c r="K9">
        <v>100</v>
      </c>
      <c r="L9" s="4">
        <v>50</v>
      </c>
      <c r="M9" t="s">
        <v>13</v>
      </c>
      <c r="N9" t="s">
        <v>14</v>
      </c>
      <c r="O9" s="6">
        <f>(32*L9*K9)/A9</f>
        <v>3.3333333333333335</v>
      </c>
      <c r="P9" s="4" t="s">
        <v>15</v>
      </c>
    </row>
    <row r="10" spans="1:16" x14ac:dyDescent="0.35">
      <c r="A10">
        <v>48000</v>
      </c>
      <c r="B10">
        <v>10017</v>
      </c>
      <c r="C10" t="s">
        <v>8</v>
      </c>
      <c r="D10" s="10">
        <f t="shared" si="0"/>
        <v>1.0575283901012493</v>
      </c>
      <c r="E10" s="2">
        <v>0.14694299999999999</v>
      </c>
      <c r="F10" s="2">
        <v>1.215814</v>
      </c>
      <c r="G10" s="2">
        <v>30.159385</v>
      </c>
      <c r="H10" s="2">
        <v>0.12626799999999999</v>
      </c>
      <c r="I10" s="2">
        <v>9.8713999999999996E-2</v>
      </c>
      <c r="J10">
        <v>45</v>
      </c>
      <c r="K10">
        <v>100</v>
      </c>
      <c r="L10" s="4">
        <v>50</v>
      </c>
      <c r="M10" t="s">
        <v>13</v>
      </c>
      <c r="N10" t="s">
        <v>14</v>
      </c>
      <c r="O10" s="6">
        <f>(32*L10*K10)/A10</f>
        <v>3.3333333333333335</v>
      </c>
      <c r="P10" s="4" t="s">
        <v>15</v>
      </c>
    </row>
    <row r="11" spans="1:16" x14ac:dyDescent="0.35">
      <c r="A11">
        <v>48000</v>
      </c>
      <c r="B11">
        <v>10017</v>
      </c>
      <c r="C11" t="s">
        <v>8</v>
      </c>
      <c r="D11" s="10">
        <f t="shared" si="0"/>
        <v>1.0003710428565746</v>
      </c>
      <c r="E11" s="2">
        <v>0.14269599999999999</v>
      </c>
      <c r="F11" s="2">
        <v>1.123038</v>
      </c>
      <c r="G11" s="2">
        <v>21.785767</v>
      </c>
      <c r="H11" s="2">
        <v>0.120227</v>
      </c>
      <c r="I11" s="2">
        <v>8.9308999999999999E-2</v>
      </c>
      <c r="J11">
        <v>46</v>
      </c>
      <c r="K11">
        <v>100</v>
      </c>
      <c r="L11" s="4">
        <v>50</v>
      </c>
      <c r="M11" t="s">
        <v>13</v>
      </c>
      <c r="N11" t="s">
        <v>14</v>
      </c>
      <c r="O11" s="6">
        <f>(32*L11*K11)/A11</f>
        <v>3.3333333333333335</v>
      </c>
      <c r="P11" s="4" t="s">
        <v>15</v>
      </c>
    </row>
    <row r="12" spans="1:16" x14ac:dyDescent="0.35">
      <c r="A12">
        <v>48000</v>
      </c>
      <c r="B12">
        <v>10017</v>
      </c>
      <c r="C12" t="s">
        <v>8</v>
      </c>
      <c r="D12" s="10">
        <f t="shared" si="0"/>
        <v>1.1194758389212474</v>
      </c>
      <c r="E12" s="2">
        <v>0.15237999999999999</v>
      </c>
      <c r="F12" s="2">
        <v>1.3102560000000001</v>
      </c>
      <c r="G12" s="2">
        <v>33.66883</v>
      </c>
      <c r="H12" s="2">
        <v>0.13112599999999999</v>
      </c>
      <c r="I12" s="2">
        <v>0.124073</v>
      </c>
      <c r="J12">
        <v>47</v>
      </c>
      <c r="K12">
        <v>100</v>
      </c>
      <c r="L12" s="4">
        <v>50</v>
      </c>
      <c r="M12" t="s">
        <v>13</v>
      </c>
      <c r="N12" t="s">
        <v>14</v>
      </c>
      <c r="O12" s="6">
        <f>(32*L12*K12)/A12</f>
        <v>3.3333333333333335</v>
      </c>
      <c r="P12" s="4" t="s">
        <v>15</v>
      </c>
    </row>
    <row r="13" spans="1:16" x14ac:dyDescent="0.35">
      <c r="A13">
        <v>48000</v>
      </c>
      <c r="B13">
        <v>10017</v>
      </c>
      <c r="C13" t="s">
        <v>8</v>
      </c>
      <c r="D13" s="10">
        <f t="shared" si="0"/>
        <v>1.1117095527435987</v>
      </c>
      <c r="E13" s="2">
        <v>0.150507</v>
      </c>
      <c r="F13" s="2">
        <v>1.307142</v>
      </c>
      <c r="G13" s="2">
        <v>32.708626000000002</v>
      </c>
      <c r="H13" s="2">
        <v>0.12962199999999999</v>
      </c>
      <c r="I13" s="2">
        <v>0.120089</v>
      </c>
      <c r="J13">
        <v>48</v>
      </c>
      <c r="K13">
        <v>100</v>
      </c>
      <c r="L13" s="4">
        <v>50</v>
      </c>
      <c r="M13" t="s">
        <v>13</v>
      </c>
      <c r="N13" t="s">
        <v>14</v>
      </c>
      <c r="O13" s="6">
        <f>(32*L13*K13)/A13</f>
        <v>3.3333333333333335</v>
      </c>
      <c r="P13" s="4" t="s">
        <v>15</v>
      </c>
    </row>
    <row r="14" spans="1:16" x14ac:dyDescent="0.35">
      <c r="A14">
        <v>48000</v>
      </c>
      <c r="B14">
        <v>10017</v>
      </c>
      <c r="C14" t="s">
        <v>8</v>
      </c>
      <c r="D14" s="10">
        <f t="shared" si="0"/>
        <v>1.046247975320578</v>
      </c>
      <c r="E14" s="2">
        <v>0.146588</v>
      </c>
      <c r="F14" s="2">
        <v>1.1939649999999999</v>
      </c>
      <c r="G14" s="2">
        <v>23.665783999999999</v>
      </c>
      <c r="H14" s="2">
        <v>0.123977</v>
      </c>
      <c r="I14" s="2">
        <v>9.8121E-2</v>
      </c>
      <c r="J14">
        <v>49</v>
      </c>
      <c r="K14">
        <v>100</v>
      </c>
      <c r="L14" s="4">
        <v>50</v>
      </c>
      <c r="M14" t="s">
        <v>13</v>
      </c>
      <c r="N14" t="s">
        <v>14</v>
      </c>
      <c r="O14" s="6">
        <f>(32*L14*K14)/A14</f>
        <v>3.3333333333333335</v>
      </c>
      <c r="P14" s="4" t="s">
        <v>15</v>
      </c>
    </row>
    <row r="15" spans="1:16" x14ac:dyDescent="0.35">
      <c r="A15">
        <v>48000</v>
      </c>
      <c r="B15">
        <v>10017</v>
      </c>
      <c r="C15" t="s">
        <v>8</v>
      </c>
      <c r="D15" s="10">
        <f t="shared" si="0"/>
        <v>1.0417481223575171</v>
      </c>
      <c r="E15" s="2">
        <v>0.14677299999999999</v>
      </c>
      <c r="F15" s="2">
        <v>1.182857</v>
      </c>
      <c r="G15" s="2">
        <v>29.779384</v>
      </c>
      <c r="H15" s="2">
        <v>0.124433</v>
      </c>
      <c r="I15" s="2">
        <v>0.104182</v>
      </c>
      <c r="J15">
        <v>50</v>
      </c>
      <c r="K15">
        <v>100</v>
      </c>
      <c r="L15" s="4">
        <v>50</v>
      </c>
      <c r="M15" t="s">
        <v>13</v>
      </c>
      <c r="N15" t="s">
        <v>14</v>
      </c>
      <c r="O15" s="6">
        <f>(32*L15*K15)/A15</f>
        <v>3.3333333333333335</v>
      </c>
      <c r="P15" s="4" t="s">
        <v>15</v>
      </c>
    </row>
    <row r="16" spans="1:16" x14ac:dyDescent="0.35">
      <c r="A16">
        <v>48000</v>
      </c>
      <c r="B16">
        <v>10017</v>
      </c>
      <c r="C16" t="s">
        <v>8</v>
      </c>
      <c r="D16" s="10">
        <f t="shared" si="0"/>
        <v>1.0265913419622417</v>
      </c>
      <c r="E16" s="2">
        <v>0.14521700000000001</v>
      </c>
      <c r="F16" s="2">
        <v>1.161403</v>
      </c>
      <c r="G16" s="2">
        <v>27.285432</v>
      </c>
      <c r="H16" s="2">
        <v>0.12305099999999999</v>
      </c>
      <c r="I16" s="2">
        <v>9.9872000000000002E-2</v>
      </c>
      <c r="J16">
        <v>51</v>
      </c>
      <c r="K16">
        <v>100</v>
      </c>
      <c r="L16" s="4">
        <v>50</v>
      </c>
      <c r="M16" t="s">
        <v>13</v>
      </c>
      <c r="N16" t="s">
        <v>14</v>
      </c>
      <c r="O16" s="6">
        <f>(32*L16*K16)/A16</f>
        <v>3.3333333333333335</v>
      </c>
      <c r="P16" s="4" t="s">
        <v>15</v>
      </c>
    </row>
    <row r="17" spans="1:16" x14ac:dyDescent="0.35">
      <c r="C17" t="s">
        <v>33</v>
      </c>
      <c r="D17" s="8">
        <f>AVERAGE(D7:D16)</f>
        <v>1.1161155188401346</v>
      </c>
      <c r="E17" s="8">
        <f>AVERAGE(E7:E16)</f>
        <v>0.15047059999999995</v>
      </c>
      <c r="F17" s="8">
        <f>AVERAGE(F7:F16)</f>
        <v>1.3169581000000001</v>
      </c>
      <c r="G17" s="8">
        <f>AVERAGE(G7:G16)</f>
        <v>30.7846683</v>
      </c>
    </row>
    <row r="18" spans="1:16" x14ac:dyDescent="0.35">
      <c r="C18" t="s">
        <v>32</v>
      </c>
      <c r="D18" s="8">
        <f>MEDIAN(D7:D16)</f>
        <v>1.0538697840852755</v>
      </c>
      <c r="E18" s="8">
        <f>MEDIAN(E7:E16)</f>
        <v>0.14685799999999999</v>
      </c>
      <c r="F18" s="8">
        <f>MEDIAN(F7:F16)</f>
        <v>1.2128209999999999</v>
      </c>
      <c r="G18" s="8">
        <f>MEDIAN(G7:G16)</f>
        <v>28.538467000000001</v>
      </c>
    </row>
    <row r="19" spans="1:16" x14ac:dyDescent="0.35">
      <c r="C19" t="s">
        <v>34</v>
      </c>
      <c r="D19" s="8">
        <f t="array" ref="D19">MEDIAN(ABS(D7:D16-MEDIAN(D7:D16)))</f>
        <v>3.9924338776844981E-2</v>
      </c>
      <c r="E19" s="8">
        <f t="array" ref="E19">MEDIAN(ABS(E7:E16-MEDIAN(E7:E16)))</f>
        <v>1.5889999999999932E-3</v>
      </c>
      <c r="F19" s="8">
        <f t="array" ref="F19">MEDIAN(ABS(F7:F16-MEDIAN(F7:F16)))</f>
        <v>7.0600499999999955E-2</v>
      </c>
      <c r="G19" s="8">
        <f t="array" ref="G19">MEDIAN(ABS(G7:G16-MEDIAN(G7:G16)))</f>
        <v>4.4554230000000015</v>
      </c>
    </row>
    <row r="20" spans="1:16" x14ac:dyDescent="0.35">
      <c r="E20" s="9"/>
      <c r="F20" s="9"/>
      <c r="G20" s="9"/>
    </row>
    <row r="21" spans="1:16" x14ac:dyDescent="0.35">
      <c r="A21">
        <v>10017</v>
      </c>
      <c r="B21">
        <v>10017</v>
      </c>
      <c r="C21" t="s">
        <v>8</v>
      </c>
      <c r="D21" s="10">
        <f t="shared" ref="D21:D30" si="1">((E21/$E$3)+(F21/$F$3))/2</f>
        <v>1.0147025129210103</v>
      </c>
      <c r="E21" s="2">
        <v>0.14377799999999999</v>
      </c>
      <c r="F21" s="2">
        <v>1.1461749999999999</v>
      </c>
      <c r="G21" s="2">
        <v>22.268968000000001</v>
      </c>
      <c r="H21" s="2">
        <v>0.122116</v>
      </c>
      <c r="I21" s="2">
        <v>9.4758999999999996E-2</v>
      </c>
      <c r="J21">
        <v>42</v>
      </c>
      <c r="K21">
        <v>100</v>
      </c>
      <c r="L21" s="4">
        <v>50</v>
      </c>
      <c r="M21" t="s">
        <v>14</v>
      </c>
      <c r="N21" t="s">
        <v>14</v>
      </c>
      <c r="O21" s="6">
        <f>(32*L21*K21)/A21</f>
        <v>15.972846161525407</v>
      </c>
      <c r="P21" s="4" t="s">
        <v>15</v>
      </c>
    </row>
    <row r="22" spans="1:16" x14ac:dyDescent="0.35">
      <c r="A22">
        <v>10017</v>
      </c>
      <c r="B22">
        <v>10017</v>
      </c>
      <c r="C22" t="s">
        <v>8</v>
      </c>
      <c r="D22" s="10">
        <f t="shared" si="1"/>
        <v>0.96114216667896568</v>
      </c>
      <c r="E22" s="2">
        <v>0.14011399999999999</v>
      </c>
      <c r="F22" s="2">
        <v>1.0569249999999999</v>
      </c>
      <c r="G22" s="2">
        <v>22.97289</v>
      </c>
      <c r="H22" s="2">
        <v>0.117548</v>
      </c>
      <c r="I22" s="2">
        <v>9.0490000000000001E-2</v>
      </c>
      <c r="J22">
        <v>43</v>
      </c>
      <c r="K22">
        <v>100</v>
      </c>
      <c r="L22" s="4">
        <v>50</v>
      </c>
      <c r="M22" t="s">
        <v>14</v>
      </c>
      <c r="N22" t="s">
        <v>14</v>
      </c>
      <c r="O22" s="6">
        <f>(32*L22*K22)/A22</f>
        <v>15.972846161525407</v>
      </c>
      <c r="P22" s="4" t="s">
        <v>15</v>
      </c>
    </row>
    <row r="23" spans="1:16" x14ac:dyDescent="0.35">
      <c r="A23">
        <v>10017</v>
      </c>
      <c r="B23">
        <v>10017</v>
      </c>
      <c r="C23" t="s">
        <v>8</v>
      </c>
      <c r="D23" s="10">
        <f t="shared" si="1"/>
        <v>1.0099332203682159</v>
      </c>
      <c r="E23" s="2">
        <v>0.14332500000000001</v>
      </c>
      <c r="F23" s="2">
        <v>1.1391560000000001</v>
      </c>
      <c r="G23" s="2">
        <v>22.322834</v>
      </c>
      <c r="H23" s="2">
        <v>0.120101</v>
      </c>
      <c r="I23" s="2">
        <v>8.9556999999999998E-2</v>
      </c>
      <c r="J23">
        <v>44</v>
      </c>
      <c r="K23">
        <v>100</v>
      </c>
      <c r="L23" s="4">
        <v>50</v>
      </c>
      <c r="M23" t="s">
        <v>14</v>
      </c>
      <c r="N23" t="s">
        <v>14</v>
      </c>
      <c r="O23" s="6">
        <f>(32*L23*K23)/A23</f>
        <v>15.972846161525407</v>
      </c>
      <c r="P23" s="4" t="s">
        <v>15</v>
      </c>
    </row>
    <row r="24" spans="1:16" x14ac:dyDescent="0.35">
      <c r="A24">
        <v>10017</v>
      </c>
      <c r="B24">
        <v>10017</v>
      </c>
      <c r="C24" t="s">
        <v>8</v>
      </c>
      <c r="D24" s="10">
        <f t="shared" si="1"/>
        <v>1.0374650054339283</v>
      </c>
      <c r="E24" s="2">
        <v>0.146125</v>
      </c>
      <c r="F24" s="2">
        <v>1.17832</v>
      </c>
      <c r="G24" s="2">
        <v>23.423753999999999</v>
      </c>
      <c r="H24" s="2">
        <v>0.12263400000000001</v>
      </c>
      <c r="I24" s="2">
        <v>8.7195999999999996E-2</v>
      </c>
      <c r="J24">
        <v>45</v>
      </c>
      <c r="K24">
        <v>100</v>
      </c>
      <c r="L24" s="4">
        <v>50</v>
      </c>
      <c r="M24" t="s">
        <v>14</v>
      </c>
      <c r="N24" t="s">
        <v>14</v>
      </c>
      <c r="O24" s="6">
        <f>(32*L24*K24)/A24</f>
        <v>15.972846161525407</v>
      </c>
      <c r="P24" s="4" t="s">
        <v>15</v>
      </c>
    </row>
    <row r="25" spans="1:16" x14ac:dyDescent="0.35">
      <c r="A25">
        <v>10017</v>
      </c>
      <c r="B25">
        <v>10017</v>
      </c>
      <c r="C25" t="s">
        <v>8</v>
      </c>
      <c r="D25" s="10">
        <f t="shared" si="1"/>
        <v>1.0016994830422066</v>
      </c>
      <c r="E25" s="2">
        <v>0.143677</v>
      </c>
      <c r="F25" s="2">
        <v>1.1187320000000001</v>
      </c>
      <c r="G25" s="2">
        <v>21.276340000000001</v>
      </c>
      <c r="H25" s="2">
        <v>0.119368</v>
      </c>
      <c r="I25" s="2">
        <v>9.0179999999999996E-2</v>
      </c>
      <c r="J25">
        <v>46</v>
      </c>
      <c r="K25">
        <v>100</v>
      </c>
      <c r="L25" s="4">
        <v>50</v>
      </c>
      <c r="M25" t="s">
        <v>14</v>
      </c>
      <c r="N25" t="s">
        <v>14</v>
      </c>
      <c r="O25" s="6">
        <f>(32*L25*K25)/A25</f>
        <v>15.972846161525407</v>
      </c>
      <c r="P25" s="4" t="s">
        <v>15</v>
      </c>
    </row>
    <row r="26" spans="1:16" x14ac:dyDescent="0.35">
      <c r="A26">
        <v>10017</v>
      </c>
      <c r="B26">
        <v>10017</v>
      </c>
      <c r="C26" t="s">
        <v>8</v>
      </c>
      <c r="D26" s="10">
        <f t="shared" si="1"/>
        <v>0.97162553495386095</v>
      </c>
      <c r="E26" s="2">
        <v>0.14202400000000001</v>
      </c>
      <c r="F26" s="2">
        <v>1.0656570000000001</v>
      </c>
      <c r="G26" s="2">
        <v>22.379639999999998</v>
      </c>
      <c r="H26" s="2">
        <v>0.118367</v>
      </c>
      <c r="I26" s="2">
        <v>9.5444000000000001E-2</v>
      </c>
      <c r="J26">
        <v>47</v>
      </c>
      <c r="K26">
        <v>100</v>
      </c>
      <c r="L26" s="4">
        <v>50</v>
      </c>
      <c r="M26" t="s">
        <v>14</v>
      </c>
      <c r="N26" t="s">
        <v>14</v>
      </c>
      <c r="O26" s="6">
        <f>(32*L26*K26)/A26</f>
        <v>15.972846161525407</v>
      </c>
      <c r="P26" s="4" t="s">
        <v>15</v>
      </c>
    </row>
    <row r="27" spans="1:16" x14ac:dyDescent="0.35">
      <c r="A27">
        <v>10017</v>
      </c>
      <c r="B27">
        <v>10017</v>
      </c>
      <c r="C27" t="s">
        <v>8</v>
      </c>
      <c r="D27" s="10">
        <f t="shared" si="1"/>
        <v>0.97596342996883456</v>
      </c>
      <c r="E27" s="2">
        <v>0.14049500000000001</v>
      </c>
      <c r="F27" s="2">
        <v>1.0862579999999999</v>
      </c>
      <c r="G27" s="2">
        <v>22.365189999999998</v>
      </c>
      <c r="H27" s="2">
        <v>0.119517</v>
      </c>
      <c r="I27" s="2">
        <v>9.2563999999999994E-2</v>
      </c>
      <c r="J27">
        <v>48</v>
      </c>
      <c r="K27">
        <v>100</v>
      </c>
      <c r="L27" s="4">
        <v>50</v>
      </c>
      <c r="M27" t="s">
        <v>14</v>
      </c>
      <c r="N27" t="s">
        <v>14</v>
      </c>
      <c r="O27" s="6">
        <f>(32*L27*K27)/A27</f>
        <v>15.972846161525407</v>
      </c>
      <c r="P27" s="4" t="s">
        <v>15</v>
      </c>
    </row>
    <row r="28" spans="1:16" x14ac:dyDescent="0.35">
      <c r="A28">
        <v>10017</v>
      </c>
      <c r="B28">
        <v>10017</v>
      </c>
      <c r="C28" t="s">
        <v>8</v>
      </c>
      <c r="D28" s="10">
        <f t="shared" si="1"/>
        <v>1.2679588801294552</v>
      </c>
      <c r="E28" s="2">
        <v>0.160222</v>
      </c>
      <c r="F28" s="2">
        <v>1.57464</v>
      </c>
      <c r="G28" s="2">
        <v>29.948027</v>
      </c>
      <c r="H28" s="2">
        <v>0.13588600000000001</v>
      </c>
      <c r="I28" s="2">
        <v>0.1195</v>
      </c>
      <c r="J28">
        <v>49</v>
      </c>
      <c r="K28">
        <v>100</v>
      </c>
      <c r="L28" s="4">
        <v>50</v>
      </c>
      <c r="M28" t="s">
        <v>14</v>
      </c>
      <c r="N28" t="s">
        <v>14</v>
      </c>
      <c r="O28" s="6">
        <f>(32*L28*K28)/A28</f>
        <v>15.972846161525407</v>
      </c>
      <c r="P28" s="4" t="s">
        <v>15</v>
      </c>
    </row>
    <row r="29" spans="1:16" x14ac:dyDescent="0.35">
      <c r="A29">
        <v>10017</v>
      </c>
      <c r="B29">
        <v>10017</v>
      </c>
      <c r="C29" t="s">
        <v>8</v>
      </c>
      <c r="D29" s="10">
        <f t="shared" si="1"/>
        <v>1.0539372082402911</v>
      </c>
      <c r="E29" s="2">
        <v>0.147339</v>
      </c>
      <c r="F29" s="2">
        <v>1.20513</v>
      </c>
      <c r="G29" s="2">
        <v>22.93046</v>
      </c>
      <c r="H29" s="2">
        <v>0.122656</v>
      </c>
      <c r="I29" s="2">
        <v>8.7530999999999998E-2</v>
      </c>
      <c r="J29">
        <v>50</v>
      </c>
      <c r="K29">
        <v>100</v>
      </c>
      <c r="L29" s="4">
        <v>50</v>
      </c>
      <c r="M29" t="s">
        <v>14</v>
      </c>
      <c r="N29" t="s">
        <v>14</v>
      </c>
      <c r="O29" s="6">
        <f>(32*L29*K29)/A29</f>
        <v>15.972846161525407</v>
      </c>
      <c r="P29" s="4" t="s">
        <v>15</v>
      </c>
    </row>
    <row r="30" spans="1:16" x14ac:dyDescent="0.35">
      <c r="A30">
        <v>10017</v>
      </c>
      <c r="B30">
        <v>10017</v>
      </c>
      <c r="C30" t="s">
        <v>8</v>
      </c>
      <c r="D30" s="10">
        <f t="shared" si="1"/>
        <v>1.0098007813140699</v>
      </c>
      <c r="E30" s="2">
        <v>0.14632400000000001</v>
      </c>
      <c r="F30" s="2">
        <v>1.116903</v>
      </c>
      <c r="G30" s="2">
        <v>23.550248</v>
      </c>
      <c r="H30" s="2">
        <v>0.120846</v>
      </c>
      <c r="I30" s="2">
        <v>9.2435000000000003E-2</v>
      </c>
      <c r="J30">
        <v>51</v>
      </c>
      <c r="K30">
        <v>100</v>
      </c>
      <c r="L30" s="4">
        <v>50</v>
      </c>
      <c r="M30" t="s">
        <v>14</v>
      </c>
      <c r="N30" t="s">
        <v>14</v>
      </c>
      <c r="O30" s="6">
        <f>(32*L30*K30)/A30</f>
        <v>15.972846161525407</v>
      </c>
      <c r="P30" s="4" t="s">
        <v>15</v>
      </c>
    </row>
    <row r="31" spans="1:16" x14ac:dyDescent="0.35">
      <c r="C31" t="s">
        <v>33</v>
      </c>
      <c r="D31" s="8">
        <f>AVERAGE(D21:D30)</f>
        <v>1.0304228223050838</v>
      </c>
      <c r="E31" s="8">
        <f>AVERAGE(E21:E30)</f>
        <v>0.14534229999999998</v>
      </c>
      <c r="F31" s="8">
        <f>AVERAGE(F21:F30)</f>
        <v>1.1687896</v>
      </c>
      <c r="G31" s="8">
        <f>AVERAGE(G21:G30)</f>
        <v>23.3438351</v>
      </c>
      <c r="O31" s="5"/>
    </row>
    <row r="32" spans="1:16" x14ac:dyDescent="0.35">
      <c r="C32" t="s">
        <v>32</v>
      </c>
      <c r="D32" s="8">
        <f>MEDIAN(D21:D30)</f>
        <v>1.009867000841143</v>
      </c>
      <c r="E32" s="8">
        <f>MEDIAN(E21:E30)</f>
        <v>0.14372750000000001</v>
      </c>
      <c r="F32" s="8">
        <f>MEDIAN(F21:F30)</f>
        <v>1.1289440000000002</v>
      </c>
      <c r="G32" s="8">
        <f>MEDIAN(G21:G30)</f>
        <v>22.655049999999999</v>
      </c>
      <c r="O32" s="5"/>
    </row>
    <row r="33" spans="1:16" x14ac:dyDescent="0.35">
      <c r="C33" t="s">
        <v>34</v>
      </c>
      <c r="D33" s="8">
        <f t="array" ref="D33">MEDIAN(ABS(D21:D30-MEDIAN(D21:D30)))</f>
        <v>3.0750787732546858E-2</v>
      </c>
      <c r="E33" s="8">
        <f t="array" ref="E33">MEDIAN(ABS(E21:E30-MEDIAN(E21:E30)))</f>
        <v>2.4969999999999992E-3</v>
      </c>
      <c r="F33" s="8">
        <f t="array" ref="F33">MEDIAN(ABS(F21:F30-MEDIAN(F21:F30)))</f>
        <v>4.6031000000000044E-2</v>
      </c>
      <c r="G33" s="8">
        <f t="array" ref="G33">MEDIAN(ABS(G21:G30-MEDIAN(G21:G30)))</f>
        <v>0.35914899999999861</v>
      </c>
      <c r="O33" s="5"/>
    </row>
    <row r="34" spans="1:16" x14ac:dyDescent="0.35">
      <c r="F34" s="9"/>
      <c r="O34" s="5"/>
    </row>
    <row r="35" spans="1:16" x14ac:dyDescent="0.35">
      <c r="A35">
        <v>48000</v>
      </c>
      <c r="B35">
        <v>10017</v>
      </c>
      <c r="C35" t="s">
        <v>8</v>
      </c>
      <c r="D35" s="10">
        <f t="shared" ref="D35:D44" si="2">((E35/$E$3)+(F35/$F$3))/2</f>
        <v>0.98957411697808584</v>
      </c>
      <c r="E35" s="2">
        <v>0.14336099999999999</v>
      </c>
      <c r="F35" s="2">
        <v>1.0947659999999999</v>
      </c>
      <c r="G35" s="2">
        <v>20.444512</v>
      </c>
      <c r="H35" s="2">
        <v>0.118329</v>
      </c>
      <c r="I35" s="2">
        <v>8.7397000000000002E-2</v>
      </c>
      <c r="J35">
        <v>42</v>
      </c>
      <c r="K35">
        <v>200</v>
      </c>
      <c r="L35" s="4">
        <v>100</v>
      </c>
      <c r="M35" t="s">
        <v>13</v>
      </c>
      <c r="N35" t="s">
        <v>14</v>
      </c>
      <c r="O35" s="6">
        <f>(32*L35*K35)/A35</f>
        <v>13.333333333333334</v>
      </c>
      <c r="P35" s="4" t="s">
        <v>15</v>
      </c>
    </row>
    <row r="36" spans="1:16" x14ac:dyDescent="0.35">
      <c r="A36">
        <v>48000</v>
      </c>
      <c r="B36">
        <v>10017</v>
      </c>
      <c r="C36" t="s">
        <v>8</v>
      </c>
      <c r="D36" s="10">
        <f t="shared" si="2"/>
        <v>0.98183156521633008</v>
      </c>
      <c r="E36" s="2">
        <v>0.14185</v>
      </c>
      <c r="F36" s="2">
        <v>1.0890519999999999</v>
      </c>
      <c r="G36" s="2">
        <v>21.525981999999999</v>
      </c>
      <c r="H36" s="2">
        <v>0.1186</v>
      </c>
      <c r="I36" s="2">
        <v>8.6149000000000003E-2</v>
      </c>
      <c r="J36">
        <v>43</v>
      </c>
      <c r="K36">
        <v>200</v>
      </c>
      <c r="L36" s="4">
        <v>100</v>
      </c>
      <c r="M36" t="s">
        <v>13</v>
      </c>
      <c r="N36" t="s">
        <v>14</v>
      </c>
      <c r="O36" s="6">
        <f>(32*L36*K36)/A36</f>
        <v>13.333333333333334</v>
      </c>
      <c r="P36" s="4" t="s">
        <v>15</v>
      </c>
    </row>
    <row r="37" spans="1:16" x14ac:dyDescent="0.35">
      <c r="A37">
        <v>48000</v>
      </c>
      <c r="B37">
        <v>10017</v>
      </c>
      <c r="C37" t="s">
        <v>8</v>
      </c>
      <c r="D37" s="10">
        <f t="shared" si="2"/>
        <v>0.97879380638193325</v>
      </c>
      <c r="E37" s="2">
        <v>0.14200399999999999</v>
      </c>
      <c r="F37" s="2">
        <v>1.08134</v>
      </c>
      <c r="G37" s="2">
        <v>20.838127</v>
      </c>
      <c r="H37" s="2">
        <v>0.117813</v>
      </c>
      <c r="I37" s="2">
        <v>8.9528999999999997E-2</v>
      </c>
      <c r="J37">
        <v>44</v>
      </c>
      <c r="K37">
        <v>200</v>
      </c>
      <c r="L37" s="4">
        <v>100</v>
      </c>
      <c r="M37" t="s">
        <v>13</v>
      </c>
      <c r="N37" t="s">
        <v>14</v>
      </c>
      <c r="O37" s="6">
        <f>(32*L37*K37)/A37</f>
        <v>13.333333333333334</v>
      </c>
      <c r="P37" s="4" t="s">
        <v>15</v>
      </c>
    </row>
    <row r="38" spans="1:16" x14ac:dyDescent="0.35">
      <c r="A38">
        <v>48000</v>
      </c>
      <c r="B38">
        <v>10017</v>
      </c>
      <c r="C38" t="s">
        <v>8</v>
      </c>
      <c r="D38" s="10">
        <f t="shared" si="2"/>
        <v>1.0441750818146476</v>
      </c>
      <c r="E38" s="2">
        <v>0.14626500000000001</v>
      </c>
      <c r="F38" s="2">
        <v>1.191838</v>
      </c>
      <c r="G38" s="2">
        <v>21.855568999999999</v>
      </c>
      <c r="H38" s="2">
        <v>0.12257899999999999</v>
      </c>
      <c r="I38" s="2">
        <v>8.6328000000000002E-2</v>
      </c>
      <c r="J38">
        <v>45</v>
      </c>
      <c r="K38">
        <v>200</v>
      </c>
      <c r="L38" s="4">
        <v>100</v>
      </c>
      <c r="M38" t="s">
        <v>13</v>
      </c>
      <c r="N38" t="s">
        <v>14</v>
      </c>
      <c r="O38" s="6">
        <f>(32*L38*K38)/A38</f>
        <v>13.333333333333334</v>
      </c>
      <c r="P38" s="4" t="s">
        <v>15</v>
      </c>
    </row>
    <row r="39" spans="1:16" x14ac:dyDescent="0.35">
      <c r="A39">
        <v>48000</v>
      </c>
      <c r="B39">
        <v>10017</v>
      </c>
      <c r="C39" t="s">
        <v>8</v>
      </c>
      <c r="D39" s="10">
        <f t="shared" si="2"/>
        <v>0.98303485172394223</v>
      </c>
      <c r="E39" s="2">
        <v>0.142149</v>
      </c>
      <c r="F39" s="2">
        <v>1.0894699999999999</v>
      </c>
      <c r="G39" s="2">
        <v>20.720590000000001</v>
      </c>
      <c r="H39" s="2">
        <v>0.11928900000000001</v>
      </c>
      <c r="I39" s="2">
        <v>8.5527000000000006E-2</v>
      </c>
      <c r="J39">
        <v>46</v>
      </c>
      <c r="K39">
        <v>200</v>
      </c>
      <c r="L39" s="4">
        <v>100</v>
      </c>
      <c r="M39" t="s">
        <v>13</v>
      </c>
      <c r="N39" t="s">
        <v>14</v>
      </c>
      <c r="O39" s="6">
        <f>(32*L39*K39)/A39</f>
        <v>13.333333333333334</v>
      </c>
      <c r="P39" s="4" t="s">
        <v>15</v>
      </c>
    </row>
    <row r="40" spans="1:16" x14ac:dyDescent="0.35">
      <c r="A40">
        <v>48000</v>
      </c>
      <c r="B40">
        <v>10017</v>
      </c>
      <c r="C40" t="s">
        <v>8</v>
      </c>
      <c r="D40" s="10">
        <f t="shared" si="2"/>
        <v>0.99996023162532222</v>
      </c>
      <c r="E40" s="2">
        <v>0.142291</v>
      </c>
      <c r="F40" s="2">
        <v>1.1251139999999999</v>
      </c>
      <c r="G40" s="2">
        <v>21.257090000000002</v>
      </c>
      <c r="H40" s="2">
        <v>0.11992800000000001</v>
      </c>
      <c r="I40" s="2">
        <v>9.6215999999999996E-2</v>
      </c>
      <c r="J40">
        <v>47</v>
      </c>
      <c r="K40">
        <v>200</v>
      </c>
      <c r="L40" s="4">
        <v>100</v>
      </c>
      <c r="M40" t="s">
        <v>13</v>
      </c>
      <c r="N40" t="s">
        <v>14</v>
      </c>
      <c r="O40" s="6">
        <f>(32*L40*K40)/A40</f>
        <v>13.333333333333334</v>
      </c>
      <c r="P40" s="4" t="s">
        <v>15</v>
      </c>
    </row>
    <row r="41" spans="1:16" x14ac:dyDescent="0.35">
      <c r="A41">
        <v>48000</v>
      </c>
      <c r="B41">
        <v>10017</v>
      </c>
      <c r="C41" t="s">
        <v>8</v>
      </c>
      <c r="D41" s="10">
        <f t="shared" si="2"/>
        <v>0.99771116112884384</v>
      </c>
      <c r="E41" s="2">
        <v>0.14135200000000001</v>
      </c>
      <c r="F41" s="2">
        <v>1.1271169999999999</v>
      </c>
      <c r="G41" s="2">
        <v>20.173994</v>
      </c>
      <c r="H41" s="2">
        <v>0.12001199999999999</v>
      </c>
      <c r="I41" s="2">
        <v>9.0192999999999995E-2</v>
      </c>
      <c r="J41">
        <v>48</v>
      </c>
      <c r="K41">
        <v>200</v>
      </c>
      <c r="L41" s="4">
        <v>100</v>
      </c>
      <c r="M41" t="s">
        <v>13</v>
      </c>
      <c r="N41" t="s">
        <v>14</v>
      </c>
      <c r="O41" s="6">
        <f>(32*L41*K41)/A41</f>
        <v>13.333333333333334</v>
      </c>
      <c r="P41" s="4" t="s">
        <v>15</v>
      </c>
    </row>
    <row r="42" spans="1:16" x14ac:dyDescent="0.35">
      <c r="A42">
        <v>48000</v>
      </c>
      <c r="B42">
        <v>10017</v>
      </c>
      <c r="C42" t="s">
        <v>8</v>
      </c>
      <c r="D42" s="10">
        <f t="shared" si="2"/>
        <v>1.0028986627212704</v>
      </c>
      <c r="E42" s="2">
        <v>0.144152</v>
      </c>
      <c r="F42" s="2">
        <v>1.1178520000000001</v>
      </c>
      <c r="G42" s="2">
        <v>21.733532</v>
      </c>
      <c r="H42" s="2">
        <v>0.119861</v>
      </c>
      <c r="I42" s="2">
        <v>9.1696E-2</v>
      </c>
      <c r="J42">
        <v>49</v>
      </c>
      <c r="K42">
        <v>200</v>
      </c>
      <c r="L42" s="4">
        <v>100</v>
      </c>
      <c r="M42" t="s">
        <v>13</v>
      </c>
      <c r="N42" t="s">
        <v>14</v>
      </c>
      <c r="O42" s="6">
        <f>(32*L42*K42)/A42</f>
        <v>13.333333333333334</v>
      </c>
      <c r="P42" s="4" t="s">
        <v>15</v>
      </c>
    </row>
    <row r="43" spans="1:16" x14ac:dyDescent="0.35">
      <c r="A43">
        <v>48000</v>
      </c>
      <c r="B43">
        <v>10017</v>
      </c>
      <c r="C43" t="s">
        <v>8</v>
      </c>
      <c r="D43" s="10">
        <f t="shared" si="2"/>
        <v>1.0004733131455712</v>
      </c>
      <c r="E43" s="2">
        <v>0.14254700000000001</v>
      </c>
      <c r="F43" s="2">
        <v>1.1243510000000001</v>
      </c>
      <c r="G43" s="2">
        <v>20.598600000000001</v>
      </c>
      <c r="H43" s="2">
        <v>0.12060999999999999</v>
      </c>
      <c r="I43" s="2">
        <v>8.8245000000000004E-2</v>
      </c>
      <c r="J43">
        <v>50</v>
      </c>
      <c r="K43">
        <v>200</v>
      </c>
      <c r="L43" s="4">
        <v>100</v>
      </c>
      <c r="M43" t="s">
        <v>13</v>
      </c>
      <c r="N43" t="s">
        <v>14</v>
      </c>
      <c r="O43" s="6">
        <f>(32*L43*K43)/A43</f>
        <v>13.333333333333334</v>
      </c>
      <c r="P43" s="4" t="s">
        <v>15</v>
      </c>
    </row>
    <row r="44" spans="1:16" x14ac:dyDescent="0.35">
      <c r="A44">
        <v>48000</v>
      </c>
      <c r="B44">
        <v>10017</v>
      </c>
      <c r="C44" t="s">
        <v>8</v>
      </c>
      <c r="D44" s="10">
        <f t="shared" si="2"/>
        <v>1.0034755950341583</v>
      </c>
      <c r="E44" s="2">
        <v>0.14399000000000001</v>
      </c>
      <c r="F44" s="2">
        <v>1.1202890000000001</v>
      </c>
      <c r="G44" s="2">
        <v>21.406074</v>
      </c>
      <c r="H44" s="2">
        <v>0.120822</v>
      </c>
      <c r="I44" s="2">
        <v>9.4579999999999997E-2</v>
      </c>
      <c r="J44">
        <v>51</v>
      </c>
      <c r="K44">
        <v>200</v>
      </c>
      <c r="L44" s="4">
        <v>100</v>
      </c>
      <c r="M44" t="s">
        <v>13</v>
      </c>
      <c r="N44" t="s">
        <v>14</v>
      </c>
      <c r="O44" s="6">
        <f>(32*L44*K44)/A44</f>
        <v>13.333333333333334</v>
      </c>
      <c r="P44" s="4" t="s">
        <v>15</v>
      </c>
    </row>
    <row r="45" spans="1:16" x14ac:dyDescent="0.35">
      <c r="C45" t="s">
        <v>33</v>
      </c>
      <c r="D45" s="8">
        <f>AVERAGE(D35:D44)</f>
        <v>0.99819283857701058</v>
      </c>
      <c r="E45" s="8">
        <f>AVERAGE(E35:E44)</f>
        <v>0.14299610000000001</v>
      </c>
      <c r="F45" s="8">
        <f>AVERAGE(F35:F44)</f>
        <v>1.1161189</v>
      </c>
      <c r="G45" s="8">
        <f>AVERAGE(G35:G44)</f>
        <v>21.055406999999999</v>
      </c>
    </row>
    <row r="46" spans="1:16" x14ac:dyDescent="0.35">
      <c r="C46" t="s">
        <v>32</v>
      </c>
      <c r="D46" s="8">
        <f>MEDIAN(D35:D44)</f>
        <v>0.99883569637708303</v>
      </c>
      <c r="E46" s="8">
        <f>MEDIAN(E35:E44)</f>
        <v>0.14241900000000002</v>
      </c>
      <c r="F46" s="8">
        <f>MEDIAN(F35:F44)</f>
        <v>1.1190705000000001</v>
      </c>
      <c r="G46" s="8">
        <f>MEDIAN(G35:G44)</f>
        <v>21.047608500000003</v>
      </c>
    </row>
    <row r="47" spans="1:16" x14ac:dyDescent="0.35">
      <c r="C47" t="s">
        <v>34</v>
      </c>
      <c r="D47" s="8">
        <f t="array" ref="D47">MEDIAN(ABS(D35:D44-MEDIAN(D35:D44)))</f>
        <v>6.9507390280362236E-3</v>
      </c>
      <c r="E47" s="8">
        <f t="array" ref="E47">MEDIAN(ABS(E35:E44-MEDIAN(E35:E44)))</f>
        <v>7.5549999999999229E-4</v>
      </c>
      <c r="F47" s="8">
        <f t="array" ref="F47">MEDIAN(ABS(F35:F44-MEDIAN(F35:F44)))</f>
        <v>1.6175500000000009E-2</v>
      </c>
      <c r="G47" s="8">
        <f t="array" ref="G47">MEDIAN(ABS(G35:G44-MEDIAN(G35:G44)))</f>
        <v>0.46369099999999897</v>
      </c>
    </row>
    <row r="48" spans="1:16" x14ac:dyDescent="0.35">
      <c r="E48" s="9"/>
      <c r="F48" s="9"/>
      <c r="G48" s="9"/>
    </row>
    <row r="49" spans="1:16" x14ac:dyDescent="0.35">
      <c r="A49">
        <v>10017</v>
      </c>
      <c r="B49">
        <v>10017</v>
      </c>
      <c r="C49" t="s">
        <v>8</v>
      </c>
      <c r="D49" s="10">
        <f t="shared" ref="D49:D58" si="3">((E49/$E$3)+(F49/$F$3))/2</f>
        <v>0.97857727451980736</v>
      </c>
      <c r="E49" s="2">
        <v>0.14293700000000001</v>
      </c>
      <c r="F49" s="2">
        <v>1.0740369999999999</v>
      </c>
      <c r="G49" s="2">
        <v>21.414522000000002</v>
      </c>
      <c r="H49" s="2">
        <v>0.11980200000000001</v>
      </c>
      <c r="I49" s="2">
        <v>9.0273999999999993E-2</v>
      </c>
      <c r="J49">
        <v>42</v>
      </c>
      <c r="K49">
        <v>200</v>
      </c>
      <c r="L49" s="4">
        <v>100</v>
      </c>
      <c r="M49" t="s">
        <v>14</v>
      </c>
      <c r="N49" t="s">
        <v>14</v>
      </c>
      <c r="O49" s="6">
        <f>(32*L49*K49)/A49</f>
        <v>63.891384646101628</v>
      </c>
      <c r="P49" s="4" t="s">
        <v>15</v>
      </c>
    </row>
    <row r="50" spans="1:16" x14ac:dyDescent="0.35">
      <c r="A50">
        <v>10017</v>
      </c>
      <c r="B50">
        <v>10017</v>
      </c>
      <c r="C50" t="s">
        <v>8</v>
      </c>
      <c r="D50" s="10">
        <f t="shared" si="3"/>
        <v>1.1218764114687523</v>
      </c>
      <c r="E50" s="2">
        <v>0.14837600000000001</v>
      </c>
      <c r="F50" s="2">
        <v>1.344786</v>
      </c>
      <c r="G50" s="2">
        <v>23.913504</v>
      </c>
      <c r="H50" s="2">
        <v>0.12901000000000001</v>
      </c>
      <c r="I50" s="2">
        <v>0.103758</v>
      </c>
      <c r="J50">
        <v>43</v>
      </c>
      <c r="K50">
        <v>200</v>
      </c>
      <c r="L50" s="4">
        <v>100</v>
      </c>
      <c r="M50" t="s">
        <v>14</v>
      </c>
      <c r="N50" t="s">
        <v>14</v>
      </c>
      <c r="O50" s="6">
        <f>(32*L50*K50)/A50</f>
        <v>63.891384646101628</v>
      </c>
    </row>
    <row r="51" spans="1:16" x14ac:dyDescent="0.35">
      <c r="A51">
        <v>10017</v>
      </c>
      <c r="B51">
        <v>10017</v>
      </c>
      <c r="C51" t="s">
        <v>8</v>
      </c>
      <c r="D51" s="10">
        <f t="shared" si="3"/>
        <v>0.98302928762932518</v>
      </c>
      <c r="E51" s="2">
        <v>0.145037</v>
      </c>
      <c r="F51" s="2">
        <v>1.0683050000000001</v>
      </c>
      <c r="G51" s="2">
        <v>18.109192</v>
      </c>
      <c r="H51" s="2">
        <v>0.12060899999999999</v>
      </c>
      <c r="I51" s="2">
        <v>8.8078000000000004E-2</v>
      </c>
      <c r="J51">
        <v>44</v>
      </c>
      <c r="K51">
        <v>200</v>
      </c>
      <c r="L51" s="4">
        <v>100</v>
      </c>
      <c r="M51" t="s">
        <v>14</v>
      </c>
      <c r="N51" t="s">
        <v>14</v>
      </c>
      <c r="O51" s="6">
        <f>(32*L51*K51)/A51</f>
        <v>63.891384646101628</v>
      </c>
    </row>
    <row r="52" spans="1:16" x14ac:dyDescent="0.35">
      <c r="A52">
        <v>10017</v>
      </c>
      <c r="B52">
        <v>10017</v>
      </c>
      <c r="C52" t="s">
        <v>8</v>
      </c>
      <c r="D52" s="10">
        <f t="shared" si="3"/>
        <v>1.0027655991512523</v>
      </c>
      <c r="E52" s="2">
        <v>0.14472099999999999</v>
      </c>
      <c r="F52" s="2">
        <v>1.1133960000000001</v>
      </c>
      <c r="G52" s="2">
        <v>20.682347</v>
      </c>
      <c r="H52" s="2">
        <v>0.121242</v>
      </c>
      <c r="I52" s="2">
        <v>9.4867999999999994E-2</v>
      </c>
      <c r="J52">
        <v>45</v>
      </c>
      <c r="K52">
        <v>200</v>
      </c>
      <c r="L52" s="4">
        <v>100</v>
      </c>
      <c r="M52" t="s">
        <v>14</v>
      </c>
      <c r="N52" t="s">
        <v>14</v>
      </c>
      <c r="O52" s="6">
        <f>(32*L52*K52)/A52</f>
        <v>63.891384646101628</v>
      </c>
    </row>
    <row r="53" spans="1:16" x14ac:dyDescent="0.35">
      <c r="A53">
        <v>10017</v>
      </c>
      <c r="B53">
        <v>10017</v>
      </c>
      <c r="C53" t="s">
        <v>8</v>
      </c>
      <c r="D53" s="10">
        <f t="shared" si="3"/>
        <v>0.96578983028538645</v>
      </c>
      <c r="E53" s="2">
        <v>0.14247000000000001</v>
      </c>
      <c r="F53" s="2">
        <v>1.049742</v>
      </c>
      <c r="G53" s="2">
        <v>20.797713999999999</v>
      </c>
      <c r="H53" s="2">
        <v>0.11862300000000001</v>
      </c>
      <c r="I53" s="2">
        <v>9.0875999999999998E-2</v>
      </c>
      <c r="J53">
        <v>46</v>
      </c>
      <c r="K53">
        <v>200</v>
      </c>
      <c r="L53" s="4">
        <v>100</v>
      </c>
      <c r="M53" t="s">
        <v>14</v>
      </c>
      <c r="N53" t="s">
        <v>14</v>
      </c>
      <c r="O53" s="6">
        <f>(32*L53*K53)/A53</f>
        <v>63.891384646101628</v>
      </c>
    </row>
    <row r="54" spans="1:16" x14ac:dyDescent="0.35">
      <c r="A54">
        <v>10017</v>
      </c>
      <c r="B54">
        <v>10017</v>
      </c>
      <c r="C54" t="s">
        <v>8</v>
      </c>
      <c r="D54" s="10">
        <f t="shared" si="3"/>
        <v>0.98827846813072995</v>
      </c>
      <c r="E54" s="2">
        <v>0.14443</v>
      </c>
      <c r="F54" s="2">
        <v>1.084128</v>
      </c>
      <c r="G54" s="2">
        <v>18.218313999999999</v>
      </c>
      <c r="H54" s="2">
        <v>0.119506</v>
      </c>
      <c r="I54" s="2">
        <v>7.8946000000000002E-2</v>
      </c>
      <c r="J54">
        <v>47</v>
      </c>
      <c r="K54">
        <v>200</v>
      </c>
      <c r="L54" s="4">
        <v>100</v>
      </c>
      <c r="M54" t="s">
        <v>14</v>
      </c>
      <c r="N54" t="s">
        <v>14</v>
      </c>
      <c r="O54" s="6">
        <f>(32*L54*K54)/A54</f>
        <v>63.891384646101628</v>
      </c>
    </row>
    <row r="55" spans="1:16" x14ac:dyDescent="0.35">
      <c r="A55">
        <v>10017</v>
      </c>
      <c r="B55">
        <v>10017</v>
      </c>
      <c r="C55" t="s">
        <v>8</v>
      </c>
      <c r="D55" s="10">
        <f t="shared" si="3"/>
        <v>0.98116616062610595</v>
      </c>
      <c r="E55" s="2">
        <v>0.143369</v>
      </c>
      <c r="F55" s="2">
        <v>1.076484</v>
      </c>
      <c r="G55" s="2">
        <v>18.449204999999999</v>
      </c>
      <c r="H55" s="2">
        <v>0.11902600000000001</v>
      </c>
      <c r="I55" s="2">
        <v>8.4255999999999998E-2</v>
      </c>
      <c r="J55">
        <v>48</v>
      </c>
      <c r="K55">
        <v>200</v>
      </c>
      <c r="L55" s="4">
        <v>100</v>
      </c>
      <c r="M55" t="s">
        <v>14</v>
      </c>
      <c r="N55" t="s">
        <v>14</v>
      </c>
      <c r="O55" s="6">
        <f>(32*L55*K55)/A55</f>
        <v>63.891384646101628</v>
      </c>
    </row>
    <row r="56" spans="1:16" x14ac:dyDescent="0.35">
      <c r="A56">
        <v>10017</v>
      </c>
      <c r="B56">
        <v>10017</v>
      </c>
      <c r="C56" t="s">
        <v>8</v>
      </c>
      <c r="D56" s="10">
        <f t="shared" si="3"/>
        <v>1.0901956563594084</v>
      </c>
      <c r="E56" s="2">
        <v>0.14940899999999999</v>
      </c>
      <c r="F56" s="2">
        <v>1.2685550000000001</v>
      </c>
      <c r="G56" s="2">
        <v>24.096385999999999</v>
      </c>
      <c r="H56" s="2">
        <v>0.12642999999999999</v>
      </c>
      <c r="I56" s="2">
        <v>8.7994000000000003E-2</v>
      </c>
      <c r="J56">
        <v>49</v>
      </c>
      <c r="K56">
        <v>200</v>
      </c>
      <c r="L56" s="4">
        <v>100</v>
      </c>
      <c r="M56" t="s">
        <v>14</v>
      </c>
      <c r="N56" t="s">
        <v>14</v>
      </c>
      <c r="O56" s="6">
        <f>(32*L56*K56)/A56</f>
        <v>63.891384646101628</v>
      </c>
    </row>
    <row r="57" spans="1:16" x14ac:dyDescent="0.35">
      <c r="A57">
        <v>10017</v>
      </c>
      <c r="B57">
        <v>10017</v>
      </c>
      <c r="C57" t="s">
        <v>8</v>
      </c>
      <c r="D57" s="10">
        <f t="shared" si="3"/>
        <v>0.99098523461318866</v>
      </c>
      <c r="E57" s="2">
        <v>0.14413300000000001</v>
      </c>
      <c r="F57" s="2">
        <v>1.0921700000000001</v>
      </c>
      <c r="G57" s="2">
        <v>21.348718000000002</v>
      </c>
      <c r="H57" s="2">
        <v>0.120793</v>
      </c>
      <c r="I57" s="2">
        <v>8.8215000000000002E-2</v>
      </c>
      <c r="J57">
        <v>50</v>
      </c>
      <c r="K57">
        <v>200</v>
      </c>
      <c r="L57" s="4">
        <v>100</v>
      </c>
      <c r="M57" t="s">
        <v>14</v>
      </c>
      <c r="N57" t="s">
        <v>14</v>
      </c>
      <c r="O57" s="6">
        <f>(32*L57*K57)/A57</f>
        <v>63.891384646101628</v>
      </c>
    </row>
    <row r="58" spans="1:16" x14ac:dyDescent="0.35">
      <c r="A58">
        <v>10017</v>
      </c>
      <c r="B58">
        <v>10017</v>
      </c>
      <c r="C58" t="s">
        <v>8</v>
      </c>
      <c r="D58" s="10">
        <f t="shared" si="3"/>
        <v>0.96531695636621162</v>
      </c>
      <c r="E58" s="2">
        <v>0.141786</v>
      </c>
      <c r="F58" s="2">
        <v>1.0537270000000001</v>
      </c>
      <c r="G58" s="2">
        <v>18.689993000000001</v>
      </c>
      <c r="H58" s="2">
        <v>0.118117</v>
      </c>
      <c r="I58" s="2">
        <v>8.6134000000000002E-2</v>
      </c>
      <c r="J58">
        <v>51</v>
      </c>
      <c r="K58">
        <v>200</v>
      </c>
      <c r="L58" s="4">
        <v>100</v>
      </c>
      <c r="M58" t="s">
        <v>14</v>
      </c>
      <c r="N58" t="s">
        <v>14</v>
      </c>
      <c r="O58" s="6">
        <f>(32*L58*K58)/A58</f>
        <v>63.891384646101628</v>
      </c>
    </row>
    <row r="59" spans="1:16" x14ac:dyDescent="0.35">
      <c r="C59" t="s">
        <v>33</v>
      </c>
      <c r="D59" s="8">
        <f>AVERAGE(D49:D58)</f>
        <v>1.0067980879150169</v>
      </c>
      <c r="E59" s="8">
        <f>AVERAGE(E49:E58)</f>
        <v>0.14466680000000001</v>
      </c>
      <c r="F59" s="8">
        <f>AVERAGE(F49:F58)</f>
        <v>1.122533</v>
      </c>
      <c r="G59" s="8">
        <f>AVERAGE(G49:G58)</f>
        <v>20.571989500000001</v>
      </c>
    </row>
    <row r="60" spans="1:16" x14ac:dyDescent="0.35">
      <c r="C60" t="s">
        <v>32</v>
      </c>
      <c r="D60" s="8">
        <f>MEDIAN(D49:D58)</f>
        <v>0.98565387788002756</v>
      </c>
      <c r="E60" s="8">
        <f>MEDIAN(E49:E58)</f>
        <v>0.14428150000000001</v>
      </c>
      <c r="F60" s="8">
        <f>MEDIAN(F49:F58)</f>
        <v>1.080306</v>
      </c>
      <c r="G60" s="8">
        <f>MEDIAN(G49:G58)</f>
        <v>20.7400305</v>
      </c>
    </row>
    <row r="61" spans="1:16" x14ac:dyDescent="0.35">
      <c r="C61" t="s">
        <v>34</v>
      </c>
      <c r="D61" s="8">
        <f t="array" ref="D61">MEDIAN(ABS(D49:D58-MEDIAN(D49:D58)))</f>
        <v>1.2094162315722468E-2</v>
      </c>
      <c r="E61" s="8">
        <f t="array" ref="E61">MEDIAN(ABS(E49:E58-MEDIAN(E49:E58)))</f>
        <v>1.1285000000000045E-3</v>
      </c>
      <c r="F61" s="8">
        <f t="array" ref="F61">MEDIAN(ABS(F49:F58-MEDIAN(F49:F58)))</f>
        <v>1.9289999999999918E-2</v>
      </c>
      <c r="G61" s="8">
        <f t="array" ref="G61">MEDIAN(ABS(G49:G58-MEDIAN(G49:G58)))</f>
        <v>2.1704314999999994</v>
      </c>
    </row>
    <row r="63" spans="1:16" x14ac:dyDescent="0.35">
      <c r="A63">
        <v>48000</v>
      </c>
      <c r="B63">
        <v>10017</v>
      </c>
      <c r="C63" t="s">
        <v>8</v>
      </c>
      <c r="D63" s="10">
        <f t="shared" ref="D63:D65" si="4">((E63/$E$3)+(F63/$F$3))/2</f>
        <v>0.96572606364776648</v>
      </c>
      <c r="E63" s="2">
        <v>0.141483</v>
      </c>
      <c r="F63" s="2">
        <v>1.0568329999999999</v>
      </c>
      <c r="G63" s="2">
        <v>14.97106</v>
      </c>
      <c r="H63" s="2">
        <v>0.119089</v>
      </c>
      <c r="I63" s="2">
        <v>7.3662000000000005E-2</v>
      </c>
      <c r="J63">
        <v>42</v>
      </c>
      <c r="K63">
        <v>400</v>
      </c>
      <c r="L63" s="4">
        <v>200</v>
      </c>
      <c r="M63" t="s">
        <v>13</v>
      </c>
      <c r="N63" t="s">
        <v>14</v>
      </c>
      <c r="O63" s="6">
        <f>(32*L63*K63)/A63</f>
        <v>53.333333333333336</v>
      </c>
    </row>
    <row r="64" spans="1:16" x14ac:dyDescent="0.35">
      <c r="A64">
        <v>48000</v>
      </c>
      <c r="B64">
        <v>10017</v>
      </c>
      <c r="C64" t="s">
        <v>8</v>
      </c>
      <c r="D64" s="10">
        <f t="shared" si="4"/>
        <v>0.9923087277235525</v>
      </c>
      <c r="E64" s="2">
        <v>0.14197699999999999</v>
      </c>
      <c r="F64" s="2">
        <v>1.11083</v>
      </c>
      <c r="G64" s="2">
        <v>11.873189</v>
      </c>
      <c r="H64" s="2">
        <v>0.119128</v>
      </c>
      <c r="I64" s="2">
        <v>6.7502000000000006E-2</v>
      </c>
      <c r="J64">
        <v>43</v>
      </c>
      <c r="K64">
        <v>400</v>
      </c>
      <c r="L64" s="4">
        <v>200</v>
      </c>
      <c r="M64" t="s">
        <v>13</v>
      </c>
      <c r="N64" t="s">
        <v>14</v>
      </c>
      <c r="O64" s="6">
        <f>(32*L64*K64)/A64</f>
        <v>53.333333333333336</v>
      </c>
    </row>
    <row r="65" spans="1:15" x14ac:dyDescent="0.35">
      <c r="A65">
        <v>48000</v>
      </c>
      <c r="B65">
        <v>10017</v>
      </c>
      <c r="C65" t="s">
        <v>8</v>
      </c>
      <c r="D65" s="10">
        <f t="shared" si="4"/>
        <v>0.96273256276648334</v>
      </c>
      <c r="E65" s="2">
        <v>0.14115900000000001</v>
      </c>
      <c r="F65" s="2">
        <v>1.052718</v>
      </c>
      <c r="G65" s="2">
        <v>13.046055000000001</v>
      </c>
      <c r="H65" s="2">
        <v>0.117587</v>
      </c>
      <c r="I65" s="2">
        <v>6.9957000000000005E-2</v>
      </c>
      <c r="J65">
        <v>44</v>
      </c>
      <c r="K65">
        <v>400</v>
      </c>
      <c r="L65" s="4">
        <v>200</v>
      </c>
      <c r="M65" t="s">
        <v>13</v>
      </c>
      <c r="N65" t="s">
        <v>14</v>
      </c>
      <c r="O65" s="6">
        <f>(32*L65*K65)/A65</f>
        <v>53.333333333333336</v>
      </c>
    </row>
    <row r="66" spans="1:15" x14ac:dyDescent="0.35">
      <c r="A66">
        <v>48000</v>
      </c>
      <c r="B66">
        <v>10017</v>
      </c>
      <c r="C66" t="s">
        <v>8</v>
      </c>
      <c r="J66">
        <v>45</v>
      </c>
      <c r="K66">
        <v>400</v>
      </c>
      <c r="L66" s="4">
        <v>200</v>
      </c>
      <c r="M66" t="s">
        <v>13</v>
      </c>
      <c r="N66" t="s">
        <v>14</v>
      </c>
      <c r="O66" s="6">
        <f>(32*L66*K66)/A66</f>
        <v>53.333333333333336</v>
      </c>
    </row>
    <row r="67" spans="1:15" x14ac:dyDescent="0.35">
      <c r="A67">
        <v>48000</v>
      </c>
      <c r="B67">
        <v>10017</v>
      </c>
      <c r="C67" t="s">
        <v>8</v>
      </c>
      <c r="J67">
        <v>46</v>
      </c>
      <c r="K67">
        <v>400</v>
      </c>
      <c r="L67" s="4">
        <v>200</v>
      </c>
      <c r="M67" t="s">
        <v>13</v>
      </c>
      <c r="N67" t="s">
        <v>14</v>
      </c>
      <c r="O67" s="6">
        <f>(32*L67*K67)/A67</f>
        <v>53.333333333333336</v>
      </c>
    </row>
    <row r="68" spans="1:15" x14ac:dyDescent="0.35">
      <c r="A68">
        <v>48000</v>
      </c>
      <c r="B68">
        <v>10017</v>
      </c>
      <c r="C68" t="s">
        <v>8</v>
      </c>
      <c r="J68">
        <v>47</v>
      </c>
      <c r="K68">
        <v>400</v>
      </c>
      <c r="L68" s="4">
        <v>200</v>
      </c>
      <c r="M68" t="s">
        <v>13</v>
      </c>
      <c r="N68" t="s">
        <v>14</v>
      </c>
      <c r="O68" s="6">
        <f>(32*L68*K68)/A68</f>
        <v>53.333333333333336</v>
      </c>
    </row>
    <row r="69" spans="1:15" x14ac:dyDescent="0.35">
      <c r="A69">
        <v>48000</v>
      </c>
      <c r="B69">
        <v>10017</v>
      </c>
      <c r="C69" t="s">
        <v>8</v>
      </c>
      <c r="J69">
        <v>48</v>
      </c>
      <c r="K69">
        <v>400</v>
      </c>
      <c r="L69" s="4">
        <v>200</v>
      </c>
      <c r="M69" t="s">
        <v>13</v>
      </c>
      <c r="N69" t="s">
        <v>14</v>
      </c>
      <c r="O69" s="6">
        <f>(32*L69*K69)/A69</f>
        <v>53.333333333333336</v>
      </c>
    </row>
    <row r="70" spans="1:15" x14ac:dyDescent="0.35">
      <c r="A70">
        <v>48000</v>
      </c>
      <c r="B70">
        <v>10017</v>
      </c>
      <c r="C70" t="s">
        <v>8</v>
      </c>
      <c r="J70">
        <v>49</v>
      </c>
      <c r="K70">
        <v>400</v>
      </c>
      <c r="L70" s="4">
        <v>200</v>
      </c>
      <c r="M70" t="s">
        <v>13</v>
      </c>
      <c r="N70" t="s">
        <v>14</v>
      </c>
      <c r="O70" s="6">
        <f>(32*L70*K70)/A70</f>
        <v>53.333333333333336</v>
      </c>
    </row>
    <row r="71" spans="1:15" x14ac:dyDescent="0.35">
      <c r="A71">
        <v>48000</v>
      </c>
      <c r="B71">
        <v>10017</v>
      </c>
      <c r="C71" t="s">
        <v>8</v>
      </c>
      <c r="J71">
        <v>50</v>
      </c>
      <c r="K71">
        <v>400</v>
      </c>
      <c r="L71" s="4">
        <v>200</v>
      </c>
      <c r="M71" t="s">
        <v>13</v>
      </c>
      <c r="N71" t="s">
        <v>14</v>
      </c>
      <c r="O71" s="6">
        <f>(32*L71*K71)/A71</f>
        <v>53.333333333333336</v>
      </c>
    </row>
    <row r="72" spans="1:15" x14ac:dyDescent="0.35">
      <c r="A72">
        <v>48000</v>
      </c>
      <c r="B72">
        <v>10017</v>
      </c>
      <c r="C72" t="s">
        <v>8</v>
      </c>
      <c r="J72">
        <v>51</v>
      </c>
      <c r="K72">
        <v>400</v>
      </c>
      <c r="L72" s="4">
        <v>200</v>
      </c>
      <c r="M72" t="s">
        <v>13</v>
      </c>
      <c r="N72" t="s">
        <v>14</v>
      </c>
      <c r="O72" s="6">
        <f>(32*L72*K72)/A72</f>
        <v>53.333333333333336</v>
      </c>
    </row>
    <row r="73" spans="1:15" x14ac:dyDescent="0.35">
      <c r="C73" t="s">
        <v>33</v>
      </c>
      <c r="D73" s="8">
        <f>AVERAGE(D63:D72)</f>
        <v>0.97358911804593407</v>
      </c>
      <c r="E73" s="8">
        <f>AVERAGE(E63:E72)</f>
        <v>0.14153966666666665</v>
      </c>
      <c r="F73" s="8">
        <f>AVERAGE(F63:F72)</f>
        <v>1.0734603333333335</v>
      </c>
      <c r="G73" s="8">
        <f>AVERAGE(G63:G72)</f>
        <v>13.296768</v>
      </c>
    </row>
    <row r="74" spans="1:15" x14ac:dyDescent="0.35">
      <c r="C74" t="s">
        <v>32</v>
      </c>
      <c r="D74" s="8">
        <f>MEDIAN(D63:D72)</f>
        <v>0.96572606364776648</v>
      </c>
      <c r="E74" s="8">
        <f>MEDIAN(E63:E72)</f>
        <v>0.141483</v>
      </c>
      <c r="F74" s="8">
        <f>MEDIAN(F63:F72)</f>
        <v>1.0568329999999999</v>
      </c>
      <c r="G74" s="8">
        <f>MEDIAN(G63:G72)</f>
        <v>13.046055000000001</v>
      </c>
    </row>
    <row r="75" spans="1:15" x14ac:dyDescent="0.35">
      <c r="C75" t="s">
        <v>34</v>
      </c>
      <c r="D75" s="8">
        <f t="array" ref="D75">MEDIAN(ABS(D63:D65 - MEDIAN(D63:D65)))</f>
        <v>2.9935008812831398E-3</v>
      </c>
      <c r="E75" s="8">
        <f t="array" ref="E75">MEDIAN(ABS(E63:E65 - MEDIAN(E63:E65)))</f>
        <v>3.2399999999999096E-4</v>
      </c>
      <c r="F75" s="8">
        <f t="array" ref="F75">MEDIAN(ABS(F63:F65 - MEDIAN(F63:F65)))</f>
        <v>4.1149999999998688E-3</v>
      </c>
      <c r="G75" s="8">
        <f t="array" ref="G75">MEDIAN(ABS(G63:G65 - MEDIAN(G63:G65)))</f>
        <v>1.1728660000000009</v>
      </c>
    </row>
    <row r="77" spans="1:15" x14ac:dyDescent="0.35">
      <c r="A77">
        <v>10017</v>
      </c>
      <c r="B77">
        <v>10017</v>
      </c>
      <c r="C77" t="s">
        <v>8</v>
      </c>
      <c r="D77" s="10">
        <f t="shared" ref="D77:D79" si="5">((E77/$E$3)+(F77/$F$3))/2</f>
        <v>0.96117437583614318</v>
      </c>
      <c r="E77" s="2">
        <v>0.14144499999999999</v>
      </c>
      <c r="F77" s="2">
        <v>1.0472459999999999</v>
      </c>
      <c r="G77" s="2">
        <v>12.802984</v>
      </c>
      <c r="H77" s="2">
        <v>0.11842</v>
      </c>
      <c r="I77" s="2">
        <v>7.0582000000000006E-2</v>
      </c>
      <c r="J77">
        <v>42</v>
      </c>
      <c r="K77">
        <v>400</v>
      </c>
      <c r="L77" s="4">
        <v>200</v>
      </c>
      <c r="M77" t="s">
        <v>14</v>
      </c>
      <c r="N77" t="s">
        <v>14</v>
      </c>
      <c r="O77" s="6">
        <f>(32*L77*K77)/A77</f>
        <v>255.56553858440651</v>
      </c>
    </row>
    <row r="78" spans="1:15" x14ac:dyDescent="0.35">
      <c r="A78">
        <v>10017</v>
      </c>
      <c r="B78">
        <v>10017</v>
      </c>
      <c r="C78" t="s">
        <v>8</v>
      </c>
      <c r="D78" s="10">
        <f t="shared" si="5"/>
        <v>1.0055755964536952</v>
      </c>
      <c r="E78" s="2">
        <v>0.14348</v>
      </c>
      <c r="F78" s="2">
        <v>1.128576</v>
      </c>
      <c r="G78" s="2">
        <v>13.509361999999999</v>
      </c>
      <c r="H78" s="2">
        <v>0.120684</v>
      </c>
      <c r="I78" s="2">
        <v>7.0461999999999997E-2</v>
      </c>
      <c r="J78">
        <v>43</v>
      </c>
      <c r="K78">
        <v>400</v>
      </c>
      <c r="L78" s="4">
        <v>200</v>
      </c>
      <c r="M78" t="s">
        <v>14</v>
      </c>
      <c r="N78" t="s">
        <v>14</v>
      </c>
      <c r="O78" s="6">
        <f>(32*L78*K78)/A78</f>
        <v>255.56553858440651</v>
      </c>
    </row>
    <row r="79" spans="1:15" x14ac:dyDescent="0.35">
      <c r="A79">
        <v>10017</v>
      </c>
      <c r="B79">
        <v>10017</v>
      </c>
      <c r="C79" t="s">
        <v>8</v>
      </c>
      <c r="D79" s="10">
        <f t="shared" si="5"/>
        <v>0.97173385227383846</v>
      </c>
      <c r="E79" s="2">
        <v>0.142125</v>
      </c>
      <c r="F79" s="2">
        <v>1.0651520000000001</v>
      </c>
      <c r="G79" s="2">
        <v>12.377526</v>
      </c>
      <c r="H79" s="2">
        <v>0.11913799999999999</v>
      </c>
      <c r="I79" s="2">
        <v>6.7991999999999997E-2</v>
      </c>
      <c r="J79">
        <v>44</v>
      </c>
      <c r="K79">
        <v>400</v>
      </c>
      <c r="L79" s="4">
        <v>200</v>
      </c>
      <c r="M79" t="s">
        <v>14</v>
      </c>
      <c r="N79" t="s">
        <v>14</v>
      </c>
      <c r="O79" s="6">
        <f>(32*L79*K79)/A79</f>
        <v>255.56553858440651</v>
      </c>
    </row>
    <row r="80" spans="1:15" x14ac:dyDescent="0.35">
      <c r="A80">
        <v>10017</v>
      </c>
      <c r="B80">
        <v>10017</v>
      </c>
      <c r="C80" t="s">
        <v>8</v>
      </c>
      <c r="J80">
        <v>45</v>
      </c>
      <c r="K80">
        <v>400</v>
      </c>
      <c r="L80" s="4">
        <v>200</v>
      </c>
      <c r="M80" t="s">
        <v>14</v>
      </c>
      <c r="N80" t="s">
        <v>14</v>
      </c>
      <c r="O80" s="6">
        <f>(32*L80*K80)/A80</f>
        <v>255.56553858440651</v>
      </c>
    </row>
    <row r="81" spans="1:15" x14ac:dyDescent="0.35">
      <c r="A81">
        <v>10017</v>
      </c>
      <c r="B81">
        <v>10017</v>
      </c>
      <c r="C81" t="s">
        <v>8</v>
      </c>
      <c r="J81">
        <v>46</v>
      </c>
      <c r="K81">
        <v>400</v>
      </c>
      <c r="L81" s="4">
        <v>200</v>
      </c>
      <c r="M81" t="s">
        <v>14</v>
      </c>
      <c r="N81" t="s">
        <v>14</v>
      </c>
      <c r="O81" s="6">
        <f>(32*L81*K81)/A81</f>
        <v>255.56553858440651</v>
      </c>
    </row>
    <row r="82" spans="1:15" x14ac:dyDescent="0.35">
      <c r="A82">
        <v>10017</v>
      </c>
      <c r="B82">
        <v>10017</v>
      </c>
      <c r="C82" t="s">
        <v>8</v>
      </c>
      <c r="J82">
        <v>47</v>
      </c>
      <c r="K82">
        <v>400</v>
      </c>
      <c r="L82" s="4">
        <v>200</v>
      </c>
      <c r="M82" t="s">
        <v>14</v>
      </c>
      <c r="N82" t="s">
        <v>14</v>
      </c>
      <c r="O82" s="6">
        <f>(32*L82*K82)/A82</f>
        <v>255.56553858440651</v>
      </c>
    </row>
    <row r="83" spans="1:15" x14ac:dyDescent="0.35">
      <c r="A83">
        <v>10017</v>
      </c>
      <c r="B83">
        <v>10017</v>
      </c>
      <c r="C83" t="s">
        <v>8</v>
      </c>
      <c r="J83">
        <v>48</v>
      </c>
      <c r="K83">
        <v>400</v>
      </c>
      <c r="L83" s="4">
        <v>200</v>
      </c>
      <c r="M83" t="s">
        <v>14</v>
      </c>
      <c r="N83" t="s">
        <v>14</v>
      </c>
      <c r="O83" s="6">
        <f>(32*L83*K83)/A83</f>
        <v>255.56553858440651</v>
      </c>
    </row>
    <row r="84" spans="1:15" x14ac:dyDescent="0.35">
      <c r="A84">
        <v>10017</v>
      </c>
      <c r="B84">
        <v>10017</v>
      </c>
      <c r="C84" t="s">
        <v>8</v>
      </c>
      <c r="J84">
        <v>49</v>
      </c>
      <c r="K84">
        <v>400</v>
      </c>
      <c r="L84" s="4">
        <v>200</v>
      </c>
      <c r="M84" t="s">
        <v>14</v>
      </c>
      <c r="N84" t="s">
        <v>14</v>
      </c>
      <c r="O84" s="6">
        <f>(32*L84*K84)/A84</f>
        <v>255.56553858440651</v>
      </c>
    </row>
    <row r="85" spans="1:15" x14ac:dyDescent="0.35">
      <c r="A85">
        <v>10017</v>
      </c>
      <c r="B85">
        <v>10017</v>
      </c>
      <c r="C85" t="s">
        <v>8</v>
      </c>
      <c r="J85">
        <v>50</v>
      </c>
      <c r="K85">
        <v>400</v>
      </c>
      <c r="L85" s="4">
        <v>200</v>
      </c>
      <c r="M85" t="s">
        <v>14</v>
      </c>
      <c r="N85" t="s">
        <v>14</v>
      </c>
      <c r="O85" s="6">
        <f>(32*L85*K85)/A85</f>
        <v>255.56553858440651</v>
      </c>
    </row>
    <row r="86" spans="1:15" x14ac:dyDescent="0.35">
      <c r="A86">
        <v>10017</v>
      </c>
      <c r="B86">
        <v>10017</v>
      </c>
      <c r="C86" t="s">
        <v>8</v>
      </c>
      <c r="J86">
        <v>51</v>
      </c>
      <c r="K86">
        <v>400</v>
      </c>
      <c r="L86" s="4">
        <v>200</v>
      </c>
      <c r="M86" t="s">
        <v>14</v>
      </c>
      <c r="N86" t="s">
        <v>14</v>
      </c>
      <c r="O86" s="6">
        <f>(32*L86*K86)/A86</f>
        <v>255.56553858440651</v>
      </c>
    </row>
    <row r="87" spans="1:15" x14ac:dyDescent="0.35">
      <c r="C87" t="s">
        <v>33</v>
      </c>
      <c r="D87" s="8">
        <f>AVERAGE(D77:D86)</f>
        <v>0.97949460818789236</v>
      </c>
      <c r="E87" s="8">
        <f>AVERAGE(E77:E86)</f>
        <v>0.14235</v>
      </c>
      <c r="F87" s="8">
        <f>AVERAGE(F77:F86)</f>
        <v>1.0803246666666668</v>
      </c>
      <c r="G87" s="8">
        <f>AVERAGE(G77:G86)</f>
        <v>12.896623999999997</v>
      </c>
    </row>
    <row r="88" spans="1:15" x14ac:dyDescent="0.35">
      <c r="C88" t="s">
        <v>32</v>
      </c>
      <c r="D88" s="8">
        <f>MEDIAN(D77:D86)</f>
        <v>0.97173385227383846</v>
      </c>
      <c r="E88" s="8">
        <f>MEDIAN(E77:E86)</f>
        <v>0.142125</v>
      </c>
      <c r="F88" s="8">
        <f>MEDIAN(F77:F86)</f>
        <v>1.0651520000000001</v>
      </c>
      <c r="G88" s="8">
        <f>MEDIAN(G77:G86)</f>
        <v>12.802984</v>
      </c>
    </row>
    <row r="89" spans="1:15" x14ac:dyDescent="0.35">
      <c r="C89" t="s">
        <v>34</v>
      </c>
      <c r="D89" s="8">
        <f t="array" ref="D89">MEDIAN(ABS(D77:D79 - MEDIAN(D77:D79)))</f>
        <v>1.0559476437695281E-2</v>
      </c>
      <c r="E89" s="8">
        <f t="array" ref="E89">MEDIAN(ABS(E77:E79 - MEDIAN(E77:E79)))</f>
        <v>6.8000000000001393E-4</v>
      </c>
      <c r="F89" s="8">
        <f t="array" ref="F89">MEDIAN(ABS(F77:F79 - MEDIAN(F77:F79)))</f>
        <v>1.79060000000002E-2</v>
      </c>
      <c r="G89" s="8">
        <f t="array" ref="G89">MEDIAN(ABS(G77:G79 - MEDIAN(G77:G79)))</f>
        <v>0.42545800000000078</v>
      </c>
    </row>
    <row r="91" spans="1:15" x14ac:dyDescent="0.35">
      <c r="A91">
        <v>48000</v>
      </c>
      <c r="B91">
        <v>10017</v>
      </c>
      <c r="C91" t="s">
        <v>8</v>
      </c>
      <c r="D91" s="10">
        <f t="shared" ref="D91:D100" si="6">((E91/$E$3)+(F91/$F$3))/2</f>
        <v>1.0764396935044953</v>
      </c>
      <c r="E91" s="2">
        <v>0.14862400000000001</v>
      </c>
      <c r="F91" s="2">
        <v>1.2444900000000001</v>
      </c>
      <c r="G91" s="2">
        <v>24.929397000000002</v>
      </c>
      <c r="H91" s="2">
        <v>0.12515100000000001</v>
      </c>
      <c r="I91" s="2">
        <v>0.103253</v>
      </c>
      <c r="J91">
        <v>42</v>
      </c>
      <c r="K91">
        <v>500</v>
      </c>
      <c r="L91" s="4">
        <v>100</v>
      </c>
      <c r="M91" t="s">
        <v>13</v>
      </c>
      <c r="N91" t="s">
        <v>14</v>
      </c>
      <c r="O91" s="6">
        <f>(32*L91*K91)/A91</f>
        <v>33.333333333333336</v>
      </c>
    </row>
    <row r="92" spans="1:15" x14ac:dyDescent="0.35">
      <c r="A92">
        <v>48000</v>
      </c>
      <c r="B92">
        <v>10017</v>
      </c>
      <c r="C92" t="s">
        <v>8</v>
      </c>
      <c r="D92" s="10">
        <f t="shared" si="6"/>
        <v>1.0869814692793276</v>
      </c>
      <c r="E92" s="2">
        <v>0.148372</v>
      </c>
      <c r="F92" s="2">
        <v>1.2691840000000001</v>
      </c>
      <c r="G92" s="2">
        <v>24.496872</v>
      </c>
      <c r="H92" s="2">
        <v>0.127217</v>
      </c>
      <c r="I92" s="2">
        <v>9.2419000000000001E-2</v>
      </c>
      <c r="J92">
        <v>43</v>
      </c>
      <c r="K92">
        <v>500</v>
      </c>
      <c r="L92" s="4">
        <v>100</v>
      </c>
      <c r="M92" t="s">
        <v>13</v>
      </c>
      <c r="N92" t="s">
        <v>14</v>
      </c>
    </row>
    <row r="93" spans="1:15" x14ac:dyDescent="0.35">
      <c r="A93">
        <v>48000</v>
      </c>
      <c r="B93">
        <v>10017</v>
      </c>
      <c r="C93" t="s">
        <v>8</v>
      </c>
      <c r="D93" s="10">
        <f t="shared" si="6"/>
        <v>0.98920362819688501</v>
      </c>
      <c r="E93" s="2">
        <v>0.14392199999999999</v>
      </c>
      <c r="F93" s="2">
        <v>1.0898540000000001</v>
      </c>
      <c r="G93" s="2">
        <v>21.875771</v>
      </c>
      <c r="H93" s="2">
        <v>0.12065099999999999</v>
      </c>
      <c r="I93" s="2">
        <v>8.9795E-2</v>
      </c>
      <c r="J93">
        <v>44</v>
      </c>
      <c r="K93">
        <v>500</v>
      </c>
      <c r="L93" s="4">
        <v>100</v>
      </c>
      <c r="M93" t="s">
        <v>13</v>
      </c>
      <c r="N93" t="s">
        <v>14</v>
      </c>
    </row>
    <row r="94" spans="1:15" x14ac:dyDescent="0.35">
      <c r="A94">
        <v>48000</v>
      </c>
      <c r="B94">
        <v>10017</v>
      </c>
      <c r="C94" t="s">
        <v>8</v>
      </c>
      <c r="D94" s="10">
        <f t="shared" si="6"/>
        <v>0.97021062486083054</v>
      </c>
      <c r="E94" s="2">
        <v>0.142287</v>
      </c>
      <c r="F94" s="2">
        <v>1.0606640000000001</v>
      </c>
      <c r="G94" s="2">
        <v>21.823115999999999</v>
      </c>
      <c r="H94" s="2">
        <v>0.118453</v>
      </c>
      <c r="I94" s="2">
        <v>9.1276999999999997E-2</v>
      </c>
      <c r="J94">
        <v>45</v>
      </c>
      <c r="K94">
        <v>500</v>
      </c>
      <c r="L94" s="4">
        <v>100</v>
      </c>
      <c r="M94" t="s">
        <v>13</v>
      </c>
      <c r="N94" t="s">
        <v>14</v>
      </c>
    </row>
    <row r="95" spans="1:15" x14ac:dyDescent="0.35">
      <c r="A95">
        <v>48000</v>
      </c>
      <c r="B95">
        <v>10017</v>
      </c>
      <c r="C95" t="s">
        <v>8</v>
      </c>
      <c r="D95" s="10">
        <f t="shared" si="6"/>
        <v>1.0428734308593179</v>
      </c>
      <c r="E95" s="2">
        <v>0.146175</v>
      </c>
      <c r="F95" s="2">
        <v>1.189676</v>
      </c>
      <c r="G95" s="2">
        <v>23.671876999999999</v>
      </c>
      <c r="H95" s="2">
        <v>0.12428699999999999</v>
      </c>
      <c r="I95" s="2">
        <v>9.6605999999999997E-2</v>
      </c>
      <c r="J95">
        <v>46</v>
      </c>
      <c r="K95">
        <v>500</v>
      </c>
      <c r="L95" s="4">
        <v>100</v>
      </c>
      <c r="M95" t="s">
        <v>13</v>
      </c>
      <c r="N95" t="s">
        <v>14</v>
      </c>
    </row>
    <row r="96" spans="1:15" x14ac:dyDescent="0.35">
      <c r="A96">
        <v>48000</v>
      </c>
      <c r="B96">
        <v>10017</v>
      </c>
      <c r="C96" t="s">
        <v>8</v>
      </c>
      <c r="D96" s="10">
        <f t="shared" si="6"/>
        <v>1.0041954507532327</v>
      </c>
      <c r="E96" s="2">
        <v>0.14505100000000001</v>
      </c>
      <c r="F96" s="2">
        <v>1.1140779999999999</v>
      </c>
      <c r="G96" s="2">
        <v>22.988491</v>
      </c>
      <c r="H96" s="2">
        <v>0.119015</v>
      </c>
      <c r="I96" s="2">
        <v>8.7204000000000004E-2</v>
      </c>
      <c r="J96">
        <v>47</v>
      </c>
      <c r="K96">
        <v>500</v>
      </c>
      <c r="L96" s="4">
        <v>100</v>
      </c>
      <c r="M96" t="s">
        <v>13</v>
      </c>
      <c r="N96" t="s">
        <v>14</v>
      </c>
    </row>
    <row r="97" spans="1:15" x14ac:dyDescent="0.35">
      <c r="A97">
        <v>48000</v>
      </c>
      <c r="B97">
        <v>10017</v>
      </c>
      <c r="C97" t="s">
        <v>8</v>
      </c>
      <c r="D97" s="10">
        <f t="shared" si="6"/>
        <v>0.99853116060347602</v>
      </c>
      <c r="E97" s="2">
        <v>0.145064</v>
      </c>
      <c r="F97" s="2">
        <v>1.1017060000000001</v>
      </c>
      <c r="G97" s="2">
        <v>20.406447</v>
      </c>
      <c r="H97" s="2">
        <v>0.118795</v>
      </c>
      <c r="I97" s="2">
        <v>8.7295999999999999E-2</v>
      </c>
      <c r="J97">
        <v>48</v>
      </c>
      <c r="K97">
        <v>500</v>
      </c>
      <c r="L97" s="4">
        <v>100</v>
      </c>
      <c r="M97" t="s">
        <v>13</v>
      </c>
      <c r="N97" t="s">
        <v>14</v>
      </c>
    </row>
    <row r="98" spans="1:15" x14ac:dyDescent="0.35">
      <c r="A98">
        <v>48000</v>
      </c>
      <c r="B98">
        <v>10017</v>
      </c>
      <c r="C98" t="s">
        <v>8</v>
      </c>
      <c r="D98" s="10">
        <f t="shared" si="6"/>
        <v>1.0859531264189584</v>
      </c>
      <c r="E98" s="2">
        <v>0.15112200000000001</v>
      </c>
      <c r="F98" s="2">
        <v>1.2468129999999999</v>
      </c>
      <c r="G98" s="2">
        <v>23.253454000000001</v>
      </c>
      <c r="H98" s="2">
        <v>0.123873</v>
      </c>
      <c r="I98" s="2">
        <v>9.1211E-2</v>
      </c>
      <c r="J98">
        <v>49</v>
      </c>
      <c r="K98">
        <v>500</v>
      </c>
      <c r="L98" s="4">
        <v>100</v>
      </c>
      <c r="M98" t="s">
        <v>13</v>
      </c>
      <c r="N98" t="s">
        <v>14</v>
      </c>
    </row>
    <row r="99" spans="1:15" x14ac:dyDescent="0.35">
      <c r="A99">
        <v>48000</v>
      </c>
      <c r="B99">
        <v>10017</v>
      </c>
      <c r="C99" t="s">
        <v>8</v>
      </c>
      <c r="D99" s="10">
        <f t="shared" si="6"/>
        <v>0.99293920081797371</v>
      </c>
      <c r="E99" s="2">
        <v>0.14252100000000001</v>
      </c>
      <c r="F99" s="2">
        <v>1.108212</v>
      </c>
      <c r="G99" s="2">
        <v>21.206989</v>
      </c>
      <c r="H99" s="2">
        <v>0.12044000000000001</v>
      </c>
      <c r="I99" s="2">
        <v>9.1409000000000004E-2</v>
      </c>
      <c r="J99">
        <v>50</v>
      </c>
      <c r="K99">
        <v>500</v>
      </c>
      <c r="L99" s="4">
        <v>100</v>
      </c>
      <c r="M99" t="s">
        <v>13</v>
      </c>
      <c r="N99" t="s">
        <v>14</v>
      </c>
    </row>
    <row r="100" spans="1:15" x14ac:dyDescent="0.35">
      <c r="A100">
        <v>48000</v>
      </c>
      <c r="B100">
        <v>10017</v>
      </c>
      <c r="C100" t="s">
        <v>8</v>
      </c>
      <c r="D100" s="10">
        <f t="shared" si="6"/>
        <v>0.99188676502455331</v>
      </c>
      <c r="E100" s="2">
        <v>0.144173</v>
      </c>
      <c r="F100" s="2">
        <v>1.093831</v>
      </c>
      <c r="G100" s="2">
        <v>19.168503999999999</v>
      </c>
      <c r="H100" s="2">
        <v>0.119573</v>
      </c>
      <c r="I100" s="2">
        <v>7.4366000000000002E-2</v>
      </c>
      <c r="J100">
        <v>51</v>
      </c>
      <c r="K100">
        <v>500</v>
      </c>
      <c r="L100" s="4">
        <v>100</v>
      </c>
      <c r="M100" t="s">
        <v>13</v>
      </c>
      <c r="N100" t="s">
        <v>14</v>
      </c>
    </row>
    <row r="101" spans="1:15" x14ac:dyDescent="0.35">
      <c r="C101" t="s">
        <v>33</v>
      </c>
      <c r="D101" s="8">
        <f>AVERAGE(D91:D100)</f>
        <v>1.0239214550319049</v>
      </c>
      <c r="E101" s="8">
        <f>AVERAGE(E91:E100)</f>
        <v>0.14573109999999997</v>
      </c>
      <c r="F101" s="8">
        <f>AVERAGE(F91:F100)</f>
        <v>1.1518508000000001</v>
      </c>
      <c r="G101" s="8">
        <f>AVERAGE(G91:G100)</f>
        <v>22.382091800000001</v>
      </c>
    </row>
    <row r="102" spans="1:15" x14ac:dyDescent="0.35">
      <c r="C102" t="s">
        <v>32</v>
      </c>
      <c r="D102" s="8">
        <f>MEDIAN(D91:D100)</f>
        <v>1.0013633056783544</v>
      </c>
      <c r="E102" s="8">
        <f>MEDIAN(E91:E100)</f>
        <v>0.14505750000000001</v>
      </c>
      <c r="F102" s="8">
        <f>MEDIAN(F91:F100)</f>
        <v>1.111145</v>
      </c>
      <c r="G102" s="8">
        <f>MEDIAN(G91:G100)</f>
        <v>22.432130999999998</v>
      </c>
    </row>
    <row r="103" spans="1:15" x14ac:dyDescent="0.35">
      <c r="C103" t="s">
        <v>34</v>
      </c>
      <c r="D103" s="8">
        <f t="array" ref="D103">MEDIAN(ABS(D91:D100 - MEDIAN(D91:D93)))</f>
        <v>7.5076387826140956E-2</v>
      </c>
      <c r="E103" s="8">
        <f t="array" ref="E103">MEDIAN(ABS(E91:E100 - MEDIAN(E91:E93)))</f>
        <v>3.314499999999998E-3</v>
      </c>
      <c r="F103" s="8">
        <f t="array" ref="F103">MEDIAN(ABS(F91:F100 - MEDIAN(F91:F93)))</f>
        <v>0.13334500000000016</v>
      </c>
      <c r="G103" s="8">
        <f t="array" ref="G103">MEDIAN(ABS(G91:G100 - MEDIAN(G91:G93)))</f>
        <v>2.0647409999999997</v>
      </c>
    </row>
    <row r="105" spans="1:15" x14ac:dyDescent="0.35">
      <c r="A105">
        <v>10017</v>
      </c>
      <c r="B105">
        <v>10017</v>
      </c>
      <c r="C105" t="s">
        <v>8</v>
      </c>
      <c r="D105" s="10">
        <f t="shared" ref="D105:D114" si="7">((E105/$E$3)+(F105/$F$3))/2</f>
        <v>0.98577145975019298</v>
      </c>
      <c r="E105" s="2">
        <v>0.14402100000000001</v>
      </c>
      <c r="F105" s="2">
        <v>1.08169</v>
      </c>
      <c r="G105" s="2">
        <v>15.620395</v>
      </c>
      <c r="H105" s="2">
        <v>0.119924</v>
      </c>
      <c r="I105" s="2">
        <v>7.4056999999999998E-2</v>
      </c>
      <c r="J105">
        <v>42</v>
      </c>
      <c r="K105">
        <v>500</v>
      </c>
      <c r="L105" s="4">
        <v>100</v>
      </c>
      <c r="M105" t="s">
        <v>14</v>
      </c>
      <c r="N105" t="s">
        <v>14</v>
      </c>
      <c r="O105" s="6">
        <f>(32*L105*K105)/A105</f>
        <v>159.72846161525408</v>
      </c>
    </row>
    <row r="106" spans="1:15" x14ac:dyDescent="0.35">
      <c r="A106">
        <v>10017</v>
      </c>
      <c r="B106">
        <v>10017</v>
      </c>
      <c r="C106" t="s">
        <v>8</v>
      </c>
      <c r="D106" s="10">
        <f t="shared" si="7"/>
        <v>0.99791145760834521</v>
      </c>
      <c r="E106" s="2">
        <v>0.144706</v>
      </c>
      <c r="F106" s="2">
        <v>1.1029850000000001</v>
      </c>
      <c r="G106" s="2">
        <v>16.76313</v>
      </c>
      <c r="H106" s="2">
        <v>0.121318</v>
      </c>
      <c r="I106" s="2">
        <v>7.6557E-2</v>
      </c>
      <c r="J106">
        <v>43</v>
      </c>
      <c r="K106">
        <v>500</v>
      </c>
      <c r="L106" s="4">
        <v>100</v>
      </c>
      <c r="M106" t="s">
        <v>14</v>
      </c>
      <c r="N106" t="s">
        <v>14</v>
      </c>
    </row>
    <row r="107" spans="1:15" x14ac:dyDescent="0.35">
      <c r="A107">
        <v>10017</v>
      </c>
      <c r="B107">
        <v>10017</v>
      </c>
      <c r="C107" t="s">
        <v>8</v>
      </c>
      <c r="D107" s="10">
        <f t="shared" si="7"/>
        <v>1.0275088498590006</v>
      </c>
      <c r="E107" s="2">
        <v>0.14533599999999999</v>
      </c>
      <c r="F107" s="2">
        <v>1.16252</v>
      </c>
      <c r="G107" s="2">
        <v>15.649127999999999</v>
      </c>
      <c r="H107" s="2">
        <v>0.12298099999999999</v>
      </c>
      <c r="I107" s="2">
        <v>7.4884000000000006E-2</v>
      </c>
      <c r="J107">
        <v>44</v>
      </c>
      <c r="K107">
        <v>500</v>
      </c>
      <c r="L107" s="4">
        <v>100</v>
      </c>
      <c r="M107" t="s">
        <v>14</v>
      </c>
      <c r="N107" t="s">
        <v>14</v>
      </c>
    </row>
    <row r="108" spans="1:15" x14ac:dyDescent="0.35">
      <c r="A108">
        <v>10017</v>
      </c>
      <c r="B108">
        <v>10017</v>
      </c>
      <c r="C108" t="s">
        <v>8</v>
      </c>
      <c r="D108" s="10">
        <f t="shared" si="7"/>
        <v>1.1653861715509599</v>
      </c>
      <c r="E108" s="2">
        <v>0.15345900000000001</v>
      </c>
      <c r="F108" s="2">
        <v>1.401859</v>
      </c>
      <c r="G108" s="2">
        <v>18.716795999999999</v>
      </c>
      <c r="H108" s="2">
        <v>0.13051299999999999</v>
      </c>
      <c r="I108" s="2">
        <v>7.1599999999999997E-2</v>
      </c>
      <c r="J108">
        <v>45</v>
      </c>
      <c r="K108">
        <v>500</v>
      </c>
      <c r="L108" s="4">
        <v>100</v>
      </c>
      <c r="M108" t="s">
        <v>14</v>
      </c>
      <c r="N108" t="s">
        <v>14</v>
      </c>
    </row>
    <row r="109" spans="1:15" x14ac:dyDescent="0.35">
      <c r="A109">
        <v>10017</v>
      </c>
      <c r="B109">
        <v>10017</v>
      </c>
      <c r="C109" t="s">
        <v>8</v>
      </c>
      <c r="D109" s="10">
        <f t="shared" si="7"/>
        <v>0.98735161946341565</v>
      </c>
      <c r="E109" s="2">
        <v>0.142954</v>
      </c>
      <c r="F109" s="2">
        <v>1.09293</v>
      </c>
      <c r="G109" s="2">
        <v>16.608699999999999</v>
      </c>
      <c r="H109" s="2">
        <v>0.120365</v>
      </c>
      <c r="I109" s="2">
        <v>7.6569999999999999E-2</v>
      </c>
      <c r="J109">
        <v>46</v>
      </c>
      <c r="K109">
        <v>500</v>
      </c>
      <c r="L109" s="4">
        <v>100</v>
      </c>
      <c r="M109" t="s">
        <v>14</v>
      </c>
      <c r="N109" t="s">
        <v>14</v>
      </c>
    </row>
    <row r="110" spans="1:15" x14ac:dyDescent="0.35">
      <c r="A110">
        <v>10017</v>
      </c>
      <c r="B110">
        <v>10017</v>
      </c>
      <c r="C110" t="s">
        <v>8</v>
      </c>
      <c r="D110" s="10">
        <f t="shared" si="7"/>
        <v>0.97037686846571236</v>
      </c>
      <c r="E110" s="2">
        <v>0.14247599999999999</v>
      </c>
      <c r="F110" s="2">
        <v>1.0596399999999999</v>
      </c>
      <c r="G110" s="2">
        <v>13.618273</v>
      </c>
      <c r="H110" s="2">
        <v>0.118688</v>
      </c>
      <c r="I110" s="2">
        <v>7.0566000000000004E-2</v>
      </c>
      <c r="J110">
        <v>47</v>
      </c>
      <c r="K110">
        <v>500</v>
      </c>
      <c r="L110" s="4">
        <v>100</v>
      </c>
      <c r="M110" t="s">
        <v>14</v>
      </c>
      <c r="N110" t="s">
        <v>14</v>
      </c>
    </row>
    <row r="111" spans="1:15" x14ac:dyDescent="0.35">
      <c r="A111">
        <v>10017</v>
      </c>
      <c r="B111">
        <v>10017</v>
      </c>
      <c r="C111" t="s">
        <v>8</v>
      </c>
      <c r="D111" s="10">
        <f t="shared" si="7"/>
        <v>0.97900306261278924</v>
      </c>
      <c r="E111" s="2">
        <v>0.14201800000000001</v>
      </c>
      <c r="F111" s="2">
        <v>1.081691</v>
      </c>
      <c r="G111" s="2">
        <v>14.240178999999999</v>
      </c>
      <c r="H111" s="2">
        <v>0.119182</v>
      </c>
      <c r="I111" s="2">
        <v>7.1030999999999997E-2</v>
      </c>
      <c r="J111">
        <v>48</v>
      </c>
      <c r="K111">
        <v>500</v>
      </c>
      <c r="L111" s="4">
        <v>100</v>
      </c>
      <c r="M111" t="s">
        <v>14</v>
      </c>
      <c r="N111" t="s">
        <v>14</v>
      </c>
    </row>
    <row r="112" spans="1:15" x14ac:dyDescent="0.35">
      <c r="A112">
        <v>10017</v>
      </c>
      <c r="B112">
        <v>10017</v>
      </c>
      <c r="C112" t="s">
        <v>8</v>
      </c>
      <c r="D112" s="10">
        <f t="shared" si="7"/>
        <v>0.98291877816262274</v>
      </c>
      <c r="E112" s="2">
        <v>0.14285</v>
      </c>
      <c r="F112" s="2">
        <v>1.084084</v>
      </c>
      <c r="G112" s="2">
        <v>14.005648000000001</v>
      </c>
      <c r="H112" s="2">
        <v>0.120033</v>
      </c>
      <c r="I112" s="2">
        <v>7.2400000000000006E-2</v>
      </c>
      <c r="J112">
        <v>49</v>
      </c>
      <c r="K112">
        <v>500</v>
      </c>
      <c r="L112" s="4">
        <v>100</v>
      </c>
      <c r="M112" t="s">
        <v>14</v>
      </c>
      <c r="N112" t="s">
        <v>14</v>
      </c>
    </row>
    <row r="113" spans="1:15" x14ac:dyDescent="0.35">
      <c r="A113">
        <v>10017</v>
      </c>
      <c r="B113">
        <v>10017</v>
      </c>
      <c r="C113" t="s">
        <v>8</v>
      </c>
      <c r="D113" s="10">
        <f t="shared" si="7"/>
        <v>0.96516087895083102</v>
      </c>
      <c r="E113" s="2">
        <v>0.14166799999999999</v>
      </c>
      <c r="F113" s="2">
        <v>1.0542530000000001</v>
      </c>
      <c r="G113" s="2">
        <v>18.661223</v>
      </c>
      <c r="H113" s="2">
        <v>0.118717</v>
      </c>
      <c r="I113" s="2">
        <v>8.2978999999999997E-2</v>
      </c>
      <c r="J113">
        <v>50</v>
      </c>
      <c r="K113">
        <v>500</v>
      </c>
      <c r="L113" s="4">
        <v>100</v>
      </c>
      <c r="M113" t="s">
        <v>14</v>
      </c>
      <c r="N113" t="s">
        <v>14</v>
      </c>
    </row>
    <row r="114" spans="1:15" x14ac:dyDescent="0.35">
      <c r="A114">
        <v>10017</v>
      </c>
      <c r="B114">
        <v>10017</v>
      </c>
      <c r="C114" t="s">
        <v>8</v>
      </c>
      <c r="D114" s="10">
        <f t="shared" si="7"/>
        <v>1.1723294816416479</v>
      </c>
      <c r="E114" s="2">
        <v>0.15571199999999999</v>
      </c>
      <c r="F114" s="2">
        <v>1.400406</v>
      </c>
      <c r="G114" s="2">
        <v>21.600636999999999</v>
      </c>
      <c r="H114" s="2">
        <v>0.13103899999999999</v>
      </c>
      <c r="I114" s="2">
        <v>8.1487000000000004E-2</v>
      </c>
      <c r="J114">
        <v>51</v>
      </c>
      <c r="K114">
        <v>500</v>
      </c>
      <c r="L114" s="4">
        <v>100</v>
      </c>
      <c r="M114" t="s">
        <v>14</v>
      </c>
      <c r="N114" t="s">
        <v>14</v>
      </c>
    </row>
    <row r="115" spans="1:15" x14ac:dyDescent="0.35">
      <c r="C115" t="s">
        <v>33</v>
      </c>
      <c r="D115" s="8">
        <f>AVERAGE(D105:D114)</f>
        <v>1.0233718628065518</v>
      </c>
      <c r="E115" s="8">
        <f>AVERAGE(E105:E114)</f>
        <v>0.14551999999999998</v>
      </c>
      <c r="F115" s="8">
        <f>AVERAGE(F105:F114)</f>
        <v>1.1522058000000002</v>
      </c>
      <c r="G115" s="8">
        <f>AVERAGE(G105:G114)</f>
        <v>16.5484109</v>
      </c>
    </row>
    <row r="116" spans="1:15" x14ac:dyDescent="0.35">
      <c r="C116" t="s">
        <v>32</v>
      </c>
      <c r="D116" s="8">
        <f>MEDIAN(D105:D114)</f>
        <v>0.98656153960680437</v>
      </c>
      <c r="E116" s="8">
        <f>MEDIAN(E105:E114)</f>
        <v>0.14348749999999999</v>
      </c>
      <c r="F116" s="8">
        <f>MEDIAN(F105:F114)</f>
        <v>1.0885069999999999</v>
      </c>
      <c r="G116" s="8">
        <f>MEDIAN(G105:G114)</f>
        <v>16.128913999999998</v>
      </c>
    </row>
    <row r="117" spans="1:15" x14ac:dyDescent="0.35">
      <c r="C117" t="s">
        <v>34</v>
      </c>
      <c r="D117" s="8">
        <f t="array" ref="D117">MEDIAN(ABS(D105:D114 - MEDIAN(D105:D107)))</f>
        <v>2.3221492069094407E-2</v>
      </c>
      <c r="E117" s="8">
        <f t="array" ref="E117">MEDIAN(ABS(E105:E114 - MEDIAN(E105:E107)))</f>
        <v>2.0430000000000031E-3</v>
      </c>
      <c r="F117" s="8">
        <f t="array" ref="F117">MEDIAN(ABS(F105:F114 - MEDIAN(F105:F107)))</f>
        <v>3.2320000000000126E-2</v>
      </c>
      <c r="G117" s="8">
        <f t="array" ref="G117">MEDIAN(ABS(G105:G114 - MEDIAN(G105:G107)))</f>
        <v>1.5262144999999991</v>
      </c>
    </row>
    <row r="118" spans="1:15" x14ac:dyDescent="0.35">
      <c r="E118" s="9"/>
      <c r="F118" s="9"/>
      <c r="G118" s="9"/>
    </row>
    <row r="119" spans="1:15" x14ac:dyDescent="0.35">
      <c r="A119">
        <v>48000</v>
      </c>
      <c r="B119">
        <v>10017</v>
      </c>
      <c r="C119" t="s">
        <v>8</v>
      </c>
      <c r="D119" s="10">
        <f t="shared" ref="D119:D121" si="8">((E119/$E$3)+(F119/$F$3))/2</f>
        <v>1.0146331881385928</v>
      </c>
      <c r="E119" s="2">
        <v>0.14500399999999999</v>
      </c>
      <c r="F119" s="2">
        <v>1.1370450000000001</v>
      </c>
      <c r="G119" s="2">
        <v>22.947738999999999</v>
      </c>
      <c r="H119" s="2">
        <v>0.120742</v>
      </c>
      <c r="I119" s="2">
        <v>8.2859000000000002E-2</v>
      </c>
      <c r="J119">
        <v>42</v>
      </c>
      <c r="K119">
        <v>750</v>
      </c>
      <c r="L119" s="4">
        <v>100</v>
      </c>
      <c r="M119" t="s">
        <v>13</v>
      </c>
      <c r="N119" t="s">
        <v>14</v>
      </c>
      <c r="O119" s="6">
        <f>(32*L119*K119)/A119</f>
        <v>50</v>
      </c>
    </row>
    <row r="120" spans="1:15" x14ac:dyDescent="0.35">
      <c r="A120">
        <v>48000</v>
      </c>
      <c r="B120">
        <v>10017</v>
      </c>
      <c r="C120" t="s">
        <v>8</v>
      </c>
      <c r="D120" s="10">
        <f t="shared" si="8"/>
        <v>1.0275953480467515</v>
      </c>
      <c r="E120" s="2">
        <v>0.14576900000000001</v>
      </c>
      <c r="F120" s="2">
        <v>1.1595359999999999</v>
      </c>
      <c r="G120" s="2">
        <v>20.981774999999999</v>
      </c>
      <c r="H120" s="2">
        <v>0.12148100000000001</v>
      </c>
      <c r="I120" s="2">
        <v>7.356E-2</v>
      </c>
      <c r="J120">
        <v>43</v>
      </c>
      <c r="K120">
        <v>750</v>
      </c>
      <c r="L120" s="4">
        <v>100</v>
      </c>
      <c r="M120" t="s">
        <v>13</v>
      </c>
      <c r="N120" t="s">
        <v>14</v>
      </c>
    </row>
    <row r="121" spans="1:15" x14ac:dyDescent="0.35">
      <c r="A121">
        <v>48000</v>
      </c>
      <c r="B121">
        <v>10017</v>
      </c>
      <c r="C121" t="s">
        <v>8</v>
      </c>
      <c r="D121" s="10">
        <f t="shared" si="8"/>
        <v>1.0160589696431164</v>
      </c>
      <c r="E121" s="2">
        <v>0.145763</v>
      </c>
      <c r="F121" s="2">
        <v>1.134576</v>
      </c>
      <c r="G121" s="2">
        <v>21.622426999999998</v>
      </c>
      <c r="H121" s="2">
        <v>0.12244099999999999</v>
      </c>
      <c r="I121" s="2">
        <v>7.9848000000000002E-2</v>
      </c>
      <c r="J121">
        <v>44</v>
      </c>
      <c r="K121">
        <v>750</v>
      </c>
      <c r="L121" s="4">
        <v>100</v>
      </c>
      <c r="M121" t="s">
        <v>13</v>
      </c>
      <c r="N121" t="s">
        <v>14</v>
      </c>
    </row>
    <row r="122" spans="1:15" x14ac:dyDescent="0.35">
      <c r="J122">
        <v>45</v>
      </c>
    </row>
    <row r="123" spans="1:15" x14ac:dyDescent="0.35">
      <c r="J123">
        <v>46</v>
      </c>
    </row>
    <row r="124" spans="1:15" x14ac:dyDescent="0.35">
      <c r="J124">
        <v>47</v>
      </c>
    </row>
    <row r="125" spans="1:15" x14ac:dyDescent="0.35">
      <c r="J125">
        <v>48</v>
      </c>
    </row>
    <row r="126" spans="1:15" x14ac:dyDescent="0.35">
      <c r="J126">
        <v>49</v>
      </c>
    </row>
    <row r="127" spans="1:15" x14ac:dyDescent="0.35">
      <c r="J127">
        <v>50</v>
      </c>
    </row>
    <row r="128" spans="1:15" x14ac:dyDescent="0.35">
      <c r="J128">
        <v>51</v>
      </c>
    </row>
    <row r="129" spans="1:15" x14ac:dyDescent="0.35">
      <c r="D129" s="8">
        <f>AVERAGE(D119:D128)</f>
        <v>1.019429168609487</v>
      </c>
      <c r="E129" s="8">
        <f>AVERAGE(E119:E128)</f>
        <v>0.145512</v>
      </c>
      <c r="F129" s="8">
        <f>AVERAGE(F119:F128)</f>
        <v>1.1437189999999999</v>
      </c>
      <c r="G129" s="8">
        <f>AVERAGE(G119:G128)</f>
        <v>21.850646999999999</v>
      </c>
    </row>
    <row r="130" spans="1:15" x14ac:dyDescent="0.35">
      <c r="D130" s="8">
        <f>MEDIAN(D119:D128)</f>
        <v>1.0160589696431164</v>
      </c>
      <c r="E130" s="8">
        <f>MEDIAN(E119:E128)</f>
        <v>0.145763</v>
      </c>
      <c r="F130" s="8">
        <f>MEDIAN(F119:F128)</f>
        <v>1.1370450000000001</v>
      </c>
      <c r="G130" s="8">
        <f>MEDIAN(G119:G128)</f>
        <v>21.622426999999998</v>
      </c>
    </row>
    <row r="131" spans="1:15" x14ac:dyDescent="0.35">
      <c r="D131" s="8">
        <f t="array" ref="D131">MEDIAN(ABS(D119:D121 - MEDIAN(D119:D121)))</f>
        <v>1.4257815045235489E-3</v>
      </c>
      <c r="E131" s="8">
        <f t="array" ref="E131">MEDIAN(ABS(E119:E121 - MEDIAN(E119:E121)))</f>
        <v>6.0000000000060005E-6</v>
      </c>
      <c r="F131" s="8">
        <f t="array" ref="F131">MEDIAN(ABS(F119:F121 - MEDIAN(F119:F121)))</f>
        <v>2.4690000000000545E-3</v>
      </c>
      <c r="G131" s="8">
        <f t="array" ref="G131">MEDIAN(ABS(G119:G121 - MEDIAN(G119:G121)))</f>
        <v>0.64065199999999933</v>
      </c>
    </row>
    <row r="133" spans="1:15" x14ac:dyDescent="0.35">
      <c r="A133">
        <v>10017</v>
      </c>
      <c r="B133">
        <v>10017</v>
      </c>
      <c r="C133" t="s">
        <v>8</v>
      </c>
      <c r="D133" s="10">
        <f t="shared" ref="D133:D142" si="9">((E133/$E$3)+(F133/$F$3))/2</f>
        <v>0.97866282924955839</v>
      </c>
      <c r="E133" s="2">
        <v>0.142926</v>
      </c>
      <c r="F133" s="2">
        <v>1.074303</v>
      </c>
      <c r="G133" s="2">
        <v>21.429599</v>
      </c>
      <c r="H133" s="2">
        <v>0.11980200000000001</v>
      </c>
      <c r="I133" s="2">
        <v>9.0300000000000005E-2</v>
      </c>
      <c r="J133">
        <v>42</v>
      </c>
      <c r="K133">
        <v>157</v>
      </c>
      <c r="L133" s="4">
        <v>100</v>
      </c>
      <c r="M133" t="s">
        <v>14</v>
      </c>
      <c r="N133" t="s">
        <v>14</v>
      </c>
      <c r="O133" s="6">
        <f>(32*L133*K133)/A133</f>
        <v>50.154736947189775</v>
      </c>
    </row>
    <row r="134" spans="1:15" x14ac:dyDescent="0.35">
      <c r="A134">
        <v>10017</v>
      </c>
      <c r="B134">
        <v>10017</v>
      </c>
      <c r="C134" t="s">
        <v>8</v>
      </c>
      <c r="D134" s="10">
        <f t="shared" si="9"/>
        <v>1.1221372544831107</v>
      </c>
      <c r="E134" s="2">
        <v>0.14837400000000001</v>
      </c>
      <c r="F134" s="2">
        <v>1.3453660000000001</v>
      </c>
      <c r="G134" s="2">
        <v>23.984432000000002</v>
      </c>
      <c r="H134" s="2">
        <v>0.12904099999999999</v>
      </c>
      <c r="I134" s="2">
        <v>0.103893</v>
      </c>
      <c r="J134">
        <v>43</v>
      </c>
      <c r="K134">
        <v>157</v>
      </c>
      <c r="L134" s="4">
        <v>100</v>
      </c>
      <c r="M134" t="s">
        <v>14</v>
      </c>
      <c r="N134" t="s">
        <v>14</v>
      </c>
      <c r="O134" s="6">
        <f>(32*L134*K134)/A134</f>
        <v>50.154736947189775</v>
      </c>
    </row>
    <row r="135" spans="1:15" x14ac:dyDescent="0.35">
      <c r="A135">
        <v>10017</v>
      </c>
      <c r="B135">
        <v>10017</v>
      </c>
      <c r="C135" t="s">
        <v>8</v>
      </c>
      <c r="D135" s="10">
        <f t="shared" si="9"/>
        <v>0.99977476516426056</v>
      </c>
      <c r="E135" s="2">
        <v>0.14543200000000001</v>
      </c>
      <c r="F135" s="2">
        <v>1.1017060000000001</v>
      </c>
      <c r="G135" s="2">
        <v>20.716093000000001</v>
      </c>
      <c r="H135" s="2">
        <v>0.119592</v>
      </c>
      <c r="I135" s="2">
        <v>9.0656E-2</v>
      </c>
      <c r="J135">
        <v>44</v>
      </c>
      <c r="K135">
        <v>157</v>
      </c>
      <c r="L135" s="4">
        <v>100</v>
      </c>
      <c r="M135" t="s">
        <v>14</v>
      </c>
      <c r="N135" t="s">
        <v>14</v>
      </c>
      <c r="O135" s="6">
        <f>(32*L135*K135)/A135</f>
        <v>50.154736947189775</v>
      </c>
    </row>
    <row r="136" spans="1:15" x14ac:dyDescent="0.35">
      <c r="A136">
        <v>10017</v>
      </c>
      <c r="B136">
        <v>10017</v>
      </c>
      <c r="C136" t="s">
        <v>8</v>
      </c>
      <c r="D136" s="10">
        <f t="shared" si="9"/>
        <v>1.0035757018871148</v>
      </c>
      <c r="E136" s="2">
        <v>0.14477899999999999</v>
      </c>
      <c r="F136" s="2">
        <v>1.114727</v>
      </c>
      <c r="G136" s="2">
        <v>20.686311</v>
      </c>
      <c r="H136" s="2">
        <v>0.121295</v>
      </c>
      <c r="I136" s="2">
        <v>9.4953999999999997E-2</v>
      </c>
      <c r="J136">
        <v>45</v>
      </c>
      <c r="K136">
        <v>157</v>
      </c>
      <c r="L136" s="4">
        <v>100</v>
      </c>
      <c r="M136" t="s">
        <v>14</v>
      </c>
      <c r="N136" t="s">
        <v>14</v>
      </c>
      <c r="O136" s="6">
        <f>(32*L136*K136)/A136</f>
        <v>50.154736947189775</v>
      </c>
    </row>
    <row r="137" spans="1:15" x14ac:dyDescent="0.35">
      <c r="A137">
        <v>10017</v>
      </c>
      <c r="B137">
        <v>10017</v>
      </c>
      <c r="C137" t="s">
        <v>8</v>
      </c>
      <c r="D137" s="10">
        <f t="shared" si="9"/>
        <v>0.96565251270362995</v>
      </c>
      <c r="E137" s="2">
        <v>0.14246500000000001</v>
      </c>
      <c r="F137" s="2">
        <v>1.0494810000000001</v>
      </c>
      <c r="G137" s="2">
        <v>20.792299</v>
      </c>
      <c r="H137" s="2">
        <v>0.11860900000000001</v>
      </c>
      <c r="I137" s="2">
        <v>9.0921000000000002E-2</v>
      </c>
      <c r="J137">
        <v>46</v>
      </c>
      <c r="K137">
        <v>157</v>
      </c>
      <c r="L137" s="4">
        <v>100</v>
      </c>
      <c r="M137" t="s">
        <v>14</v>
      </c>
      <c r="N137" t="s">
        <v>14</v>
      </c>
      <c r="O137" s="6">
        <f>(32*L137*K137)/A137</f>
        <v>50.154736947189775</v>
      </c>
    </row>
    <row r="138" spans="1:15" x14ac:dyDescent="0.35">
      <c r="A138">
        <v>10017</v>
      </c>
      <c r="B138">
        <v>10017</v>
      </c>
      <c r="C138" t="s">
        <v>8</v>
      </c>
      <c r="D138" s="10">
        <f t="shared" si="9"/>
        <v>0.97865967476008198</v>
      </c>
      <c r="E138" s="2">
        <v>0.14346900000000001</v>
      </c>
      <c r="F138" s="2">
        <v>1.070319</v>
      </c>
      <c r="G138" s="2">
        <v>21.165109000000001</v>
      </c>
      <c r="H138" s="2">
        <v>0.119391</v>
      </c>
      <c r="I138" s="2">
        <v>9.3176999999999996E-2</v>
      </c>
      <c r="J138">
        <v>47</v>
      </c>
      <c r="K138">
        <v>157</v>
      </c>
      <c r="L138" s="4">
        <v>100</v>
      </c>
      <c r="M138" t="s">
        <v>14</v>
      </c>
      <c r="N138" t="s">
        <v>14</v>
      </c>
      <c r="O138" s="6">
        <f>(32*L138*K138)/A138</f>
        <v>50.154736947189775</v>
      </c>
    </row>
    <row r="139" spans="1:15" x14ac:dyDescent="0.35">
      <c r="A139">
        <v>10017</v>
      </c>
      <c r="B139">
        <v>10017</v>
      </c>
      <c r="C139" t="s">
        <v>8</v>
      </c>
      <c r="D139" s="10">
        <f t="shared" si="9"/>
        <v>0.99244131878810038</v>
      </c>
      <c r="E139" s="2">
        <v>0.14197199999999999</v>
      </c>
      <c r="F139" s="2">
        <v>1.111154</v>
      </c>
      <c r="G139" s="2">
        <v>21.212356</v>
      </c>
      <c r="H139" s="2">
        <v>0.120044</v>
      </c>
      <c r="I139" s="2">
        <v>9.2482999999999996E-2</v>
      </c>
      <c r="J139">
        <v>48</v>
      </c>
      <c r="K139">
        <v>157</v>
      </c>
      <c r="L139" s="4">
        <v>100</v>
      </c>
      <c r="M139" t="s">
        <v>14</v>
      </c>
      <c r="N139" t="s">
        <v>14</v>
      </c>
      <c r="O139" s="6">
        <f>(32*L139*K139)/A139</f>
        <v>50.154736947189775</v>
      </c>
    </row>
    <row r="140" spans="1:15" x14ac:dyDescent="0.35">
      <c r="A140">
        <v>10017</v>
      </c>
      <c r="B140">
        <v>10017</v>
      </c>
      <c r="C140" t="s">
        <v>8</v>
      </c>
      <c r="D140" s="10">
        <f t="shared" si="9"/>
        <v>1.0903763825918587</v>
      </c>
      <c r="E140" s="2">
        <v>0.14944199999999999</v>
      </c>
      <c r="F140" s="2">
        <v>1.268705</v>
      </c>
      <c r="G140" s="2">
        <v>24.065127</v>
      </c>
      <c r="H140" s="2">
        <v>0.12643499999999999</v>
      </c>
      <c r="I140" s="2">
        <v>8.7956999999999994E-2</v>
      </c>
      <c r="J140">
        <v>49</v>
      </c>
      <c r="K140">
        <v>157</v>
      </c>
      <c r="L140" s="4">
        <v>100</v>
      </c>
      <c r="M140" t="s">
        <v>14</v>
      </c>
      <c r="N140" t="s">
        <v>14</v>
      </c>
      <c r="O140" s="6">
        <f>(32*L140*K140)/A140</f>
        <v>50.154736947189775</v>
      </c>
    </row>
    <row r="141" spans="1:15" x14ac:dyDescent="0.35">
      <c r="A141">
        <v>10017</v>
      </c>
      <c r="B141">
        <v>10017</v>
      </c>
      <c r="C141" t="s">
        <v>8</v>
      </c>
      <c r="D141" s="10">
        <f t="shared" si="9"/>
        <v>0.99152043980723326</v>
      </c>
      <c r="E141" s="2">
        <v>0.14416999999999999</v>
      </c>
      <c r="F141" s="2">
        <v>1.093059</v>
      </c>
      <c r="G141" s="2">
        <v>21.333321999999999</v>
      </c>
      <c r="H141" s="2">
        <v>0.12083000000000001</v>
      </c>
      <c r="I141" s="2">
        <v>8.8230000000000003E-2</v>
      </c>
      <c r="J141">
        <v>50</v>
      </c>
      <c r="K141">
        <v>157</v>
      </c>
      <c r="L141" s="4">
        <v>100</v>
      </c>
      <c r="M141" t="s">
        <v>14</v>
      </c>
      <c r="N141" t="s">
        <v>14</v>
      </c>
      <c r="O141" s="6">
        <f>(32*L141*K141)/A141</f>
        <v>50.154736947189775</v>
      </c>
    </row>
    <row r="142" spans="1:15" x14ac:dyDescent="0.35">
      <c r="A142">
        <v>10017</v>
      </c>
      <c r="B142">
        <v>10017</v>
      </c>
      <c r="C142" t="s">
        <v>8</v>
      </c>
      <c r="D142" s="10">
        <f t="shared" si="9"/>
        <v>1.0451643215107309</v>
      </c>
      <c r="E142" s="2">
        <v>0.14543300000000001</v>
      </c>
      <c r="F142" s="2">
        <v>1.2000759999999999</v>
      </c>
      <c r="G142" s="2">
        <v>19.301189999999998</v>
      </c>
      <c r="H142" s="2">
        <v>0.123275</v>
      </c>
      <c r="I142" s="2">
        <v>9.1401999999999997E-2</v>
      </c>
      <c r="J142">
        <v>51</v>
      </c>
      <c r="K142">
        <v>157</v>
      </c>
      <c r="L142" s="4">
        <v>100</v>
      </c>
      <c r="M142" t="s">
        <v>14</v>
      </c>
      <c r="N142" t="s">
        <v>14</v>
      </c>
      <c r="O142" s="6">
        <f>(32*L142*K142)/A142</f>
        <v>50.154736947189775</v>
      </c>
    </row>
    <row r="143" spans="1:15" x14ac:dyDescent="0.35">
      <c r="D143" s="8">
        <f>AVERAGE(D133:D142)</f>
        <v>1.0167965200945681</v>
      </c>
      <c r="E143" s="8">
        <f>AVERAGE(E133:E142)</f>
        <v>0.14484619999999998</v>
      </c>
      <c r="F143" s="8">
        <f>AVERAGE(F133:F142)</f>
        <v>1.1428895999999999</v>
      </c>
      <c r="G143" s="8">
        <f>AVERAGE(G133:G142)</f>
        <v>21.468583799999998</v>
      </c>
    </row>
    <row r="144" spans="1:15" x14ac:dyDescent="0.35">
      <c r="D144" s="8">
        <f>MEDIAN(D133:D142)</f>
        <v>0.99610804197618052</v>
      </c>
      <c r="E144" s="8">
        <f>MEDIAN(E133:E142)</f>
        <v>0.14447450000000001</v>
      </c>
      <c r="F144" s="8">
        <f>MEDIAN(F133:F142)</f>
        <v>1.10643</v>
      </c>
      <c r="G144" s="8">
        <f>MEDIAN(G133:G142)</f>
        <v>21.1887325</v>
      </c>
    </row>
    <row r="145" spans="4:7" x14ac:dyDescent="0.35">
      <c r="D145" s="8">
        <f t="array" ref="D145">MEDIAN(ABS(D133:D142 - MEDIAN(D133:D135)))</f>
        <v>2.1113513159440378E-2</v>
      </c>
      <c r="E145" s="8">
        <f t="array" ref="E145">MEDIAN(ABS(E133:E142 - MEDIAN(E133:E135)))</f>
        <v>2.2345000000000004E-3</v>
      </c>
      <c r="F145" s="8">
        <f t="array" ref="F145">MEDIAN(ABS(F133:F142 - MEDIAN(F133:F135)))</f>
        <v>2.939500000000006E-2</v>
      </c>
      <c r="G145" s="8">
        <f t="array" ref="G145">MEDIAN(ABS(G133:G142 - MEDIAN(G133:G135)))</f>
        <v>0.67540299999999931</v>
      </c>
    </row>
  </sheetData>
  <mergeCells count="1">
    <mergeCell ref="A5:P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E49F-AFED-42F1-AB48-517256C4F22E}">
  <dimension ref="A1:P116"/>
  <sheetViews>
    <sheetView zoomScale="55" zoomScaleNormal="55" workbookViewId="0">
      <pane ySplit="1" topLeftCell="A2" activePane="bottomLeft" state="frozen"/>
      <selection pane="bottomLeft" activeCell="J17" sqref="J17"/>
    </sheetView>
  </sheetViews>
  <sheetFormatPr baseColWidth="10" defaultRowHeight="14.5" x14ac:dyDescent="0.35"/>
  <cols>
    <col min="1" max="1" width="7.81640625" bestFit="1" customWidth="1"/>
    <col min="2" max="2" width="7.08984375" bestFit="1" customWidth="1"/>
    <col min="3" max="3" width="8.7265625" bestFit="1" customWidth="1"/>
    <col min="4" max="5" width="6.90625" customWidth="1"/>
    <col min="6" max="6" width="7.36328125" bestFit="1" customWidth="1"/>
    <col min="7" max="7" width="10" bestFit="1" customWidth="1"/>
    <col min="8" max="9" width="8.54296875" bestFit="1" customWidth="1"/>
    <col min="10" max="10" width="4.7265625" bestFit="1" customWidth="1"/>
    <col min="11" max="11" width="6.7265625" bestFit="1" customWidth="1"/>
    <col min="12" max="12" width="7.36328125" bestFit="1" customWidth="1"/>
    <col min="13" max="13" width="18.6328125" bestFit="1" customWidth="1"/>
    <col min="14" max="14" width="19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A3">
        <v>10016</v>
      </c>
      <c r="B3">
        <v>10016</v>
      </c>
      <c r="C3" t="s">
        <v>20</v>
      </c>
      <c r="D3" s="2">
        <f>((E3/$E$3)+(F3/$F$3))/2</f>
        <v>1</v>
      </c>
      <c r="E3" s="2">
        <v>1.111</v>
      </c>
      <c r="F3" s="2">
        <v>0.15517700000000001</v>
      </c>
    </row>
    <row r="5" spans="1:16" ht="18.5" x14ac:dyDescent="0.45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6" x14ac:dyDescent="0.35">
      <c r="A6">
        <v>48000</v>
      </c>
      <c r="B6">
        <v>10016</v>
      </c>
      <c r="C6" t="s">
        <v>8</v>
      </c>
      <c r="D6" s="2">
        <f>((E6/$E$3)+(F6/$F$3))/2</f>
        <v>1.1267276095512011</v>
      </c>
      <c r="E6" s="2">
        <v>1.4141820000000001</v>
      </c>
      <c r="F6" s="2">
        <v>0.15216099999999999</v>
      </c>
      <c r="G6" s="2">
        <v>28.462378000000001</v>
      </c>
      <c r="H6" s="2">
        <v>0.13988600000000001</v>
      </c>
      <c r="I6" s="2">
        <v>0.111956</v>
      </c>
      <c r="J6">
        <v>42</v>
      </c>
      <c r="K6">
        <v>100</v>
      </c>
      <c r="L6">
        <v>50</v>
      </c>
      <c r="M6" t="s">
        <v>13</v>
      </c>
      <c r="N6" t="s">
        <v>21</v>
      </c>
      <c r="O6" s="6">
        <f>(32*L6*K6)/A6</f>
        <v>3.3333333333333335</v>
      </c>
    </row>
    <row r="7" spans="1:16" x14ac:dyDescent="0.35">
      <c r="A7">
        <v>48000</v>
      </c>
      <c r="B7">
        <v>10016</v>
      </c>
      <c r="C7" t="s">
        <v>8</v>
      </c>
      <c r="D7" s="2">
        <f t="shared" ref="D7:D15" si="0">((E7/$E$3)+(F7/$F$3))/2</f>
        <v>1.0386348545324511</v>
      </c>
      <c r="E7" s="2">
        <v>1.1949780000000001</v>
      </c>
      <c r="F7" s="2">
        <v>0.15543799999999999</v>
      </c>
      <c r="G7" s="2">
        <v>24.670535000000001</v>
      </c>
      <c r="H7" s="2">
        <v>0.137792</v>
      </c>
      <c r="I7" s="2">
        <v>9.1453000000000007E-2</v>
      </c>
      <c r="J7">
        <v>43</v>
      </c>
      <c r="K7">
        <v>100</v>
      </c>
      <c r="L7">
        <v>50</v>
      </c>
      <c r="M7" t="s">
        <v>13</v>
      </c>
      <c r="N7" t="s">
        <v>21</v>
      </c>
    </row>
    <row r="8" spans="1:16" x14ac:dyDescent="0.35">
      <c r="A8">
        <v>48000</v>
      </c>
      <c r="B8">
        <v>10016</v>
      </c>
      <c r="C8" t="s">
        <v>8</v>
      </c>
      <c r="D8" s="2">
        <f t="shared" si="0"/>
        <v>1.6166787276835006</v>
      </c>
      <c r="E8" s="2">
        <v>2.3388849999999999</v>
      </c>
      <c r="F8" s="2">
        <v>0.175063</v>
      </c>
      <c r="G8" s="2">
        <v>62.471711999999997</v>
      </c>
      <c r="H8" s="2">
        <v>0.16635</v>
      </c>
      <c r="I8" s="2">
        <v>0.175593</v>
      </c>
      <c r="J8">
        <v>44</v>
      </c>
      <c r="K8">
        <v>100</v>
      </c>
      <c r="L8">
        <v>50</v>
      </c>
      <c r="M8" t="s">
        <v>13</v>
      </c>
      <c r="N8" t="s">
        <v>21</v>
      </c>
    </row>
    <row r="9" spans="1:16" x14ac:dyDescent="0.35">
      <c r="A9">
        <v>48000</v>
      </c>
      <c r="B9">
        <v>10016</v>
      </c>
      <c r="C9" t="s">
        <v>8</v>
      </c>
      <c r="D9" s="2">
        <f t="shared" si="0"/>
        <v>1.0416337096564976</v>
      </c>
      <c r="E9" s="2">
        <v>1.1821029999999999</v>
      </c>
      <c r="F9" s="2">
        <v>0.158167</v>
      </c>
      <c r="G9" s="2">
        <v>30.122896999999998</v>
      </c>
      <c r="H9" s="2">
        <v>0.142959</v>
      </c>
      <c r="I9" s="2">
        <v>0.101524</v>
      </c>
      <c r="J9">
        <v>45</v>
      </c>
      <c r="K9">
        <v>100</v>
      </c>
      <c r="L9">
        <v>50</v>
      </c>
      <c r="M9" t="s">
        <v>13</v>
      </c>
      <c r="N9" t="s">
        <v>21</v>
      </c>
    </row>
    <row r="10" spans="1:16" x14ac:dyDescent="0.35">
      <c r="A10">
        <v>48000</v>
      </c>
      <c r="B10">
        <v>10016</v>
      </c>
      <c r="C10" t="s">
        <v>8</v>
      </c>
      <c r="D10" s="2">
        <f t="shared" si="0"/>
        <v>0.98875493376232071</v>
      </c>
      <c r="E10" s="2">
        <v>1.13656</v>
      </c>
      <c r="F10" s="2">
        <v>0.148117</v>
      </c>
      <c r="G10" s="2">
        <v>22.635724</v>
      </c>
      <c r="H10" s="2">
        <v>0.134657</v>
      </c>
      <c r="I10" s="2">
        <v>9.2296000000000003E-2</v>
      </c>
      <c r="J10">
        <v>46</v>
      </c>
      <c r="K10">
        <v>100</v>
      </c>
      <c r="L10">
        <v>50</v>
      </c>
      <c r="M10" t="s">
        <v>13</v>
      </c>
      <c r="N10" t="s">
        <v>21</v>
      </c>
    </row>
    <row r="11" spans="1:16" x14ac:dyDescent="0.35">
      <c r="A11">
        <v>48000</v>
      </c>
      <c r="B11">
        <v>10016</v>
      </c>
      <c r="C11" t="s">
        <v>8</v>
      </c>
      <c r="D11" s="2">
        <f t="shared" si="0"/>
        <v>1.1243803387852784</v>
      </c>
      <c r="E11" s="2">
        <v>1.346986</v>
      </c>
      <c r="F11" s="2">
        <v>0.16081799999999999</v>
      </c>
      <c r="G11" s="2">
        <v>34.221603999999999</v>
      </c>
      <c r="H11" s="2">
        <v>0.146257</v>
      </c>
      <c r="I11" s="2">
        <v>0.12592</v>
      </c>
      <c r="J11">
        <v>47</v>
      </c>
      <c r="K11">
        <v>100</v>
      </c>
      <c r="L11">
        <v>50</v>
      </c>
      <c r="M11" t="s">
        <v>13</v>
      </c>
      <c r="N11" t="s">
        <v>21</v>
      </c>
    </row>
    <row r="12" spans="1:16" x14ac:dyDescent="0.35">
      <c r="A12">
        <v>48000</v>
      </c>
      <c r="B12">
        <v>10016</v>
      </c>
      <c r="C12" t="s">
        <v>8</v>
      </c>
      <c r="D12" s="2">
        <f t="shared" si="0"/>
        <v>1.1615208322951811</v>
      </c>
      <c r="E12" s="2">
        <v>1.4258249999999999</v>
      </c>
      <c r="F12" s="2">
        <v>0.161333</v>
      </c>
      <c r="G12" s="2">
        <v>34.898586999999999</v>
      </c>
      <c r="H12" s="2">
        <v>0.14701600000000001</v>
      </c>
      <c r="I12" s="2">
        <v>0.12386</v>
      </c>
      <c r="J12">
        <v>48</v>
      </c>
      <c r="K12">
        <v>100</v>
      </c>
      <c r="L12">
        <v>50</v>
      </c>
      <c r="M12" t="s">
        <v>13</v>
      </c>
      <c r="N12" t="s">
        <v>21</v>
      </c>
    </row>
    <row r="13" spans="1:16" x14ac:dyDescent="0.35">
      <c r="A13">
        <v>48000</v>
      </c>
      <c r="B13">
        <v>10016</v>
      </c>
      <c r="C13" t="s">
        <v>8</v>
      </c>
      <c r="D13" s="2">
        <f t="shared" si="0"/>
        <v>1.043141256994488</v>
      </c>
      <c r="E13" s="2">
        <v>1.216647</v>
      </c>
      <c r="F13" s="2">
        <v>0.15381</v>
      </c>
      <c r="G13" s="2">
        <v>24.493113999999998</v>
      </c>
      <c r="H13" s="2">
        <v>0.13821600000000001</v>
      </c>
      <c r="I13" s="2">
        <v>9.9920999999999996E-2</v>
      </c>
      <c r="J13">
        <v>49</v>
      </c>
      <c r="K13">
        <v>100</v>
      </c>
      <c r="L13">
        <v>50</v>
      </c>
      <c r="M13" t="s">
        <v>13</v>
      </c>
      <c r="N13" t="s">
        <v>21</v>
      </c>
    </row>
    <row r="14" spans="1:16" x14ac:dyDescent="0.35">
      <c r="A14">
        <v>48000</v>
      </c>
      <c r="B14">
        <v>10016</v>
      </c>
      <c r="C14" t="s">
        <v>8</v>
      </c>
      <c r="D14" s="2">
        <f t="shared" si="0"/>
        <v>1.0360144634900152</v>
      </c>
      <c r="E14" s="2">
        <v>1.1906589999999999</v>
      </c>
      <c r="F14" s="2">
        <v>0.155228</v>
      </c>
      <c r="G14" s="2">
        <v>30.326402000000002</v>
      </c>
      <c r="H14" s="2">
        <v>0.140759</v>
      </c>
      <c r="I14" s="2">
        <v>0.109477</v>
      </c>
      <c r="J14">
        <v>50</v>
      </c>
      <c r="K14">
        <v>100</v>
      </c>
      <c r="L14">
        <v>50</v>
      </c>
      <c r="M14" t="s">
        <v>13</v>
      </c>
      <c r="N14" t="s">
        <v>21</v>
      </c>
    </row>
    <row r="15" spans="1:16" x14ac:dyDescent="0.35">
      <c r="A15">
        <v>48000</v>
      </c>
      <c r="B15">
        <v>10016</v>
      </c>
      <c r="C15" t="s">
        <v>8</v>
      </c>
      <c r="D15" s="2">
        <f t="shared" si="0"/>
        <v>1.0272495083066113</v>
      </c>
      <c r="E15" s="2">
        <v>1.174312</v>
      </c>
      <c r="F15" s="2">
        <v>0.15479100000000001</v>
      </c>
      <c r="G15" s="2">
        <v>28.172150999999999</v>
      </c>
      <c r="H15" s="2">
        <v>0.13832</v>
      </c>
      <c r="I15" s="2">
        <v>0.102662</v>
      </c>
      <c r="J15">
        <v>51</v>
      </c>
      <c r="K15">
        <v>100</v>
      </c>
      <c r="L15">
        <v>50</v>
      </c>
      <c r="M15" t="s">
        <v>13</v>
      </c>
      <c r="N15" t="s">
        <v>21</v>
      </c>
    </row>
    <row r="16" spans="1:16" x14ac:dyDescent="0.35">
      <c r="D16" s="8">
        <f>AVERAGE(D6:D15)</f>
        <v>1.1204736235057546</v>
      </c>
      <c r="E16" s="8">
        <f>AVERAGE(E6:E15)</f>
        <v>1.3621137000000001</v>
      </c>
      <c r="F16" s="8">
        <f>AVERAGE(F6:F15)</f>
        <v>0.15749260000000001</v>
      </c>
      <c r="G16" s="8">
        <f>AVERAGE(G6:G15)</f>
        <v>32.0475104</v>
      </c>
    </row>
    <row r="17" spans="1:15" x14ac:dyDescent="0.35">
      <c r="D17" s="8">
        <f>MEDIAN(D6:D15)</f>
        <v>1.0423874833254927</v>
      </c>
      <c r="E17" s="8">
        <f>MEDIAN(E6:E15)</f>
        <v>1.2058125</v>
      </c>
      <c r="F17" s="8">
        <f>MEDIAN(F6:F15)</f>
        <v>0.155333</v>
      </c>
      <c r="G17" s="8">
        <f>MEDIAN(G6:G15)</f>
        <v>29.292637499999998</v>
      </c>
    </row>
    <row r="18" spans="1:15" x14ac:dyDescent="0.35">
      <c r="D18" s="8">
        <f t="array" ref="D18">MEDIAN(ABS(D6:D15-MEDIAN(D6:D15)))</f>
        <v>3.4385262291026675E-2</v>
      </c>
      <c r="E18" s="8">
        <f t="array" ref="E18">MEDIAN(ABS(E6:E15-MEDIAN(E6:E15)))</f>
        <v>5.0376499999999935E-2</v>
      </c>
      <c r="F18" s="8">
        <f t="array" ref="F18">MEDIAN(ABS(F6:F15-MEDIAN(F6:F15)))</f>
        <v>3.0030000000000057E-3</v>
      </c>
      <c r="G18" s="8">
        <f t="array" ref="G18">MEDIAN(ABS(G6:G15-MEDIAN(G6:G15)))</f>
        <v>4.7108129999999981</v>
      </c>
    </row>
    <row r="20" spans="1:15" x14ac:dyDescent="0.35">
      <c r="A20">
        <v>10016</v>
      </c>
      <c r="B20">
        <v>10016</v>
      </c>
      <c r="C20" t="s">
        <v>8</v>
      </c>
      <c r="D20" s="2">
        <f>((E20/$E$3)+(F20/$F$3))/2</f>
        <v>0.93981201772973777</v>
      </c>
      <c r="E20" s="2">
        <v>1.0463020000000001</v>
      </c>
      <c r="F20" s="2">
        <v>0.145534</v>
      </c>
      <c r="G20" s="2">
        <v>22.332484000000001</v>
      </c>
      <c r="H20" s="2">
        <v>0.13207099999999999</v>
      </c>
      <c r="I20" s="2">
        <v>9.1850000000000001E-2</v>
      </c>
      <c r="J20">
        <v>42</v>
      </c>
      <c r="K20">
        <v>100</v>
      </c>
      <c r="L20">
        <v>50</v>
      </c>
      <c r="M20" t="s">
        <v>21</v>
      </c>
      <c r="N20" t="s">
        <v>21</v>
      </c>
      <c r="O20" s="6">
        <f>(32*L20*K20)/A20</f>
        <v>15.974440894568691</v>
      </c>
    </row>
    <row r="21" spans="1:15" x14ac:dyDescent="0.35">
      <c r="A21">
        <v>10016</v>
      </c>
      <c r="B21">
        <v>10016</v>
      </c>
      <c r="C21" t="s">
        <v>8</v>
      </c>
      <c r="D21" s="2">
        <f t="shared" ref="D21:D29" si="1">((E21/$E$3)+(F21/$F$3))/2</f>
        <v>0.9254147085439387</v>
      </c>
      <c r="E21" s="2">
        <v>1.0218860000000001</v>
      </c>
      <c r="F21" s="2">
        <v>0.14447599999999999</v>
      </c>
      <c r="G21" s="2">
        <v>21.919166000000001</v>
      </c>
      <c r="H21" s="2">
        <v>0.12931599999999999</v>
      </c>
      <c r="I21" s="2">
        <v>9.1647000000000006E-2</v>
      </c>
      <c r="J21">
        <v>43</v>
      </c>
      <c r="K21">
        <v>100</v>
      </c>
      <c r="L21">
        <v>50</v>
      </c>
      <c r="M21" t="s">
        <v>21</v>
      </c>
      <c r="N21" t="s">
        <v>21</v>
      </c>
    </row>
    <row r="22" spans="1:15" x14ac:dyDescent="0.35">
      <c r="A22">
        <v>10016</v>
      </c>
      <c r="B22">
        <v>10016</v>
      </c>
      <c r="C22" t="s">
        <v>8</v>
      </c>
      <c r="D22" s="2">
        <f t="shared" si="1"/>
        <v>0.92565590548563603</v>
      </c>
      <c r="E22" s="2">
        <v>1.0253859999999999</v>
      </c>
      <c r="F22" s="2">
        <v>0.144062</v>
      </c>
      <c r="G22" s="2">
        <v>20.726419</v>
      </c>
      <c r="H22" s="2">
        <v>0.129269</v>
      </c>
      <c r="I22" s="2">
        <v>9.0859999999999996E-2</v>
      </c>
      <c r="J22">
        <v>44</v>
      </c>
      <c r="K22">
        <v>100</v>
      </c>
      <c r="L22">
        <v>50</v>
      </c>
      <c r="M22" t="s">
        <v>21</v>
      </c>
      <c r="N22" t="s">
        <v>21</v>
      </c>
    </row>
    <row r="23" spans="1:15" x14ac:dyDescent="0.35">
      <c r="A23">
        <v>10016</v>
      </c>
      <c r="B23">
        <v>10016</v>
      </c>
      <c r="C23" t="s">
        <v>8</v>
      </c>
      <c r="D23" s="2">
        <f t="shared" si="1"/>
        <v>1.0136407941885845</v>
      </c>
      <c r="E23" s="2">
        <v>1.1908970000000001</v>
      </c>
      <c r="F23" s="2">
        <v>0.14825099999999999</v>
      </c>
      <c r="G23" s="2">
        <v>24.730274999999999</v>
      </c>
      <c r="H23" s="2">
        <v>0.13494200000000001</v>
      </c>
      <c r="I23" s="2">
        <v>9.7362000000000004E-2</v>
      </c>
      <c r="J23">
        <v>45</v>
      </c>
      <c r="K23">
        <v>100</v>
      </c>
      <c r="L23">
        <v>50</v>
      </c>
      <c r="M23" t="s">
        <v>21</v>
      </c>
      <c r="N23" t="s">
        <v>21</v>
      </c>
    </row>
    <row r="24" spans="1:15" x14ac:dyDescent="0.35">
      <c r="A24">
        <v>10016</v>
      </c>
      <c r="B24">
        <v>10016</v>
      </c>
      <c r="C24" t="s">
        <v>8</v>
      </c>
      <c r="D24" s="2">
        <f t="shared" si="1"/>
        <v>1.0724460894448415</v>
      </c>
      <c r="E24" s="2">
        <v>1.2794140000000001</v>
      </c>
      <c r="F24" s="2">
        <v>0.154138</v>
      </c>
      <c r="G24" s="2">
        <v>22.667628000000001</v>
      </c>
      <c r="H24" s="2">
        <v>0.13898099999999999</v>
      </c>
      <c r="I24" s="2">
        <v>8.5415000000000005E-2</v>
      </c>
      <c r="J24">
        <v>46</v>
      </c>
      <c r="K24">
        <v>100</v>
      </c>
      <c r="L24">
        <v>50</v>
      </c>
      <c r="M24" t="s">
        <v>21</v>
      </c>
      <c r="N24" t="s">
        <v>21</v>
      </c>
    </row>
    <row r="25" spans="1:15" x14ac:dyDescent="0.35">
      <c r="A25">
        <v>10016</v>
      </c>
      <c r="B25">
        <v>10016</v>
      </c>
      <c r="C25" t="s">
        <v>8</v>
      </c>
      <c r="D25" s="2">
        <f t="shared" si="1"/>
        <v>0.93594422080260053</v>
      </c>
      <c r="E25" s="2">
        <v>1.0376289999999999</v>
      </c>
      <c r="F25" s="2">
        <v>0.14554500000000001</v>
      </c>
      <c r="G25" s="2">
        <v>21.825510999999999</v>
      </c>
      <c r="H25" s="2">
        <v>0.13081499999999999</v>
      </c>
      <c r="I25" s="2">
        <v>9.2418E-2</v>
      </c>
      <c r="J25">
        <v>47</v>
      </c>
      <c r="K25">
        <v>100</v>
      </c>
      <c r="L25">
        <v>50</v>
      </c>
      <c r="M25" t="s">
        <v>21</v>
      </c>
      <c r="N25" t="s">
        <v>21</v>
      </c>
    </row>
    <row r="26" spans="1:15" x14ac:dyDescent="0.35">
      <c r="A26">
        <v>10016</v>
      </c>
      <c r="B26">
        <v>10016</v>
      </c>
      <c r="C26" t="s">
        <v>8</v>
      </c>
      <c r="D26" s="2">
        <f t="shared" si="1"/>
        <v>1.0640571949872382</v>
      </c>
      <c r="E26" s="2">
        <v>1.3194680000000001</v>
      </c>
      <c r="F26" s="2">
        <v>0.14593999999999999</v>
      </c>
      <c r="G26" s="2">
        <v>22.986567000000001</v>
      </c>
      <c r="H26" s="2">
        <v>0.136157</v>
      </c>
      <c r="I26" s="2">
        <v>0.105144</v>
      </c>
      <c r="J26">
        <v>48</v>
      </c>
      <c r="K26">
        <v>100</v>
      </c>
      <c r="L26">
        <v>50</v>
      </c>
      <c r="M26" t="s">
        <v>21</v>
      </c>
      <c r="N26" t="s">
        <v>21</v>
      </c>
    </row>
    <row r="27" spans="1:15" x14ac:dyDescent="0.35">
      <c r="A27">
        <v>10016</v>
      </c>
      <c r="B27">
        <v>10016</v>
      </c>
      <c r="C27" t="s">
        <v>8</v>
      </c>
      <c r="D27" s="2">
        <f t="shared" si="1"/>
        <v>0.98184713760594178</v>
      </c>
      <c r="E27" s="2">
        <v>1.134363</v>
      </c>
      <c r="F27" s="2">
        <v>0.14627999999999999</v>
      </c>
      <c r="G27" s="2">
        <v>21.865486000000001</v>
      </c>
      <c r="H27" s="2">
        <v>0.13328499999999999</v>
      </c>
      <c r="I27" s="2">
        <v>8.9936000000000002E-2</v>
      </c>
      <c r="J27">
        <v>49</v>
      </c>
      <c r="K27">
        <v>100</v>
      </c>
      <c r="L27">
        <v>50</v>
      </c>
      <c r="M27" t="s">
        <v>21</v>
      </c>
      <c r="N27" t="s">
        <v>21</v>
      </c>
    </row>
    <row r="28" spans="1:15" x14ac:dyDescent="0.35">
      <c r="A28">
        <v>10016</v>
      </c>
      <c r="B28">
        <v>10016</v>
      </c>
      <c r="C28" t="s">
        <v>8</v>
      </c>
      <c r="D28" s="2">
        <f t="shared" si="1"/>
        <v>0.96679860813046647</v>
      </c>
      <c r="E28" s="2">
        <v>1.126134</v>
      </c>
      <c r="F28" s="2">
        <v>0.142759</v>
      </c>
      <c r="G28" s="2">
        <v>21.839411999999999</v>
      </c>
      <c r="H28" s="2">
        <v>0.13051499999999999</v>
      </c>
      <c r="I28" s="2">
        <v>9.6046000000000006E-2</v>
      </c>
      <c r="J28">
        <v>50</v>
      </c>
      <c r="K28">
        <v>100</v>
      </c>
      <c r="L28">
        <v>50</v>
      </c>
      <c r="M28" t="s">
        <v>21</v>
      </c>
      <c r="N28" t="s">
        <v>21</v>
      </c>
    </row>
    <row r="29" spans="1:15" x14ac:dyDescent="0.35">
      <c r="A29">
        <v>10016</v>
      </c>
      <c r="B29">
        <v>10016</v>
      </c>
      <c r="C29" t="s">
        <v>8</v>
      </c>
      <c r="D29" s="2">
        <f t="shared" si="1"/>
        <v>0.95903014449740143</v>
      </c>
      <c r="E29" s="2">
        <v>1.0770839999999999</v>
      </c>
      <c r="F29" s="2">
        <v>0.147199</v>
      </c>
      <c r="G29" s="2">
        <v>19.663035000000001</v>
      </c>
      <c r="H29" s="2">
        <v>0.13275500000000001</v>
      </c>
      <c r="I29" s="2">
        <v>8.6899000000000004E-2</v>
      </c>
      <c r="J29">
        <v>51</v>
      </c>
      <c r="K29">
        <v>100</v>
      </c>
      <c r="L29">
        <v>50</v>
      </c>
      <c r="M29" t="s">
        <v>21</v>
      </c>
      <c r="N29" t="s">
        <v>21</v>
      </c>
    </row>
    <row r="30" spans="1:15" x14ac:dyDescent="0.35">
      <c r="D30" s="8">
        <f>AVERAGE(D20:D29)</f>
        <v>0.97846468214163862</v>
      </c>
      <c r="E30" s="8">
        <f>AVERAGE(E20:E29)</f>
        <v>1.1258563000000001</v>
      </c>
      <c r="F30" s="8">
        <f>AVERAGE(F20:F29)</f>
        <v>0.1464184</v>
      </c>
      <c r="G30" s="8">
        <f>AVERAGE(G20:G29)</f>
        <v>22.055598300000007</v>
      </c>
    </row>
    <row r="31" spans="1:15" x14ac:dyDescent="0.35">
      <c r="D31" s="8">
        <f>MEDIAN(D20:D29)</f>
        <v>0.96291437631393395</v>
      </c>
      <c r="E31" s="8">
        <f>MEDIAN(E20:E29)</f>
        <v>1.1016089999999998</v>
      </c>
      <c r="F31" s="8">
        <f>MEDIAN(F20:F29)</f>
        <v>0.1457425</v>
      </c>
      <c r="G31" s="8">
        <f>MEDIAN(G20:G29)</f>
        <v>21.892326000000001</v>
      </c>
    </row>
    <row r="32" spans="1:15" x14ac:dyDescent="0.35">
      <c r="D32" s="8">
        <f t="array" ref="D32">MEDIAN(ABS(D20:D29-MEDIAN(D20:D29)))</f>
        <v>3.2114313169815667E-2</v>
      </c>
      <c r="E32" s="8">
        <f t="array" ref="E32">MEDIAN(ABS(E20:E29-MEDIAN(E20:E29)))</f>
        <v>7.0101499999999928E-2</v>
      </c>
      <c r="F32" s="8">
        <f t="array" ref="F32">MEDIAN(ABS(F20:F29-MEDIAN(F20:F29)))</f>
        <v>1.3615000000000016E-3</v>
      </c>
      <c r="G32" s="8">
        <f t="array" ref="G32">MEDIAN(ABS(G20:G29-MEDIAN(G20:G29)))</f>
        <v>0.6077300000000001</v>
      </c>
    </row>
    <row r="34" spans="1:15" x14ac:dyDescent="0.35">
      <c r="A34">
        <v>48000</v>
      </c>
      <c r="B34">
        <v>10016</v>
      </c>
      <c r="C34" t="s">
        <v>8</v>
      </c>
      <c r="D34" s="2">
        <f>((E34/$E$3)+(F34/$F$3))/2</f>
        <v>0.96255565203504112</v>
      </c>
      <c r="E34" s="2">
        <v>1.0822400000000001</v>
      </c>
      <c r="F34" s="2">
        <v>0.14757300000000001</v>
      </c>
      <c r="G34" s="2">
        <v>21.008628000000002</v>
      </c>
      <c r="H34" s="2">
        <v>0.131882</v>
      </c>
      <c r="I34" s="2">
        <v>8.9354000000000003E-2</v>
      </c>
      <c r="J34">
        <v>42</v>
      </c>
      <c r="K34">
        <v>200</v>
      </c>
      <c r="L34">
        <v>100</v>
      </c>
      <c r="M34" t="s">
        <v>13</v>
      </c>
      <c r="N34" t="s">
        <v>21</v>
      </c>
      <c r="O34" s="6">
        <f>(32*L34*K34)/A34</f>
        <v>13.333333333333334</v>
      </c>
    </row>
    <row r="35" spans="1:15" x14ac:dyDescent="0.35">
      <c r="D35" s="2">
        <f t="shared" ref="D35:D43" si="2">((E35/$E$3)+(F35/$F$3))/2</f>
        <v>0.95364281605731982</v>
      </c>
      <c r="E35" s="2">
        <v>1.051188</v>
      </c>
      <c r="F35" s="2">
        <v>0.149144</v>
      </c>
      <c r="G35" s="2">
        <v>22.337558999999999</v>
      </c>
      <c r="H35" s="2">
        <v>0.13264799999999999</v>
      </c>
      <c r="I35" s="2">
        <v>8.7254999999999999E-2</v>
      </c>
      <c r="J35">
        <v>43</v>
      </c>
      <c r="K35">
        <v>200</v>
      </c>
      <c r="L35">
        <v>100</v>
      </c>
      <c r="M35" t="s">
        <v>13</v>
      </c>
      <c r="N35" t="s">
        <v>21</v>
      </c>
    </row>
    <row r="36" spans="1:15" x14ac:dyDescent="0.35">
      <c r="D36" s="2">
        <f t="shared" si="2"/>
        <v>0.95309657824788641</v>
      </c>
      <c r="E36" s="2">
        <v>1.06284</v>
      </c>
      <c r="F36" s="2">
        <v>0.14734700000000001</v>
      </c>
      <c r="G36" s="2">
        <v>21.027194999999999</v>
      </c>
      <c r="H36" s="2">
        <v>0.13150899999999999</v>
      </c>
      <c r="I36" s="2">
        <v>9.1540999999999997E-2</v>
      </c>
      <c r="J36">
        <v>44</v>
      </c>
      <c r="K36">
        <v>200</v>
      </c>
      <c r="L36">
        <v>100</v>
      </c>
      <c r="M36" t="s">
        <v>13</v>
      </c>
      <c r="N36" t="s">
        <v>21</v>
      </c>
    </row>
    <row r="37" spans="1:15" x14ac:dyDescent="0.35">
      <c r="D37" s="2">
        <f t="shared" si="2"/>
        <v>0.991760865155772</v>
      </c>
      <c r="E37" s="2">
        <v>1.123758</v>
      </c>
      <c r="F37" s="2">
        <v>0.150838</v>
      </c>
      <c r="G37" s="2">
        <v>21.839853000000002</v>
      </c>
      <c r="H37" s="2">
        <v>0.13463900000000001</v>
      </c>
      <c r="I37" s="2">
        <v>8.8271000000000002E-2</v>
      </c>
      <c r="J37">
        <v>45</v>
      </c>
      <c r="K37">
        <v>200</v>
      </c>
      <c r="L37">
        <v>100</v>
      </c>
      <c r="M37" t="s">
        <v>13</v>
      </c>
      <c r="N37" t="s">
        <v>21</v>
      </c>
    </row>
    <row r="38" spans="1:15" x14ac:dyDescent="0.35">
      <c r="D38" s="2">
        <f t="shared" si="2"/>
        <v>0.96031981936054245</v>
      </c>
      <c r="E38" s="2">
        <v>1.0690170000000001</v>
      </c>
      <c r="F38" s="2">
        <v>0.148726</v>
      </c>
      <c r="G38" s="2">
        <v>21.399186</v>
      </c>
      <c r="H38" s="2">
        <v>0.13367000000000001</v>
      </c>
      <c r="I38" s="2">
        <v>8.8331000000000007E-2</v>
      </c>
      <c r="J38">
        <v>46</v>
      </c>
      <c r="K38">
        <v>200</v>
      </c>
      <c r="L38">
        <v>100</v>
      </c>
      <c r="M38" t="s">
        <v>13</v>
      </c>
      <c r="N38" t="s">
        <v>21</v>
      </c>
    </row>
    <row r="39" spans="1:15" x14ac:dyDescent="0.35">
      <c r="D39" s="2">
        <f t="shared" si="2"/>
        <v>1.0202118214479703</v>
      </c>
      <c r="E39" s="2">
        <v>1.1992689999999999</v>
      </c>
      <c r="F39" s="2">
        <v>0.149121</v>
      </c>
      <c r="G39" s="2">
        <v>21.448028000000001</v>
      </c>
      <c r="H39" s="2">
        <v>0.133937</v>
      </c>
      <c r="I39" s="2">
        <v>9.6421999999999994E-2</v>
      </c>
      <c r="J39">
        <v>47</v>
      </c>
      <c r="K39">
        <v>200</v>
      </c>
      <c r="L39">
        <v>100</v>
      </c>
      <c r="M39" t="s">
        <v>13</v>
      </c>
      <c r="N39" t="s">
        <v>21</v>
      </c>
    </row>
    <row r="40" spans="1:15" x14ac:dyDescent="0.35">
      <c r="D40" s="2">
        <f t="shared" si="2"/>
        <v>1.0131301984951455</v>
      </c>
      <c r="E40" s="2">
        <v>1.2071959999999999</v>
      </c>
      <c r="F40" s="2">
        <v>0.145816</v>
      </c>
      <c r="G40" s="2">
        <v>20.903783000000001</v>
      </c>
      <c r="H40" s="2">
        <v>0.13422600000000001</v>
      </c>
      <c r="I40" s="2">
        <v>9.2823000000000003E-2</v>
      </c>
      <c r="J40">
        <v>48</v>
      </c>
      <c r="K40">
        <v>200</v>
      </c>
      <c r="L40">
        <v>100</v>
      </c>
      <c r="M40" t="s">
        <v>13</v>
      </c>
      <c r="N40" t="s">
        <v>21</v>
      </c>
    </row>
    <row r="41" spans="1:15" x14ac:dyDescent="0.35">
      <c r="D41" s="2">
        <f t="shared" si="2"/>
        <v>0.95775420903896591</v>
      </c>
      <c r="E41" s="2">
        <v>1.073447</v>
      </c>
      <c r="F41" s="2">
        <v>0.147311</v>
      </c>
      <c r="G41" s="2">
        <v>21.852240999999999</v>
      </c>
      <c r="H41" s="2">
        <v>0.13081799999999999</v>
      </c>
      <c r="I41" s="2">
        <v>9.1832999999999998E-2</v>
      </c>
      <c r="J41">
        <v>49</v>
      </c>
      <c r="K41">
        <v>200</v>
      </c>
      <c r="L41">
        <v>100</v>
      </c>
      <c r="M41" t="s">
        <v>13</v>
      </c>
      <c r="N41" t="s">
        <v>21</v>
      </c>
    </row>
    <row r="42" spans="1:15" x14ac:dyDescent="0.35">
      <c r="D42" s="2">
        <f t="shared" si="2"/>
        <v>1.0097700341488036</v>
      </c>
      <c r="E42" s="2">
        <v>1.183141</v>
      </c>
      <c r="F42" s="2">
        <v>0.14813299999999999</v>
      </c>
      <c r="G42" s="2">
        <v>21.289325000000002</v>
      </c>
      <c r="H42" s="2">
        <v>0.13514000000000001</v>
      </c>
      <c r="I42" s="2">
        <v>9.1766E-2</v>
      </c>
      <c r="J42">
        <v>50</v>
      </c>
      <c r="K42">
        <v>200</v>
      </c>
      <c r="L42">
        <v>100</v>
      </c>
      <c r="M42" t="s">
        <v>13</v>
      </c>
      <c r="N42" t="s">
        <v>21</v>
      </c>
    </row>
    <row r="43" spans="1:15" x14ac:dyDescent="0.35">
      <c r="D43" s="2">
        <f t="shared" si="2"/>
        <v>1.0018313259907545</v>
      </c>
      <c r="E43" s="2">
        <v>1.1554420000000001</v>
      </c>
      <c r="F43" s="2">
        <v>0.149538</v>
      </c>
      <c r="G43" s="2">
        <v>22.016176999999999</v>
      </c>
      <c r="H43" s="2">
        <v>0.133766</v>
      </c>
      <c r="I43" s="2">
        <v>9.6023999999999998E-2</v>
      </c>
      <c r="J43">
        <v>51</v>
      </c>
      <c r="K43">
        <v>200</v>
      </c>
      <c r="L43">
        <v>100</v>
      </c>
      <c r="M43" t="s">
        <v>13</v>
      </c>
      <c r="N43" t="s">
        <v>21</v>
      </c>
    </row>
    <row r="44" spans="1:15" x14ac:dyDescent="0.35">
      <c r="D44" s="8">
        <f>AVERAGE(D34:D43)</f>
        <v>0.98240733199782004</v>
      </c>
      <c r="E44" s="8">
        <f>AVERAGE(E34:E43)</f>
        <v>1.1207538000000004</v>
      </c>
      <c r="F44" s="8">
        <f>AVERAGE(F34:F43)</f>
        <v>0.14835470000000001</v>
      </c>
      <c r="G44" s="8">
        <f>AVERAGE(G34:G43)</f>
        <v>21.512197499999999</v>
      </c>
    </row>
    <row r="45" spans="1:15" x14ac:dyDescent="0.35">
      <c r="D45" s="8">
        <f>MEDIAN(D34:D43)</f>
        <v>0.97715825859540661</v>
      </c>
      <c r="E45" s="8">
        <f>MEDIAN(E34:E43)</f>
        <v>1.1029990000000001</v>
      </c>
      <c r="F45" s="8">
        <f>MEDIAN(F34:F43)</f>
        <v>0.14842949999999999</v>
      </c>
      <c r="G45" s="8">
        <f>MEDIAN(G34:G43)</f>
        <v>21.423607000000001</v>
      </c>
    </row>
    <row r="46" spans="1:15" x14ac:dyDescent="0.35">
      <c r="D46" s="8">
        <f t="array" ref="D46">MEDIAN(ABS(D34:D43-MEDIAN(D34:D43)))</f>
        <v>2.3788561442803502E-2</v>
      </c>
      <c r="E46" s="8">
        <f t="array" ref="E46">MEDIAN(ABS(E34:E43-MEDIAN(E34:E43)))</f>
        <v>4.5985000000000054E-2</v>
      </c>
      <c r="F46" s="8">
        <f t="array" ref="F46">MEDIAN(ABS(F34:F43-MEDIAN(F34:F43)))</f>
        <v>9.6949999999998426E-4</v>
      </c>
      <c r="G46" s="8">
        <f t="array" ref="G46">MEDIAN(ABS(G34:G43-MEDIAN(G34:G43)))</f>
        <v>0.41561249999999994</v>
      </c>
    </row>
    <row r="48" spans="1:15" x14ac:dyDescent="0.35">
      <c r="A48">
        <v>10016</v>
      </c>
      <c r="B48">
        <v>10016</v>
      </c>
      <c r="C48" t="s">
        <v>8</v>
      </c>
      <c r="D48" s="2">
        <f>((E48/$E$3)+(F48/$F$3))/2</f>
        <v>0.94411391801262767</v>
      </c>
      <c r="E48" s="2">
        <v>1.0311459999999999</v>
      </c>
      <c r="F48" s="2">
        <v>0.14898600000000001</v>
      </c>
      <c r="G48" s="2">
        <v>16.625003</v>
      </c>
      <c r="H48" s="2">
        <v>0.13258</v>
      </c>
      <c r="I48" s="2">
        <v>8.1063999999999997E-2</v>
      </c>
      <c r="J48">
        <v>42</v>
      </c>
      <c r="K48">
        <v>200</v>
      </c>
      <c r="L48">
        <v>100</v>
      </c>
      <c r="M48" t="s">
        <v>21</v>
      </c>
      <c r="N48" t="s">
        <v>21</v>
      </c>
      <c r="O48" s="6">
        <f>(32*L48*K48)/A48</f>
        <v>63.897763578274763</v>
      </c>
    </row>
    <row r="49" spans="1:15" x14ac:dyDescent="0.35">
      <c r="D49" s="2">
        <f t="shared" ref="D49:D57" si="3">((E49/$E$3)+(F49/$F$3))/2</f>
        <v>0.94872221433882231</v>
      </c>
      <c r="E49" s="2">
        <v>1.0472349999999999</v>
      </c>
      <c r="F49" s="2">
        <v>0.148169</v>
      </c>
      <c r="G49" s="2">
        <v>18.279644000000001</v>
      </c>
      <c r="H49" s="2">
        <v>0.13392100000000001</v>
      </c>
      <c r="I49" s="2">
        <v>8.2212999999999994E-2</v>
      </c>
      <c r="J49">
        <v>43</v>
      </c>
      <c r="K49">
        <v>200</v>
      </c>
      <c r="L49">
        <v>100</v>
      </c>
      <c r="M49" t="s">
        <v>21</v>
      </c>
      <c r="N49" t="s">
        <v>21</v>
      </c>
    </row>
    <row r="50" spans="1:15" x14ac:dyDescent="0.35">
      <c r="D50" s="2">
        <f t="shared" si="3"/>
        <v>0.92797165159912887</v>
      </c>
      <c r="E50" s="2">
        <v>1.02373</v>
      </c>
      <c r="F50" s="2">
        <v>0.145012</v>
      </c>
      <c r="G50" s="2">
        <v>15.977515</v>
      </c>
      <c r="H50" s="2">
        <v>0.13018199999999999</v>
      </c>
      <c r="I50" s="2">
        <v>8.2078999999999999E-2</v>
      </c>
      <c r="J50">
        <v>44</v>
      </c>
      <c r="K50">
        <v>200</v>
      </c>
      <c r="L50">
        <v>100</v>
      </c>
      <c r="M50" t="s">
        <v>21</v>
      </c>
      <c r="N50" t="s">
        <v>21</v>
      </c>
    </row>
    <row r="51" spans="1:15" x14ac:dyDescent="0.35">
      <c r="D51" s="2">
        <f t="shared" si="3"/>
        <v>1.0052409748063487</v>
      </c>
      <c r="E51" s="2">
        <v>1.204601</v>
      </c>
      <c r="F51" s="2">
        <v>0.14373</v>
      </c>
      <c r="G51" s="2">
        <v>17.595897000000001</v>
      </c>
      <c r="H51" s="2">
        <v>0.130887</v>
      </c>
      <c r="I51" s="2">
        <v>8.5397000000000001E-2</v>
      </c>
      <c r="J51">
        <v>45</v>
      </c>
      <c r="K51">
        <v>200</v>
      </c>
      <c r="L51">
        <v>100</v>
      </c>
      <c r="M51" t="s">
        <v>21</v>
      </c>
      <c r="N51" t="s">
        <v>21</v>
      </c>
    </row>
    <row r="52" spans="1:15" x14ac:dyDescent="0.35">
      <c r="D52" s="2">
        <f t="shared" si="3"/>
        <v>0.94053771971795608</v>
      </c>
      <c r="E52" s="2">
        <v>1.0655699999999999</v>
      </c>
      <c r="F52" s="2">
        <v>0.143068</v>
      </c>
      <c r="G52" s="2">
        <v>17.318262000000001</v>
      </c>
      <c r="H52" s="2">
        <v>0.12903500000000001</v>
      </c>
      <c r="I52" s="2">
        <v>8.4843000000000002E-2</v>
      </c>
      <c r="J52">
        <v>46</v>
      </c>
      <c r="K52">
        <v>200</v>
      </c>
      <c r="L52">
        <v>100</v>
      </c>
      <c r="M52" t="s">
        <v>21</v>
      </c>
      <c r="N52" t="s">
        <v>21</v>
      </c>
    </row>
    <row r="53" spans="1:15" x14ac:dyDescent="0.35">
      <c r="D53" s="2">
        <f t="shared" si="3"/>
        <v>0.94962164272711391</v>
      </c>
      <c r="E53" s="2">
        <v>1.0566580000000001</v>
      </c>
      <c r="F53" s="2">
        <v>0.14713200000000001</v>
      </c>
      <c r="G53" s="2">
        <v>15.943509000000001</v>
      </c>
      <c r="H53" s="2">
        <v>0.13186100000000001</v>
      </c>
      <c r="I53" s="2">
        <v>8.3266999999999994E-2</v>
      </c>
      <c r="J53">
        <v>47</v>
      </c>
      <c r="K53">
        <v>200</v>
      </c>
      <c r="L53">
        <v>100</v>
      </c>
      <c r="M53" t="s">
        <v>21</v>
      </c>
      <c r="N53" t="s">
        <v>21</v>
      </c>
    </row>
    <row r="54" spans="1:15" x14ac:dyDescent="0.35">
      <c r="D54" s="2">
        <f t="shared" si="3"/>
        <v>0.90699050691203653</v>
      </c>
      <c r="E54" s="2">
        <v>1.01633</v>
      </c>
      <c r="F54" s="2">
        <v>0.13953399999999999</v>
      </c>
      <c r="G54" s="2">
        <v>14.48695</v>
      </c>
      <c r="H54" s="2">
        <v>0.12756400000000001</v>
      </c>
      <c r="I54" s="2">
        <v>8.1032999999999994E-2</v>
      </c>
      <c r="J54">
        <v>48</v>
      </c>
      <c r="K54">
        <v>200</v>
      </c>
      <c r="L54">
        <v>100</v>
      </c>
      <c r="M54" t="s">
        <v>21</v>
      </c>
      <c r="N54" t="s">
        <v>21</v>
      </c>
    </row>
    <row r="55" spans="1:15" x14ac:dyDescent="0.35">
      <c r="D55" s="2">
        <f t="shared" si="3"/>
        <v>0.9390756669627407</v>
      </c>
      <c r="E55" s="2">
        <v>1.016092</v>
      </c>
      <c r="F55" s="2">
        <v>0.14952499999999999</v>
      </c>
      <c r="G55" s="2">
        <v>16.579135999999998</v>
      </c>
      <c r="H55" s="2">
        <v>0.13261700000000001</v>
      </c>
      <c r="I55" s="2">
        <v>8.2812999999999998E-2</v>
      </c>
      <c r="J55">
        <v>49</v>
      </c>
      <c r="K55">
        <v>200</v>
      </c>
      <c r="L55">
        <v>100</v>
      </c>
      <c r="M55" t="s">
        <v>21</v>
      </c>
      <c r="N55" t="s">
        <v>21</v>
      </c>
    </row>
    <row r="56" spans="1:15" x14ac:dyDescent="0.35">
      <c r="D56" s="2">
        <f t="shared" si="3"/>
        <v>0.92894688489547894</v>
      </c>
      <c r="E56" s="2">
        <v>1.044519</v>
      </c>
      <c r="F56" s="2">
        <v>0.14241100000000001</v>
      </c>
      <c r="G56" s="2">
        <v>15.845606999999999</v>
      </c>
      <c r="H56" s="2">
        <v>0.128549</v>
      </c>
      <c r="I56" s="2">
        <v>8.1974000000000005E-2</v>
      </c>
      <c r="J56">
        <v>50</v>
      </c>
      <c r="K56">
        <v>200</v>
      </c>
      <c r="L56">
        <v>100</v>
      </c>
      <c r="M56" t="s">
        <v>21</v>
      </c>
      <c r="N56" t="s">
        <v>21</v>
      </c>
    </row>
    <row r="57" spans="1:15" x14ac:dyDescent="0.35">
      <c r="D57" s="2">
        <f t="shared" si="3"/>
        <v>0.92780011729818335</v>
      </c>
      <c r="E57" s="2">
        <v>1.0598339999999999</v>
      </c>
      <c r="F57" s="2">
        <v>0.13991600000000001</v>
      </c>
      <c r="G57" s="2">
        <v>16.581757</v>
      </c>
      <c r="H57" s="2">
        <v>0.12637399999999999</v>
      </c>
      <c r="I57" s="2">
        <v>8.4342E-2</v>
      </c>
      <c r="J57">
        <v>51</v>
      </c>
      <c r="K57">
        <v>200</v>
      </c>
      <c r="L57">
        <v>100</v>
      </c>
      <c r="M57" t="s">
        <v>21</v>
      </c>
      <c r="N57" t="s">
        <v>21</v>
      </c>
    </row>
    <row r="58" spans="1:15" x14ac:dyDescent="0.35">
      <c r="D58" s="8">
        <f>AVERAGE(D48:D57)</f>
        <v>0.94190212972704368</v>
      </c>
      <c r="E58" s="8">
        <f>AVERAGE(E48:E57)</f>
        <v>1.0565715</v>
      </c>
      <c r="F58" s="8">
        <f>AVERAGE(F48:F57)</f>
        <v>0.1447483</v>
      </c>
      <c r="G58" s="8">
        <f>AVERAGE(G48:G57)</f>
        <v>16.523328000000003</v>
      </c>
    </row>
    <row r="59" spans="1:15" x14ac:dyDescent="0.35">
      <c r="D59" s="8">
        <f>MEDIAN(D48:D57)</f>
        <v>0.93980669334034839</v>
      </c>
      <c r="E59" s="8">
        <f>MEDIAN(E48:E57)</f>
        <v>1.0458769999999999</v>
      </c>
      <c r="F59" s="8">
        <f>MEDIAN(F48:F57)</f>
        <v>0.144371</v>
      </c>
      <c r="G59" s="8">
        <f>MEDIAN(G48:G57)</f>
        <v>16.580446500000001</v>
      </c>
    </row>
    <row r="60" spans="1:15" x14ac:dyDescent="0.35">
      <c r="D60" s="8">
        <f t="array" ref="D60">MEDIAN(ABS(D48:D57-MEDIAN(D48:D57)))</f>
        <v>1.0337378915817486E-2</v>
      </c>
      <c r="E60" s="8">
        <f t="array" ref="E60">MEDIAN(ABS(E48:E57-MEDIAN(E48:E57)))</f>
        <v>1.7212000000000005E-2</v>
      </c>
      <c r="F60" s="8">
        <f t="array" ref="F60">MEDIAN(ABS(F48:F57-MEDIAN(F48:F57)))</f>
        <v>3.2795000000000046E-3</v>
      </c>
      <c r="G60" s="8">
        <f t="array" ref="G60">MEDIAN(ABS(G48:G57-MEDIAN(G48:G57)))</f>
        <v>0.68588850000000079</v>
      </c>
    </row>
    <row r="62" spans="1:15" x14ac:dyDescent="0.35">
      <c r="A62">
        <v>48000</v>
      </c>
      <c r="B62">
        <v>10016</v>
      </c>
      <c r="C62" t="s">
        <v>8</v>
      </c>
      <c r="D62" s="2">
        <f>((E62/$E$3)+(F62/$F$3))/2</f>
        <v>0.97053895500487875</v>
      </c>
      <c r="E62" s="2">
        <v>1.086433</v>
      </c>
      <c r="F62" s="2">
        <v>0.14946499999999999</v>
      </c>
      <c r="G62" s="2">
        <v>14.959212000000001</v>
      </c>
      <c r="H62" s="2">
        <v>0.13303699999999999</v>
      </c>
      <c r="I62" s="2">
        <v>8.1335000000000005E-2</v>
      </c>
      <c r="J62">
        <v>42</v>
      </c>
      <c r="K62">
        <v>400</v>
      </c>
      <c r="L62">
        <v>200</v>
      </c>
      <c r="M62" t="s">
        <v>13</v>
      </c>
      <c r="N62" t="s">
        <v>21</v>
      </c>
      <c r="O62" s="6">
        <f>(32*L62*K62)/A62</f>
        <v>53.333333333333336</v>
      </c>
    </row>
    <row r="63" spans="1:15" x14ac:dyDescent="0.35">
      <c r="D63" s="2">
        <f t="shared" ref="D63:D64" si="4">((E63/$E$3)+(F63/$F$3))/2</f>
        <v>0.99470009418181493</v>
      </c>
      <c r="E63" s="2">
        <v>1.1568080000000001</v>
      </c>
      <c r="F63" s="2">
        <v>0.14713399999999999</v>
      </c>
      <c r="G63" s="2">
        <v>12.327482</v>
      </c>
      <c r="H63" s="2">
        <v>0.13098399999999999</v>
      </c>
      <c r="I63" s="2">
        <v>7.5194999999999998E-2</v>
      </c>
      <c r="J63">
        <v>43</v>
      </c>
      <c r="K63">
        <v>400</v>
      </c>
      <c r="L63">
        <v>200</v>
      </c>
      <c r="M63" t="s">
        <v>13</v>
      </c>
      <c r="N63" t="s">
        <v>21</v>
      </c>
    </row>
    <row r="64" spans="1:15" x14ac:dyDescent="0.35">
      <c r="D64" s="2">
        <f t="shared" si="4"/>
        <v>0.9537263574517939</v>
      </c>
      <c r="E64" s="2">
        <v>1.0525119999999999</v>
      </c>
      <c r="F64" s="2">
        <v>0.14898500000000001</v>
      </c>
      <c r="G64" s="2">
        <v>13.036992</v>
      </c>
      <c r="H64" s="2">
        <v>0.130103</v>
      </c>
      <c r="I64" s="2">
        <v>7.5007000000000004E-2</v>
      </c>
      <c r="J64">
        <v>44</v>
      </c>
      <c r="K64">
        <v>400</v>
      </c>
      <c r="L64">
        <v>200</v>
      </c>
      <c r="M64" t="s">
        <v>13</v>
      </c>
      <c r="N64" t="s">
        <v>21</v>
      </c>
    </row>
    <row r="65" spans="1:15" x14ac:dyDescent="0.35">
      <c r="J65">
        <v>45</v>
      </c>
    </row>
    <row r="66" spans="1:15" x14ac:dyDescent="0.35">
      <c r="J66">
        <v>46</v>
      </c>
    </row>
    <row r="67" spans="1:15" x14ac:dyDescent="0.35">
      <c r="J67">
        <v>47</v>
      </c>
    </row>
    <row r="68" spans="1:15" x14ac:dyDescent="0.35">
      <c r="J68">
        <v>48</v>
      </c>
    </row>
    <row r="69" spans="1:15" x14ac:dyDescent="0.35">
      <c r="J69">
        <v>49</v>
      </c>
    </row>
    <row r="70" spans="1:15" x14ac:dyDescent="0.35">
      <c r="J70">
        <v>50</v>
      </c>
    </row>
    <row r="71" spans="1:15" x14ac:dyDescent="0.35">
      <c r="J71">
        <v>51</v>
      </c>
    </row>
    <row r="72" spans="1:15" x14ac:dyDescent="0.35">
      <c r="D72" s="8">
        <f>AVERAGE(D62:D71)</f>
        <v>0.97298846887949597</v>
      </c>
      <c r="E72" s="8">
        <f>AVERAGE(E62:E71)</f>
        <v>1.0985843333333334</v>
      </c>
      <c r="F72" s="8">
        <f>AVERAGE(F62:F71)</f>
        <v>0.14852799999999999</v>
      </c>
      <c r="G72" s="8">
        <f>AVERAGE(G62:G71)</f>
        <v>13.441228666666667</v>
      </c>
    </row>
    <row r="73" spans="1:15" x14ac:dyDescent="0.35">
      <c r="D73" s="8">
        <f>MEDIAN(D62:D71)</f>
        <v>0.97053895500487875</v>
      </c>
      <c r="E73" s="8">
        <f>MEDIAN(E62:E71)</f>
        <v>1.086433</v>
      </c>
      <c r="F73" s="8">
        <f>MEDIAN(F62:F71)</f>
        <v>0.14898500000000001</v>
      </c>
      <c r="G73" s="8">
        <f>MEDIAN(G62:G71)</f>
        <v>13.036992</v>
      </c>
    </row>
    <row r="74" spans="1:15" x14ac:dyDescent="0.35">
      <c r="D74" s="8">
        <f t="array" ref="D74">MEDIAN(ABS(D62:D64-MEDIAN(D62:D64)))</f>
        <v>1.681259755308484E-2</v>
      </c>
      <c r="E74" s="8">
        <f t="array" ref="E74">MEDIAN(ABS(E62:E64-MEDIAN(E62:E64)))</f>
        <v>3.392100000000009E-2</v>
      </c>
      <c r="F74" s="8">
        <f t="array" ref="F74">MEDIAN(ABS(F62:F64-MEDIAN(F62:F64)))</f>
        <v>4.7999999999998044E-4</v>
      </c>
      <c r="G74" s="8">
        <f t="array" ref="G74">MEDIAN(ABS(G62:G64-MEDIAN(G62:G64)))</f>
        <v>0.70950999999999986</v>
      </c>
    </row>
    <row r="76" spans="1:15" x14ac:dyDescent="0.35">
      <c r="A76">
        <v>10016</v>
      </c>
      <c r="B76">
        <v>10016</v>
      </c>
      <c r="C76" t="s">
        <v>8</v>
      </c>
      <c r="D76" s="2">
        <f t="shared" ref="D76:D78" si="5">((E76/$E$3)+(F76/$F$3))/2</f>
        <v>0.92397213303594483</v>
      </c>
      <c r="E76" s="2">
        <v>1.0199549999999999</v>
      </c>
      <c r="F76" s="2">
        <v>0.14429800000000001</v>
      </c>
      <c r="G76" s="2">
        <v>11.821445000000001</v>
      </c>
      <c r="H76" s="2">
        <v>0.12744900000000001</v>
      </c>
      <c r="I76" s="2">
        <v>7.0046999999999998E-2</v>
      </c>
      <c r="J76">
        <v>42</v>
      </c>
      <c r="K76">
        <v>400</v>
      </c>
      <c r="L76">
        <v>200</v>
      </c>
      <c r="M76" t="s">
        <v>21</v>
      </c>
      <c r="N76" t="s">
        <v>21</v>
      </c>
      <c r="O76" s="6">
        <f>(32*L76*K76)/A76</f>
        <v>255.59105431309905</v>
      </c>
    </row>
    <row r="77" spans="1:15" x14ac:dyDescent="0.35">
      <c r="D77" s="2">
        <f t="shared" si="5"/>
        <v>0.93200903465266771</v>
      </c>
      <c r="E77" s="2">
        <v>1.043018</v>
      </c>
      <c r="F77" s="2">
        <v>0.143571</v>
      </c>
      <c r="G77" s="2">
        <v>10.825753000000001</v>
      </c>
      <c r="H77" s="2">
        <v>0.129193</v>
      </c>
      <c r="I77" s="2">
        <v>7.8685000000000005E-2</v>
      </c>
      <c r="J77">
        <v>43</v>
      </c>
      <c r="K77">
        <v>400</v>
      </c>
      <c r="L77">
        <v>200</v>
      </c>
      <c r="M77" t="s">
        <v>21</v>
      </c>
      <c r="N77" t="s">
        <v>21</v>
      </c>
    </row>
    <row r="78" spans="1:15" x14ac:dyDescent="0.35">
      <c r="D78" s="2">
        <f t="shared" si="5"/>
        <v>0.90875569737451523</v>
      </c>
      <c r="E78" s="2">
        <v>1.0092479999999999</v>
      </c>
      <c r="F78" s="2">
        <v>0.141071</v>
      </c>
      <c r="G78" s="2">
        <v>12.581721</v>
      </c>
      <c r="H78" s="2">
        <v>0.12592600000000001</v>
      </c>
      <c r="I78" s="2">
        <v>6.8972000000000006E-2</v>
      </c>
      <c r="J78">
        <v>44</v>
      </c>
      <c r="K78">
        <v>400</v>
      </c>
      <c r="L78">
        <v>200</v>
      </c>
      <c r="M78" t="s">
        <v>21</v>
      </c>
      <c r="N78" t="s">
        <v>21</v>
      </c>
    </row>
    <row r="79" spans="1:15" x14ac:dyDescent="0.35">
      <c r="J79">
        <v>45</v>
      </c>
    </row>
    <row r="80" spans="1:15" x14ac:dyDescent="0.35">
      <c r="J80">
        <v>46</v>
      </c>
    </row>
    <row r="81" spans="1:15" x14ac:dyDescent="0.35">
      <c r="J81">
        <v>47</v>
      </c>
    </row>
    <row r="82" spans="1:15" x14ac:dyDescent="0.35">
      <c r="J82">
        <v>48</v>
      </c>
    </row>
    <row r="83" spans="1:15" x14ac:dyDescent="0.35">
      <c r="J83">
        <v>49</v>
      </c>
    </row>
    <row r="84" spans="1:15" x14ac:dyDescent="0.35">
      <c r="J84">
        <v>50</v>
      </c>
    </row>
    <row r="85" spans="1:15" x14ac:dyDescent="0.35">
      <c r="J85">
        <v>51</v>
      </c>
    </row>
    <row r="86" spans="1:15" x14ac:dyDescent="0.35">
      <c r="D86" s="8">
        <f>AVERAGE(D76:D85)</f>
        <v>0.92157895502104259</v>
      </c>
      <c r="E86" s="8">
        <f>AVERAGE(E76:E85)</f>
        <v>1.0240736666666665</v>
      </c>
      <c r="F86" s="8">
        <f>AVERAGE(F76:F85)</f>
        <v>0.14298000000000002</v>
      </c>
      <c r="G86" s="8">
        <f>AVERAGE(G76:G85)</f>
        <v>11.742973000000001</v>
      </c>
    </row>
    <row r="87" spans="1:15" x14ac:dyDescent="0.35">
      <c r="D87" s="8">
        <f>MEDIAN(D76:D85)</f>
        <v>0.92397213303594483</v>
      </c>
      <c r="E87" s="8">
        <f>MEDIAN(E76:E85)</f>
        <v>1.0199549999999999</v>
      </c>
      <c r="F87" s="8">
        <f>MEDIAN(F76:F85)</f>
        <v>0.143571</v>
      </c>
      <c r="G87" s="8">
        <f>MEDIAN(G76:G85)</f>
        <v>11.821445000000001</v>
      </c>
    </row>
    <row r="88" spans="1:15" x14ac:dyDescent="0.35">
      <c r="D88" s="8">
        <f t="array" ref="D88">MEDIAN(ABS(D76:D78-MEDIAN(D76:D78)))</f>
        <v>8.0369016167228802E-3</v>
      </c>
      <c r="E88" s="8">
        <f t="array" ref="E88">MEDIAN(ABS(E76:E78-MEDIAN(E76:E78)))</f>
        <v>1.0707000000000022E-2</v>
      </c>
      <c r="F88" s="8">
        <f t="array" ref="F88">MEDIAN(ABS(F76:F78-MEDIAN(F76:F78)))</f>
        <v>7.2700000000000542E-4</v>
      </c>
      <c r="G88" s="8">
        <f t="array" ref="G88">MEDIAN(ABS(G76:G78-MEDIAN(G76:G78)))</f>
        <v>0.76027599999999929</v>
      </c>
    </row>
    <row r="90" spans="1:15" x14ac:dyDescent="0.35">
      <c r="A90">
        <v>48000</v>
      </c>
      <c r="B90">
        <v>10016</v>
      </c>
      <c r="C90" t="s">
        <v>8</v>
      </c>
      <c r="D90" s="2">
        <f t="shared" ref="D90:D92" si="6">((E90/$E$3)+(F90/$F$3))/2</f>
        <v>0.97559850109204582</v>
      </c>
      <c r="E90" s="2">
        <v>1.100174</v>
      </c>
      <c r="F90" s="2">
        <v>0.149116</v>
      </c>
      <c r="G90" s="2">
        <v>21.69417</v>
      </c>
      <c r="H90" s="2">
        <v>0.132387</v>
      </c>
      <c r="I90" s="2">
        <v>8.9431999999999998E-2</v>
      </c>
      <c r="J90">
        <v>42</v>
      </c>
      <c r="K90">
        <v>750</v>
      </c>
      <c r="L90">
        <v>100</v>
      </c>
      <c r="M90" t="s">
        <v>13</v>
      </c>
      <c r="N90" t="s">
        <v>21</v>
      </c>
      <c r="O90" s="6">
        <f>(32*L90*K90)/A90</f>
        <v>50</v>
      </c>
    </row>
    <row r="91" spans="1:15" x14ac:dyDescent="0.35">
      <c r="D91" s="2">
        <f t="shared" si="6"/>
        <v>1.0011570549874154</v>
      </c>
      <c r="E91" s="2">
        <v>1.1389229999999999</v>
      </c>
      <c r="F91" s="2">
        <v>0.15163599999999999</v>
      </c>
      <c r="G91" s="2">
        <v>20.518191000000002</v>
      </c>
      <c r="H91" s="2">
        <v>0.134718</v>
      </c>
      <c r="I91" s="2">
        <v>7.8240000000000004E-2</v>
      </c>
      <c r="J91">
        <v>43</v>
      </c>
      <c r="K91">
        <v>750</v>
      </c>
      <c r="L91">
        <v>100</v>
      </c>
      <c r="M91" t="s">
        <v>13</v>
      </c>
      <c r="N91" t="s">
        <v>21</v>
      </c>
    </row>
    <row r="92" spans="1:15" x14ac:dyDescent="0.35">
      <c r="D92" s="2">
        <f t="shared" si="6"/>
        <v>0.93398901892741204</v>
      </c>
      <c r="E92" s="2">
        <v>1.0323180000000001</v>
      </c>
      <c r="F92" s="2">
        <v>0.14568</v>
      </c>
      <c r="G92" s="2">
        <v>18.525220999999998</v>
      </c>
      <c r="H92" s="2">
        <v>0.130249</v>
      </c>
      <c r="I92" s="2">
        <v>8.2631999999999997E-2</v>
      </c>
      <c r="J92">
        <v>44</v>
      </c>
      <c r="K92">
        <v>750</v>
      </c>
      <c r="L92">
        <v>100</v>
      </c>
      <c r="M92" t="s">
        <v>13</v>
      </c>
      <c r="N92" t="s">
        <v>21</v>
      </c>
    </row>
    <row r="93" spans="1:15" x14ac:dyDescent="0.35">
      <c r="J93">
        <v>45</v>
      </c>
    </row>
    <row r="94" spans="1:15" x14ac:dyDescent="0.35">
      <c r="J94">
        <v>46</v>
      </c>
    </row>
    <row r="95" spans="1:15" x14ac:dyDescent="0.35">
      <c r="J95">
        <v>47</v>
      </c>
    </row>
    <row r="96" spans="1:15" x14ac:dyDescent="0.35">
      <c r="J96">
        <v>48</v>
      </c>
    </row>
    <row r="97" spans="1:15" x14ac:dyDescent="0.35">
      <c r="J97">
        <v>49</v>
      </c>
    </row>
    <row r="98" spans="1:15" x14ac:dyDescent="0.35">
      <c r="J98">
        <v>50</v>
      </c>
    </row>
    <row r="99" spans="1:15" x14ac:dyDescent="0.35">
      <c r="J99">
        <v>51</v>
      </c>
    </row>
    <row r="100" spans="1:15" x14ac:dyDescent="0.35">
      <c r="D100" s="8">
        <f>AVERAGE(D90:D99)</f>
        <v>0.97024819166895782</v>
      </c>
      <c r="E100" s="8">
        <f>AVERAGE(E90:E99)</f>
        <v>1.0904716666666667</v>
      </c>
      <c r="F100" s="8">
        <f>AVERAGE(F90:F99)</f>
        <v>0.14881066666666667</v>
      </c>
      <c r="G100" s="8">
        <f>AVERAGE(G90:G99)</f>
        <v>20.245860666666669</v>
      </c>
    </row>
    <row r="101" spans="1:15" x14ac:dyDescent="0.35">
      <c r="D101" s="8">
        <f>MEDIAN(D90:D99)</f>
        <v>0.97559850109204582</v>
      </c>
      <c r="E101" s="8">
        <f>MEDIAN(E90:E99)</f>
        <v>1.100174</v>
      </c>
      <c r="F101" s="8">
        <f>MEDIAN(F90:F99)</f>
        <v>0.149116</v>
      </c>
      <c r="G101" s="8">
        <f>MEDIAN(G90:G99)</f>
        <v>20.518191000000002</v>
      </c>
    </row>
    <row r="102" spans="1:15" x14ac:dyDescent="0.35">
      <c r="D102" s="8">
        <f t="array" ref="D102">MEDIAN(ABS(D90:D92-MEDIAN(D90:D92)))</f>
        <v>2.555855389536954E-2</v>
      </c>
      <c r="E102" s="8">
        <f t="array" ref="E102">MEDIAN(ABS(E90:E92-MEDIAN(E90:E92)))</f>
        <v>3.8748999999999922E-2</v>
      </c>
      <c r="F102" s="8">
        <f t="array" ref="F102">MEDIAN(ABS(F90:F92-MEDIAN(F90:F92)))</f>
        <v>2.5199999999999945E-3</v>
      </c>
      <c r="G102" s="8">
        <f t="array" ref="G102">MEDIAN(ABS(G90:G92-MEDIAN(G90:G92)))</f>
        <v>1.1759789999999981</v>
      </c>
    </row>
    <row r="104" spans="1:15" x14ac:dyDescent="0.35">
      <c r="A104">
        <v>10016</v>
      </c>
      <c r="B104">
        <v>10016</v>
      </c>
      <c r="C104" t="s">
        <v>8</v>
      </c>
      <c r="D104" s="2">
        <f>((E104/$E$3)+(F104/$F$3))/2</f>
        <v>0.92401138387036408</v>
      </c>
      <c r="E104" s="2">
        <v>1.022276</v>
      </c>
      <c r="F104" s="2">
        <v>0.143986</v>
      </c>
      <c r="G104" s="2">
        <v>16.029171000000002</v>
      </c>
      <c r="H104" s="2">
        <v>0.13012899999999999</v>
      </c>
      <c r="I104" s="2">
        <v>8.1009999999999999E-2</v>
      </c>
      <c r="J104">
        <v>42</v>
      </c>
      <c r="K104">
        <v>157</v>
      </c>
      <c r="L104">
        <v>100</v>
      </c>
      <c r="M104" t="s">
        <v>21</v>
      </c>
      <c r="N104" t="s">
        <v>21</v>
      </c>
      <c r="O104" s="6">
        <f>(32*L104*K104)/A104</f>
        <v>50.159744408945684</v>
      </c>
    </row>
    <row r="105" spans="1:15" x14ac:dyDescent="0.35">
      <c r="D105" s="2">
        <f t="shared" ref="D105:D113" si="7">((E105/$E$3)+(F105/$F$3))/2</f>
        <v>0.93954982626993111</v>
      </c>
      <c r="E105" s="2">
        <v>1.051175</v>
      </c>
      <c r="F105" s="2">
        <v>0.14477200000000001</v>
      </c>
      <c r="G105" s="2">
        <v>21.205681999999999</v>
      </c>
      <c r="H105" s="2">
        <v>0.13081300000000001</v>
      </c>
      <c r="I105" s="2">
        <v>9.3217999999999995E-2</v>
      </c>
      <c r="J105">
        <v>43</v>
      </c>
      <c r="K105">
        <v>157</v>
      </c>
      <c r="L105">
        <v>100</v>
      </c>
      <c r="M105" t="s">
        <v>21</v>
      </c>
      <c r="N105" t="s">
        <v>21</v>
      </c>
    </row>
    <row r="106" spans="1:15" x14ac:dyDescent="0.35">
      <c r="D106" s="2">
        <f t="shared" si="7"/>
        <v>0.90949342328788774</v>
      </c>
      <c r="E106" s="2">
        <v>1.013973</v>
      </c>
      <c r="F106" s="2">
        <v>0.14063999999999999</v>
      </c>
      <c r="G106" s="2">
        <v>18.050830999999999</v>
      </c>
      <c r="H106" s="2">
        <v>0.12846399999999999</v>
      </c>
      <c r="I106" s="2">
        <v>8.6878999999999998E-2</v>
      </c>
      <c r="J106">
        <v>44</v>
      </c>
      <c r="K106">
        <v>157</v>
      </c>
      <c r="L106">
        <v>100</v>
      </c>
      <c r="M106" t="s">
        <v>21</v>
      </c>
      <c r="N106" t="s">
        <v>21</v>
      </c>
    </row>
    <row r="107" spans="1:15" x14ac:dyDescent="0.35">
      <c r="D107" s="2">
        <f t="shared" si="7"/>
        <v>0.93341001502149223</v>
      </c>
      <c r="E107" s="2">
        <v>1.055016</v>
      </c>
      <c r="F107" s="2">
        <v>0.14233000000000001</v>
      </c>
      <c r="G107" s="2">
        <v>18.872586999999999</v>
      </c>
      <c r="H107" s="2">
        <v>0.12906999999999999</v>
      </c>
      <c r="I107" s="2">
        <v>8.9779999999999999E-2</v>
      </c>
      <c r="J107">
        <v>45</v>
      </c>
      <c r="K107">
        <v>157</v>
      </c>
      <c r="L107">
        <v>100</v>
      </c>
      <c r="M107" t="s">
        <v>21</v>
      </c>
      <c r="N107" t="s">
        <v>21</v>
      </c>
    </row>
    <row r="108" spans="1:15" x14ac:dyDescent="0.35">
      <c r="D108" s="2">
        <f t="shared" si="7"/>
        <v>0.97106234212774067</v>
      </c>
      <c r="E108" s="2">
        <v>1.1226849999999999</v>
      </c>
      <c r="F108" s="2">
        <v>0.144564</v>
      </c>
      <c r="G108" s="2">
        <v>20.080057</v>
      </c>
      <c r="H108" s="2">
        <v>0.13098699999999999</v>
      </c>
      <c r="I108" s="2">
        <v>9.3634999999999996E-2</v>
      </c>
      <c r="J108">
        <v>46</v>
      </c>
      <c r="K108">
        <v>157</v>
      </c>
      <c r="L108">
        <v>100</v>
      </c>
      <c r="M108" t="s">
        <v>21</v>
      </c>
      <c r="N108" t="s">
        <v>21</v>
      </c>
    </row>
    <row r="109" spans="1:15" x14ac:dyDescent="0.35">
      <c r="D109" s="2"/>
      <c r="J109">
        <v>47</v>
      </c>
    </row>
    <row r="110" spans="1:15" x14ac:dyDescent="0.35">
      <c r="D110" s="2"/>
      <c r="J110">
        <v>48</v>
      </c>
    </row>
    <row r="111" spans="1:15" x14ac:dyDescent="0.35">
      <c r="D111" s="2"/>
      <c r="J111">
        <v>49</v>
      </c>
    </row>
    <row r="112" spans="1:15" x14ac:dyDescent="0.35">
      <c r="D112" s="2"/>
      <c r="J112">
        <v>50</v>
      </c>
    </row>
    <row r="113" spans="4:10" x14ac:dyDescent="0.35">
      <c r="D113" s="2"/>
      <c r="J113">
        <v>51</v>
      </c>
    </row>
    <row r="114" spans="4:10" x14ac:dyDescent="0.35">
      <c r="D114" s="8">
        <f>AVERAGE(D104:D113)</f>
        <v>0.93550539811548317</v>
      </c>
      <c r="E114" s="8">
        <f>AVERAGE(E104:E113)</f>
        <v>1.0530249999999999</v>
      </c>
      <c r="F114" s="8">
        <f>AVERAGE(F104:F113)</f>
        <v>0.14325840000000001</v>
      </c>
      <c r="G114" s="8">
        <f>AVERAGE(G104:G113)</f>
        <v>18.847665599999999</v>
      </c>
    </row>
    <row r="115" spans="4:10" x14ac:dyDescent="0.35">
      <c r="D115" s="8">
        <f>MEDIAN(D104:D113)</f>
        <v>0.93341001502149223</v>
      </c>
      <c r="E115" s="8">
        <f>MEDIAN(E104:E113)</f>
        <v>1.051175</v>
      </c>
      <c r="F115" s="8">
        <f>MEDIAN(F104:F113)</f>
        <v>0.143986</v>
      </c>
      <c r="G115" s="8">
        <f>MEDIAN(G104:G113)</f>
        <v>18.872586999999999</v>
      </c>
    </row>
    <row r="116" spans="4:10" x14ac:dyDescent="0.35">
      <c r="D116" s="8">
        <f t="array" ref="D116">MEDIAN(ABS(D104:D108-MEDIAN(D104:D108)))</f>
        <v>9.3986311511281562E-3</v>
      </c>
      <c r="E116" s="8">
        <f t="array" ref="E116">MEDIAN(ABS(E104:E108-MEDIAN(E104:E108)))</f>
        <v>2.8899000000000008E-2</v>
      </c>
      <c r="F116" s="8">
        <f t="array" ref="F116">MEDIAN(ABS(F104:F108-MEDIAN(F104:F108)))</f>
        <v>7.8600000000000891E-4</v>
      </c>
      <c r="G116" s="8">
        <f t="array" ref="G116">MEDIAN(ABS(G104:G108-MEDIAN(G104:G108)))</f>
        <v>1.2074700000000007</v>
      </c>
    </row>
  </sheetData>
  <mergeCells count="1">
    <mergeCell ref="A5:O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C8C5-043F-4ED8-BA89-3A67965883EF}">
  <dimension ref="A1:P118"/>
  <sheetViews>
    <sheetView zoomScale="55" zoomScaleNormal="55" workbookViewId="0">
      <pane ySplit="1" topLeftCell="A86" activePane="bottomLeft" state="frozen"/>
      <selection activeCell="B1" sqref="B1"/>
      <selection pane="bottomLeft" activeCell="J47" sqref="J47"/>
    </sheetView>
  </sheetViews>
  <sheetFormatPr baseColWidth="10" defaultRowHeight="14.5" x14ac:dyDescent="0.35"/>
  <cols>
    <col min="2" max="2" width="7.36328125" bestFit="1" customWidth="1"/>
    <col min="3" max="3" width="8.1796875" bestFit="1" customWidth="1"/>
    <col min="4" max="4" width="7.81640625" customWidth="1"/>
    <col min="5" max="5" width="7.54296875" customWidth="1"/>
    <col min="6" max="6" width="7.36328125" customWidth="1"/>
    <col min="7" max="7" width="8.36328125" customWidth="1"/>
    <col min="8" max="8" width="9" customWidth="1"/>
    <col min="9" max="9" width="8.54296875" bestFit="1" customWidth="1"/>
    <col min="10" max="10" width="4.90625" bestFit="1" customWidth="1"/>
    <col min="11" max="11" width="6.7265625" bestFit="1" customWidth="1"/>
    <col min="12" max="12" width="7.36328125" bestFit="1" customWidth="1"/>
    <col min="13" max="14" width="19.90625" bestFit="1" customWidth="1"/>
    <col min="15" max="15" width="8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B3">
        <v>5728</v>
      </c>
      <c r="C3" t="s">
        <v>20</v>
      </c>
      <c r="D3" s="2">
        <v>1</v>
      </c>
      <c r="E3" s="2">
        <v>1.093</v>
      </c>
      <c r="F3" s="2">
        <v>0.15794800000000001</v>
      </c>
      <c r="N3" t="s">
        <v>29</v>
      </c>
    </row>
    <row r="5" spans="1:16" ht="18.5" x14ac:dyDescent="0.45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7" spans="1:16" x14ac:dyDescent="0.35">
      <c r="A7">
        <v>48000</v>
      </c>
      <c r="B7">
        <v>10987</v>
      </c>
      <c r="C7" t="s">
        <v>8</v>
      </c>
      <c r="D7" s="2">
        <f>((E7/$E$3)+(F7/$F$3))/2</f>
        <v>1.0954171444452134</v>
      </c>
      <c r="E7" s="2">
        <v>1.2862610000000001</v>
      </c>
      <c r="F7" s="2">
        <v>0.160162</v>
      </c>
      <c r="G7" s="2">
        <v>29.787065999999999</v>
      </c>
      <c r="H7" s="2">
        <v>0.14805699999999999</v>
      </c>
      <c r="I7" s="2">
        <v>0.14632000000000001</v>
      </c>
      <c r="J7">
        <v>42</v>
      </c>
      <c r="K7">
        <v>100</v>
      </c>
      <c r="L7">
        <v>50</v>
      </c>
      <c r="M7" t="s">
        <v>13</v>
      </c>
      <c r="N7" t="s">
        <v>29</v>
      </c>
      <c r="O7" s="6">
        <f>(32*L7*K7)/A7</f>
        <v>3.3333333333333335</v>
      </c>
    </row>
    <row r="8" spans="1:16" x14ac:dyDescent="0.35">
      <c r="A8">
        <v>48000</v>
      </c>
      <c r="B8">
        <v>10987</v>
      </c>
      <c r="C8" t="s">
        <v>8</v>
      </c>
      <c r="D8" s="2">
        <f t="shared" ref="D8:D16" si="0">((E8/$E$3)+(F8/$F$3))/2</f>
        <v>0.97434950115376096</v>
      </c>
      <c r="E8" s="2">
        <v>1.1019760000000001</v>
      </c>
      <c r="F8" s="2">
        <v>0.14854800000000001</v>
      </c>
      <c r="G8" s="2">
        <v>24.445709999999998</v>
      </c>
      <c r="H8" s="2">
        <v>0.138019</v>
      </c>
      <c r="I8" s="2">
        <v>0.11905499999999999</v>
      </c>
      <c r="J8">
        <v>43</v>
      </c>
      <c r="K8">
        <v>100</v>
      </c>
      <c r="L8">
        <v>50</v>
      </c>
      <c r="M8" t="s">
        <v>13</v>
      </c>
      <c r="N8" t="s">
        <v>29</v>
      </c>
    </row>
    <row r="9" spans="1:16" x14ac:dyDescent="0.35">
      <c r="A9">
        <v>48000</v>
      </c>
      <c r="B9">
        <v>10987</v>
      </c>
      <c r="C9" t="s">
        <v>8</v>
      </c>
      <c r="D9" s="2">
        <f t="shared" si="0"/>
        <v>1.4901143501986631</v>
      </c>
      <c r="E9" s="2">
        <v>1.9562710000000001</v>
      </c>
      <c r="F9" s="2">
        <v>0.188023</v>
      </c>
      <c r="G9" s="2">
        <v>55.650933999999999</v>
      </c>
      <c r="H9" s="2">
        <v>0.17682200000000001</v>
      </c>
      <c r="I9" s="2">
        <v>0.215943</v>
      </c>
      <c r="J9">
        <v>44</v>
      </c>
      <c r="K9">
        <v>100</v>
      </c>
      <c r="L9">
        <v>50</v>
      </c>
      <c r="M9" t="s">
        <v>13</v>
      </c>
      <c r="N9" t="s">
        <v>29</v>
      </c>
    </row>
    <row r="10" spans="1:16" x14ac:dyDescent="0.35">
      <c r="A10">
        <v>48000</v>
      </c>
      <c r="B10">
        <v>10987</v>
      </c>
      <c r="C10" t="s">
        <v>8</v>
      </c>
      <c r="D10" s="2">
        <f t="shared" si="0"/>
        <v>0.98902911602509869</v>
      </c>
      <c r="E10" s="2">
        <v>1.121146</v>
      </c>
      <c r="F10" s="2">
        <v>0.15041499999999999</v>
      </c>
      <c r="G10" s="2">
        <v>30.338640999999999</v>
      </c>
      <c r="H10" s="2">
        <v>0.14160200000000001</v>
      </c>
      <c r="I10" s="2">
        <v>0.13329299999999999</v>
      </c>
      <c r="J10">
        <v>45</v>
      </c>
      <c r="K10">
        <v>100</v>
      </c>
      <c r="L10">
        <v>50</v>
      </c>
      <c r="M10" t="s">
        <v>13</v>
      </c>
      <c r="N10" t="s">
        <v>29</v>
      </c>
    </row>
    <row r="11" spans="1:16" x14ac:dyDescent="0.35">
      <c r="A11">
        <v>48000</v>
      </c>
      <c r="B11">
        <v>10987</v>
      </c>
      <c r="C11" t="s">
        <v>8</v>
      </c>
      <c r="D11" s="2">
        <f t="shared" si="0"/>
        <v>0.95779504523139636</v>
      </c>
      <c r="E11" s="2">
        <v>1.0613729999999999</v>
      </c>
      <c r="F11" s="2">
        <v>0.14918600000000001</v>
      </c>
      <c r="G11" s="2">
        <v>22.894784999999999</v>
      </c>
      <c r="H11" s="2">
        <v>0.13897200000000001</v>
      </c>
      <c r="I11" s="2">
        <v>0.11736199999999999</v>
      </c>
      <c r="J11">
        <v>46</v>
      </c>
      <c r="K11">
        <v>100</v>
      </c>
      <c r="L11">
        <v>50</v>
      </c>
      <c r="M11" t="s">
        <v>13</v>
      </c>
      <c r="N11" t="s">
        <v>29</v>
      </c>
    </row>
    <row r="12" spans="1:16" x14ac:dyDescent="0.35">
      <c r="A12">
        <v>48000</v>
      </c>
      <c r="B12">
        <v>10987</v>
      </c>
      <c r="C12" t="s">
        <v>8</v>
      </c>
      <c r="D12" s="2">
        <f t="shared" si="0"/>
        <v>1.0860495692920442</v>
      </c>
      <c r="E12" s="2">
        <v>1.270669</v>
      </c>
      <c r="F12" s="2">
        <v>0.15945599999999999</v>
      </c>
      <c r="G12" s="2">
        <v>35.54992</v>
      </c>
      <c r="H12" s="2">
        <v>0.15080399999999999</v>
      </c>
      <c r="I12" s="2">
        <v>0.16683200000000001</v>
      </c>
      <c r="J12">
        <v>47</v>
      </c>
      <c r="K12">
        <v>100</v>
      </c>
      <c r="L12">
        <v>50</v>
      </c>
      <c r="M12" t="s">
        <v>13</v>
      </c>
      <c r="N12" t="s">
        <v>29</v>
      </c>
    </row>
    <row r="13" spans="1:16" x14ac:dyDescent="0.35">
      <c r="A13">
        <v>48000</v>
      </c>
      <c r="B13">
        <v>10987</v>
      </c>
      <c r="C13" t="s">
        <v>8</v>
      </c>
      <c r="D13" s="2">
        <f t="shared" si="0"/>
        <v>1.0925544920211965</v>
      </c>
      <c r="E13" s="2">
        <v>1.2923070000000001</v>
      </c>
      <c r="F13" s="2">
        <v>0.158384</v>
      </c>
      <c r="G13" s="2">
        <v>35.230626000000001</v>
      </c>
      <c r="H13" s="2">
        <v>0.14982300000000001</v>
      </c>
      <c r="I13" s="2">
        <v>0.16189600000000001</v>
      </c>
      <c r="J13">
        <v>48</v>
      </c>
      <c r="K13">
        <v>100</v>
      </c>
      <c r="L13">
        <v>50</v>
      </c>
      <c r="M13" t="s">
        <v>13</v>
      </c>
      <c r="N13" t="s">
        <v>29</v>
      </c>
    </row>
    <row r="14" spans="1:16" x14ac:dyDescent="0.35">
      <c r="A14">
        <v>48000</v>
      </c>
      <c r="B14">
        <v>10987</v>
      </c>
      <c r="C14" t="s">
        <v>8</v>
      </c>
      <c r="D14" s="2">
        <f t="shared" si="0"/>
        <v>1.0049518964294386</v>
      </c>
      <c r="E14" s="2">
        <v>1.1420440000000001</v>
      </c>
      <c r="F14" s="2">
        <v>0.152425</v>
      </c>
      <c r="G14" s="2">
        <v>25.438834</v>
      </c>
      <c r="H14" s="2">
        <v>0.14174100000000001</v>
      </c>
      <c r="I14" s="2">
        <v>0.13140299999999999</v>
      </c>
      <c r="J14">
        <v>49</v>
      </c>
      <c r="K14">
        <v>100</v>
      </c>
      <c r="L14">
        <v>50</v>
      </c>
      <c r="M14" t="s">
        <v>13</v>
      </c>
      <c r="N14" t="s">
        <v>29</v>
      </c>
    </row>
    <row r="15" spans="1:16" x14ac:dyDescent="0.35">
      <c r="A15">
        <v>48000</v>
      </c>
      <c r="B15">
        <v>10987</v>
      </c>
      <c r="C15" t="s">
        <v>8</v>
      </c>
      <c r="D15" s="2">
        <f t="shared" si="0"/>
        <v>1.0049784652278</v>
      </c>
      <c r="E15" s="2">
        <v>1.1379570000000001</v>
      </c>
      <c r="F15" s="2">
        <v>0.15302399999999999</v>
      </c>
      <c r="G15" s="2">
        <v>31.320193</v>
      </c>
      <c r="H15" s="2">
        <v>0.14314299999999999</v>
      </c>
      <c r="I15" s="2">
        <v>0.14289099999999999</v>
      </c>
      <c r="J15">
        <v>50</v>
      </c>
      <c r="K15">
        <v>100</v>
      </c>
      <c r="L15">
        <v>50</v>
      </c>
      <c r="M15" t="s">
        <v>13</v>
      </c>
      <c r="N15" t="s">
        <v>29</v>
      </c>
    </row>
    <row r="16" spans="1:16" x14ac:dyDescent="0.35">
      <c r="A16">
        <v>48000</v>
      </c>
      <c r="B16">
        <v>10987</v>
      </c>
      <c r="C16" t="s">
        <v>8</v>
      </c>
      <c r="D16" s="2">
        <f t="shared" si="0"/>
        <v>0.98353506280953495</v>
      </c>
      <c r="E16" s="2">
        <v>1.106887</v>
      </c>
      <c r="F16" s="2">
        <v>0.15074000000000001</v>
      </c>
      <c r="G16" s="2">
        <v>28.763265000000001</v>
      </c>
      <c r="H16" s="2">
        <v>0.14043900000000001</v>
      </c>
      <c r="I16" s="2">
        <v>0.136295</v>
      </c>
      <c r="J16">
        <v>51</v>
      </c>
      <c r="K16">
        <v>100</v>
      </c>
      <c r="L16">
        <v>50</v>
      </c>
      <c r="M16" t="s">
        <v>13</v>
      </c>
      <c r="N16" t="s">
        <v>29</v>
      </c>
    </row>
    <row r="17" spans="1:15" x14ac:dyDescent="0.35">
      <c r="C17" t="s">
        <v>33</v>
      </c>
      <c r="D17" s="8">
        <f>AVERAGE(D7:D16)</f>
        <v>1.067877464283415</v>
      </c>
      <c r="E17" s="8">
        <f>AVERAGE(E7:E16)</f>
        <v>1.2476891000000001</v>
      </c>
      <c r="F17" s="8">
        <f>AVERAGE(F7:F16)</f>
        <v>0.15703630000000005</v>
      </c>
      <c r="G17" s="8">
        <f>AVERAGE(G7:G16)</f>
        <v>31.941997400000002</v>
      </c>
      <c r="H17" s="2"/>
      <c r="I17" s="2"/>
    </row>
    <row r="18" spans="1:15" x14ac:dyDescent="0.35">
      <c r="C18" t="s">
        <v>32</v>
      </c>
      <c r="D18" s="8">
        <f>MEDIAN(D7:D16)</f>
        <v>1.0049651808286193</v>
      </c>
      <c r="E18" s="8">
        <f>MEDIAN(E7:E16)</f>
        <v>1.1400005000000002</v>
      </c>
      <c r="F18" s="8">
        <f>MEDIAN(F7:F16)</f>
        <v>0.15272449999999999</v>
      </c>
      <c r="G18" s="8">
        <f>MEDIAN(G7:G16)</f>
        <v>30.062853499999999</v>
      </c>
      <c r="H18" s="2"/>
      <c r="I18" s="2"/>
    </row>
    <row r="19" spans="1:15" x14ac:dyDescent="0.35">
      <c r="C19" t="s">
        <v>34</v>
      </c>
      <c r="D19" s="8">
        <f t="array" ref="D19">MEDIAN(ABS(D7:D16-MEDIAN(D7:D16)))</f>
        <v>3.8892907636040641E-2</v>
      </c>
      <c r="E19" s="8">
        <f t="array" ref="E19">MEDIAN(ABS(E7:E16-MEDIAN(E7:E16)))</f>
        <v>5.8326000000000211E-2</v>
      </c>
      <c r="F19" s="8">
        <f t="array" ref="F19">MEDIAN(ABS(F7:F16-MEDIAN(F7:F16)))</f>
        <v>3.8574999999999721E-3</v>
      </c>
      <c r="G19" s="8">
        <f t="array" ref="G19">MEDIAN(ABS(G7:G16-MEDIAN(G7:G16)))</f>
        <v>4.8958960000000005</v>
      </c>
      <c r="H19" s="2"/>
      <c r="I19" s="2"/>
    </row>
    <row r="20" spans="1:15" x14ac:dyDescent="0.35">
      <c r="E20" s="2"/>
      <c r="F20" s="2"/>
      <c r="G20" s="2"/>
      <c r="H20" s="2"/>
      <c r="I20" s="2"/>
    </row>
    <row r="21" spans="1:15" x14ac:dyDescent="0.35">
      <c r="A21">
        <v>10987</v>
      </c>
      <c r="B21">
        <v>10987</v>
      </c>
      <c r="C21" t="s">
        <v>8</v>
      </c>
      <c r="D21" s="2">
        <f>((E21/$E$3)+(F21/$F$3))/2</f>
        <v>0.96911476991130374</v>
      </c>
      <c r="E21" s="2">
        <v>1.073482</v>
      </c>
      <c r="F21" s="2">
        <v>0.15101200000000001</v>
      </c>
      <c r="G21" s="2">
        <v>22.436467</v>
      </c>
      <c r="H21" s="2">
        <v>0.13872100000000001</v>
      </c>
      <c r="I21" s="2">
        <v>0.114093</v>
      </c>
      <c r="J21">
        <v>42</v>
      </c>
      <c r="K21">
        <v>100</v>
      </c>
      <c r="L21">
        <v>50</v>
      </c>
      <c r="M21" t="s">
        <v>29</v>
      </c>
      <c r="N21" t="s">
        <v>29</v>
      </c>
      <c r="O21" s="6">
        <f>(32*L21*K21)/A21</f>
        <v>14.562664967689088</v>
      </c>
    </row>
    <row r="22" spans="1:15" x14ac:dyDescent="0.35">
      <c r="A22">
        <v>10987</v>
      </c>
      <c r="B22">
        <v>10987</v>
      </c>
      <c r="C22" t="s">
        <v>8</v>
      </c>
      <c r="D22" s="2">
        <f t="shared" ref="D22:D30" si="1">((E22/$E$3)+(F22/$F$3))/2</f>
        <v>0.96759306872070727</v>
      </c>
      <c r="E22" s="2">
        <v>1.078335</v>
      </c>
      <c r="F22" s="2">
        <v>0.14982999999999999</v>
      </c>
      <c r="G22" s="2">
        <v>22.901620999999999</v>
      </c>
      <c r="H22" s="2">
        <v>0.13939699999999999</v>
      </c>
      <c r="I22" s="2">
        <v>0.11663999999999999</v>
      </c>
      <c r="J22">
        <v>43</v>
      </c>
      <c r="K22">
        <v>100</v>
      </c>
      <c r="L22">
        <v>50</v>
      </c>
      <c r="M22" t="s">
        <v>29</v>
      </c>
      <c r="N22" t="s">
        <v>29</v>
      </c>
    </row>
    <row r="23" spans="1:15" x14ac:dyDescent="0.35">
      <c r="A23">
        <v>10987</v>
      </c>
      <c r="B23">
        <v>10987</v>
      </c>
      <c r="C23" t="s">
        <v>8</v>
      </c>
      <c r="D23" s="2">
        <f t="shared" si="1"/>
        <v>1.0062702136487831</v>
      </c>
      <c r="E23" s="2">
        <v>1.154773</v>
      </c>
      <c r="F23" s="2">
        <v>0.151002</v>
      </c>
      <c r="G23" s="2">
        <v>26.869291</v>
      </c>
      <c r="H23" s="2">
        <v>0.142849</v>
      </c>
      <c r="I23" s="2">
        <v>0.133434</v>
      </c>
      <c r="J23">
        <v>44</v>
      </c>
      <c r="K23">
        <v>100</v>
      </c>
      <c r="L23">
        <v>50</v>
      </c>
      <c r="M23" t="s">
        <v>29</v>
      </c>
      <c r="N23" t="s">
        <v>29</v>
      </c>
    </row>
    <row r="24" spans="1:15" x14ac:dyDescent="0.35">
      <c r="A24">
        <v>10987</v>
      </c>
      <c r="B24">
        <v>10987</v>
      </c>
      <c r="C24" t="s">
        <v>8</v>
      </c>
      <c r="D24" s="2">
        <f t="shared" si="1"/>
        <v>0.95334833002701558</v>
      </c>
      <c r="E24" s="2">
        <v>1.0555000000000001</v>
      </c>
      <c r="F24" s="2">
        <v>0.14863000000000001</v>
      </c>
      <c r="G24" s="2">
        <v>19.898206999999999</v>
      </c>
      <c r="H24" s="2">
        <v>0.13783799999999999</v>
      </c>
      <c r="I24" s="2">
        <v>0.10885300000000001</v>
      </c>
      <c r="J24">
        <v>45</v>
      </c>
      <c r="K24">
        <v>100</v>
      </c>
      <c r="L24">
        <v>50</v>
      </c>
      <c r="M24" t="s">
        <v>29</v>
      </c>
      <c r="N24" t="s">
        <v>29</v>
      </c>
    </row>
    <row r="25" spans="1:15" x14ac:dyDescent="0.35">
      <c r="A25">
        <v>10987</v>
      </c>
      <c r="B25">
        <v>10987</v>
      </c>
      <c r="C25" t="s">
        <v>8</v>
      </c>
      <c r="D25" s="2">
        <f t="shared" si="1"/>
        <v>0.95401151323361644</v>
      </c>
      <c r="E25" s="2">
        <v>1.046632</v>
      </c>
      <c r="F25" s="2">
        <v>0.150121</v>
      </c>
      <c r="G25" s="2">
        <v>20.289403</v>
      </c>
      <c r="H25" s="2">
        <v>0.13885</v>
      </c>
      <c r="I25" s="2">
        <v>0.11348</v>
      </c>
      <c r="J25">
        <v>46</v>
      </c>
      <c r="K25">
        <v>100</v>
      </c>
      <c r="L25">
        <v>50</v>
      </c>
      <c r="M25" t="s">
        <v>29</v>
      </c>
      <c r="N25" t="s">
        <v>29</v>
      </c>
    </row>
    <row r="26" spans="1:15" x14ac:dyDescent="0.35">
      <c r="A26">
        <v>10987</v>
      </c>
      <c r="B26">
        <v>10987</v>
      </c>
      <c r="C26" t="s">
        <v>8</v>
      </c>
      <c r="D26" s="2">
        <f t="shared" si="1"/>
        <v>0.95804463385415672</v>
      </c>
      <c r="E26" s="2">
        <v>1.0669010000000001</v>
      </c>
      <c r="F26" s="2">
        <v>0.14846599999999999</v>
      </c>
      <c r="G26" s="2">
        <v>26.061253000000001</v>
      </c>
      <c r="H26" s="2">
        <v>0.13669999999999999</v>
      </c>
      <c r="I26" s="2">
        <v>0.123159</v>
      </c>
      <c r="J26">
        <v>47</v>
      </c>
      <c r="K26">
        <v>100</v>
      </c>
      <c r="L26">
        <v>50</v>
      </c>
      <c r="M26" t="s">
        <v>29</v>
      </c>
      <c r="N26" t="s">
        <v>29</v>
      </c>
    </row>
    <row r="27" spans="1:15" x14ac:dyDescent="0.35">
      <c r="A27">
        <v>10987</v>
      </c>
      <c r="B27">
        <v>10987</v>
      </c>
      <c r="C27" t="s">
        <v>8</v>
      </c>
      <c r="D27" s="2">
        <f t="shared" si="1"/>
        <v>0.98857438554771426</v>
      </c>
      <c r="E27" s="2">
        <v>1.1145259999999999</v>
      </c>
      <c r="F27" s="2">
        <v>0.151228</v>
      </c>
      <c r="G27" s="2">
        <v>21.600325000000002</v>
      </c>
      <c r="H27" s="2">
        <v>0.14200099999999999</v>
      </c>
      <c r="I27" s="2">
        <v>0.117358</v>
      </c>
      <c r="J27">
        <v>48</v>
      </c>
      <c r="K27">
        <v>100</v>
      </c>
      <c r="L27">
        <v>50</v>
      </c>
      <c r="M27" t="s">
        <v>29</v>
      </c>
      <c r="N27" t="s">
        <v>29</v>
      </c>
    </row>
    <row r="28" spans="1:15" x14ac:dyDescent="0.35">
      <c r="A28">
        <v>10987</v>
      </c>
      <c r="B28">
        <v>10987</v>
      </c>
      <c r="C28" t="s">
        <v>8</v>
      </c>
      <c r="D28" s="2">
        <f t="shared" si="1"/>
        <v>1.0020413018369556</v>
      </c>
      <c r="E28" s="2">
        <v>1.1371899999999999</v>
      </c>
      <c r="F28" s="2">
        <v>0.15220700000000001</v>
      </c>
      <c r="G28" s="2">
        <v>27.357526</v>
      </c>
      <c r="H28" s="2">
        <v>0.140899</v>
      </c>
      <c r="I28" s="2">
        <v>0.13345399999999999</v>
      </c>
      <c r="J28">
        <v>49</v>
      </c>
      <c r="K28">
        <v>100</v>
      </c>
      <c r="L28">
        <v>50</v>
      </c>
      <c r="M28" t="s">
        <v>29</v>
      </c>
      <c r="N28" t="s">
        <v>29</v>
      </c>
    </row>
    <row r="29" spans="1:15" x14ac:dyDescent="0.35">
      <c r="A29">
        <v>10987</v>
      </c>
      <c r="B29">
        <v>10987</v>
      </c>
      <c r="C29" t="s">
        <v>8</v>
      </c>
      <c r="D29" s="2">
        <f t="shared" si="1"/>
        <v>1.0040063520621783</v>
      </c>
      <c r="E29" s="2">
        <v>1.1400669999999999</v>
      </c>
      <c r="F29" s="2">
        <v>0.15241199999999999</v>
      </c>
      <c r="G29" s="2">
        <v>26.614201000000001</v>
      </c>
      <c r="H29" s="2">
        <v>0.14202500000000001</v>
      </c>
      <c r="I29" s="2">
        <v>0.12573599999999999</v>
      </c>
      <c r="J29">
        <v>50</v>
      </c>
      <c r="K29">
        <v>100</v>
      </c>
      <c r="L29">
        <v>50</v>
      </c>
      <c r="M29" t="s">
        <v>29</v>
      </c>
      <c r="N29" t="s">
        <v>29</v>
      </c>
    </row>
    <row r="30" spans="1:15" x14ac:dyDescent="0.35">
      <c r="A30">
        <v>10987</v>
      </c>
      <c r="B30">
        <v>10987</v>
      </c>
      <c r="C30" t="s">
        <v>8</v>
      </c>
      <c r="D30" s="2">
        <f t="shared" si="1"/>
        <v>0.97197841156612141</v>
      </c>
      <c r="E30" s="2">
        <v>1.084233</v>
      </c>
      <c r="F30" s="2">
        <v>0.150363</v>
      </c>
      <c r="G30" s="2">
        <v>20.57893</v>
      </c>
      <c r="H30" s="2">
        <v>0.13997499999999999</v>
      </c>
      <c r="I30" s="2">
        <v>0.109191</v>
      </c>
      <c r="J30">
        <v>51</v>
      </c>
      <c r="K30">
        <v>100</v>
      </c>
      <c r="L30">
        <v>50</v>
      </c>
      <c r="M30" t="s">
        <v>29</v>
      </c>
      <c r="N30" t="s">
        <v>29</v>
      </c>
    </row>
    <row r="31" spans="1:15" x14ac:dyDescent="0.35">
      <c r="C31" t="s">
        <v>33</v>
      </c>
      <c r="D31" s="8">
        <f>AVERAGE(D21:D30)</f>
        <v>0.9774982980408552</v>
      </c>
      <c r="E31" s="8">
        <f>AVERAGE(E21:E30)</f>
        <v>1.0951639</v>
      </c>
      <c r="F31" s="8">
        <f>AVERAGE(F21:F30)</f>
        <v>0.1505271</v>
      </c>
      <c r="G31" s="8">
        <f>AVERAGE(G21:G30)</f>
        <v>23.460722400000002</v>
      </c>
      <c r="H31" s="2"/>
      <c r="I31" s="2"/>
    </row>
    <row r="32" spans="1:15" x14ac:dyDescent="0.35">
      <c r="C32" t="s">
        <v>32</v>
      </c>
      <c r="D32" s="8">
        <f>MEDIAN(D21:D30)</f>
        <v>0.97054659073871252</v>
      </c>
      <c r="E32" s="8">
        <f>MEDIAN(E21:E30)</f>
        <v>1.0812840000000001</v>
      </c>
      <c r="F32" s="8">
        <f>MEDIAN(F21:F30)</f>
        <v>0.1506825</v>
      </c>
      <c r="G32" s="8">
        <f>MEDIAN(G21:G30)</f>
        <v>22.669044</v>
      </c>
      <c r="H32" s="2"/>
      <c r="I32" s="2"/>
    </row>
    <row r="33" spans="1:15" x14ac:dyDescent="0.35">
      <c r="C33" t="s">
        <v>34</v>
      </c>
      <c r="D33" s="8">
        <f t="array" ref="D33">MEDIAN(ABS(D21:D30-MEDIAN(D21:D30)))</f>
        <v>1.6866669108396515E-2</v>
      </c>
      <c r="E33" s="8">
        <f t="array" ref="E33">MEDIAN(ABS(E21:E30-MEDIAN(E21:E30)))</f>
        <v>2.95129999999999E-2</v>
      </c>
      <c r="F33" s="8">
        <f t="array" ref="F33">MEDIAN(ABS(F21:F30-MEDIAN(F21:F30)))</f>
        <v>7.069999999999993E-4</v>
      </c>
      <c r="G33" s="8">
        <f t="array" ref="G33">MEDIAN(ABS(G21:G30-MEDIAN(G21:G30)))</f>
        <v>2.5752389999999998</v>
      </c>
      <c r="H33" s="2"/>
      <c r="I33" s="2"/>
    </row>
    <row r="34" spans="1:15" x14ac:dyDescent="0.35">
      <c r="E34" s="2"/>
      <c r="F34" s="2"/>
      <c r="G34" s="2"/>
      <c r="H34" s="2"/>
      <c r="I34" s="2"/>
    </row>
    <row r="35" spans="1:15" x14ac:dyDescent="0.35">
      <c r="A35">
        <v>48000</v>
      </c>
      <c r="B35">
        <v>10987</v>
      </c>
      <c r="C35" t="s">
        <v>25</v>
      </c>
      <c r="D35" s="2">
        <f>((E35/$E$3)+(F35/$F$3))/2</f>
        <v>0.96886874834204306</v>
      </c>
      <c r="E35" s="2">
        <v>1.051423</v>
      </c>
      <c r="F35" s="2">
        <v>0.15412200000000001</v>
      </c>
      <c r="G35" s="2">
        <v>22.672387000000001</v>
      </c>
      <c r="H35" s="2">
        <v>0.13941600000000001</v>
      </c>
      <c r="I35" s="2">
        <v>0.120974</v>
      </c>
      <c r="J35">
        <v>42</v>
      </c>
      <c r="K35">
        <v>200</v>
      </c>
      <c r="L35">
        <v>100</v>
      </c>
      <c r="M35" t="s">
        <v>13</v>
      </c>
      <c r="N35" t="s">
        <v>29</v>
      </c>
      <c r="O35" s="6">
        <f>(32*L35*K35)/A35</f>
        <v>13.333333333333334</v>
      </c>
    </row>
    <row r="36" spans="1:15" x14ac:dyDescent="0.35">
      <c r="A36">
        <v>48000</v>
      </c>
      <c r="B36">
        <v>10987</v>
      </c>
      <c r="C36" t="s">
        <v>25</v>
      </c>
      <c r="D36" s="2">
        <f t="shared" ref="D36:D44" si="2">((E36/$E$3)+(F36/$F$3))/2</f>
        <v>0.95233709421917978</v>
      </c>
      <c r="E36" s="2">
        <v>1.043207</v>
      </c>
      <c r="F36" s="2">
        <v>0.150087</v>
      </c>
      <c r="G36" s="2">
        <v>22.553675999999999</v>
      </c>
      <c r="H36" s="2">
        <v>0.13931099999999999</v>
      </c>
      <c r="I36" s="2">
        <v>0.120783</v>
      </c>
      <c r="J36">
        <v>43</v>
      </c>
      <c r="K36">
        <v>200</v>
      </c>
      <c r="L36">
        <v>100</v>
      </c>
      <c r="M36" t="s">
        <v>13</v>
      </c>
      <c r="N36" t="s">
        <v>29</v>
      </c>
    </row>
    <row r="37" spans="1:15" x14ac:dyDescent="0.35">
      <c r="A37">
        <v>48000</v>
      </c>
      <c r="B37">
        <v>10987</v>
      </c>
      <c r="C37" t="s">
        <v>25</v>
      </c>
      <c r="D37" s="2">
        <f t="shared" si="2"/>
        <v>0.94961753303593421</v>
      </c>
      <c r="E37" s="2">
        <v>1.032162</v>
      </c>
      <c r="F37" s="2">
        <v>0.15082400000000001</v>
      </c>
      <c r="G37" s="2">
        <v>22.177911000000002</v>
      </c>
      <c r="H37" s="2">
        <v>0.138322</v>
      </c>
      <c r="I37" s="2">
        <v>0.11895</v>
      </c>
      <c r="J37">
        <v>44</v>
      </c>
      <c r="K37">
        <v>200</v>
      </c>
      <c r="L37">
        <v>100</v>
      </c>
      <c r="M37" t="s">
        <v>13</v>
      </c>
      <c r="N37" t="s">
        <v>29</v>
      </c>
    </row>
    <row r="38" spans="1:15" x14ac:dyDescent="0.35">
      <c r="A38">
        <v>48000</v>
      </c>
      <c r="B38">
        <v>10987</v>
      </c>
      <c r="C38" t="s">
        <v>25</v>
      </c>
      <c r="D38" s="2">
        <f t="shared" si="2"/>
        <v>0.97621184126958904</v>
      </c>
      <c r="E38" s="2">
        <v>1.0752600000000001</v>
      </c>
      <c r="F38" s="2">
        <v>0.15299699999999999</v>
      </c>
      <c r="G38" s="2">
        <v>23.111671999999999</v>
      </c>
      <c r="H38" s="2">
        <v>0.14004800000000001</v>
      </c>
      <c r="I38" s="2">
        <v>0.115645</v>
      </c>
      <c r="J38">
        <v>45</v>
      </c>
      <c r="K38">
        <v>200</v>
      </c>
      <c r="L38">
        <v>100</v>
      </c>
      <c r="M38" t="s">
        <v>13</v>
      </c>
      <c r="N38" t="s">
        <v>29</v>
      </c>
    </row>
    <row r="39" spans="1:15" x14ac:dyDescent="0.35">
      <c r="A39">
        <v>48000</v>
      </c>
      <c r="B39">
        <v>10987</v>
      </c>
      <c r="C39" t="s">
        <v>25</v>
      </c>
      <c r="D39" s="2">
        <f t="shared" si="2"/>
        <v>0.95932362648172331</v>
      </c>
      <c r="E39" s="2">
        <v>1.0552410000000001</v>
      </c>
      <c r="F39" s="2">
        <v>0.15055499999999999</v>
      </c>
      <c r="G39" s="2">
        <v>22.312868999999999</v>
      </c>
      <c r="H39" s="2">
        <v>0.13960900000000001</v>
      </c>
      <c r="I39" s="2">
        <v>0.11620800000000001</v>
      </c>
      <c r="J39">
        <v>46</v>
      </c>
      <c r="K39">
        <v>200</v>
      </c>
      <c r="L39">
        <v>100</v>
      </c>
      <c r="M39" t="s">
        <v>13</v>
      </c>
      <c r="N39" t="s">
        <v>29</v>
      </c>
    </row>
    <row r="40" spans="1:15" x14ac:dyDescent="0.35">
      <c r="A40">
        <v>48000</v>
      </c>
      <c r="B40">
        <v>10987</v>
      </c>
      <c r="C40" t="s">
        <v>25</v>
      </c>
      <c r="D40" s="2">
        <f t="shared" si="2"/>
        <v>1.0038519869221207</v>
      </c>
      <c r="E40" s="2">
        <v>1.124727</v>
      </c>
      <c r="F40" s="2">
        <v>0.15458</v>
      </c>
      <c r="G40" s="2">
        <v>23.924969999999998</v>
      </c>
      <c r="H40" s="2">
        <v>0.142236</v>
      </c>
      <c r="I40" s="2">
        <v>0.13117000000000001</v>
      </c>
      <c r="J40">
        <v>47</v>
      </c>
      <c r="K40">
        <v>200</v>
      </c>
      <c r="L40">
        <v>100</v>
      </c>
      <c r="M40" t="s">
        <v>13</v>
      </c>
      <c r="N40" t="s">
        <v>29</v>
      </c>
    </row>
    <row r="41" spans="1:15" x14ac:dyDescent="0.35">
      <c r="A41">
        <v>48000</v>
      </c>
      <c r="B41">
        <v>10987</v>
      </c>
      <c r="C41" t="s">
        <v>25</v>
      </c>
      <c r="D41" s="2">
        <f t="shared" si="2"/>
        <v>1.0009969097383922</v>
      </c>
      <c r="E41" s="2">
        <v>1.127205</v>
      </c>
      <c r="F41" s="2">
        <v>0.15332000000000001</v>
      </c>
      <c r="G41" s="2">
        <v>22.751571999999999</v>
      </c>
      <c r="H41" s="2">
        <v>0.14213999999999999</v>
      </c>
      <c r="I41" s="2">
        <v>0.12347</v>
      </c>
      <c r="J41">
        <v>48</v>
      </c>
      <c r="K41">
        <v>200</v>
      </c>
      <c r="L41">
        <v>100</v>
      </c>
      <c r="M41" t="s">
        <v>13</v>
      </c>
      <c r="N41" t="s">
        <v>29</v>
      </c>
    </row>
    <row r="42" spans="1:15" x14ac:dyDescent="0.35">
      <c r="A42">
        <v>48000</v>
      </c>
      <c r="B42">
        <v>10987</v>
      </c>
      <c r="C42" t="s">
        <v>25</v>
      </c>
      <c r="D42" s="2">
        <f t="shared" si="2"/>
        <v>0.97090841898908864</v>
      </c>
      <c r="E42" s="2">
        <v>1.056117</v>
      </c>
      <c r="F42" s="2">
        <v>0.154088</v>
      </c>
      <c r="G42" s="2">
        <v>23.422796000000002</v>
      </c>
      <c r="H42" s="2">
        <v>0.13989399999999999</v>
      </c>
      <c r="I42" s="2">
        <v>0.12488100000000001</v>
      </c>
      <c r="J42">
        <v>49</v>
      </c>
      <c r="K42">
        <v>200</v>
      </c>
      <c r="L42">
        <v>100</v>
      </c>
      <c r="M42" t="s">
        <v>13</v>
      </c>
      <c r="N42" t="s">
        <v>29</v>
      </c>
    </row>
    <row r="43" spans="1:15" x14ac:dyDescent="0.35">
      <c r="A43">
        <v>48000</v>
      </c>
      <c r="B43">
        <v>10987</v>
      </c>
      <c r="C43" t="s">
        <v>25</v>
      </c>
      <c r="D43" s="2">
        <f t="shared" si="2"/>
        <v>1.0054362869631015</v>
      </c>
      <c r="E43" s="2">
        <v>1.1274360000000001</v>
      </c>
      <c r="F43" s="2">
        <v>0.15468899999999999</v>
      </c>
      <c r="G43" s="2">
        <v>22.808938000000001</v>
      </c>
      <c r="H43" s="2">
        <v>0.14396100000000001</v>
      </c>
      <c r="I43" s="2">
        <v>0.11999</v>
      </c>
      <c r="J43">
        <v>50</v>
      </c>
      <c r="K43">
        <v>200</v>
      </c>
      <c r="L43">
        <v>100</v>
      </c>
      <c r="M43" t="s">
        <v>13</v>
      </c>
      <c r="N43" t="s">
        <v>29</v>
      </c>
    </row>
    <row r="44" spans="1:15" x14ac:dyDescent="0.35">
      <c r="A44">
        <v>48000</v>
      </c>
      <c r="B44">
        <v>10987</v>
      </c>
      <c r="C44" t="s">
        <v>25</v>
      </c>
      <c r="D44" s="2">
        <f t="shared" si="2"/>
        <v>0.98682355193230586</v>
      </c>
      <c r="E44" s="2">
        <v>1.0951010000000001</v>
      </c>
      <c r="F44" s="2">
        <v>0.15348200000000001</v>
      </c>
      <c r="G44" s="2">
        <v>22.49184</v>
      </c>
      <c r="H44" s="2">
        <v>0.141572</v>
      </c>
      <c r="I44" s="2">
        <v>0.123987</v>
      </c>
      <c r="J44">
        <v>51</v>
      </c>
      <c r="K44">
        <v>200</v>
      </c>
      <c r="L44">
        <v>100</v>
      </c>
      <c r="M44" t="s">
        <v>13</v>
      </c>
      <c r="N44" t="s">
        <v>29</v>
      </c>
    </row>
    <row r="45" spans="1:15" x14ac:dyDescent="0.35">
      <c r="C45" t="s">
        <v>33</v>
      </c>
      <c r="D45" s="8">
        <f>AVERAGE(D35:D44)</f>
        <v>0.97743759978934774</v>
      </c>
      <c r="E45" s="8">
        <f>AVERAGE(E35:E44)</f>
        <v>1.0787879</v>
      </c>
      <c r="F45" s="8">
        <f>AVERAGE(F35:F44)</f>
        <v>0.15287440000000002</v>
      </c>
      <c r="G45" s="8">
        <f>AVERAGE(G35:G44)</f>
        <v>22.822863100000003</v>
      </c>
      <c r="H45" s="2"/>
      <c r="I45" s="2"/>
    </row>
    <row r="46" spans="1:15" x14ac:dyDescent="0.35">
      <c r="C46" t="s">
        <v>32</v>
      </c>
      <c r="D46" s="8">
        <f>MEDIAN(D35:D44)</f>
        <v>0.97356013012933884</v>
      </c>
      <c r="E46" s="8">
        <f>MEDIAN(E35:E44)</f>
        <v>1.0656885</v>
      </c>
      <c r="F46" s="8">
        <f>MEDIAN(F35:F44)</f>
        <v>0.15340100000000001</v>
      </c>
      <c r="G46" s="8">
        <f>MEDIAN(G35:G44)</f>
        <v>22.711979499999998</v>
      </c>
      <c r="H46" s="2"/>
      <c r="I46" s="2"/>
    </row>
    <row r="47" spans="1:15" x14ac:dyDescent="0.35">
      <c r="C47" t="s">
        <v>34</v>
      </c>
      <c r="D47" s="8">
        <f t="array" ref="D47">MEDIAN(ABS(D35:D44-MEDIAN(D35:D44)))</f>
        <v>1.7729769778887294E-2</v>
      </c>
      <c r="E47" s="8">
        <f t="array" ref="E47">MEDIAN(ABS(E35:E44-MEDIAN(E35:E44)))</f>
        <v>2.5947000000000053E-2</v>
      </c>
      <c r="F47" s="8">
        <f t="array" ref="F47">MEDIAN(ABS(F35:F44-MEDIAN(F35:F44)))</f>
        <v>9.4999999999999252E-4</v>
      </c>
      <c r="G47" s="8">
        <f t="array" ref="G47">MEDIAN(ABS(G35:G44-MEDIAN(G35:G44)))</f>
        <v>0.30962499999999871</v>
      </c>
      <c r="H47" s="2"/>
      <c r="I47" s="2"/>
    </row>
    <row r="48" spans="1:15" x14ac:dyDescent="0.35">
      <c r="E48" s="2"/>
      <c r="F48" s="2"/>
      <c r="G48" s="2"/>
      <c r="H48" s="2"/>
      <c r="I48" s="2"/>
    </row>
    <row r="49" spans="1:15" x14ac:dyDescent="0.35">
      <c r="A49">
        <v>10987</v>
      </c>
      <c r="B49">
        <v>10987</v>
      </c>
      <c r="C49" t="s">
        <v>25</v>
      </c>
      <c r="D49" s="2">
        <f>((E49/$E$3)+(F49/$F$3))/2</f>
        <v>0.98468082329016948</v>
      </c>
      <c r="E49" s="2">
        <v>1.057547</v>
      </c>
      <c r="F49" s="2">
        <v>0.15823200000000001</v>
      </c>
      <c r="G49" s="2">
        <v>23.034396999999998</v>
      </c>
      <c r="H49" s="2">
        <v>0.142816</v>
      </c>
      <c r="I49" s="2">
        <v>0.122171</v>
      </c>
      <c r="J49">
        <v>42</v>
      </c>
      <c r="K49">
        <v>200</v>
      </c>
      <c r="L49">
        <v>100</v>
      </c>
      <c r="M49" t="s">
        <v>29</v>
      </c>
      <c r="N49" t="s">
        <v>29</v>
      </c>
      <c r="O49" s="6">
        <f>(32*L49*K49)/A49</f>
        <v>58.250659870756351</v>
      </c>
    </row>
    <row r="50" spans="1:15" x14ac:dyDescent="0.35">
      <c r="D50" s="2">
        <f t="shared" ref="D50:D58" si="3">((E50/$E$3)+(F50/$F$3))/2</f>
        <v>0.95638448583411617</v>
      </c>
      <c r="E50" s="2">
        <v>1.038872</v>
      </c>
      <c r="F50" s="2">
        <v>0.15199199999999999</v>
      </c>
      <c r="G50" s="2">
        <v>17.745142000000001</v>
      </c>
      <c r="H50" s="2">
        <v>0.139907</v>
      </c>
      <c r="I50" s="2">
        <v>9.8903000000000005E-2</v>
      </c>
      <c r="J50">
        <v>43</v>
      </c>
      <c r="K50">
        <v>200</v>
      </c>
      <c r="L50">
        <v>100</v>
      </c>
      <c r="M50" t="s">
        <v>29</v>
      </c>
      <c r="N50" t="s">
        <v>29</v>
      </c>
    </row>
    <row r="51" spans="1:15" x14ac:dyDescent="0.35">
      <c r="D51" s="2">
        <f t="shared" si="3"/>
        <v>0.9675877608137724</v>
      </c>
      <c r="E51" s="2">
        <v>1.0572520000000001</v>
      </c>
      <c r="F51" s="2">
        <v>0.15287500000000001</v>
      </c>
      <c r="G51" s="2">
        <v>15.513866999999999</v>
      </c>
      <c r="H51" s="2">
        <v>0.13995199999999999</v>
      </c>
      <c r="I51" s="2">
        <v>9.1490000000000002E-2</v>
      </c>
      <c r="J51">
        <v>44</v>
      </c>
      <c r="K51">
        <v>200</v>
      </c>
      <c r="L51">
        <v>100</v>
      </c>
      <c r="M51" t="s">
        <v>29</v>
      </c>
      <c r="N51" t="s">
        <v>29</v>
      </c>
    </row>
    <row r="52" spans="1:15" x14ac:dyDescent="0.35">
      <c r="D52" s="2">
        <f t="shared" si="3"/>
        <v>0.97435925259986311</v>
      </c>
      <c r="E52" s="2">
        <v>1.079189</v>
      </c>
      <c r="F52" s="2">
        <v>0.15184400000000001</v>
      </c>
      <c r="G52" s="2">
        <v>20.474236999999999</v>
      </c>
      <c r="H52" s="2">
        <v>0.13946900000000001</v>
      </c>
      <c r="I52" s="2">
        <v>0.112484</v>
      </c>
      <c r="J52">
        <v>45</v>
      </c>
      <c r="K52">
        <v>200</v>
      </c>
      <c r="L52">
        <v>100</v>
      </c>
      <c r="M52" t="s">
        <v>29</v>
      </c>
      <c r="N52" t="s">
        <v>29</v>
      </c>
    </row>
    <row r="53" spans="1:15" x14ac:dyDescent="0.35">
      <c r="D53" s="2">
        <f t="shared" si="3"/>
        <v>1.0098210092468851</v>
      </c>
      <c r="E53" s="2">
        <v>1.1569160000000001</v>
      </c>
      <c r="F53" s="2">
        <v>0.151814</v>
      </c>
      <c r="G53" s="2">
        <v>16.796309000000001</v>
      </c>
      <c r="H53" s="2">
        <v>0.138845</v>
      </c>
      <c r="I53" s="2">
        <v>8.9538000000000006E-2</v>
      </c>
      <c r="J53">
        <v>46</v>
      </c>
      <c r="K53">
        <v>200</v>
      </c>
      <c r="L53">
        <v>100</v>
      </c>
      <c r="M53" t="s">
        <v>29</v>
      </c>
      <c r="N53" t="s">
        <v>29</v>
      </c>
    </row>
    <row r="54" spans="1:15" x14ac:dyDescent="0.35">
      <c r="D54" s="2">
        <f t="shared" si="3"/>
        <v>1.0488049399259132</v>
      </c>
      <c r="E54" s="2">
        <v>1.1906570000000001</v>
      </c>
      <c r="F54" s="2">
        <v>0.15925300000000001</v>
      </c>
      <c r="G54" s="2">
        <v>20.96209</v>
      </c>
      <c r="H54" s="2">
        <v>0.14663599999999999</v>
      </c>
      <c r="I54" s="2">
        <v>0.11899700000000001</v>
      </c>
      <c r="J54">
        <v>47</v>
      </c>
      <c r="K54">
        <v>200</v>
      </c>
      <c r="L54">
        <v>100</v>
      </c>
      <c r="M54" t="s">
        <v>29</v>
      </c>
      <c r="N54" t="s">
        <v>29</v>
      </c>
    </row>
    <row r="55" spans="1:15" x14ac:dyDescent="0.35">
      <c r="D55" s="2">
        <f t="shared" si="3"/>
        <v>0.97520349839620857</v>
      </c>
      <c r="E55" s="2">
        <v>1.0899890000000001</v>
      </c>
      <c r="F55" s="2">
        <v>0.15054999999999999</v>
      </c>
      <c r="G55" s="2">
        <v>17.338835</v>
      </c>
      <c r="H55" s="2">
        <v>0.13911899999999999</v>
      </c>
      <c r="I55" s="2">
        <v>9.4020999999999993E-2</v>
      </c>
      <c r="J55">
        <v>48</v>
      </c>
      <c r="K55">
        <v>200</v>
      </c>
      <c r="L55">
        <v>100</v>
      </c>
      <c r="M55" t="s">
        <v>29</v>
      </c>
      <c r="N55" t="s">
        <v>29</v>
      </c>
    </row>
    <row r="56" spans="1:15" x14ac:dyDescent="0.35">
      <c r="D56" s="2">
        <f t="shared" si="3"/>
        <v>0.98320183148977114</v>
      </c>
      <c r="E56" s="2">
        <v>1.0811219999999999</v>
      </c>
      <c r="F56" s="2">
        <v>0.154358</v>
      </c>
      <c r="G56" s="2">
        <v>21.389330999999999</v>
      </c>
      <c r="H56" s="2">
        <v>0.142481</v>
      </c>
      <c r="I56" s="2">
        <v>0.117551</v>
      </c>
      <c r="J56">
        <v>49</v>
      </c>
      <c r="K56">
        <v>200</v>
      </c>
      <c r="L56">
        <v>100</v>
      </c>
      <c r="M56" t="s">
        <v>29</v>
      </c>
      <c r="N56" t="s">
        <v>29</v>
      </c>
    </row>
    <row r="57" spans="1:15" x14ac:dyDescent="0.35">
      <c r="D57" s="2">
        <f t="shared" si="3"/>
        <v>1.0136150401080499</v>
      </c>
      <c r="E57" s="2">
        <v>1.1068880000000001</v>
      </c>
      <c r="F57" s="2">
        <v>0.160242</v>
      </c>
      <c r="G57" s="2">
        <v>23.412510000000001</v>
      </c>
      <c r="H57" s="2">
        <v>0.14655099999999999</v>
      </c>
      <c r="I57" s="2">
        <v>0.120737</v>
      </c>
      <c r="J57">
        <v>50</v>
      </c>
      <c r="K57">
        <v>200</v>
      </c>
      <c r="L57">
        <v>100</v>
      </c>
      <c r="M57" t="s">
        <v>29</v>
      </c>
      <c r="N57" t="s">
        <v>29</v>
      </c>
    </row>
    <row r="58" spans="1:15" x14ac:dyDescent="0.35">
      <c r="D58" s="2">
        <f t="shared" si="3"/>
        <v>0.97263592236721408</v>
      </c>
      <c r="E58" s="2">
        <v>1.0761829999999999</v>
      </c>
      <c r="F58" s="2">
        <v>0.15173400000000001</v>
      </c>
      <c r="G58" s="2">
        <v>18.927706000000001</v>
      </c>
      <c r="H58" s="2">
        <v>0.13983699999999999</v>
      </c>
      <c r="I58" s="2">
        <v>0.103896</v>
      </c>
      <c r="J58">
        <v>51</v>
      </c>
      <c r="K58">
        <v>200</v>
      </c>
      <c r="L58">
        <v>100</v>
      </c>
      <c r="M58" t="s">
        <v>29</v>
      </c>
      <c r="N58" t="s">
        <v>29</v>
      </c>
    </row>
    <row r="59" spans="1:15" x14ac:dyDescent="0.35">
      <c r="C59" t="s">
        <v>33</v>
      </c>
      <c r="D59" s="8">
        <f>AVERAGE(D49:D58)</f>
        <v>0.98862945640719635</v>
      </c>
      <c r="E59" s="8">
        <f>AVERAGE(E49:E58)</f>
        <v>1.0934615000000001</v>
      </c>
      <c r="F59" s="8">
        <f>AVERAGE(F49:F58)</f>
        <v>0.15428939999999999</v>
      </c>
      <c r="G59" s="8">
        <f>AVERAGE(G49:G58)</f>
        <v>19.559442400000002</v>
      </c>
    </row>
    <row r="60" spans="1:15" x14ac:dyDescent="0.35">
      <c r="C60" t="s">
        <v>32</v>
      </c>
      <c r="D60" s="8">
        <f>MEDIAN(D49:D58)</f>
        <v>0.97920266494298991</v>
      </c>
      <c r="E60" s="8">
        <f>MEDIAN(E49:E58)</f>
        <v>1.0801555</v>
      </c>
      <c r="F60" s="8">
        <f>MEDIAN(F49:F58)</f>
        <v>0.1524335</v>
      </c>
      <c r="G60" s="8">
        <f>MEDIAN(G49:G58)</f>
        <v>19.700971500000001</v>
      </c>
    </row>
    <row r="61" spans="1:15" x14ac:dyDescent="0.35">
      <c r="C61" t="s">
        <v>34</v>
      </c>
      <c r="D61" s="8">
        <f t="array" ref="D61">MEDIAN(ABS(D49:D58-MEDIAN(D49:D58)))</f>
        <v>9.0908233524966686E-3</v>
      </c>
      <c r="E61" s="8">
        <f t="array" ref="E61">MEDIAN(ABS(E49:E58-MEDIAN(E49:E58)))</f>
        <v>2.2755999999999998E-2</v>
      </c>
      <c r="F61" s="8">
        <f t="array" ref="F61">MEDIAN(ABS(F49:F58-MEDIAN(F49:F58)))</f>
        <v>1.291500000000001E-3</v>
      </c>
      <c r="G61" s="8">
        <f t="array" ref="G61">MEDIAN(ABS(G49:G58-MEDIAN(G49:G58)))</f>
        <v>2.158983000000001</v>
      </c>
    </row>
    <row r="64" spans="1:15" x14ac:dyDescent="0.35">
      <c r="A64">
        <v>48000</v>
      </c>
      <c r="B64">
        <v>10987</v>
      </c>
      <c r="C64" t="s">
        <v>25</v>
      </c>
      <c r="D64" s="2">
        <f>((E64/$E$3)+(F64/$F$3))/2</f>
        <v>0.95708307717566532</v>
      </c>
      <c r="E64" s="2">
        <v>1.044994</v>
      </c>
      <c r="F64" s="2">
        <v>0.15132799999999999</v>
      </c>
      <c r="G64" s="2">
        <v>16.833444</v>
      </c>
      <c r="H64" s="2">
        <v>0.13919500000000001</v>
      </c>
      <c r="I64" s="2">
        <v>9.8419999999999994E-2</v>
      </c>
      <c r="J64">
        <v>42</v>
      </c>
      <c r="K64">
        <v>400</v>
      </c>
      <c r="L64">
        <v>200</v>
      </c>
      <c r="M64" t="s">
        <v>13</v>
      </c>
      <c r="N64" t="s">
        <v>29</v>
      </c>
      <c r="O64" s="6">
        <f>(32*L64*K64)/A64</f>
        <v>53.333333333333336</v>
      </c>
    </row>
    <row r="65" spans="1:15" x14ac:dyDescent="0.35">
      <c r="D65" s="2">
        <f t="shared" ref="D65:D73" si="4">((E65/$E$3)+(F65/$F$3))/2</f>
        <v>0.98804479713302062</v>
      </c>
      <c r="E65" s="2">
        <v>1.1114930000000001</v>
      </c>
      <c r="F65" s="2">
        <v>0.15149899999999999</v>
      </c>
      <c r="G65" s="2">
        <v>13.265463</v>
      </c>
      <c r="H65" s="2">
        <v>0.13928199999999999</v>
      </c>
      <c r="I65" s="2">
        <v>8.8598999999999997E-2</v>
      </c>
      <c r="J65">
        <v>43</v>
      </c>
      <c r="K65">
        <v>400</v>
      </c>
      <c r="L65">
        <v>200</v>
      </c>
      <c r="M65" t="s">
        <v>13</v>
      </c>
      <c r="N65" t="s">
        <v>29</v>
      </c>
    </row>
    <row r="66" spans="1:15" x14ac:dyDescent="0.35">
      <c r="D66" s="2">
        <f t="shared" si="4"/>
        <v>0.93401766251211127</v>
      </c>
      <c r="E66" s="2">
        <v>1.0187930000000001</v>
      </c>
      <c r="F66" s="2">
        <v>0.14782799999999999</v>
      </c>
      <c r="G66" s="2">
        <v>14.288263000000001</v>
      </c>
      <c r="H66" s="2">
        <v>0.13570399999999999</v>
      </c>
      <c r="I66" s="2">
        <v>9.1072E-2</v>
      </c>
      <c r="J66">
        <v>44</v>
      </c>
      <c r="K66">
        <v>400</v>
      </c>
      <c r="L66">
        <v>200</v>
      </c>
      <c r="M66" t="s">
        <v>13</v>
      </c>
      <c r="N66" t="s">
        <v>35</v>
      </c>
    </row>
    <row r="67" spans="1:15" x14ac:dyDescent="0.35">
      <c r="D67" s="2"/>
      <c r="J67">
        <v>45</v>
      </c>
    </row>
    <row r="68" spans="1:15" x14ac:dyDescent="0.35">
      <c r="D68" s="2"/>
      <c r="J68">
        <v>46</v>
      </c>
    </row>
    <row r="69" spans="1:15" x14ac:dyDescent="0.35">
      <c r="D69" s="2"/>
      <c r="J69">
        <v>47</v>
      </c>
    </row>
    <row r="70" spans="1:15" x14ac:dyDescent="0.35">
      <c r="D70" s="2"/>
      <c r="J70">
        <v>48</v>
      </c>
    </row>
    <row r="71" spans="1:15" x14ac:dyDescent="0.35">
      <c r="D71" s="2"/>
      <c r="J71">
        <v>49</v>
      </c>
    </row>
    <row r="72" spans="1:15" x14ac:dyDescent="0.35">
      <c r="D72" s="2"/>
      <c r="J72">
        <v>50</v>
      </c>
    </row>
    <row r="73" spans="1:15" x14ac:dyDescent="0.35">
      <c r="D73" s="2"/>
      <c r="J73">
        <v>51</v>
      </c>
    </row>
    <row r="74" spans="1:15" x14ac:dyDescent="0.35">
      <c r="C74" t="s">
        <v>33</v>
      </c>
      <c r="D74" s="8">
        <f>AVERAGE(D64:D73)</f>
        <v>0.9597151789402657</v>
      </c>
      <c r="E74" s="8">
        <f>AVERAGE(E64:E73)</f>
        <v>1.0584266666666668</v>
      </c>
      <c r="F74" s="8">
        <f>AVERAGE(F64:F73)</f>
        <v>0.15021833333333331</v>
      </c>
      <c r="G74" s="8">
        <f>AVERAGE(G64:G73)</f>
        <v>14.795723333333333</v>
      </c>
    </row>
    <row r="75" spans="1:15" x14ac:dyDescent="0.35">
      <c r="C75" t="s">
        <v>32</v>
      </c>
      <c r="D75" s="8">
        <f>MEDIAN(D64:D73)</f>
        <v>0.95708307717566532</v>
      </c>
      <c r="E75" s="8">
        <f>MEDIAN(E64:E73)</f>
        <v>1.044994</v>
      </c>
      <c r="F75" s="8">
        <f>MEDIAN(F64:F73)</f>
        <v>0.15132799999999999</v>
      </c>
      <c r="G75" s="8">
        <f>MEDIAN(G64:G73)</f>
        <v>14.288263000000001</v>
      </c>
    </row>
    <row r="76" spans="1:15" x14ac:dyDescent="0.35">
      <c r="C76" t="s">
        <v>34</v>
      </c>
      <c r="D76" s="8">
        <f t="array" ref="D76">MEDIAN(ABS(D64:D66-MEDIAN(D64:D66)))</f>
        <v>2.3065414663554051E-2</v>
      </c>
      <c r="E76" s="8">
        <f t="array" ref="E76">MEDIAN(ABS(E64:E66-MEDIAN(E64:E66)))</f>
        <v>2.6200999999999919E-2</v>
      </c>
      <c r="F76" s="8">
        <f t="array" ref="F76">MEDIAN(ABS(F64:F66-MEDIAN(F64:F66)))</f>
        <v>1.7100000000000448E-4</v>
      </c>
      <c r="G76" s="8">
        <f t="array" ref="G76">MEDIAN(ABS(G64:G66-MEDIAN(G64:G66)))</f>
        <v>1.0228000000000002</v>
      </c>
    </row>
    <row r="77" spans="1:15" x14ac:dyDescent="0.35">
      <c r="E77" s="9"/>
      <c r="F77" s="9"/>
      <c r="G77" s="9"/>
    </row>
    <row r="78" spans="1:15" x14ac:dyDescent="0.35">
      <c r="A78">
        <v>10987</v>
      </c>
      <c r="B78">
        <v>10987</v>
      </c>
      <c r="C78" t="s">
        <v>25</v>
      </c>
      <c r="D78" s="2">
        <f>((E78/$E$3)+(F78/$F$3))/2</f>
        <v>0.98314496337532509</v>
      </c>
      <c r="E78" s="2">
        <v>1.124047</v>
      </c>
      <c r="F78" s="2">
        <v>0.14813699999999999</v>
      </c>
      <c r="G78" s="2">
        <v>11.817310000000001</v>
      </c>
      <c r="H78" s="2">
        <v>0.136819</v>
      </c>
      <c r="I78" s="2">
        <v>8.6845000000000006E-2</v>
      </c>
      <c r="J78">
        <v>42</v>
      </c>
      <c r="K78">
        <v>400</v>
      </c>
      <c r="L78">
        <v>200</v>
      </c>
      <c r="M78" t="s">
        <v>29</v>
      </c>
      <c r="N78" t="s">
        <v>29</v>
      </c>
      <c r="O78" s="6">
        <f>(32*L78*K78)/A78</f>
        <v>233.0026394830254</v>
      </c>
    </row>
    <row r="79" spans="1:15" x14ac:dyDescent="0.35">
      <c r="D79" s="2">
        <f t="shared" ref="D79:D80" si="5">((E79/$E$3)+(F79/$F$3))/2</f>
        <v>0.93876782002744208</v>
      </c>
      <c r="E79" s="2">
        <v>1.058746</v>
      </c>
      <c r="F79" s="2">
        <v>0.14355499999999999</v>
      </c>
      <c r="G79" s="2">
        <v>11.45852</v>
      </c>
      <c r="H79" s="2">
        <v>0.13284599999999999</v>
      </c>
      <c r="I79" s="2">
        <v>8.4287000000000001E-2</v>
      </c>
      <c r="J79">
        <v>43</v>
      </c>
      <c r="K79">
        <v>400</v>
      </c>
      <c r="L79">
        <v>200</v>
      </c>
      <c r="M79" t="s">
        <v>29</v>
      </c>
      <c r="N79" t="s">
        <v>29</v>
      </c>
    </row>
    <row r="80" spans="1:15" x14ac:dyDescent="0.35">
      <c r="D80" s="2">
        <f t="shared" si="5"/>
        <v>0.9288161633841483</v>
      </c>
      <c r="E80" s="2">
        <v>1.0272760000000001</v>
      </c>
      <c r="F80" s="2">
        <v>0.144959</v>
      </c>
      <c r="G80" s="2">
        <v>11.67761</v>
      </c>
      <c r="H80" s="2">
        <v>0.13365299999999999</v>
      </c>
      <c r="I80" s="2">
        <v>8.5945999999999995E-2</v>
      </c>
      <c r="J80">
        <v>44</v>
      </c>
      <c r="K80">
        <v>400</v>
      </c>
      <c r="L80">
        <v>200</v>
      </c>
      <c r="M80" t="s">
        <v>29</v>
      </c>
      <c r="N80" t="s">
        <v>29</v>
      </c>
    </row>
    <row r="81" spans="1:15" x14ac:dyDescent="0.35">
      <c r="J81">
        <v>45</v>
      </c>
    </row>
    <row r="82" spans="1:15" x14ac:dyDescent="0.35">
      <c r="J82">
        <v>46</v>
      </c>
    </row>
    <row r="83" spans="1:15" x14ac:dyDescent="0.35">
      <c r="J83">
        <v>47</v>
      </c>
    </row>
    <row r="84" spans="1:15" x14ac:dyDescent="0.35">
      <c r="J84">
        <v>48</v>
      </c>
    </row>
    <row r="85" spans="1:15" x14ac:dyDescent="0.35">
      <c r="J85">
        <v>49</v>
      </c>
    </row>
    <row r="86" spans="1:15" x14ac:dyDescent="0.35">
      <c r="J86">
        <v>50</v>
      </c>
    </row>
    <row r="87" spans="1:15" x14ac:dyDescent="0.35">
      <c r="J87">
        <v>51</v>
      </c>
    </row>
    <row r="88" spans="1:15" x14ac:dyDescent="0.35">
      <c r="C88" t="s">
        <v>33</v>
      </c>
      <c r="D88" s="8">
        <f>AVERAGE(D78:D87)</f>
        <v>0.95024298226230519</v>
      </c>
      <c r="E88" s="8">
        <f>AVERAGE(E78:E87)</f>
        <v>1.0700230000000002</v>
      </c>
      <c r="F88" s="8">
        <f>AVERAGE(F78:F87)</f>
        <v>0.14555033333333331</v>
      </c>
      <c r="G88" s="8">
        <f>AVERAGE(G78:G87)</f>
        <v>11.651146666666667</v>
      </c>
    </row>
    <row r="89" spans="1:15" x14ac:dyDescent="0.35">
      <c r="C89" t="s">
        <v>32</v>
      </c>
      <c r="D89" s="8">
        <f>MEDIAN(D78:D87)</f>
        <v>0.93876782002744208</v>
      </c>
      <c r="E89" s="8">
        <f>MEDIAN(E78:E87)</f>
        <v>1.058746</v>
      </c>
      <c r="F89" s="8">
        <f>MEDIAN(F78:F87)</f>
        <v>0.144959</v>
      </c>
      <c r="G89" s="8">
        <f>MEDIAN(G78:G87)</f>
        <v>11.67761</v>
      </c>
    </row>
    <row r="90" spans="1:15" x14ac:dyDescent="0.35">
      <c r="C90" t="s">
        <v>34</v>
      </c>
      <c r="D90" s="8">
        <f t="array" ref="D90">MEDIAN(ABS(D78:D80-MEDIAN(D78:D80)))</f>
        <v>9.9516566432937825E-3</v>
      </c>
      <c r="E90" s="8">
        <f t="array" ref="E90">MEDIAN(ABS(E78:E80-MEDIAN(E78:E80)))</f>
        <v>3.1469999999999887E-2</v>
      </c>
      <c r="F90" s="8">
        <f t="array" ref="F90">MEDIAN(ABS(F78:F80-MEDIAN(F78:F80)))</f>
        <v>1.4040000000000163E-3</v>
      </c>
      <c r="G90" s="8">
        <f t="array" ref="G90">MEDIAN(ABS(G78:G80-MEDIAN(G78:G80)))</f>
        <v>0.13970000000000127</v>
      </c>
    </row>
    <row r="92" spans="1:15" x14ac:dyDescent="0.35">
      <c r="A92">
        <v>48000</v>
      </c>
      <c r="B92">
        <v>10987</v>
      </c>
      <c r="C92" t="s">
        <v>25</v>
      </c>
      <c r="D92" s="2">
        <f>((E92/$E$3)+(F92/$F$3))/2</f>
        <v>0.98997732973648711</v>
      </c>
      <c r="E92" s="2">
        <v>1.0902449999999999</v>
      </c>
      <c r="F92" s="2">
        <v>0.15518000000000001</v>
      </c>
      <c r="G92" s="2">
        <v>23.400789</v>
      </c>
      <c r="H92" s="2">
        <v>0.141872</v>
      </c>
      <c r="I92" s="2">
        <v>0.11533400000000001</v>
      </c>
      <c r="J92">
        <v>42</v>
      </c>
      <c r="K92">
        <v>750</v>
      </c>
      <c r="L92">
        <v>100</v>
      </c>
      <c r="M92" t="s">
        <v>13</v>
      </c>
      <c r="N92" t="s">
        <v>29</v>
      </c>
      <c r="O92" s="6">
        <f>(32*L92*K92)/A92</f>
        <v>50</v>
      </c>
    </row>
    <row r="93" spans="1:15" x14ac:dyDescent="0.35">
      <c r="D93" s="2">
        <f t="shared" ref="D93:D94" si="6">((E93/$E$3)+(F93/$F$3))/2</f>
        <v>0.95671041536572043</v>
      </c>
      <c r="E93" s="2">
        <v>1.0529470000000001</v>
      </c>
      <c r="F93" s="2">
        <v>0.150061</v>
      </c>
      <c r="G93" s="2">
        <v>20.752918999999999</v>
      </c>
      <c r="H93" s="2">
        <v>0.13689699999999999</v>
      </c>
      <c r="I93" s="2">
        <v>9.7549999999999998E-2</v>
      </c>
      <c r="J93">
        <v>43</v>
      </c>
      <c r="K93">
        <v>750</v>
      </c>
      <c r="L93">
        <v>100</v>
      </c>
      <c r="M93" t="s">
        <v>13</v>
      </c>
      <c r="N93" t="s">
        <v>29</v>
      </c>
    </row>
    <row r="94" spans="1:15" x14ac:dyDescent="0.35">
      <c r="D94" s="2">
        <f t="shared" si="6"/>
        <v>0.96685661664367928</v>
      </c>
      <c r="E94" s="2">
        <v>1.047758</v>
      </c>
      <c r="F94" s="2">
        <v>0.15401599999999999</v>
      </c>
      <c r="G94" s="2">
        <v>20.673656000000001</v>
      </c>
      <c r="H94" s="2">
        <v>0.141157</v>
      </c>
      <c r="I94" s="2">
        <v>0.106196</v>
      </c>
      <c r="J94">
        <v>44</v>
      </c>
      <c r="K94">
        <v>750</v>
      </c>
      <c r="L94">
        <v>100</v>
      </c>
      <c r="M94" t="s">
        <v>13</v>
      </c>
      <c r="N94" t="s">
        <v>29</v>
      </c>
    </row>
    <row r="95" spans="1:15" x14ac:dyDescent="0.35">
      <c r="D95" s="2"/>
      <c r="J95">
        <v>45</v>
      </c>
    </row>
    <row r="96" spans="1:15" x14ac:dyDescent="0.35">
      <c r="D96" s="2"/>
      <c r="J96">
        <v>46</v>
      </c>
    </row>
    <row r="97" spans="1:15" x14ac:dyDescent="0.35">
      <c r="D97" s="2"/>
      <c r="J97">
        <v>47</v>
      </c>
    </row>
    <row r="98" spans="1:15" x14ac:dyDescent="0.35">
      <c r="D98" s="2"/>
      <c r="J98">
        <v>48</v>
      </c>
    </row>
    <row r="99" spans="1:15" x14ac:dyDescent="0.35">
      <c r="D99" s="2"/>
      <c r="J99">
        <v>49</v>
      </c>
    </row>
    <row r="100" spans="1:15" x14ac:dyDescent="0.35">
      <c r="D100" s="2"/>
      <c r="J100">
        <v>50</v>
      </c>
    </row>
    <row r="101" spans="1:15" x14ac:dyDescent="0.35">
      <c r="D101" s="2"/>
      <c r="J101">
        <v>51</v>
      </c>
    </row>
    <row r="102" spans="1:15" x14ac:dyDescent="0.35">
      <c r="C102" t="s">
        <v>33</v>
      </c>
      <c r="D102" s="8">
        <f>AVERAGE(D92:D101)</f>
        <v>0.97118145391529564</v>
      </c>
      <c r="E102" s="8">
        <f>AVERAGE(E92:E101)</f>
        <v>1.06365</v>
      </c>
      <c r="F102" s="8">
        <f>AVERAGE(F92:F101)</f>
        <v>0.15308566666666665</v>
      </c>
      <c r="G102" s="8">
        <f>AVERAGE(G92:G101)</f>
        <v>21.609121333333331</v>
      </c>
    </row>
    <row r="103" spans="1:15" x14ac:dyDescent="0.35">
      <c r="C103" t="s">
        <v>32</v>
      </c>
      <c r="D103" s="8">
        <f>MEDIAN(D92:D101)</f>
        <v>0.96685661664367928</v>
      </c>
      <c r="E103" s="8">
        <f>MEDIAN(E92:E101)</f>
        <v>1.0529470000000001</v>
      </c>
      <c r="F103" s="8">
        <f>MEDIAN(F92:F101)</f>
        <v>0.15401599999999999</v>
      </c>
      <c r="G103" s="8">
        <f>MEDIAN(G92:G101)</f>
        <v>20.752918999999999</v>
      </c>
    </row>
    <row r="104" spans="1:15" x14ac:dyDescent="0.35">
      <c r="C104" t="s">
        <v>34</v>
      </c>
      <c r="D104" s="8">
        <f t="array" ref="D104">MEDIAN(ABS(D92:D94-MEDIAN(D92:D94)))</f>
        <v>1.0146201277958844E-2</v>
      </c>
      <c r="E104" s="8">
        <f t="array" ref="E104">MEDIAN(ABS(E92:E94-MEDIAN(E92:E94)))</f>
        <v>5.1890000000001102E-3</v>
      </c>
      <c r="F104" s="8">
        <f t="array" ref="F104">MEDIAN(ABS(F92:F94-MEDIAN(F92:F94)))</f>
        <v>1.1640000000000261E-3</v>
      </c>
      <c r="G104" s="8">
        <f t="array" ref="G104">MEDIAN(ABS(G92:G94-MEDIAN(G92:G94)))</f>
        <v>7.9262999999997419E-2</v>
      </c>
    </row>
    <row r="106" spans="1:15" x14ac:dyDescent="0.35">
      <c r="A106">
        <v>10987</v>
      </c>
      <c r="B106">
        <v>10987</v>
      </c>
      <c r="C106" t="s">
        <v>25</v>
      </c>
      <c r="D106" s="2">
        <f>((E106/$E$3)+(F106/$F$3))/2</f>
        <v>0.98421229632803753</v>
      </c>
      <c r="E106" s="2">
        <v>1.0569379999999999</v>
      </c>
      <c r="F106" s="2">
        <v>0.15817200000000001</v>
      </c>
      <c r="G106" s="2">
        <v>23.021730000000002</v>
      </c>
      <c r="H106" s="2">
        <v>0.14277100000000001</v>
      </c>
      <c r="I106" s="2">
        <v>0.122169</v>
      </c>
      <c r="J106">
        <v>42</v>
      </c>
      <c r="K106">
        <v>172</v>
      </c>
      <c r="L106">
        <v>100</v>
      </c>
      <c r="M106" t="s">
        <v>29</v>
      </c>
      <c r="N106" t="s">
        <v>29</v>
      </c>
      <c r="O106" s="6">
        <f>(32*L106*K106)/A106</f>
        <v>50.095567488850463</v>
      </c>
    </row>
    <row r="107" spans="1:15" x14ac:dyDescent="0.35">
      <c r="D107" s="2">
        <f t="shared" ref="D107:D108" si="7">((E107/$E$3)+(F107/$F$3))/2</f>
        <v>0.99649220736735455</v>
      </c>
      <c r="E107" s="2">
        <v>1.121572</v>
      </c>
      <c r="F107" s="2">
        <v>0.15271100000000001</v>
      </c>
      <c r="G107" s="2">
        <v>18.578828000000001</v>
      </c>
      <c r="H107" s="2">
        <v>0.140849</v>
      </c>
      <c r="I107" s="2">
        <v>9.8044000000000006E-2</v>
      </c>
      <c r="J107">
        <v>43</v>
      </c>
      <c r="K107">
        <v>172</v>
      </c>
      <c r="L107">
        <v>100</v>
      </c>
      <c r="M107" t="s">
        <v>29</v>
      </c>
      <c r="N107" t="s">
        <v>29</v>
      </c>
    </row>
    <row r="108" spans="1:15" x14ac:dyDescent="0.35">
      <c r="D108" s="2">
        <f t="shared" si="7"/>
        <v>0.96769469580721335</v>
      </c>
      <c r="E108" s="2">
        <v>1.056773</v>
      </c>
      <c r="F108" s="2">
        <v>0.152978</v>
      </c>
      <c r="G108" s="2">
        <v>15.522520999999999</v>
      </c>
      <c r="H108" s="2">
        <v>0.14000299999999999</v>
      </c>
      <c r="I108" s="2">
        <v>9.1508999999999993E-2</v>
      </c>
      <c r="J108">
        <v>44</v>
      </c>
      <c r="K108">
        <v>172</v>
      </c>
      <c r="L108">
        <v>100</v>
      </c>
      <c r="M108" t="s">
        <v>29</v>
      </c>
      <c r="N108" t="s">
        <v>29</v>
      </c>
    </row>
    <row r="109" spans="1:15" x14ac:dyDescent="0.35">
      <c r="D109" s="2"/>
      <c r="E109" s="2">
        <v>1.1435500000000001</v>
      </c>
      <c r="F109" s="2">
        <v>0.15776399999999999</v>
      </c>
      <c r="G109" s="2">
        <v>23.010556000000001</v>
      </c>
      <c r="H109" s="2">
        <v>0.142956</v>
      </c>
      <c r="I109" s="2">
        <v>0.113386</v>
      </c>
      <c r="J109">
        <v>45</v>
      </c>
      <c r="K109">
        <v>172</v>
      </c>
      <c r="L109">
        <v>100</v>
      </c>
      <c r="M109" t="s">
        <v>29</v>
      </c>
      <c r="N109" t="s">
        <v>29</v>
      </c>
    </row>
    <row r="110" spans="1:15" x14ac:dyDescent="0.35">
      <c r="D110" s="2"/>
      <c r="E110" s="2">
        <v>1.185853</v>
      </c>
      <c r="F110" s="2">
        <v>0.15528600000000001</v>
      </c>
      <c r="G110" s="2">
        <v>15.966559999999999</v>
      </c>
      <c r="H110" s="2">
        <v>0.14336099999999999</v>
      </c>
      <c r="I110" s="2">
        <v>9.6226000000000006E-2</v>
      </c>
      <c r="J110">
        <v>46</v>
      </c>
      <c r="K110">
        <v>172</v>
      </c>
      <c r="L110">
        <v>100</v>
      </c>
      <c r="M110" t="s">
        <v>29</v>
      </c>
      <c r="N110" t="s">
        <v>29</v>
      </c>
    </row>
    <row r="111" spans="1:15" x14ac:dyDescent="0.35">
      <c r="D111" s="2"/>
      <c r="J111">
        <v>47</v>
      </c>
    </row>
    <row r="112" spans="1:15" x14ac:dyDescent="0.35">
      <c r="D112" s="2"/>
      <c r="J112">
        <v>48</v>
      </c>
    </row>
    <row r="113" spans="3:10" x14ac:dyDescent="0.35">
      <c r="D113" s="2"/>
      <c r="J113">
        <v>49</v>
      </c>
    </row>
    <row r="114" spans="3:10" x14ac:dyDescent="0.35">
      <c r="D114" s="2"/>
      <c r="J114">
        <v>50</v>
      </c>
    </row>
    <row r="115" spans="3:10" x14ac:dyDescent="0.35">
      <c r="D115" s="2"/>
      <c r="J115">
        <v>51</v>
      </c>
    </row>
    <row r="116" spans="3:10" x14ac:dyDescent="0.35">
      <c r="C116" t="s">
        <v>33</v>
      </c>
      <c r="D116" s="8">
        <f>AVERAGE(D106:D115)</f>
        <v>0.98279973316753511</v>
      </c>
      <c r="E116" s="8">
        <f>AVERAGE(E106:E115)</f>
        <v>1.1129372</v>
      </c>
      <c r="F116" s="8">
        <f>AVERAGE(F106:F115)</f>
        <v>0.1553822</v>
      </c>
      <c r="G116" s="8">
        <f>AVERAGE(G106:G115)</f>
        <v>19.220039</v>
      </c>
    </row>
    <row r="117" spans="3:10" x14ac:dyDescent="0.35">
      <c r="C117" t="s">
        <v>32</v>
      </c>
      <c r="D117" s="8">
        <f>MEDIAN(D106:D115)</f>
        <v>0.98421229632803753</v>
      </c>
      <c r="E117" s="8">
        <f>MEDIAN(E106:E115)</f>
        <v>1.121572</v>
      </c>
      <c r="F117" s="8">
        <f>MEDIAN(F106:F115)</f>
        <v>0.15528600000000001</v>
      </c>
      <c r="G117" s="8">
        <f>MEDIAN(G106:G115)</f>
        <v>18.578828000000001</v>
      </c>
    </row>
    <row r="118" spans="3:10" x14ac:dyDescent="0.35">
      <c r="C118" t="s">
        <v>34</v>
      </c>
      <c r="D118" s="8">
        <f t="array" ref="D118">MEDIAN(ABS(D106:D108-MEDIAN(D106:D108)))</f>
        <v>1.2279911039317026E-2</v>
      </c>
      <c r="E118" s="8">
        <f t="array" ref="E118">MEDIAN(ABS(E106:E110-MEDIAN(E106:E110)))</f>
        <v>6.4281000000000033E-2</v>
      </c>
      <c r="F118" s="8">
        <f t="array" ref="F118">MEDIAN(ABS(F106:F110-MEDIAN(F106:F110)))</f>
        <v>2.4779999999999802E-3</v>
      </c>
      <c r="G118" s="8">
        <f t="array" ref="G118">MEDIAN(ABS(G106:G110-MEDIAN(G106:G110)))</f>
        <v>3.0563070000000021</v>
      </c>
    </row>
  </sheetData>
  <mergeCells count="1">
    <mergeCell ref="A5:O5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949F-02FF-4061-ADE5-389DA13746F2}">
  <dimension ref="A1:P120"/>
  <sheetViews>
    <sheetView zoomScale="55" zoomScaleNormal="55" workbookViewId="0">
      <pane ySplit="1" topLeftCell="A53" activePane="bottomLeft" state="frozen"/>
      <selection pane="bottomLeft" activeCell="C49" sqref="C49"/>
    </sheetView>
  </sheetViews>
  <sheetFormatPr baseColWidth="10" defaultRowHeight="14.5" x14ac:dyDescent="0.35"/>
  <cols>
    <col min="1" max="1" width="8" bestFit="1" customWidth="1"/>
    <col min="2" max="2" width="7.36328125" bestFit="1" customWidth="1"/>
    <col min="3" max="3" width="7.54296875" bestFit="1" customWidth="1"/>
    <col min="5" max="5" width="5.90625" bestFit="1" customWidth="1"/>
    <col min="6" max="6" width="6.7265625" bestFit="1" customWidth="1"/>
    <col min="7" max="7" width="6.54296875" customWidth="1"/>
    <col min="8" max="9" width="8.54296875" bestFit="1" customWidth="1"/>
    <col min="10" max="10" width="4.90625" bestFit="1" customWidth="1"/>
    <col min="11" max="11" width="6.7265625" bestFit="1" customWidth="1"/>
    <col min="12" max="12" width="7.36328125" bestFit="1" customWidth="1"/>
    <col min="13" max="14" width="25.08984375" bestFit="1" customWidth="1"/>
    <col min="15" max="15" width="8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B3">
        <v>5728</v>
      </c>
      <c r="C3" t="s">
        <v>20</v>
      </c>
      <c r="D3" s="2">
        <v>1</v>
      </c>
      <c r="E3" s="2">
        <v>1.0234000000000001</v>
      </c>
      <c r="F3" s="2">
        <v>5.3571999999999995E-2</v>
      </c>
    </row>
    <row r="7" spans="1:16" x14ac:dyDescent="0.35">
      <c r="A7">
        <v>48000</v>
      </c>
      <c r="B7">
        <v>5728</v>
      </c>
      <c r="C7" t="s">
        <v>25</v>
      </c>
      <c r="D7" s="2">
        <f>((E7/$E$3)+(F7/$F$3))/2</f>
        <v>1.4135827598139912</v>
      </c>
      <c r="E7" s="2">
        <v>1.6410450000000001</v>
      </c>
      <c r="F7" s="2">
        <v>6.5553E-2</v>
      </c>
      <c r="G7" s="2">
        <v>20.567021</v>
      </c>
      <c r="H7" s="2">
        <v>6.4035999999999996E-2</v>
      </c>
      <c r="I7" s="2">
        <v>4.4685999999999997E-2</v>
      </c>
      <c r="J7">
        <v>42</v>
      </c>
      <c r="K7">
        <v>100</v>
      </c>
      <c r="L7">
        <v>50</v>
      </c>
      <c r="M7" t="s">
        <v>13</v>
      </c>
      <c r="N7" t="s">
        <v>22</v>
      </c>
      <c r="O7" s="6">
        <f>(L7*K7*32)/A7</f>
        <v>3.3333333333333335</v>
      </c>
    </row>
    <row r="8" spans="1:16" x14ac:dyDescent="0.35">
      <c r="D8" s="2">
        <f t="shared" ref="D8:D16" si="0">((E8/$E$3)+(F8/$F$3))/2</f>
        <v>1.1298050518924878</v>
      </c>
      <c r="E8" s="2">
        <v>1.21953</v>
      </c>
      <c r="F8" s="2">
        <v>5.7213E-2</v>
      </c>
      <c r="G8" s="2">
        <v>13.587293000000001</v>
      </c>
      <c r="H8" s="2">
        <v>5.6340000000000001E-2</v>
      </c>
      <c r="I8" s="2">
        <v>3.2818E-2</v>
      </c>
      <c r="J8">
        <v>43</v>
      </c>
      <c r="K8">
        <v>100</v>
      </c>
      <c r="L8">
        <v>50</v>
      </c>
      <c r="M8" t="s">
        <v>13</v>
      </c>
      <c r="N8" t="s">
        <v>22</v>
      </c>
    </row>
    <row r="9" spans="1:16" x14ac:dyDescent="0.35">
      <c r="D9" s="2">
        <f t="shared" si="0"/>
        <v>2.697940356524934</v>
      </c>
      <c r="E9" s="2">
        <v>3.3628070000000001</v>
      </c>
      <c r="F9" s="2">
        <v>0.113035</v>
      </c>
      <c r="G9" s="2">
        <v>81.678548000000006</v>
      </c>
      <c r="H9" s="2">
        <v>0.106611</v>
      </c>
      <c r="I9" s="2">
        <v>0.11705500000000001</v>
      </c>
      <c r="J9">
        <v>44</v>
      </c>
      <c r="K9">
        <v>100</v>
      </c>
      <c r="L9">
        <v>50</v>
      </c>
      <c r="M9" t="s">
        <v>13</v>
      </c>
      <c r="N9" t="s">
        <v>22</v>
      </c>
    </row>
    <row r="10" spans="1:16" x14ac:dyDescent="0.35">
      <c r="D10" s="2">
        <f t="shared" si="0"/>
        <v>1.0259328434194832</v>
      </c>
      <c r="E10" s="2">
        <v>1.062171</v>
      </c>
      <c r="F10" s="2">
        <v>5.4321000000000001E-2</v>
      </c>
      <c r="G10" s="2">
        <v>17.052218</v>
      </c>
      <c r="H10" s="2">
        <v>5.3950999999999999E-2</v>
      </c>
      <c r="I10" s="2">
        <v>3.3901000000000001E-2</v>
      </c>
      <c r="J10">
        <v>45</v>
      </c>
      <c r="K10">
        <v>100</v>
      </c>
      <c r="L10">
        <v>50</v>
      </c>
      <c r="M10" t="s">
        <v>13</v>
      </c>
      <c r="N10" t="s">
        <v>22</v>
      </c>
    </row>
    <row r="11" spans="1:16" x14ac:dyDescent="0.35">
      <c r="D11" s="2">
        <f t="shared" si="0"/>
        <v>1.0455872243792281</v>
      </c>
      <c r="E11" s="2">
        <v>1.102476</v>
      </c>
      <c r="F11" s="2">
        <v>5.4316999999999997E-2</v>
      </c>
      <c r="G11" s="2">
        <v>12.498748000000001</v>
      </c>
      <c r="H11" s="2">
        <v>5.3973E-2</v>
      </c>
      <c r="I11" s="2">
        <v>3.3093999999999998E-2</v>
      </c>
      <c r="J11">
        <v>46</v>
      </c>
      <c r="K11">
        <v>100</v>
      </c>
      <c r="L11">
        <v>50</v>
      </c>
      <c r="M11" t="s">
        <v>13</v>
      </c>
      <c r="N11" t="s">
        <v>22</v>
      </c>
    </row>
    <row r="12" spans="1:16" x14ac:dyDescent="0.35">
      <c r="D12" s="2">
        <f t="shared" si="0"/>
        <v>1.1836914706653525</v>
      </c>
      <c r="E12" s="2">
        <v>1.2869569999999999</v>
      </c>
      <c r="F12" s="2">
        <v>5.9457000000000003E-2</v>
      </c>
      <c r="G12" s="2">
        <v>21.935974999999999</v>
      </c>
      <c r="H12" s="2">
        <v>6.0918E-2</v>
      </c>
      <c r="I12" s="2">
        <v>4.8124E-2</v>
      </c>
      <c r="J12">
        <v>47</v>
      </c>
      <c r="K12">
        <v>100</v>
      </c>
      <c r="L12">
        <v>50</v>
      </c>
      <c r="M12" t="s">
        <v>13</v>
      </c>
      <c r="N12" t="s">
        <v>22</v>
      </c>
    </row>
    <row r="13" spans="1:16" x14ac:dyDescent="0.35">
      <c r="D13" s="2">
        <f t="shared" si="0"/>
        <v>1.2895411963941332</v>
      </c>
      <c r="E13" s="2">
        <v>1.4408559999999999</v>
      </c>
      <c r="F13" s="2">
        <v>6.2742000000000006E-2</v>
      </c>
      <c r="G13" s="2">
        <v>23.721530000000001</v>
      </c>
      <c r="H13" s="2">
        <v>6.1894999999999999E-2</v>
      </c>
      <c r="I13" s="2">
        <v>4.8014000000000001E-2</v>
      </c>
      <c r="J13">
        <v>48</v>
      </c>
      <c r="K13">
        <v>100</v>
      </c>
      <c r="L13">
        <v>50</v>
      </c>
      <c r="M13" t="s">
        <v>13</v>
      </c>
      <c r="N13" t="s">
        <v>22</v>
      </c>
    </row>
    <row r="14" spans="1:16" x14ac:dyDescent="0.35">
      <c r="D14" s="2">
        <f t="shared" si="0"/>
        <v>1.0803261505383888</v>
      </c>
      <c r="E14" s="2">
        <v>1.1394230000000001</v>
      </c>
      <c r="F14" s="2">
        <v>5.6105000000000002E-2</v>
      </c>
      <c r="G14" s="2">
        <v>13.221173</v>
      </c>
      <c r="H14" s="2">
        <v>5.4587999999999998E-2</v>
      </c>
      <c r="I14" s="2">
        <v>3.3968999999999999E-2</v>
      </c>
      <c r="J14">
        <v>49</v>
      </c>
      <c r="K14">
        <v>100</v>
      </c>
      <c r="L14">
        <v>50</v>
      </c>
      <c r="M14" t="s">
        <v>13</v>
      </c>
      <c r="N14" t="s">
        <v>22</v>
      </c>
    </row>
    <row r="15" spans="1:16" x14ac:dyDescent="0.35">
      <c r="D15" s="2">
        <f t="shared" si="0"/>
        <v>1.0341354862119045</v>
      </c>
      <c r="E15" s="2">
        <v>1.071529</v>
      </c>
      <c r="F15" s="2">
        <v>5.4710000000000002E-2</v>
      </c>
      <c r="G15" s="2">
        <v>17.624234000000001</v>
      </c>
      <c r="H15" s="2">
        <v>5.4306E-2</v>
      </c>
      <c r="I15" s="2">
        <v>3.6968000000000001E-2</v>
      </c>
      <c r="J15">
        <v>50</v>
      </c>
      <c r="K15">
        <v>100</v>
      </c>
      <c r="L15">
        <v>50</v>
      </c>
      <c r="M15" t="s">
        <v>13</v>
      </c>
      <c r="N15" t="s">
        <v>22</v>
      </c>
    </row>
    <row r="16" spans="1:16" x14ac:dyDescent="0.35">
      <c r="D16" s="2">
        <f t="shared" si="0"/>
        <v>1.026188271210196</v>
      </c>
      <c r="E16" s="2">
        <v>1.0643940000000001</v>
      </c>
      <c r="F16" s="2">
        <v>5.4232000000000002E-2</v>
      </c>
      <c r="G16" s="2">
        <v>15.551742000000001</v>
      </c>
      <c r="H16" s="2">
        <v>5.3269999999999998E-2</v>
      </c>
      <c r="I16" s="2">
        <v>3.4960999999999999E-2</v>
      </c>
      <c r="J16">
        <v>51</v>
      </c>
      <c r="K16">
        <v>100</v>
      </c>
      <c r="L16">
        <v>50</v>
      </c>
      <c r="M16" t="s">
        <v>13</v>
      </c>
      <c r="N16" t="s">
        <v>22</v>
      </c>
    </row>
    <row r="17" spans="1:15" x14ac:dyDescent="0.35">
      <c r="D17" s="8">
        <f>AVERAGE(D7:D16)</f>
        <v>1.29267308110501</v>
      </c>
      <c r="E17" s="8">
        <f>AVERAGE(E7:E16)</f>
        <v>1.4391187999999999</v>
      </c>
      <c r="F17" s="8">
        <f>AVERAGE(F7:F16)</f>
        <v>6.3168500000000002E-2</v>
      </c>
      <c r="G17" s="8">
        <f>AVERAGE(G7:G16)</f>
        <v>23.743848200000002</v>
      </c>
    </row>
    <row r="18" spans="1:15" x14ac:dyDescent="0.35">
      <c r="D18" s="8">
        <f>MEDIAN(D7:D16)</f>
        <v>1.1050656012154383</v>
      </c>
      <c r="E18" s="8">
        <f>MEDIAN(E7:E16)</f>
        <v>1.1794765</v>
      </c>
      <c r="F18" s="8">
        <f>MEDIAN(F7:F16)</f>
        <v>5.6659000000000001E-2</v>
      </c>
      <c r="G18" s="8">
        <f>MEDIAN(G7:G16)</f>
        <v>17.338225999999999</v>
      </c>
    </row>
    <row r="20" spans="1:15" x14ac:dyDescent="0.35">
      <c r="A20">
        <v>5728</v>
      </c>
      <c r="B20">
        <v>5728</v>
      </c>
      <c r="C20" t="s">
        <v>25</v>
      </c>
      <c r="D20" s="2">
        <f>((E20/$E$3)+(F20/$F$3))/2</f>
        <v>0.99632216632552906</v>
      </c>
      <c r="E20" s="2">
        <v>1.033963</v>
      </c>
      <c r="F20" s="2">
        <v>5.2624999999999998E-2</v>
      </c>
      <c r="G20" s="2">
        <v>14.451351000000001</v>
      </c>
      <c r="H20" s="2">
        <v>5.1949000000000002E-2</v>
      </c>
      <c r="I20" s="2">
        <v>3.5173999999999997E-2</v>
      </c>
      <c r="J20">
        <v>42</v>
      </c>
      <c r="K20">
        <v>100</v>
      </c>
      <c r="L20">
        <v>50</v>
      </c>
      <c r="M20" t="s">
        <v>22</v>
      </c>
      <c r="N20" t="s">
        <v>22</v>
      </c>
      <c r="O20" s="6">
        <f>(L20*K20*32)/A20</f>
        <v>27.932960893854748</v>
      </c>
    </row>
    <row r="21" spans="1:15" x14ac:dyDescent="0.35">
      <c r="D21" s="2">
        <f t="shared" ref="D21:D29" si="1">((E21/$E$3)+(F21/$F$3))/2</f>
        <v>0.91726883960205385</v>
      </c>
      <c r="E21" s="2">
        <v>0.93567500000000003</v>
      </c>
      <c r="F21" s="2">
        <v>4.9299999999999997E-2</v>
      </c>
      <c r="G21" s="2">
        <v>12.122764999999999</v>
      </c>
      <c r="H21" s="2">
        <v>4.879E-2</v>
      </c>
      <c r="I21" s="2">
        <v>3.0551999999999999E-2</v>
      </c>
      <c r="J21">
        <v>43</v>
      </c>
      <c r="K21">
        <v>100</v>
      </c>
      <c r="L21">
        <v>50</v>
      </c>
      <c r="M21" t="s">
        <v>22</v>
      </c>
      <c r="N21" t="s">
        <v>22</v>
      </c>
    </row>
    <row r="22" spans="1:15" x14ac:dyDescent="0.35">
      <c r="D22" s="2">
        <f t="shared" si="1"/>
        <v>0.98177491126369154</v>
      </c>
      <c r="E22" s="2">
        <v>1.013682</v>
      </c>
      <c r="F22" s="2">
        <v>5.2128000000000001E-2</v>
      </c>
      <c r="G22" s="2">
        <v>14.949457000000001</v>
      </c>
      <c r="H22" s="2">
        <v>5.1984000000000002E-2</v>
      </c>
      <c r="I22" s="2">
        <v>3.4556000000000003E-2</v>
      </c>
      <c r="J22">
        <v>44</v>
      </c>
      <c r="K22">
        <v>100</v>
      </c>
      <c r="L22">
        <v>50</v>
      </c>
      <c r="M22" t="s">
        <v>22</v>
      </c>
      <c r="N22" t="s">
        <v>22</v>
      </c>
    </row>
    <row r="23" spans="1:15" x14ac:dyDescent="0.35">
      <c r="D23" s="2">
        <f t="shared" si="1"/>
        <v>0.93752905045164248</v>
      </c>
      <c r="E23" s="2">
        <v>0.96075299999999997</v>
      </c>
      <c r="F23" s="2">
        <v>5.0158000000000001E-2</v>
      </c>
      <c r="G23" s="2">
        <v>15.565941</v>
      </c>
      <c r="H23" s="2">
        <v>4.9362000000000003E-2</v>
      </c>
      <c r="I23" s="2">
        <v>3.3678E-2</v>
      </c>
      <c r="J23">
        <v>45</v>
      </c>
      <c r="K23">
        <v>100</v>
      </c>
      <c r="L23">
        <v>50</v>
      </c>
      <c r="M23" t="s">
        <v>22</v>
      </c>
      <c r="N23" t="s">
        <v>22</v>
      </c>
    </row>
    <row r="24" spans="1:15" x14ac:dyDescent="0.35">
      <c r="D24" s="2">
        <f t="shared" si="1"/>
        <v>1.0618877562433222</v>
      </c>
      <c r="E24" s="2">
        <v>1.142698</v>
      </c>
      <c r="F24" s="2">
        <v>5.3957999999999999E-2</v>
      </c>
      <c r="G24" s="2">
        <v>17.014520999999998</v>
      </c>
      <c r="H24" s="2">
        <v>5.3696000000000001E-2</v>
      </c>
      <c r="I24" s="2">
        <v>3.1722E-2</v>
      </c>
      <c r="J24">
        <v>46</v>
      </c>
      <c r="K24">
        <v>100</v>
      </c>
      <c r="L24">
        <v>50</v>
      </c>
      <c r="M24" t="s">
        <v>22</v>
      </c>
      <c r="N24" t="s">
        <v>22</v>
      </c>
    </row>
    <row r="25" spans="1:15" x14ac:dyDescent="0.35">
      <c r="D25" s="2">
        <f t="shared" si="1"/>
        <v>1.1039449971539566</v>
      </c>
      <c r="E25" s="2">
        <v>1.179246</v>
      </c>
      <c r="F25" s="2">
        <v>5.6550999999999997E-2</v>
      </c>
      <c r="G25" s="2">
        <v>17.220600999999998</v>
      </c>
      <c r="H25" s="2">
        <v>5.5611000000000001E-2</v>
      </c>
      <c r="I25" s="2">
        <v>4.0325E-2</v>
      </c>
      <c r="J25">
        <v>47</v>
      </c>
      <c r="K25">
        <v>100</v>
      </c>
      <c r="L25">
        <v>50</v>
      </c>
      <c r="M25" t="s">
        <v>22</v>
      </c>
      <c r="N25" t="s">
        <v>22</v>
      </c>
    </row>
    <row r="26" spans="1:15" x14ac:dyDescent="0.35">
      <c r="D26" s="2">
        <f t="shared" si="1"/>
        <v>0.99183893235918563</v>
      </c>
      <c r="E26" s="2">
        <v>1.031129</v>
      </c>
      <c r="F26" s="2">
        <v>5.2292999999999999E-2</v>
      </c>
      <c r="G26" s="2">
        <v>15.661438</v>
      </c>
      <c r="H26" s="2">
        <v>5.1041000000000003E-2</v>
      </c>
      <c r="I26" s="2">
        <v>3.1829999999999997E-2</v>
      </c>
      <c r="J26">
        <v>48</v>
      </c>
      <c r="K26">
        <v>100</v>
      </c>
      <c r="L26">
        <v>50</v>
      </c>
      <c r="M26" t="s">
        <v>22</v>
      </c>
      <c r="N26" t="s">
        <v>22</v>
      </c>
    </row>
    <row r="27" spans="1:15" x14ac:dyDescent="0.35">
      <c r="D27" s="2">
        <f t="shared" si="1"/>
        <v>1.0548349243326265</v>
      </c>
      <c r="E27" s="2">
        <v>1.1021289999999999</v>
      </c>
      <c r="F27" s="2">
        <v>5.5326E-2</v>
      </c>
      <c r="G27" s="2">
        <v>16.888805000000001</v>
      </c>
      <c r="H27" s="2">
        <v>5.3373999999999998E-2</v>
      </c>
      <c r="I27" s="2">
        <v>3.8563E-2</v>
      </c>
      <c r="J27">
        <v>49</v>
      </c>
      <c r="K27">
        <v>100</v>
      </c>
      <c r="L27">
        <v>50</v>
      </c>
      <c r="M27" t="s">
        <v>22</v>
      </c>
      <c r="N27" t="s">
        <v>22</v>
      </c>
    </row>
    <row r="28" spans="1:15" x14ac:dyDescent="0.35">
      <c r="D28" s="2">
        <f t="shared" si="1"/>
        <v>0.97353672758270327</v>
      </c>
      <c r="E28" s="2">
        <v>1.009199</v>
      </c>
      <c r="F28" s="2">
        <v>5.1479999999999998E-2</v>
      </c>
      <c r="G28" s="2">
        <v>16.533213</v>
      </c>
      <c r="H28" s="2">
        <v>5.1702999999999999E-2</v>
      </c>
      <c r="I28" s="2">
        <v>3.7530000000000001E-2</v>
      </c>
      <c r="J28">
        <v>50</v>
      </c>
      <c r="K28">
        <v>100</v>
      </c>
      <c r="L28">
        <v>50</v>
      </c>
      <c r="M28" t="s">
        <v>22</v>
      </c>
      <c r="N28" t="s">
        <v>22</v>
      </c>
    </row>
    <row r="29" spans="1:15" x14ac:dyDescent="0.35">
      <c r="D29" s="2">
        <f t="shared" si="1"/>
        <v>0.94722280711541085</v>
      </c>
      <c r="E29" s="2">
        <v>0.96372599999999997</v>
      </c>
      <c r="F29" s="2">
        <v>5.1041000000000003E-2</v>
      </c>
      <c r="G29" s="2">
        <v>12.494433000000001</v>
      </c>
      <c r="H29" s="2">
        <v>4.9484E-2</v>
      </c>
      <c r="I29" s="2">
        <v>3.252E-2</v>
      </c>
      <c r="J29">
        <v>51</v>
      </c>
      <c r="K29">
        <v>100</v>
      </c>
      <c r="L29">
        <v>50</v>
      </c>
      <c r="M29" t="s">
        <v>22</v>
      </c>
      <c r="N29" t="s">
        <v>22</v>
      </c>
    </row>
    <row r="30" spans="1:15" x14ac:dyDescent="0.35">
      <c r="D30" s="8">
        <f>AVERAGE(D20:D29)</f>
        <v>0.99661611124301219</v>
      </c>
      <c r="E30" s="8">
        <f>AVERAGE(E20:E29)</f>
        <v>1.03722</v>
      </c>
      <c r="F30" s="8">
        <f>AVERAGE(F20:F29)</f>
        <v>5.2485999999999998E-2</v>
      </c>
      <c r="G30" s="8">
        <f>AVERAGE(G20:G29)</f>
        <v>15.290252500000003</v>
      </c>
    </row>
    <row r="31" spans="1:15" x14ac:dyDescent="0.35">
      <c r="D31" s="8">
        <f>MEDIAN(D20:D29)</f>
        <v>0.98680692181143859</v>
      </c>
      <c r="E31" s="8">
        <f>MEDIAN(E20:E29)</f>
        <v>1.0224055000000001</v>
      </c>
      <c r="F31" s="8">
        <f>MEDIAN(F20:F29)</f>
        <v>5.22105E-2</v>
      </c>
      <c r="G31" s="8">
        <f>MEDIAN(G20:G29)</f>
        <v>15.6136895</v>
      </c>
    </row>
    <row r="33" spans="1:15" x14ac:dyDescent="0.35">
      <c r="A33">
        <v>48000</v>
      </c>
      <c r="B33">
        <v>5728</v>
      </c>
      <c r="C33" t="s">
        <v>25</v>
      </c>
      <c r="D33" s="2">
        <f>((E33/$E$3)+(F33/$F$3))/2</f>
        <v>1.0195728141872915</v>
      </c>
      <c r="E33" s="2">
        <v>1.0614939999999999</v>
      </c>
      <c r="F33" s="2">
        <v>5.3675E-2</v>
      </c>
      <c r="G33" s="2">
        <v>12.269152</v>
      </c>
      <c r="H33" s="2">
        <v>5.1649E-2</v>
      </c>
      <c r="I33" s="2">
        <v>3.1524000000000003E-2</v>
      </c>
      <c r="J33">
        <v>42</v>
      </c>
      <c r="K33">
        <v>200</v>
      </c>
      <c r="L33">
        <v>100</v>
      </c>
      <c r="M33" t="s">
        <v>13</v>
      </c>
      <c r="N33" t="s">
        <v>22</v>
      </c>
      <c r="O33" s="6">
        <f>(L33*K33*32)/A33</f>
        <v>13.333333333333334</v>
      </c>
    </row>
    <row r="34" spans="1:15" x14ac:dyDescent="0.35">
      <c r="D34" s="2">
        <f t="shared" ref="D34:D42" si="2">((E34/$E$3)+(F34/$F$3))/2</f>
        <v>0.95903921918585722</v>
      </c>
      <c r="E34" s="2">
        <v>0.98128300000000002</v>
      </c>
      <c r="F34" s="2">
        <v>5.1388000000000003E-2</v>
      </c>
      <c r="G34" s="2">
        <v>12.313594</v>
      </c>
      <c r="H34" s="2">
        <v>5.0256000000000002E-2</v>
      </c>
      <c r="I34" s="2">
        <v>3.1536000000000002E-2</v>
      </c>
      <c r="J34">
        <v>43</v>
      </c>
      <c r="K34">
        <v>200</v>
      </c>
      <c r="L34">
        <v>100</v>
      </c>
      <c r="M34" t="s">
        <v>13</v>
      </c>
      <c r="N34" t="s">
        <v>22</v>
      </c>
    </row>
    <row r="35" spans="1:15" x14ac:dyDescent="0.35">
      <c r="D35" s="2">
        <f t="shared" si="2"/>
        <v>0.97517567841793462</v>
      </c>
      <c r="E35" s="2">
        <v>1.000232</v>
      </c>
      <c r="F35" s="2">
        <v>5.2124999999999998E-2</v>
      </c>
      <c r="G35" s="2">
        <v>12.314125000000001</v>
      </c>
      <c r="H35" s="2">
        <v>5.1207000000000003E-2</v>
      </c>
      <c r="I35" s="2">
        <v>3.2717999999999997E-2</v>
      </c>
      <c r="J35">
        <v>44</v>
      </c>
      <c r="K35">
        <v>200</v>
      </c>
      <c r="L35">
        <v>100</v>
      </c>
      <c r="M35" t="s">
        <v>13</v>
      </c>
      <c r="N35" t="s">
        <v>22</v>
      </c>
    </row>
    <row r="36" spans="1:15" x14ac:dyDescent="0.35">
      <c r="D36" s="2">
        <f t="shared" si="2"/>
        <v>1.0896046713577419</v>
      </c>
      <c r="E36" s="2">
        <v>1.165578</v>
      </c>
      <c r="F36" s="2">
        <v>5.5730000000000002E-2</v>
      </c>
      <c r="G36" s="2">
        <v>13.036072000000001</v>
      </c>
      <c r="H36" s="2">
        <v>5.5166E-2</v>
      </c>
      <c r="I36" s="2">
        <v>3.1579000000000003E-2</v>
      </c>
      <c r="J36">
        <v>45</v>
      </c>
      <c r="K36">
        <v>200</v>
      </c>
      <c r="L36">
        <v>100</v>
      </c>
      <c r="M36" t="s">
        <v>13</v>
      </c>
      <c r="N36" t="s">
        <v>22</v>
      </c>
    </row>
    <row r="37" spans="1:15" x14ac:dyDescent="0.35">
      <c r="D37" s="2">
        <f t="shared" si="2"/>
        <v>0.9466266776601715</v>
      </c>
      <c r="E37" s="2">
        <v>0.96401499999999996</v>
      </c>
      <c r="F37" s="2">
        <v>5.0962E-2</v>
      </c>
      <c r="G37" s="2">
        <v>11.647135</v>
      </c>
      <c r="H37" s="2">
        <v>5.0618999999999997E-2</v>
      </c>
      <c r="I37" s="2">
        <v>3.0846999999999999E-2</v>
      </c>
      <c r="J37">
        <v>46</v>
      </c>
      <c r="K37">
        <v>200</v>
      </c>
      <c r="L37">
        <v>100</v>
      </c>
      <c r="M37" t="s">
        <v>13</v>
      </c>
      <c r="N37" t="s">
        <v>22</v>
      </c>
    </row>
    <row r="38" spans="1:15" x14ac:dyDescent="0.35">
      <c r="D38" s="2">
        <f t="shared" si="2"/>
        <v>1.1497799777960598</v>
      </c>
      <c r="E38" s="2">
        <v>1.269909</v>
      </c>
      <c r="F38" s="2">
        <v>5.6716000000000003E-2</v>
      </c>
      <c r="G38" s="2">
        <v>13.155364000000001</v>
      </c>
      <c r="H38" s="2">
        <v>5.6314000000000003E-2</v>
      </c>
      <c r="I38" s="2">
        <v>3.3792000000000003E-2</v>
      </c>
      <c r="J38">
        <v>47</v>
      </c>
      <c r="K38">
        <v>200</v>
      </c>
      <c r="L38">
        <v>100</v>
      </c>
      <c r="M38" t="s">
        <v>13</v>
      </c>
      <c r="N38" t="s">
        <v>22</v>
      </c>
    </row>
    <row r="39" spans="1:15" x14ac:dyDescent="0.35">
      <c r="D39" s="2">
        <f t="shared" si="2"/>
        <v>1.1538749571896951</v>
      </c>
      <c r="E39" s="2">
        <v>1.272999</v>
      </c>
      <c r="F39" s="2">
        <v>5.6993000000000002E-2</v>
      </c>
      <c r="G39" s="2">
        <v>12.262147000000001</v>
      </c>
      <c r="H39" s="2">
        <v>5.5805E-2</v>
      </c>
      <c r="I39" s="2">
        <v>3.1959000000000001E-2</v>
      </c>
      <c r="J39">
        <v>48</v>
      </c>
      <c r="K39">
        <v>200</v>
      </c>
      <c r="L39">
        <v>100</v>
      </c>
      <c r="M39" t="s">
        <v>13</v>
      </c>
      <c r="N39" t="s">
        <v>22</v>
      </c>
    </row>
    <row r="40" spans="1:15" x14ac:dyDescent="0.35">
      <c r="D40" s="2">
        <f t="shared" si="2"/>
        <v>0.98033778926513149</v>
      </c>
      <c r="E40" s="2">
        <v>1.0230429999999999</v>
      </c>
      <c r="F40" s="2">
        <v>5.1484000000000002E-2</v>
      </c>
      <c r="G40" s="2">
        <v>12.316215</v>
      </c>
      <c r="H40" s="2">
        <v>5.0936000000000002E-2</v>
      </c>
      <c r="I40" s="2">
        <v>3.1484999999999999E-2</v>
      </c>
      <c r="J40">
        <v>49</v>
      </c>
      <c r="K40">
        <v>200</v>
      </c>
      <c r="L40">
        <v>100</v>
      </c>
      <c r="M40" t="s">
        <v>13</v>
      </c>
      <c r="N40" t="s">
        <v>22</v>
      </c>
    </row>
    <row r="41" spans="1:15" x14ac:dyDescent="0.35">
      <c r="D41" s="2">
        <f t="shared" si="2"/>
        <v>1.099078133244098</v>
      </c>
      <c r="E41" s="2">
        <v>1.1926859999999999</v>
      </c>
      <c r="F41" s="2">
        <v>5.5326E-2</v>
      </c>
      <c r="G41" s="2">
        <v>12.52347</v>
      </c>
      <c r="H41" s="2">
        <v>5.5496999999999998E-2</v>
      </c>
      <c r="I41" s="2">
        <v>3.1995999999999997E-2</v>
      </c>
      <c r="J41">
        <v>50</v>
      </c>
      <c r="K41">
        <v>200</v>
      </c>
      <c r="L41">
        <v>100</v>
      </c>
      <c r="M41" t="s">
        <v>13</v>
      </c>
      <c r="N41" t="s">
        <v>22</v>
      </c>
    </row>
    <row r="42" spans="1:15" x14ac:dyDescent="0.35">
      <c r="D42" s="2">
        <f t="shared" si="2"/>
        <v>1.0497774523328021</v>
      </c>
      <c r="E42" s="2">
        <v>1.1224190000000001</v>
      </c>
      <c r="F42" s="2">
        <v>5.3721999999999999E-2</v>
      </c>
      <c r="G42" s="2">
        <v>12.345625999999999</v>
      </c>
      <c r="H42" s="2">
        <v>5.2953E-2</v>
      </c>
      <c r="I42" s="2">
        <v>3.3051999999999998E-2</v>
      </c>
      <c r="J42">
        <v>51</v>
      </c>
      <c r="K42">
        <v>200</v>
      </c>
      <c r="L42">
        <v>100</v>
      </c>
      <c r="M42" t="s">
        <v>13</v>
      </c>
      <c r="N42" t="s">
        <v>22</v>
      </c>
    </row>
    <row r="43" spans="1:15" x14ac:dyDescent="0.35">
      <c r="D43" s="8">
        <f>AVERAGE(D33:D42)</f>
        <v>1.0422867370636784</v>
      </c>
      <c r="E43" s="8">
        <f>AVERAGE(E33:E42)</f>
        <v>1.1053658</v>
      </c>
      <c r="F43" s="8">
        <f>AVERAGE(F33:F42)</f>
        <v>5.3812100000000009E-2</v>
      </c>
      <c r="G43" s="8">
        <f>AVERAGE(G33:G42)</f>
        <v>12.418290000000001</v>
      </c>
      <c r="H43" s="2"/>
      <c r="I43" s="2"/>
    </row>
    <row r="44" spans="1:15" x14ac:dyDescent="0.35">
      <c r="D44" s="8">
        <f>MEDIAN(D33:D42)</f>
        <v>1.0346751332600468</v>
      </c>
      <c r="E44" s="8">
        <f>MEDIAN(E33:E42)</f>
        <v>1.0919565</v>
      </c>
      <c r="F44" s="8">
        <f>MEDIAN(F33:F42)</f>
        <v>5.3698499999999996E-2</v>
      </c>
      <c r="G44" s="8">
        <f>MEDIAN(G33:G42)</f>
        <v>12.31517</v>
      </c>
      <c r="H44" s="2"/>
      <c r="I44" s="2"/>
    </row>
    <row r="45" spans="1:15" x14ac:dyDescent="0.35">
      <c r="E45" s="2"/>
      <c r="F45" s="2"/>
      <c r="G45" s="2"/>
      <c r="H45" s="2"/>
      <c r="I45" s="2"/>
    </row>
    <row r="46" spans="1:15" x14ac:dyDescent="0.35">
      <c r="A46">
        <v>5728</v>
      </c>
      <c r="B46">
        <v>5728</v>
      </c>
      <c r="C46" t="s">
        <v>25</v>
      </c>
      <c r="D46" s="2">
        <f>((E46/$E$3)+(F46/$F$3))/2</f>
        <v>0.91110542510802373</v>
      </c>
      <c r="E46" s="2">
        <v>0.91941099999999998</v>
      </c>
      <c r="F46" s="2">
        <v>4.9491E-2</v>
      </c>
      <c r="G46" s="2">
        <v>12.43211</v>
      </c>
      <c r="H46" s="2">
        <v>4.8687000000000001E-2</v>
      </c>
      <c r="I46" s="2">
        <v>3.0884999999999999E-2</v>
      </c>
      <c r="J46">
        <v>42</v>
      </c>
      <c r="K46">
        <v>200</v>
      </c>
      <c r="L46">
        <v>100</v>
      </c>
      <c r="M46" t="s">
        <v>22</v>
      </c>
      <c r="N46" t="s">
        <v>22</v>
      </c>
      <c r="O46" s="6">
        <f>(L46*K46*32)/A46</f>
        <v>111.73184357541899</v>
      </c>
    </row>
    <row r="47" spans="1:15" x14ac:dyDescent="0.35">
      <c r="D47" s="2">
        <f t="shared" ref="D47:D55" si="3">((E47/$E$3)+(F47/$F$3))/2</f>
        <v>0.9567787920795694</v>
      </c>
      <c r="E47" s="2">
        <v>0.98509999999999998</v>
      </c>
      <c r="F47" s="2">
        <v>5.0945999999999998E-2</v>
      </c>
      <c r="G47" s="2">
        <v>11.944240000000001</v>
      </c>
      <c r="H47" s="2">
        <v>5.0292999999999997E-2</v>
      </c>
      <c r="I47" s="2">
        <v>3.1451E-2</v>
      </c>
      <c r="J47">
        <v>43</v>
      </c>
      <c r="K47">
        <v>200</v>
      </c>
      <c r="L47">
        <v>100</v>
      </c>
      <c r="M47" t="s">
        <v>22</v>
      </c>
      <c r="N47" t="s">
        <v>22</v>
      </c>
    </row>
    <row r="48" spans="1:15" x14ac:dyDescent="0.35">
      <c r="D48" s="2">
        <f t="shared" si="3"/>
        <v>0.97006635015409803</v>
      </c>
      <c r="E48" s="2">
        <v>1.002497</v>
      </c>
      <c r="F48" s="2">
        <v>5.1458999999999998E-2</v>
      </c>
      <c r="G48" s="2">
        <v>13.140188999999999</v>
      </c>
      <c r="H48" s="2">
        <v>5.1024E-2</v>
      </c>
      <c r="I48" s="2">
        <v>3.3218999999999999E-2</v>
      </c>
      <c r="J48">
        <v>44</v>
      </c>
      <c r="K48">
        <v>200</v>
      </c>
      <c r="L48">
        <v>100</v>
      </c>
      <c r="M48" t="s">
        <v>22</v>
      </c>
      <c r="N48" t="s">
        <v>22</v>
      </c>
    </row>
    <row r="49" spans="1:15" x14ac:dyDescent="0.35">
      <c r="D49" s="2">
        <f t="shared" si="3"/>
        <v>1.3113970592430415</v>
      </c>
      <c r="E49" s="2">
        <v>1.4991730000000001</v>
      </c>
      <c r="F49" s="2">
        <v>6.2031000000000003E-2</v>
      </c>
      <c r="G49" s="2">
        <v>19.374486999999998</v>
      </c>
      <c r="H49" s="2">
        <v>5.9643000000000002E-2</v>
      </c>
      <c r="I49" s="2">
        <v>4.1604000000000002E-2</v>
      </c>
      <c r="J49">
        <v>45</v>
      </c>
      <c r="K49">
        <v>200</v>
      </c>
      <c r="L49">
        <v>100</v>
      </c>
      <c r="M49" t="s">
        <v>22</v>
      </c>
      <c r="N49" t="s">
        <v>22</v>
      </c>
    </row>
    <row r="50" spans="1:15" x14ac:dyDescent="0.35">
      <c r="D50" s="2">
        <f t="shared" si="3"/>
        <v>0.91778396567144327</v>
      </c>
      <c r="E50" s="2">
        <v>0.92408299999999999</v>
      </c>
      <c r="F50" s="2">
        <v>4.9961999999999999E-2</v>
      </c>
      <c r="G50" s="2">
        <v>11.199717</v>
      </c>
      <c r="H50" s="2">
        <v>4.9126999999999997E-2</v>
      </c>
      <c r="I50" s="2">
        <v>2.7466999999999998E-2</v>
      </c>
      <c r="J50">
        <v>46</v>
      </c>
      <c r="K50">
        <v>200</v>
      </c>
      <c r="L50">
        <v>100</v>
      </c>
      <c r="M50" t="s">
        <v>22</v>
      </c>
      <c r="N50" t="s">
        <v>22</v>
      </c>
    </row>
    <row r="51" spans="1:15" x14ac:dyDescent="0.35">
      <c r="D51" s="2">
        <f t="shared" si="3"/>
        <v>0.92527263559621886</v>
      </c>
      <c r="E51" s="2">
        <v>0.94111100000000003</v>
      </c>
      <c r="F51" s="2">
        <v>4.9873000000000001E-2</v>
      </c>
      <c r="G51" s="2">
        <v>11.985118</v>
      </c>
      <c r="H51" s="2">
        <v>4.9029999999999997E-2</v>
      </c>
      <c r="I51" s="2">
        <v>3.1226E-2</v>
      </c>
      <c r="J51">
        <v>47</v>
      </c>
      <c r="K51">
        <v>200</v>
      </c>
      <c r="L51">
        <v>100</v>
      </c>
      <c r="M51" t="s">
        <v>22</v>
      </c>
      <c r="N51" t="s">
        <v>22</v>
      </c>
    </row>
    <row r="52" spans="1:15" x14ac:dyDescent="0.35">
      <c r="D52" s="2">
        <f t="shared" si="3"/>
        <v>0.96982255532639572</v>
      </c>
      <c r="E52" s="2">
        <v>0.99496799999999996</v>
      </c>
      <c r="F52" s="2">
        <v>5.1826999999999998E-2</v>
      </c>
      <c r="G52" s="2">
        <v>13.017242</v>
      </c>
      <c r="H52" s="2">
        <v>5.0827999999999998E-2</v>
      </c>
      <c r="I52" s="2">
        <v>3.2162999999999997E-2</v>
      </c>
      <c r="J52">
        <v>48</v>
      </c>
      <c r="K52">
        <v>200</v>
      </c>
      <c r="L52">
        <v>100</v>
      </c>
      <c r="M52" t="s">
        <v>22</v>
      </c>
      <c r="N52" t="s">
        <v>22</v>
      </c>
    </row>
    <row r="53" spans="1:15" x14ac:dyDescent="0.35">
      <c r="D53" s="2">
        <f t="shared" si="3"/>
        <v>0.94027041630388597</v>
      </c>
      <c r="E53" s="2">
        <v>0.96210399999999996</v>
      </c>
      <c r="F53" s="2">
        <v>5.0381000000000002E-2</v>
      </c>
      <c r="G53" s="2">
        <v>11.738308999999999</v>
      </c>
      <c r="H53" s="2">
        <v>4.9077000000000003E-2</v>
      </c>
      <c r="I53" s="2">
        <v>3.2382000000000001E-2</v>
      </c>
      <c r="J53">
        <v>49</v>
      </c>
      <c r="K53">
        <v>200</v>
      </c>
      <c r="L53">
        <v>100</v>
      </c>
      <c r="M53" t="s">
        <v>22</v>
      </c>
      <c r="N53" t="s">
        <v>22</v>
      </c>
    </row>
    <row r="54" spans="1:15" x14ac:dyDescent="0.35">
      <c r="D54" s="2">
        <f t="shared" si="3"/>
        <v>0.9232244834714467</v>
      </c>
      <c r="E54" s="2">
        <v>0.93842800000000004</v>
      </c>
      <c r="F54" s="2">
        <v>4.9793999999999998E-2</v>
      </c>
      <c r="G54" s="2">
        <v>12.052770000000001</v>
      </c>
      <c r="H54" s="2">
        <v>4.9727E-2</v>
      </c>
      <c r="I54" s="2">
        <v>3.2118000000000001E-2</v>
      </c>
      <c r="J54">
        <v>50</v>
      </c>
      <c r="K54">
        <v>200</v>
      </c>
      <c r="L54">
        <v>100</v>
      </c>
      <c r="M54" t="s">
        <v>22</v>
      </c>
      <c r="N54" t="s">
        <v>22</v>
      </c>
    </row>
    <row r="55" spans="1:15" x14ac:dyDescent="0.35">
      <c r="D55" s="2">
        <f t="shared" si="3"/>
        <v>0.9224382404763698</v>
      </c>
      <c r="E55" s="2">
        <v>0.932616</v>
      </c>
      <c r="F55" s="2">
        <v>5.0014000000000003E-2</v>
      </c>
      <c r="G55" s="2">
        <v>11.941939</v>
      </c>
      <c r="H55" s="2">
        <v>4.8909000000000001E-2</v>
      </c>
      <c r="I55" s="2">
        <v>3.2093999999999998E-2</v>
      </c>
      <c r="J55">
        <v>51</v>
      </c>
      <c r="K55">
        <v>200</v>
      </c>
      <c r="L55">
        <v>100</v>
      </c>
      <c r="M55" t="s">
        <v>22</v>
      </c>
      <c r="N55" t="s">
        <v>22</v>
      </c>
    </row>
    <row r="56" spans="1:15" x14ac:dyDescent="0.35">
      <c r="D56" s="8">
        <f>AVERAGE(D46:D55)</f>
        <v>0.97481599234304928</v>
      </c>
      <c r="E56" s="2"/>
      <c r="F56" s="2"/>
      <c r="G56" s="2"/>
      <c r="H56" s="2"/>
      <c r="I56" s="2"/>
    </row>
    <row r="57" spans="1:15" x14ac:dyDescent="0.35">
      <c r="D57" s="8">
        <f>MEDIAN(D46:D55)</f>
        <v>0.93277152595005242</v>
      </c>
      <c r="E57" s="2"/>
      <c r="F57" s="2"/>
      <c r="G57" s="2"/>
      <c r="H57" s="2"/>
      <c r="I57" s="2"/>
    </row>
    <row r="58" spans="1:15" x14ac:dyDescent="0.35">
      <c r="E58" s="2"/>
      <c r="F58" s="2"/>
      <c r="G58" s="2"/>
      <c r="H58" s="2"/>
      <c r="I58" s="2"/>
    </row>
    <row r="59" spans="1:15" x14ac:dyDescent="0.35">
      <c r="A59">
        <v>48000</v>
      </c>
      <c r="B59">
        <v>5728</v>
      </c>
      <c r="D59" s="2">
        <f>((E59/$E$3)+(F59/$F$3))/2</f>
        <v>1.0162060927802452</v>
      </c>
      <c r="E59" s="2">
        <v>1.054049</v>
      </c>
      <c r="F59" s="2">
        <v>5.3704000000000002E-2</v>
      </c>
      <c r="G59" s="2">
        <v>11.68383</v>
      </c>
      <c r="H59" s="2">
        <v>5.2285999999999999E-2</v>
      </c>
      <c r="I59" s="2">
        <v>2.8896999999999999E-2</v>
      </c>
      <c r="J59">
        <v>42</v>
      </c>
      <c r="K59">
        <v>400</v>
      </c>
      <c r="L59">
        <v>200</v>
      </c>
      <c r="M59" t="s">
        <v>13</v>
      </c>
      <c r="N59" t="s">
        <v>22</v>
      </c>
      <c r="O59" s="6">
        <f>(L59*K59*32)/A59</f>
        <v>53.333333333333336</v>
      </c>
    </row>
    <row r="60" spans="1:15" x14ac:dyDescent="0.35">
      <c r="D60" s="2">
        <f t="shared" ref="D60:D68" si="4">((E60/$E$3)+(F60/$F$3))/2</f>
        <v>1.1383065089713371</v>
      </c>
      <c r="E60" s="2">
        <v>1.239376</v>
      </c>
      <c r="F60" s="2">
        <v>5.7084999999999997E-2</v>
      </c>
      <c r="G60" s="2">
        <v>9.8567509999999992</v>
      </c>
      <c r="H60" s="2">
        <v>5.4954000000000003E-2</v>
      </c>
      <c r="I60" s="2">
        <v>2.8295000000000001E-2</v>
      </c>
      <c r="J60">
        <v>43</v>
      </c>
      <c r="K60">
        <v>400</v>
      </c>
      <c r="L60">
        <v>200</v>
      </c>
      <c r="M60" t="s">
        <v>13</v>
      </c>
      <c r="N60" t="s">
        <v>22</v>
      </c>
    </row>
    <row r="61" spans="1:15" x14ac:dyDescent="0.35">
      <c r="D61" s="2">
        <f t="shared" si="4"/>
        <v>0.98360186494536039</v>
      </c>
      <c r="E61" s="2">
        <v>1.006246</v>
      </c>
      <c r="F61" s="2">
        <v>5.2713000000000003E-2</v>
      </c>
      <c r="G61" s="2">
        <v>9.9368119999999998</v>
      </c>
      <c r="H61" s="2">
        <v>5.1355999999999999E-2</v>
      </c>
      <c r="I61" s="2">
        <v>2.8233999999999999E-2</v>
      </c>
      <c r="J61">
        <v>44</v>
      </c>
      <c r="K61">
        <v>400</v>
      </c>
      <c r="L61">
        <v>200</v>
      </c>
      <c r="M61" t="s">
        <v>13</v>
      </c>
      <c r="N61" t="s">
        <v>22</v>
      </c>
    </row>
    <row r="62" spans="1:15" x14ac:dyDescent="0.35">
      <c r="D62" s="2"/>
      <c r="J62">
        <v>45</v>
      </c>
    </row>
    <row r="63" spans="1:15" x14ac:dyDescent="0.35">
      <c r="D63" s="2"/>
      <c r="J63">
        <v>46</v>
      </c>
    </row>
    <row r="64" spans="1:15" x14ac:dyDescent="0.35">
      <c r="D64" s="2"/>
      <c r="J64">
        <v>47</v>
      </c>
    </row>
    <row r="65" spans="1:15" x14ac:dyDescent="0.35">
      <c r="D65" s="2"/>
      <c r="J65">
        <v>48</v>
      </c>
    </row>
    <row r="66" spans="1:15" x14ac:dyDescent="0.35">
      <c r="D66" s="2"/>
      <c r="J66">
        <v>49</v>
      </c>
    </row>
    <row r="67" spans="1:15" x14ac:dyDescent="0.35">
      <c r="D67" s="2"/>
      <c r="J67">
        <v>50</v>
      </c>
    </row>
    <row r="68" spans="1:15" x14ac:dyDescent="0.35">
      <c r="D68" s="2"/>
      <c r="J68">
        <v>51</v>
      </c>
    </row>
    <row r="69" spans="1:15" x14ac:dyDescent="0.35">
      <c r="D69" s="8">
        <f>AVERAGE(D59:D68)</f>
        <v>1.0460381555656475</v>
      </c>
      <c r="E69" s="8">
        <f>AVERAGE(E59:E68)</f>
        <v>1.0998903333333334</v>
      </c>
      <c r="F69" s="8">
        <f>AVERAGE(F59:F68)</f>
        <v>5.4500666666666669E-2</v>
      </c>
      <c r="G69" s="8">
        <f>AVERAGE(G59:G68)</f>
        <v>10.492464333333333</v>
      </c>
    </row>
    <row r="70" spans="1:15" x14ac:dyDescent="0.35">
      <c r="D70" s="8">
        <f>MEDIAN(D59:D68)</f>
        <v>1.0162060927802452</v>
      </c>
      <c r="E70" s="8">
        <f>MEDIAN(E59:E68)</f>
        <v>1.054049</v>
      </c>
      <c r="F70" s="8">
        <f>MEDIAN(F59:F68)</f>
        <v>5.3704000000000002E-2</v>
      </c>
      <c r="G70" s="8">
        <f>MEDIAN(G59:G68)</f>
        <v>9.9368119999999998</v>
      </c>
    </row>
    <row r="72" spans="1:15" x14ac:dyDescent="0.35">
      <c r="A72">
        <v>5728</v>
      </c>
      <c r="B72">
        <v>5728</v>
      </c>
      <c r="D72" s="2">
        <f>((E72/$E$3)+(F72/$F$3))/2</f>
        <v>0.92623245882823668</v>
      </c>
      <c r="E72">
        <v>0.93390600000000001</v>
      </c>
      <c r="F72">
        <v>5.0353000000000002E-2</v>
      </c>
      <c r="G72">
        <v>9.902882</v>
      </c>
      <c r="H72">
        <v>4.9681999999999997E-2</v>
      </c>
      <c r="I72">
        <v>2.6084E-2</v>
      </c>
      <c r="J72">
        <v>42</v>
      </c>
      <c r="K72">
        <v>400</v>
      </c>
      <c r="L72">
        <v>200</v>
      </c>
      <c r="M72" t="s">
        <v>22</v>
      </c>
      <c r="N72" t="s">
        <v>22</v>
      </c>
      <c r="O72" s="6">
        <f>(L72*K72*32)/A72</f>
        <v>446.92737430167597</v>
      </c>
    </row>
    <row r="73" spans="1:15" x14ac:dyDescent="0.35">
      <c r="D73" s="2">
        <f t="shared" ref="D73:D74" si="5">((E73/$E$3)+(F73/$F$3))/2</f>
        <v>0.94051464662169915</v>
      </c>
      <c r="E73">
        <v>0.96909900000000004</v>
      </c>
      <c r="F73">
        <v>5.0041000000000002E-2</v>
      </c>
      <c r="G73">
        <v>10.210321</v>
      </c>
      <c r="H73">
        <v>4.9452000000000003E-2</v>
      </c>
      <c r="I73">
        <v>2.5658E-2</v>
      </c>
      <c r="J73">
        <v>43</v>
      </c>
      <c r="K73">
        <v>400</v>
      </c>
      <c r="L73">
        <v>200</v>
      </c>
      <c r="M73" t="s">
        <v>22</v>
      </c>
      <c r="N73" t="s">
        <v>22</v>
      </c>
    </row>
    <row r="74" spans="1:15" x14ac:dyDescent="0.35">
      <c r="D74" s="2">
        <f t="shared" si="5"/>
        <v>0.92589671674601093</v>
      </c>
      <c r="E74">
        <v>0.94491000000000003</v>
      </c>
      <c r="F74">
        <v>4.9741E-2</v>
      </c>
      <c r="G74">
        <v>8.5347039999999996</v>
      </c>
      <c r="H74">
        <v>4.9296E-2</v>
      </c>
      <c r="I74">
        <v>2.4816000000000001E-2</v>
      </c>
      <c r="J74">
        <v>44</v>
      </c>
      <c r="K74">
        <v>400</v>
      </c>
      <c r="L74">
        <v>200</v>
      </c>
      <c r="M74" t="s">
        <v>22</v>
      </c>
      <c r="N74" t="s">
        <v>22</v>
      </c>
    </row>
    <row r="75" spans="1:15" x14ac:dyDescent="0.35">
      <c r="D75" s="2"/>
      <c r="J75">
        <v>45</v>
      </c>
    </row>
    <row r="76" spans="1:15" x14ac:dyDescent="0.35">
      <c r="D76" s="2"/>
      <c r="J76">
        <v>46</v>
      </c>
    </row>
    <row r="77" spans="1:15" x14ac:dyDescent="0.35">
      <c r="D77" s="2"/>
      <c r="J77">
        <v>47</v>
      </c>
    </row>
    <row r="78" spans="1:15" x14ac:dyDescent="0.35">
      <c r="D78" s="2"/>
      <c r="J78">
        <v>48</v>
      </c>
    </row>
    <row r="79" spans="1:15" x14ac:dyDescent="0.35">
      <c r="D79" s="2"/>
      <c r="J79">
        <v>49</v>
      </c>
    </row>
    <row r="80" spans="1:15" x14ac:dyDescent="0.35">
      <c r="D80" s="2"/>
      <c r="J80">
        <v>50</v>
      </c>
    </row>
    <row r="81" spans="1:15" x14ac:dyDescent="0.35">
      <c r="D81" s="2"/>
      <c r="J81">
        <v>51</v>
      </c>
    </row>
    <row r="82" spans="1:15" x14ac:dyDescent="0.35">
      <c r="D82" s="8">
        <f>AVERAGE(D72:D81)</f>
        <v>0.93088127406531562</v>
      </c>
      <c r="E82" s="8">
        <f>AVERAGE(E72:E81)</f>
        <v>0.94930499999999995</v>
      </c>
      <c r="F82" s="8">
        <f>AVERAGE(F72:F81)</f>
        <v>5.0045000000000006E-2</v>
      </c>
      <c r="G82" s="8">
        <f>AVERAGE(G72:G81)</f>
        <v>9.5493023333333316</v>
      </c>
    </row>
    <row r="83" spans="1:15" x14ac:dyDescent="0.35">
      <c r="D83" s="8">
        <f>MEDIAN(D72:D81)</f>
        <v>0.92623245882823668</v>
      </c>
      <c r="E83" s="8">
        <f>MEDIAN(E72:E81)</f>
        <v>0.94491000000000003</v>
      </c>
      <c r="F83" s="8">
        <f>MEDIAN(F72:F81)</f>
        <v>5.0041000000000002E-2</v>
      </c>
      <c r="G83" s="8">
        <f>MEDIAN(G72:G81)</f>
        <v>9.902882</v>
      </c>
    </row>
    <row r="85" spans="1:15" x14ac:dyDescent="0.35">
      <c r="A85">
        <v>48000</v>
      </c>
      <c r="B85">
        <v>5728</v>
      </c>
      <c r="D85" s="2">
        <f>((E85/$E$3)+(F85/$F$3))/2</f>
        <v>1.3810128177602221</v>
      </c>
      <c r="E85">
        <v>1.5723750000000001</v>
      </c>
      <c r="F85">
        <v>6.5657999999999994E-2</v>
      </c>
      <c r="G85">
        <v>23.319334000000001</v>
      </c>
      <c r="H85">
        <v>6.3043000000000002E-2</v>
      </c>
      <c r="I85">
        <v>4.3663E-2</v>
      </c>
      <c r="J85">
        <v>42</v>
      </c>
      <c r="K85">
        <v>500</v>
      </c>
      <c r="L85">
        <v>100</v>
      </c>
      <c r="M85" t="s">
        <v>13</v>
      </c>
      <c r="N85" t="s">
        <v>22</v>
      </c>
      <c r="O85" s="6">
        <f>(L85*K85*32)/A85</f>
        <v>33.333333333333336</v>
      </c>
    </row>
    <row r="86" spans="1:15" x14ac:dyDescent="0.35">
      <c r="D86" s="2">
        <f t="shared" ref="D86:D87" si="6">((E86/$E$3)+(F86/$F$3))/2</f>
        <v>1.3793185950293776</v>
      </c>
      <c r="E86">
        <v>1.581993</v>
      </c>
      <c r="F86">
        <v>6.4973000000000003E-2</v>
      </c>
      <c r="G86">
        <v>22.598994000000001</v>
      </c>
      <c r="H86">
        <v>6.3968999999999998E-2</v>
      </c>
      <c r="I86">
        <v>4.1870999999999998E-2</v>
      </c>
      <c r="J86">
        <v>43</v>
      </c>
      <c r="K86">
        <v>500</v>
      </c>
      <c r="L86">
        <v>100</v>
      </c>
      <c r="M86" t="s">
        <v>13</v>
      </c>
      <c r="N86" t="s">
        <v>22</v>
      </c>
    </row>
    <row r="87" spans="1:15" x14ac:dyDescent="0.35">
      <c r="D87" s="2">
        <f t="shared" si="6"/>
        <v>1.0018170728203524</v>
      </c>
      <c r="E87">
        <v>1.0283800000000001</v>
      </c>
      <c r="F87">
        <v>5.3505999999999998E-2</v>
      </c>
      <c r="G87">
        <v>14.516565999999999</v>
      </c>
      <c r="H87">
        <v>5.3289000000000003E-2</v>
      </c>
      <c r="I87">
        <v>3.4287999999999999E-2</v>
      </c>
      <c r="J87">
        <v>44</v>
      </c>
      <c r="K87">
        <v>500</v>
      </c>
      <c r="L87">
        <v>100</v>
      </c>
      <c r="M87" t="s">
        <v>13</v>
      </c>
      <c r="N87" t="s">
        <v>22</v>
      </c>
    </row>
    <row r="88" spans="1:15" x14ac:dyDescent="0.35">
      <c r="D88" s="2"/>
      <c r="J88">
        <v>45</v>
      </c>
    </row>
    <row r="89" spans="1:15" x14ac:dyDescent="0.35">
      <c r="D89" s="2"/>
      <c r="J89">
        <v>46</v>
      </c>
    </row>
    <row r="90" spans="1:15" x14ac:dyDescent="0.35">
      <c r="D90" s="2"/>
      <c r="J90">
        <v>47</v>
      </c>
    </row>
    <row r="91" spans="1:15" x14ac:dyDescent="0.35">
      <c r="D91" s="2"/>
      <c r="J91">
        <v>48</v>
      </c>
    </row>
    <row r="92" spans="1:15" x14ac:dyDescent="0.35">
      <c r="D92" s="2"/>
      <c r="J92">
        <v>49</v>
      </c>
    </row>
    <row r="93" spans="1:15" x14ac:dyDescent="0.35">
      <c r="D93" s="2"/>
      <c r="J93">
        <v>50</v>
      </c>
    </row>
    <row r="94" spans="1:15" x14ac:dyDescent="0.35">
      <c r="D94" s="2"/>
      <c r="J94">
        <v>51</v>
      </c>
    </row>
    <row r="95" spans="1:15" x14ac:dyDescent="0.35">
      <c r="D95" s="8">
        <f>AVERAGE(D85:D94)</f>
        <v>1.2540494952033174</v>
      </c>
      <c r="E95" s="8">
        <f>AVERAGE(E85:E94)</f>
        <v>1.3942493333333335</v>
      </c>
      <c r="F95" s="8">
        <f>AVERAGE(F85:F94)</f>
        <v>6.1378999999999996E-2</v>
      </c>
      <c r="G95" s="8">
        <f>AVERAGE(G85:G94)</f>
        <v>20.144964666666667</v>
      </c>
    </row>
    <row r="96" spans="1:15" x14ac:dyDescent="0.35">
      <c r="D96" s="8">
        <f>MEDIAN(D85:D94)</f>
        <v>1.3793185950293776</v>
      </c>
      <c r="E96" s="8">
        <f>MEDIAN(E85:E94)</f>
        <v>1.5723750000000001</v>
      </c>
      <c r="F96" s="8">
        <f>MEDIAN(F85:F94)</f>
        <v>6.4973000000000003E-2</v>
      </c>
      <c r="G96" s="8">
        <f>MEDIAN(G85:G94)</f>
        <v>22.598994000000001</v>
      </c>
    </row>
    <row r="98" spans="1:15" x14ac:dyDescent="0.35">
      <c r="A98">
        <v>48000</v>
      </c>
      <c r="B98">
        <v>5728</v>
      </c>
      <c r="D98" s="2"/>
      <c r="J98">
        <v>42</v>
      </c>
      <c r="K98">
        <v>1500</v>
      </c>
      <c r="L98">
        <v>100</v>
      </c>
      <c r="M98" t="s">
        <v>13</v>
      </c>
      <c r="N98" t="s">
        <v>22</v>
      </c>
      <c r="O98" s="6">
        <f>(L98*K98*32)/A98</f>
        <v>100</v>
      </c>
    </row>
    <row r="99" spans="1:15" x14ac:dyDescent="0.35">
      <c r="D99" s="2"/>
      <c r="J99">
        <v>43</v>
      </c>
    </row>
    <row r="100" spans="1:15" x14ac:dyDescent="0.35">
      <c r="D100" s="2"/>
      <c r="J100">
        <v>44</v>
      </c>
    </row>
    <row r="101" spans="1:15" x14ac:dyDescent="0.35">
      <c r="D101" s="2"/>
      <c r="J101">
        <v>45</v>
      </c>
    </row>
    <row r="102" spans="1:15" x14ac:dyDescent="0.35">
      <c r="D102" s="2"/>
      <c r="J102">
        <v>46</v>
      </c>
    </row>
    <row r="103" spans="1:15" x14ac:dyDescent="0.35">
      <c r="D103" s="2"/>
      <c r="J103">
        <v>47</v>
      </c>
    </row>
    <row r="104" spans="1:15" x14ac:dyDescent="0.35">
      <c r="D104" s="2"/>
      <c r="J104">
        <v>48</v>
      </c>
    </row>
    <row r="105" spans="1:15" x14ac:dyDescent="0.35">
      <c r="D105" s="2"/>
      <c r="J105">
        <v>49</v>
      </c>
    </row>
    <row r="106" spans="1:15" x14ac:dyDescent="0.35">
      <c r="D106" s="2"/>
      <c r="J106">
        <v>50</v>
      </c>
    </row>
    <row r="107" spans="1:15" x14ac:dyDescent="0.35">
      <c r="D107" s="9"/>
      <c r="J107">
        <v>51</v>
      </c>
    </row>
    <row r="108" spans="1:15" x14ac:dyDescent="0.35">
      <c r="D108" s="9"/>
    </row>
    <row r="109" spans="1:15" x14ac:dyDescent="0.35">
      <c r="D109" s="9"/>
    </row>
    <row r="111" spans="1:15" x14ac:dyDescent="0.35">
      <c r="A111">
        <v>5728</v>
      </c>
      <c r="B111">
        <v>5728</v>
      </c>
      <c r="J111">
        <v>42</v>
      </c>
      <c r="K111">
        <v>179</v>
      </c>
      <c r="L111">
        <v>100</v>
      </c>
      <c r="M111" t="s">
        <v>22</v>
      </c>
      <c r="N111" t="s">
        <v>22</v>
      </c>
      <c r="O111" s="6">
        <f>(L111*K111*32)/A111</f>
        <v>100</v>
      </c>
    </row>
    <row r="112" spans="1:15" x14ac:dyDescent="0.35">
      <c r="J112">
        <v>43</v>
      </c>
    </row>
    <row r="113" spans="10:10" x14ac:dyDescent="0.35">
      <c r="J113">
        <v>44</v>
      </c>
    </row>
    <row r="114" spans="10:10" x14ac:dyDescent="0.35">
      <c r="J114">
        <v>45</v>
      </c>
    </row>
    <row r="115" spans="10:10" x14ac:dyDescent="0.35">
      <c r="J115">
        <v>46</v>
      </c>
    </row>
    <row r="116" spans="10:10" x14ac:dyDescent="0.35">
      <c r="J116">
        <v>47</v>
      </c>
    </row>
    <row r="117" spans="10:10" x14ac:dyDescent="0.35">
      <c r="J117">
        <v>48</v>
      </c>
    </row>
    <row r="118" spans="10:10" x14ac:dyDescent="0.35">
      <c r="J118">
        <v>49</v>
      </c>
    </row>
    <row r="119" spans="10:10" x14ac:dyDescent="0.35">
      <c r="J119">
        <v>50</v>
      </c>
    </row>
    <row r="120" spans="10:10" x14ac:dyDescent="0.35">
      <c r="J120">
        <v>51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8B62-6549-4E67-8DCC-48C29B162344}">
  <dimension ref="A1:P112"/>
  <sheetViews>
    <sheetView zoomScale="55" zoomScaleNormal="55" workbookViewId="0">
      <pane ySplit="1" topLeftCell="A86" activePane="bottomLeft" state="frozen"/>
      <selection pane="bottomLeft" activeCell="C22" sqref="C22"/>
    </sheetView>
  </sheetViews>
  <sheetFormatPr baseColWidth="10" defaultRowHeight="14.5" x14ac:dyDescent="0.35"/>
  <cols>
    <col min="1" max="1" width="8.08984375" bestFit="1" customWidth="1"/>
    <col min="2" max="2" width="7.453125" bestFit="1" customWidth="1"/>
    <col min="3" max="3" width="7.81640625" bestFit="1" customWidth="1"/>
    <col min="4" max="4" width="6.54296875" bestFit="1" customWidth="1"/>
    <col min="5" max="6" width="9.54296875" bestFit="1" customWidth="1"/>
    <col min="7" max="7" width="10.54296875" bestFit="1" customWidth="1"/>
    <col min="8" max="9" width="9.54296875" bestFit="1" customWidth="1"/>
    <col min="10" max="10" width="5" bestFit="1" customWidth="1"/>
    <col min="11" max="11" width="7.54296875" bestFit="1" customWidth="1"/>
    <col min="12" max="12" width="7.453125" customWidth="1"/>
    <col min="13" max="13" width="18.08984375" bestFit="1" customWidth="1"/>
    <col min="14" max="14" width="19.36328125" bestFit="1" customWidth="1"/>
    <col min="15" max="15" width="8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4" spans="1:16" x14ac:dyDescent="0.35">
      <c r="B4">
        <v>10975</v>
      </c>
      <c r="C4" t="s">
        <v>20</v>
      </c>
      <c r="D4" s="2">
        <v>1</v>
      </c>
      <c r="E4" s="2">
        <v>0.99390000000000001</v>
      </c>
      <c r="F4" s="2">
        <v>0.16459099999999999</v>
      </c>
      <c r="N4" t="s">
        <v>26</v>
      </c>
    </row>
    <row r="5" spans="1:16" x14ac:dyDescent="0.35">
      <c r="D5" s="2"/>
      <c r="E5" s="2"/>
      <c r="F5" s="2"/>
    </row>
    <row r="8" spans="1:16" x14ac:dyDescent="0.35">
      <c r="A8">
        <v>48000</v>
      </c>
      <c r="B8">
        <v>10975</v>
      </c>
      <c r="C8" t="s">
        <v>25</v>
      </c>
      <c r="D8" s="2">
        <f>((E8/$E$4)+(F8/$F$4))/2</f>
        <v>1.1117248658682952</v>
      </c>
      <c r="E8" s="2">
        <v>1.2793859999999999</v>
      </c>
      <c r="F8" s="2">
        <v>0.15409200000000001</v>
      </c>
      <c r="G8" s="2">
        <v>25.122346</v>
      </c>
      <c r="H8" s="2">
        <v>0.14555100000000001</v>
      </c>
      <c r="I8" s="2">
        <v>0.116325</v>
      </c>
      <c r="J8">
        <v>42</v>
      </c>
      <c r="K8">
        <v>100</v>
      </c>
      <c r="L8">
        <v>50</v>
      </c>
      <c r="M8" t="s">
        <v>13</v>
      </c>
      <c r="N8" t="s">
        <v>26</v>
      </c>
      <c r="O8" s="6">
        <f>(32*L8*K8)/A8</f>
        <v>3.3333333333333335</v>
      </c>
      <c r="P8" t="s">
        <v>27</v>
      </c>
    </row>
    <row r="9" spans="1:16" x14ac:dyDescent="0.35">
      <c r="D9" s="2">
        <f t="shared" ref="D9:D17" si="0">((E9/$E$4)+(F9/$F$4))/2</f>
        <v>1.005181767823403</v>
      </c>
      <c r="E9" s="2">
        <v>1.0280830000000001</v>
      </c>
      <c r="F9" s="2">
        <v>0.160636</v>
      </c>
      <c r="G9" s="2">
        <v>22.259307</v>
      </c>
      <c r="H9" s="2">
        <v>0.14643800000000001</v>
      </c>
      <c r="I9" s="2">
        <v>0.10052700000000001</v>
      </c>
      <c r="J9">
        <v>43</v>
      </c>
      <c r="K9">
        <v>100</v>
      </c>
      <c r="L9">
        <v>50</v>
      </c>
      <c r="M9" t="s">
        <v>13</v>
      </c>
      <c r="N9" t="s">
        <v>26</v>
      </c>
      <c r="O9" s="6"/>
    </row>
    <row r="10" spans="1:16" x14ac:dyDescent="0.35">
      <c r="D10" s="2">
        <f t="shared" si="0"/>
        <v>1.6064098295811411</v>
      </c>
      <c r="E10" s="2">
        <v>2.1280779999999999</v>
      </c>
      <c r="F10" s="2">
        <v>0.17638899999999999</v>
      </c>
      <c r="G10" s="2">
        <v>56.985881999999997</v>
      </c>
      <c r="H10" s="2">
        <v>0.17053199999999999</v>
      </c>
      <c r="I10" s="2">
        <v>0.179367</v>
      </c>
      <c r="J10">
        <v>44</v>
      </c>
      <c r="K10">
        <v>100</v>
      </c>
      <c r="L10">
        <v>50</v>
      </c>
      <c r="M10" t="s">
        <v>13</v>
      </c>
      <c r="N10" t="s">
        <v>26</v>
      </c>
      <c r="O10" s="6"/>
    </row>
    <row r="11" spans="1:16" x14ac:dyDescent="0.35">
      <c r="D11" s="2">
        <f t="shared" si="0"/>
        <v>1.0106233331663215</v>
      </c>
      <c r="E11" s="2">
        <v>1.0237670000000001</v>
      </c>
      <c r="F11" s="2">
        <v>0.16314200000000001</v>
      </c>
      <c r="G11" s="2">
        <v>26.367384999999999</v>
      </c>
      <c r="H11" s="2">
        <v>0.150587</v>
      </c>
      <c r="I11" s="2">
        <v>0.10752200000000001</v>
      </c>
      <c r="J11">
        <v>45</v>
      </c>
      <c r="K11">
        <v>100</v>
      </c>
      <c r="L11">
        <v>50</v>
      </c>
      <c r="M11" t="s">
        <v>13</v>
      </c>
      <c r="N11" t="s">
        <v>26</v>
      </c>
      <c r="O11" s="6"/>
    </row>
    <row r="12" spans="1:16" x14ac:dyDescent="0.35">
      <c r="D12" s="2">
        <f t="shared" si="0"/>
        <v>0.96168260197070232</v>
      </c>
      <c r="E12" s="2">
        <v>0.98488799999999999</v>
      </c>
      <c r="F12" s="2">
        <v>0.15347</v>
      </c>
      <c r="G12" s="2">
        <v>20.307165000000001</v>
      </c>
      <c r="H12" s="2">
        <v>0.14379500000000001</v>
      </c>
      <c r="I12" s="2">
        <v>0.101062</v>
      </c>
      <c r="J12">
        <v>46</v>
      </c>
      <c r="K12">
        <v>100</v>
      </c>
      <c r="L12">
        <v>50</v>
      </c>
      <c r="M12" t="s">
        <v>13</v>
      </c>
      <c r="N12" t="s">
        <v>26</v>
      </c>
      <c r="O12" s="6"/>
    </row>
    <row r="13" spans="1:16" x14ac:dyDescent="0.35">
      <c r="D13" s="2">
        <f t="shared" si="0"/>
        <v>1.1097520714343778</v>
      </c>
      <c r="E13" s="2">
        <v>1.2050000000000001</v>
      </c>
      <c r="F13" s="2">
        <v>0.16576099999999999</v>
      </c>
      <c r="G13" s="2">
        <v>30.964143</v>
      </c>
      <c r="H13" s="2">
        <v>0.15453700000000001</v>
      </c>
      <c r="I13" s="2">
        <v>0.13209099999999999</v>
      </c>
      <c r="J13">
        <v>47</v>
      </c>
      <c r="K13">
        <v>100</v>
      </c>
      <c r="L13">
        <v>50</v>
      </c>
      <c r="M13" t="s">
        <v>13</v>
      </c>
      <c r="N13" t="s">
        <v>26</v>
      </c>
      <c r="O13" s="6"/>
    </row>
    <row r="14" spans="1:16" x14ac:dyDescent="0.35">
      <c r="D14" s="2">
        <f t="shared" si="0"/>
        <v>1.159527660016328</v>
      </c>
      <c r="E14" s="2">
        <v>1.2994209999999999</v>
      </c>
      <c r="F14" s="2">
        <v>0.16650999999999999</v>
      </c>
      <c r="G14" s="2">
        <v>31.974399999999999</v>
      </c>
      <c r="H14" s="2">
        <v>0.15592500000000001</v>
      </c>
      <c r="I14" s="2">
        <v>0.13006699999999999</v>
      </c>
      <c r="J14">
        <v>48</v>
      </c>
      <c r="K14">
        <v>100</v>
      </c>
      <c r="L14">
        <v>50</v>
      </c>
      <c r="M14" t="s">
        <v>13</v>
      </c>
      <c r="N14" t="s">
        <v>26</v>
      </c>
      <c r="O14" s="6"/>
    </row>
    <row r="15" spans="1:16" x14ac:dyDescent="0.35">
      <c r="D15" s="2">
        <f t="shared" si="0"/>
        <v>1.0329653490871724</v>
      </c>
      <c r="E15" s="2">
        <v>1.0812459999999999</v>
      </c>
      <c r="F15" s="2">
        <v>0.16097800000000001</v>
      </c>
      <c r="G15" s="2">
        <v>22.424710000000001</v>
      </c>
      <c r="H15" s="2">
        <v>0.14793899999999999</v>
      </c>
      <c r="I15" s="2">
        <v>0.107722</v>
      </c>
      <c r="J15">
        <v>49</v>
      </c>
      <c r="K15">
        <v>100</v>
      </c>
      <c r="L15">
        <v>50</v>
      </c>
      <c r="M15" t="s">
        <v>13</v>
      </c>
      <c r="N15" t="s">
        <v>26</v>
      </c>
      <c r="O15" s="6"/>
    </row>
    <row r="16" spans="1:16" x14ac:dyDescent="0.35">
      <c r="D16" s="2">
        <f t="shared" si="0"/>
        <v>1.0198979079295991</v>
      </c>
      <c r="E16" s="2">
        <v>1.055186</v>
      </c>
      <c r="F16" s="2">
        <v>0.160992</v>
      </c>
      <c r="G16" s="2">
        <v>26.812438</v>
      </c>
      <c r="H16" s="2">
        <v>0.14954200000000001</v>
      </c>
      <c r="I16" s="2">
        <v>0.11443200000000001</v>
      </c>
      <c r="J16">
        <v>50</v>
      </c>
      <c r="K16">
        <v>100</v>
      </c>
      <c r="L16">
        <v>50</v>
      </c>
      <c r="M16" t="s">
        <v>13</v>
      </c>
      <c r="N16" t="s">
        <v>26</v>
      </c>
      <c r="O16" s="6"/>
    </row>
    <row r="17" spans="1:15" x14ac:dyDescent="0.35">
      <c r="D17" s="2">
        <f t="shared" si="0"/>
        <v>1.0031239762171338</v>
      </c>
      <c r="E17" s="2">
        <v>1.0246930000000001</v>
      </c>
      <c r="F17" s="2">
        <v>0.16052</v>
      </c>
      <c r="G17" s="2">
        <v>24.881546</v>
      </c>
      <c r="H17" s="2">
        <v>0.14699100000000001</v>
      </c>
      <c r="I17" s="2">
        <v>0.10896500000000001</v>
      </c>
      <c r="J17">
        <v>51</v>
      </c>
      <c r="K17">
        <v>100</v>
      </c>
      <c r="L17">
        <v>50</v>
      </c>
      <c r="M17" t="s">
        <v>13</v>
      </c>
      <c r="N17" t="s">
        <v>26</v>
      </c>
      <c r="O17" s="6"/>
    </row>
    <row r="18" spans="1:15" x14ac:dyDescent="0.35">
      <c r="D18" s="8">
        <f>AVERAGE(D8:D17)</f>
        <v>1.1020889363094475</v>
      </c>
      <c r="E18" s="8">
        <f>AVERAGE(E8:E17)</f>
        <v>1.2109748</v>
      </c>
      <c r="F18" s="8">
        <f>AVERAGE(F8:F17)</f>
        <v>0.162249</v>
      </c>
      <c r="G18" s="8">
        <f>AVERAGE(G8:G17)</f>
        <v>28.809932200000002</v>
      </c>
    </row>
    <row r="19" spans="1:15" x14ac:dyDescent="0.35">
      <c r="D19" s="8">
        <f>MEDIAN(D8:D17)</f>
        <v>1.0264316285083859</v>
      </c>
      <c r="E19" s="8">
        <f>MEDIAN(E8:E17)</f>
        <v>1.0682160000000001</v>
      </c>
      <c r="F19" s="8">
        <f>MEDIAN(F8:F17)</f>
        <v>0.16098499999999999</v>
      </c>
      <c r="G19" s="8">
        <f>MEDIAN(G8:G17)</f>
        <v>25.7448655</v>
      </c>
    </row>
    <row r="21" spans="1:15" x14ac:dyDescent="0.35">
      <c r="A21">
        <v>10975</v>
      </c>
      <c r="B21">
        <v>10975</v>
      </c>
      <c r="D21" s="2">
        <f>((E21/$E$4)+(F21/$F$4))/2</f>
        <v>0.982749738597955</v>
      </c>
      <c r="E21" s="2">
        <v>0.99497199999999997</v>
      </c>
      <c r="F21" s="2">
        <v>0.15873499999999999</v>
      </c>
      <c r="G21" s="2">
        <v>25.583037000000001</v>
      </c>
      <c r="H21" s="2">
        <v>0.14676600000000001</v>
      </c>
      <c r="I21" s="2">
        <v>0.108379</v>
      </c>
      <c r="J21">
        <v>42</v>
      </c>
      <c r="K21">
        <v>100</v>
      </c>
      <c r="L21">
        <v>50</v>
      </c>
      <c r="M21" t="s">
        <v>26</v>
      </c>
      <c r="N21" t="s">
        <v>26</v>
      </c>
      <c r="O21" s="6">
        <f>(32*L21*K21)/A21</f>
        <v>14.578587699316628</v>
      </c>
    </row>
    <row r="22" spans="1:15" x14ac:dyDescent="0.35">
      <c r="D22" s="2">
        <f t="shared" ref="D22:D30" si="1">((E22/$E$4)+(F22/$F$4))/2</f>
        <v>0.93026458604503648</v>
      </c>
      <c r="E22" s="2">
        <v>0.94194599999999995</v>
      </c>
      <c r="F22" s="2">
        <v>0.15023900000000001</v>
      </c>
      <c r="G22" s="2">
        <v>22.453606000000001</v>
      </c>
      <c r="H22" s="2">
        <v>0.13953499999999999</v>
      </c>
      <c r="I22" s="2">
        <v>0.10299999999999999</v>
      </c>
      <c r="J22">
        <v>43</v>
      </c>
      <c r="K22">
        <v>100</v>
      </c>
      <c r="L22">
        <v>50</v>
      </c>
      <c r="M22" t="s">
        <v>26</v>
      </c>
      <c r="N22" t="s">
        <v>26</v>
      </c>
    </row>
    <row r="23" spans="1:15" x14ac:dyDescent="0.35">
      <c r="D23" s="2">
        <f t="shared" si="1"/>
        <v>0.96680952723155622</v>
      </c>
      <c r="E23" s="2">
        <v>0.98721099999999995</v>
      </c>
      <c r="F23" s="2">
        <v>0.15477299999999999</v>
      </c>
      <c r="G23" s="2">
        <v>22.534939999999999</v>
      </c>
      <c r="H23" s="2">
        <v>0.14307600000000001</v>
      </c>
      <c r="I23" s="2">
        <v>0.104253</v>
      </c>
      <c r="J23">
        <v>44</v>
      </c>
      <c r="K23">
        <v>100</v>
      </c>
      <c r="L23">
        <v>50</v>
      </c>
      <c r="M23" t="s">
        <v>26</v>
      </c>
      <c r="N23" t="s">
        <v>26</v>
      </c>
    </row>
    <row r="24" spans="1:15" x14ac:dyDescent="0.35">
      <c r="D24" s="2">
        <f t="shared" si="1"/>
        <v>1.0311679999630581</v>
      </c>
      <c r="E24" s="2">
        <v>1.115022</v>
      </c>
      <c r="F24" s="2">
        <v>0.15479299999999999</v>
      </c>
      <c r="G24" s="2">
        <v>24.584534999999999</v>
      </c>
      <c r="H24" s="2">
        <v>0.14368700000000001</v>
      </c>
      <c r="I24" s="2">
        <v>0.108344</v>
      </c>
      <c r="J24">
        <v>45</v>
      </c>
      <c r="K24">
        <v>100</v>
      </c>
      <c r="L24">
        <v>50</v>
      </c>
      <c r="M24" t="s">
        <v>26</v>
      </c>
      <c r="N24" t="s">
        <v>26</v>
      </c>
    </row>
    <row r="25" spans="1:15" x14ac:dyDescent="0.35">
      <c r="D25" s="2">
        <f t="shared" si="1"/>
        <v>0.95349298310571262</v>
      </c>
      <c r="E25" s="2">
        <v>0.97741900000000004</v>
      </c>
      <c r="F25" s="2">
        <v>0.15201100000000001</v>
      </c>
      <c r="G25" s="2">
        <v>22.395275000000002</v>
      </c>
      <c r="H25" s="2">
        <v>0.14296</v>
      </c>
      <c r="I25" s="2">
        <v>0.107531</v>
      </c>
      <c r="J25">
        <v>46</v>
      </c>
      <c r="K25">
        <v>100</v>
      </c>
      <c r="L25">
        <v>50</v>
      </c>
      <c r="M25" t="s">
        <v>26</v>
      </c>
      <c r="N25" t="s">
        <v>26</v>
      </c>
    </row>
    <row r="26" spans="1:15" x14ac:dyDescent="0.35">
      <c r="D26" s="2">
        <f t="shared" si="1"/>
        <v>0.95947960391318365</v>
      </c>
      <c r="E26" s="2">
        <v>0.980684</v>
      </c>
      <c r="F26" s="2">
        <v>0.15344099999999999</v>
      </c>
      <c r="G26" s="2">
        <v>23.146802000000001</v>
      </c>
      <c r="H26" s="2">
        <v>0.14254</v>
      </c>
      <c r="I26" s="2">
        <v>0.10842400000000001</v>
      </c>
      <c r="J26">
        <v>47</v>
      </c>
      <c r="K26">
        <v>100</v>
      </c>
      <c r="L26">
        <v>50</v>
      </c>
      <c r="M26" t="s">
        <v>26</v>
      </c>
      <c r="N26" t="s">
        <v>26</v>
      </c>
    </row>
    <row r="27" spans="1:15" x14ac:dyDescent="0.35">
      <c r="D27" s="2">
        <f t="shared" si="1"/>
        <v>1.19335033058609</v>
      </c>
      <c r="E27" s="2">
        <v>1.413157</v>
      </c>
      <c r="F27" s="2">
        <v>0.15880900000000001</v>
      </c>
      <c r="G27" s="2">
        <v>33.147261999999998</v>
      </c>
      <c r="H27" s="2">
        <v>0.150148</v>
      </c>
      <c r="I27" s="2">
        <v>0.13472300000000001</v>
      </c>
      <c r="J27">
        <v>48</v>
      </c>
      <c r="K27">
        <v>100</v>
      </c>
      <c r="L27">
        <v>50</v>
      </c>
      <c r="M27" t="s">
        <v>26</v>
      </c>
      <c r="N27" t="s">
        <v>26</v>
      </c>
    </row>
    <row r="28" spans="1:15" x14ac:dyDescent="0.35">
      <c r="D28" s="2">
        <f t="shared" si="1"/>
        <v>0.94152199888598853</v>
      </c>
      <c r="E28" s="2">
        <v>0.95845999999999998</v>
      </c>
      <c r="F28" s="2">
        <v>0.15121000000000001</v>
      </c>
      <c r="G28" s="2">
        <v>22.118375</v>
      </c>
      <c r="H28" s="2">
        <v>0.13939399999999999</v>
      </c>
      <c r="I28" s="2">
        <v>0.100413</v>
      </c>
      <c r="J28">
        <v>49</v>
      </c>
      <c r="K28">
        <v>100</v>
      </c>
      <c r="L28">
        <v>50</v>
      </c>
      <c r="M28" t="s">
        <v>26</v>
      </c>
      <c r="N28" t="s">
        <v>26</v>
      </c>
    </row>
    <row r="29" spans="1:15" x14ac:dyDescent="0.35">
      <c r="D29" s="2">
        <f t="shared" si="1"/>
        <v>1.0812518998385245</v>
      </c>
      <c r="E29" s="2">
        <v>1.1348389999999999</v>
      </c>
      <c r="F29" s="2">
        <v>0.16799800000000001</v>
      </c>
      <c r="G29" s="2">
        <v>28.147127999999999</v>
      </c>
      <c r="H29" s="2">
        <v>0.155746</v>
      </c>
      <c r="I29" s="2">
        <v>0.11727600000000001</v>
      </c>
      <c r="J29">
        <v>50</v>
      </c>
      <c r="K29">
        <v>100</v>
      </c>
      <c r="L29">
        <v>50</v>
      </c>
      <c r="M29" t="s">
        <v>26</v>
      </c>
      <c r="N29" t="s">
        <v>26</v>
      </c>
    </row>
    <row r="30" spans="1:15" x14ac:dyDescent="0.35">
      <c r="D30" s="2">
        <f t="shared" si="1"/>
        <v>1.0027323354908086</v>
      </c>
      <c r="E30" s="2">
        <v>1.0532440000000001</v>
      </c>
      <c r="F30" s="2">
        <v>0.155663</v>
      </c>
      <c r="G30" s="2">
        <v>24.762566</v>
      </c>
      <c r="H30" s="2">
        <v>0.14440700000000001</v>
      </c>
      <c r="I30" s="2">
        <v>0.111429</v>
      </c>
      <c r="J30">
        <v>51</v>
      </c>
      <c r="K30">
        <v>100</v>
      </c>
      <c r="L30">
        <v>50</v>
      </c>
      <c r="M30" t="s">
        <v>26</v>
      </c>
      <c r="N30" t="s">
        <v>26</v>
      </c>
    </row>
    <row r="31" spans="1:15" x14ac:dyDescent="0.35">
      <c r="D31" s="8">
        <f>AVERAGE(D21:D30)</f>
        <v>1.0042821003657914</v>
      </c>
      <c r="E31" s="8">
        <f>AVERAGE(E21:E30)</f>
        <v>1.0556953999999998</v>
      </c>
      <c r="F31" s="8">
        <f>AVERAGE(F21:F30)</f>
        <v>0.15576720000000002</v>
      </c>
      <c r="G31" s="8">
        <f>AVERAGE(G21:G30)</f>
        <v>24.887352600000003</v>
      </c>
    </row>
    <row r="32" spans="1:15" x14ac:dyDescent="0.35">
      <c r="D32" s="8">
        <f>MEDIAN(D21:D30)</f>
        <v>0.97477963291475556</v>
      </c>
      <c r="E32" s="8">
        <f>MEDIAN(E21:E30)</f>
        <v>0.99109150000000001</v>
      </c>
      <c r="F32" s="8">
        <f>MEDIAN(F21:F30)</f>
        <v>0.154783</v>
      </c>
      <c r="G32" s="8">
        <f>MEDIAN(G21:G30)</f>
        <v>23.865668499999998</v>
      </c>
    </row>
    <row r="34" spans="1:15" x14ac:dyDescent="0.35">
      <c r="A34">
        <v>48000</v>
      </c>
      <c r="B34">
        <v>10975</v>
      </c>
      <c r="D34" s="2">
        <f>((E34/$E$4)+(F34/$F$4))/2</f>
        <v>0.92096944956472226</v>
      </c>
      <c r="E34" s="2">
        <v>0.93267800000000001</v>
      </c>
      <c r="F34" s="2">
        <v>0.14871400000000001</v>
      </c>
      <c r="G34" s="2">
        <v>18.248778000000001</v>
      </c>
      <c r="H34" s="2">
        <v>0.13631699999999999</v>
      </c>
      <c r="I34" s="2">
        <v>9.4570000000000001E-2</v>
      </c>
      <c r="J34">
        <v>42</v>
      </c>
      <c r="K34">
        <v>200</v>
      </c>
      <c r="L34">
        <v>100</v>
      </c>
      <c r="M34" t="s">
        <v>13</v>
      </c>
      <c r="N34" t="s">
        <v>26</v>
      </c>
      <c r="O34" s="6">
        <f>(32*L34*K34)/A34</f>
        <v>13.333333333333334</v>
      </c>
    </row>
    <row r="35" spans="1:15" x14ac:dyDescent="0.35">
      <c r="D35" s="2">
        <f t="shared" ref="D35:D43" si="2">((E35/$E$4)+(F35/$F$4))/2</f>
        <v>0.92285483268878121</v>
      </c>
      <c r="E35" s="2">
        <v>0.91878700000000002</v>
      </c>
      <c r="F35" s="2">
        <v>0.15163499999999999</v>
      </c>
      <c r="G35" s="2">
        <v>19.984784999999999</v>
      </c>
      <c r="H35" s="2">
        <v>0.13855100000000001</v>
      </c>
      <c r="I35" s="2">
        <v>9.4427999999999998E-2</v>
      </c>
      <c r="J35">
        <v>43</v>
      </c>
      <c r="K35">
        <v>200</v>
      </c>
      <c r="L35">
        <v>100</v>
      </c>
      <c r="M35" t="s">
        <v>13</v>
      </c>
      <c r="N35" t="s">
        <v>26</v>
      </c>
    </row>
    <row r="36" spans="1:15" x14ac:dyDescent="0.35">
      <c r="D36" s="2">
        <f t="shared" si="2"/>
        <v>0.92577898105272927</v>
      </c>
      <c r="E36" s="2">
        <v>0.93404399999999999</v>
      </c>
      <c r="F36" s="2">
        <v>0.15007100000000001</v>
      </c>
      <c r="G36" s="2">
        <v>18.668451000000001</v>
      </c>
      <c r="H36" s="2">
        <v>0.137681</v>
      </c>
      <c r="I36" s="2">
        <v>9.6479999999999996E-2</v>
      </c>
      <c r="J36">
        <v>44</v>
      </c>
      <c r="K36">
        <v>200</v>
      </c>
      <c r="L36">
        <v>100</v>
      </c>
      <c r="M36" t="s">
        <v>13</v>
      </c>
      <c r="N36" t="s">
        <v>26</v>
      </c>
    </row>
    <row r="37" spans="1:15" x14ac:dyDescent="0.35">
      <c r="D37" s="2">
        <f t="shared" si="2"/>
        <v>0.95362322288432733</v>
      </c>
      <c r="E37" s="2">
        <v>0.98066699999999996</v>
      </c>
      <c r="F37" s="2">
        <v>0.15151600000000001</v>
      </c>
      <c r="G37" s="2">
        <v>19.169644999999999</v>
      </c>
      <c r="H37" s="2">
        <v>0.138682</v>
      </c>
      <c r="I37" s="2">
        <v>9.3151999999999999E-2</v>
      </c>
      <c r="J37">
        <v>45</v>
      </c>
      <c r="K37">
        <v>200</v>
      </c>
      <c r="L37">
        <v>100</v>
      </c>
      <c r="M37" t="s">
        <v>13</v>
      </c>
      <c r="N37" t="s">
        <v>26</v>
      </c>
    </row>
    <row r="38" spans="1:15" x14ac:dyDescent="0.35">
      <c r="D38" s="2">
        <f t="shared" si="2"/>
        <v>0.93965387287030611</v>
      </c>
      <c r="E38" s="2">
        <v>0.953098</v>
      </c>
      <c r="F38" s="2">
        <v>0.15148300000000001</v>
      </c>
      <c r="G38" s="2">
        <v>19.148368000000001</v>
      </c>
      <c r="H38" s="2">
        <v>0.140791</v>
      </c>
      <c r="I38" s="2">
        <v>9.5153000000000001E-2</v>
      </c>
      <c r="J38">
        <v>46</v>
      </c>
      <c r="K38">
        <v>200</v>
      </c>
      <c r="L38">
        <v>100</v>
      </c>
      <c r="M38" t="s">
        <v>13</v>
      </c>
      <c r="N38" t="s">
        <v>26</v>
      </c>
    </row>
    <row r="39" spans="1:15" x14ac:dyDescent="0.35">
      <c r="D39" s="2">
        <f t="shared" si="2"/>
        <v>1.001402277033943</v>
      </c>
      <c r="E39" s="2">
        <v>1.070292</v>
      </c>
      <c r="F39" s="2">
        <v>0.15240200000000001</v>
      </c>
      <c r="G39" s="2">
        <v>18.933658999999999</v>
      </c>
      <c r="H39" s="2">
        <v>0.14081399999999999</v>
      </c>
      <c r="I39" s="2">
        <v>0.101678</v>
      </c>
      <c r="J39">
        <v>47</v>
      </c>
      <c r="K39">
        <v>200</v>
      </c>
      <c r="L39">
        <v>100</v>
      </c>
      <c r="M39" t="s">
        <v>13</v>
      </c>
      <c r="N39" t="s">
        <v>26</v>
      </c>
    </row>
    <row r="40" spans="1:15" x14ac:dyDescent="0.35">
      <c r="D40" s="2">
        <f t="shared" si="2"/>
        <v>0.99987549042323043</v>
      </c>
      <c r="E40" s="2">
        <v>1.0844549999999999</v>
      </c>
      <c r="F40" s="2">
        <v>0.14955399999999999</v>
      </c>
      <c r="G40" s="2">
        <v>18.702755</v>
      </c>
      <c r="H40" s="2">
        <v>0.14099600000000001</v>
      </c>
      <c r="I40" s="2">
        <v>9.8837999999999995E-2</v>
      </c>
      <c r="J40">
        <v>48</v>
      </c>
      <c r="K40">
        <v>200</v>
      </c>
      <c r="L40">
        <v>100</v>
      </c>
      <c r="M40" t="s">
        <v>13</v>
      </c>
      <c r="N40" t="s">
        <v>26</v>
      </c>
    </row>
    <row r="41" spans="1:15" x14ac:dyDescent="0.35">
      <c r="D41" s="2">
        <f t="shared" si="2"/>
        <v>0.9149779491486949</v>
      </c>
      <c r="E41" s="2">
        <v>0.91512199999999999</v>
      </c>
      <c r="F41" s="2">
        <v>0.149649</v>
      </c>
      <c r="G41" s="2">
        <v>19.117291000000002</v>
      </c>
      <c r="H41" s="2">
        <v>0.135822</v>
      </c>
      <c r="I41" s="2">
        <v>9.7667000000000004E-2</v>
      </c>
      <c r="J41">
        <v>49</v>
      </c>
      <c r="K41">
        <v>200</v>
      </c>
      <c r="L41">
        <v>100</v>
      </c>
      <c r="M41" t="s">
        <v>13</v>
      </c>
      <c r="N41" t="s">
        <v>26</v>
      </c>
    </row>
    <row r="42" spans="1:15" x14ac:dyDescent="0.35">
      <c r="D42" s="2">
        <f t="shared" si="2"/>
        <v>0.99451695181179711</v>
      </c>
      <c r="E42" s="2">
        <v>1.0645279999999999</v>
      </c>
      <c r="F42" s="2">
        <v>0.15109</v>
      </c>
      <c r="G42" s="2">
        <v>18.710179</v>
      </c>
      <c r="H42" s="2">
        <v>0.14189099999999999</v>
      </c>
      <c r="I42" s="2">
        <v>9.7359000000000001E-2</v>
      </c>
      <c r="J42">
        <v>50</v>
      </c>
      <c r="K42">
        <v>200</v>
      </c>
      <c r="L42">
        <v>100</v>
      </c>
      <c r="M42" t="s">
        <v>13</v>
      </c>
      <c r="N42" t="s">
        <v>26</v>
      </c>
    </row>
    <row r="43" spans="1:15" x14ac:dyDescent="0.35">
      <c r="D43" s="2">
        <f t="shared" si="2"/>
        <v>0.98339825081963173</v>
      </c>
      <c r="E43" s="2">
        <v>1.036913</v>
      </c>
      <c r="F43" s="2">
        <v>0.152003</v>
      </c>
      <c r="G43" s="2">
        <v>19.574354</v>
      </c>
      <c r="H43" s="2">
        <v>0.14055300000000001</v>
      </c>
      <c r="I43" s="2">
        <v>0.10118099999999999</v>
      </c>
      <c r="J43">
        <v>51</v>
      </c>
      <c r="K43">
        <v>200</v>
      </c>
      <c r="L43">
        <v>100</v>
      </c>
      <c r="M43" t="s">
        <v>13</v>
      </c>
      <c r="N43" t="s">
        <v>26</v>
      </c>
    </row>
    <row r="44" spans="1:15" x14ac:dyDescent="0.35">
      <c r="D44" s="8">
        <f>AVERAGE(D34:D43)</f>
        <v>0.95570512782981631</v>
      </c>
      <c r="E44" s="8">
        <f>AVERAGE(E34:E43)</f>
        <v>0.9890584</v>
      </c>
      <c r="F44" s="8">
        <f>AVERAGE(F34:F43)</f>
        <v>0.15081169999999999</v>
      </c>
      <c r="G44" s="8">
        <f>AVERAGE(G34:G43)</f>
        <v>19.025826500000001</v>
      </c>
    </row>
    <row r="45" spans="1:15" x14ac:dyDescent="0.35">
      <c r="D45" s="8">
        <f>MEDIAN(D34:D43)</f>
        <v>0.94663854787731672</v>
      </c>
      <c r="E45" s="8">
        <f>MEDIAN(E34:E43)</f>
        <v>0.96688249999999998</v>
      </c>
      <c r="F45" s="8">
        <f>MEDIAN(F34:F43)</f>
        <v>0.15128649999999999</v>
      </c>
      <c r="G45" s="8">
        <f>MEDIAN(G34:G43)</f>
        <v>19.025475</v>
      </c>
    </row>
    <row r="47" spans="1:15" x14ac:dyDescent="0.35">
      <c r="A47">
        <v>10975</v>
      </c>
      <c r="B47">
        <v>10975</v>
      </c>
      <c r="D47" s="2">
        <f>((E47/$E$4)+(F47/$F$4))/2</f>
        <v>0.9087256475973079</v>
      </c>
      <c r="E47" s="2">
        <v>0.91963799999999996</v>
      </c>
      <c r="F47" s="2">
        <v>0.146843</v>
      </c>
      <c r="G47" s="2">
        <v>15.982676</v>
      </c>
      <c r="H47" s="2">
        <v>0.136436</v>
      </c>
      <c r="I47" s="2">
        <v>9.4144000000000005E-2</v>
      </c>
      <c r="J47">
        <v>42</v>
      </c>
      <c r="K47">
        <v>200</v>
      </c>
      <c r="L47">
        <v>100</v>
      </c>
      <c r="M47" t="s">
        <v>26</v>
      </c>
      <c r="N47" t="s">
        <v>26</v>
      </c>
      <c r="O47" s="6">
        <f>(32*L47*K47)/A47</f>
        <v>58.314350797266513</v>
      </c>
    </row>
    <row r="48" spans="1:15" x14ac:dyDescent="0.35">
      <c r="D48" s="2">
        <f t="shared" ref="D48:D56" si="3">((E48/$E$4)+(F48/$F$4))/2</f>
        <v>0.95675197223456054</v>
      </c>
      <c r="E48" s="2">
        <v>0.94225499999999995</v>
      </c>
      <c r="F48" s="2">
        <v>0.15890699999999999</v>
      </c>
      <c r="G48" s="2">
        <v>19.831040999999999</v>
      </c>
      <c r="H48" s="2">
        <v>0.144812</v>
      </c>
      <c r="I48" s="2">
        <v>9.3341999999999994E-2</v>
      </c>
      <c r="J48">
        <v>43</v>
      </c>
      <c r="K48">
        <v>200</v>
      </c>
      <c r="L48">
        <v>100</v>
      </c>
      <c r="M48" t="s">
        <v>26</v>
      </c>
      <c r="N48" t="s">
        <v>26</v>
      </c>
    </row>
    <row r="49" spans="1:15" x14ac:dyDescent="0.35">
      <c r="D49" s="2">
        <f t="shared" si="3"/>
        <v>1.0125553208050282</v>
      </c>
      <c r="E49" s="2">
        <v>1.0316110000000001</v>
      </c>
      <c r="F49" s="2">
        <v>0.16247900000000001</v>
      </c>
      <c r="G49" s="2">
        <v>18.980706999999999</v>
      </c>
      <c r="H49" s="2">
        <v>0.148234</v>
      </c>
      <c r="I49" s="2">
        <v>0.10466300000000001</v>
      </c>
      <c r="J49">
        <v>44</v>
      </c>
      <c r="K49">
        <v>200</v>
      </c>
      <c r="L49">
        <v>100</v>
      </c>
      <c r="M49" t="s">
        <v>26</v>
      </c>
      <c r="N49" t="s">
        <v>26</v>
      </c>
    </row>
    <row r="50" spans="1:15" x14ac:dyDescent="0.35">
      <c r="D50" s="2">
        <f t="shared" si="3"/>
        <v>0.92181073954064063</v>
      </c>
      <c r="E50" s="2">
        <v>0.91615599999999997</v>
      </c>
      <c r="F50" s="2">
        <v>0.151727</v>
      </c>
      <c r="G50" s="2">
        <v>20.035525</v>
      </c>
      <c r="H50" s="2">
        <v>0.137599</v>
      </c>
      <c r="I50" s="2">
        <v>9.5935000000000006E-2</v>
      </c>
      <c r="J50">
        <v>45</v>
      </c>
      <c r="K50">
        <v>200</v>
      </c>
      <c r="L50">
        <v>100</v>
      </c>
      <c r="M50" t="s">
        <v>26</v>
      </c>
      <c r="N50" t="s">
        <v>26</v>
      </c>
    </row>
    <row r="51" spans="1:15" x14ac:dyDescent="0.35">
      <c r="D51" s="2">
        <f t="shared" si="3"/>
        <v>0.94910764563167604</v>
      </c>
      <c r="E51" s="2">
        <v>0.94198099999999996</v>
      </c>
      <c r="F51" s="2">
        <v>0.15643599999999999</v>
      </c>
      <c r="G51" s="2">
        <v>19.645288000000001</v>
      </c>
      <c r="H51" s="2">
        <v>0.14231199999999999</v>
      </c>
      <c r="I51" s="2">
        <v>9.4003000000000003E-2</v>
      </c>
      <c r="J51">
        <v>46</v>
      </c>
      <c r="K51">
        <v>200</v>
      </c>
      <c r="L51">
        <v>100</v>
      </c>
      <c r="M51" t="s">
        <v>26</v>
      </c>
      <c r="N51" t="s">
        <v>26</v>
      </c>
    </row>
    <row r="52" spans="1:15" x14ac:dyDescent="0.35">
      <c r="D52" s="2">
        <f t="shared" si="3"/>
        <v>1.0958603071080684</v>
      </c>
      <c r="E52" s="2">
        <v>1.25404</v>
      </c>
      <c r="F52" s="2">
        <v>0.15306700000000001</v>
      </c>
      <c r="G52" s="2">
        <v>27.958956000000001</v>
      </c>
      <c r="H52" s="2">
        <v>0.144432</v>
      </c>
      <c r="I52" s="2">
        <v>0.12803100000000001</v>
      </c>
      <c r="J52">
        <v>47</v>
      </c>
      <c r="K52">
        <v>200</v>
      </c>
      <c r="L52">
        <v>100</v>
      </c>
      <c r="M52" t="s">
        <v>26</v>
      </c>
      <c r="N52" t="s">
        <v>26</v>
      </c>
    </row>
    <row r="53" spans="1:15" x14ac:dyDescent="0.35">
      <c r="D53" s="2">
        <f t="shared" si="3"/>
        <v>0.95834379058576369</v>
      </c>
      <c r="E53" s="2">
        <v>0.97682599999999997</v>
      </c>
      <c r="F53" s="2">
        <v>0.15370600000000001</v>
      </c>
      <c r="G53" s="2">
        <v>18.311837000000001</v>
      </c>
      <c r="H53" s="2">
        <v>0.14054700000000001</v>
      </c>
      <c r="I53" s="2">
        <v>9.7490999999999994E-2</v>
      </c>
      <c r="J53">
        <v>48</v>
      </c>
      <c r="K53">
        <v>200</v>
      </c>
      <c r="L53">
        <v>100</v>
      </c>
      <c r="M53" t="s">
        <v>26</v>
      </c>
      <c r="N53" t="s">
        <v>26</v>
      </c>
    </row>
    <row r="54" spans="1:15" x14ac:dyDescent="0.35">
      <c r="D54" s="2">
        <f t="shared" si="3"/>
        <v>0.91004814676438561</v>
      </c>
      <c r="E54" s="2">
        <v>0.91665700000000006</v>
      </c>
      <c r="F54" s="2">
        <v>0.14777199999999999</v>
      </c>
      <c r="G54" s="2">
        <v>21.920953999999998</v>
      </c>
      <c r="H54" s="2">
        <v>0.135375</v>
      </c>
      <c r="I54" s="2">
        <v>0.10308100000000001</v>
      </c>
      <c r="J54">
        <v>49</v>
      </c>
      <c r="K54">
        <v>200</v>
      </c>
      <c r="L54">
        <v>100</v>
      </c>
      <c r="M54" t="s">
        <v>26</v>
      </c>
      <c r="N54" t="s">
        <v>26</v>
      </c>
    </row>
    <row r="55" spans="1:15" x14ac:dyDescent="0.35">
      <c r="D55" s="2">
        <f t="shared" si="3"/>
        <v>1.0852728177140687</v>
      </c>
      <c r="E55" s="2">
        <v>1.2234229999999999</v>
      </c>
      <c r="F55" s="2">
        <v>0.15465200000000001</v>
      </c>
      <c r="G55" s="2">
        <v>28.361581999999999</v>
      </c>
      <c r="H55" s="2">
        <v>0.146511</v>
      </c>
      <c r="I55" s="2">
        <v>0.121709</v>
      </c>
      <c r="J55">
        <v>50</v>
      </c>
      <c r="K55">
        <v>200</v>
      </c>
      <c r="L55">
        <v>100</v>
      </c>
      <c r="M55" t="s">
        <v>26</v>
      </c>
      <c r="N55" t="s">
        <v>26</v>
      </c>
    </row>
    <row r="56" spans="1:15" x14ac:dyDescent="0.35">
      <c r="D56" s="2">
        <f t="shared" si="3"/>
        <v>0.95286364359701303</v>
      </c>
      <c r="E56" s="2">
        <v>0.96162099999999995</v>
      </c>
      <c r="F56" s="2">
        <v>0.15442</v>
      </c>
      <c r="G56" s="2">
        <v>21.477066000000001</v>
      </c>
      <c r="H56" s="2">
        <v>0.14219300000000001</v>
      </c>
      <c r="I56" s="2">
        <v>0.109948</v>
      </c>
      <c r="J56">
        <v>51</v>
      </c>
      <c r="K56">
        <v>200</v>
      </c>
      <c r="L56">
        <v>100</v>
      </c>
      <c r="M56" t="s">
        <v>26</v>
      </c>
      <c r="N56" t="s">
        <v>26</v>
      </c>
    </row>
    <row r="57" spans="1:15" x14ac:dyDescent="0.35">
      <c r="D57" s="8">
        <f>AVERAGE(D47:D56)</f>
        <v>0.97513400315785115</v>
      </c>
    </row>
    <row r="58" spans="1:15" x14ac:dyDescent="0.35">
      <c r="D58" s="8">
        <f>MEDIAN(D47:D56)</f>
        <v>0.95480780791578679</v>
      </c>
    </row>
    <row r="60" spans="1:15" x14ac:dyDescent="0.35">
      <c r="A60">
        <v>48000</v>
      </c>
      <c r="B60">
        <v>10975</v>
      </c>
      <c r="D60" s="2">
        <f>((E60/$E$4)+(F60/$F$4))/2</f>
        <v>0.9686506028725882</v>
      </c>
      <c r="E60" s="2">
        <v>0.99420399999999998</v>
      </c>
      <c r="F60" s="2">
        <v>0.154221</v>
      </c>
      <c r="G60" s="2">
        <v>12.840272000000001</v>
      </c>
      <c r="H60" s="2">
        <v>0.14152699999999999</v>
      </c>
      <c r="I60" s="2">
        <v>9.0745999999999993E-2</v>
      </c>
      <c r="J60">
        <v>42</v>
      </c>
      <c r="K60">
        <v>400</v>
      </c>
      <c r="L60">
        <v>200</v>
      </c>
      <c r="M60" t="s">
        <v>13</v>
      </c>
      <c r="N60" t="s">
        <v>26</v>
      </c>
      <c r="O60" s="6">
        <f>(32*L60*K60)/A60</f>
        <v>53.333333333333336</v>
      </c>
    </row>
    <row r="61" spans="1:15" x14ac:dyDescent="0.35">
      <c r="A61">
        <v>48000</v>
      </c>
      <c r="B61">
        <v>10975</v>
      </c>
      <c r="D61" s="2">
        <f t="shared" ref="D61:D62" si="4">((E61/$E$4)+(F61/$F$4))/2</f>
        <v>1.0146386245768735</v>
      </c>
      <c r="E61" s="2">
        <v>1.095788</v>
      </c>
      <c r="F61" s="2">
        <v>0.15253700000000001</v>
      </c>
      <c r="G61" s="2">
        <v>10.975904999999999</v>
      </c>
      <c r="H61" s="2">
        <v>0.14052799999999999</v>
      </c>
      <c r="I61" s="2">
        <v>8.5648000000000002E-2</v>
      </c>
      <c r="J61">
        <v>43</v>
      </c>
      <c r="K61">
        <v>400</v>
      </c>
      <c r="L61">
        <v>200</v>
      </c>
      <c r="M61" t="s">
        <v>13</v>
      </c>
      <c r="N61" t="s">
        <v>26</v>
      </c>
      <c r="O61" s="6">
        <f>(32*L61*K61)/A61</f>
        <v>53.333333333333336</v>
      </c>
    </row>
    <row r="62" spans="1:15" x14ac:dyDescent="0.35">
      <c r="A62">
        <v>48000</v>
      </c>
      <c r="B62">
        <v>10975</v>
      </c>
      <c r="D62" s="2">
        <f t="shared" si="4"/>
        <v>0.93761747606074519</v>
      </c>
      <c r="E62" s="2">
        <v>0.94043900000000002</v>
      </c>
      <c r="F62" s="2">
        <v>0.15290899999999999</v>
      </c>
      <c r="G62" s="2">
        <v>11.224379000000001</v>
      </c>
      <c r="H62" s="2">
        <v>0.13774700000000001</v>
      </c>
      <c r="I62" s="2">
        <v>8.5500999999999994E-2</v>
      </c>
      <c r="J62">
        <v>44</v>
      </c>
      <c r="K62">
        <v>400</v>
      </c>
      <c r="L62">
        <v>200</v>
      </c>
      <c r="M62" t="s">
        <v>13</v>
      </c>
      <c r="N62" t="s">
        <v>26</v>
      </c>
      <c r="O62" s="6">
        <f>(32*L62*K62)/A62</f>
        <v>53.333333333333336</v>
      </c>
    </row>
    <row r="63" spans="1:15" x14ac:dyDescent="0.35">
      <c r="D63" s="2"/>
      <c r="J63">
        <v>45</v>
      </c>
    </row>
    <row r="64" spans="1:15" x14ac:dyDescent="0.35">
      <c r="D64" s="2"/>
      <c r="J64">
        <v>46</v>
      </c>
    </row>
    <row r="65" spans="1:15" x14ac:dyDescent="0.35">
      <c r="D65" s="2"/>
      <c r="J65">
        <v>47</v>
      </c>
    </row>
    <row r="66" spans="1:15" x14ac:dyDescent="0.35">
      <c r="D66" s="2"/>
      <c r="J66">
        <v>48</v>
      </c>
    </row>
    <row r="67" spans="1:15" x14ac:dyDescent="0.35">
      <c r="D67" s="2"/>
      <c r="J67">
        <v>49</v>
      </c>
    </row>
    <row r="68" spans="1:15" x14ac:dyDescent="0.35">
      <c r="D68" s="2"/>
      <c r="J68">
        <v>50</v>
      </c>
    </row>
    <row r="69" spans="1:15" x14ac:dyDescent="0.35">
      <c r="D69" s="2"/>
      <c r="J69">
        <v>51</v>
      </c>
    </row>
    <row r="70" spans="1:15" x14ac:dyDescent="0.35">
      <c r="D70" s="8">
        <f>AVERAGE(D60:D69)</f>
        <v>0.97363556783673566</v>
      </c>
    </row>
    <row r="71" spans="1:15" x14ac:dyDescent="0.35">
      <c r="D71" s="8">
        <f>MEDIAN(D60:D69)</f>
        <v>0.9686506028725882</v>
      </c>
    </row>
    <row r="73" spans="1:15" x14ac:dyDescent="0.35">
      <c r="A73">
        <v>10975</v>
      </c>
      <c r="B73">
        <v>10975</v>
      </c>
      <c r="D73" s="2">
        <f>((E73/$E$4)+(F73/$F$4))/2</f>
        <v>0.92734312611912895</v>
      </c>
      <c r="E73">
        <v>0.93164599999999997</v>
      </c>
      <c r="F73">
        <v>0.15098300000000001</v>
      </c>
      <c r="G73">
        <v>10.136627000000001</v>
      </c>
      <c r="H73">
        <v>0.13841100000000001</v>
      </c>
      <c r="I73">
        <v>8.2156999999999994E-2</v>
      </c>
      <c r="J73">
        <v>42</v>
      </c>
      <c r="K73">
        <v>400</v>
      </c>
      <c r="L73">
        <v>200</v>
      </c>
      <c r="M73" t="s">
        <v>26</v>
      </c>
      <c r="N73" t="s">
        <v>26</v>
      </c>
      <c r="O73" s="6">
        <f>(32*L73*K73)/A73</f>
        <v>233.25740318906605</v>
      </c>
    </row>
    <row r="74" spans="1:15" x14ac:dyDescent="0.35">
      <c r="A74">
        <v>10975</v>
      </c>
      <c r="B74">
        <v>10975</v>
      </c>
      <c r="D74" s="2">
        <f t="shared" ref="D74:D75" si="5">((E74/$E$4)+(F74/$F$4))/2</f>
        <v>0.91660548858520552</v>
      </c>
      <c r="E74">
        <v>0.93490300000000004</v>
      </c>
      <c r="F74">
        <v>0.14690900000000001</v>
      </c>
      <c r="G74">
        <v>9.9544169999999994</v>
      </c>
      <c r="H74">
        <v>0.134633</v>
      </c>
      <c r="I74">
        <v>8.5518999999999998E-2</v>
      </c>
      <c r="J74">
        <v>43</v>
      </c>
      <c r="K74">
        <v>400</v>
      </c>
      <c r="L74">
        <v>200</v>
      </c>
      <c r="M74" t="s">
        <v>26</v>
      </c>
      <c r="N74" t="s">
        <v>26</v>
      </c>
      <c r="O74" s="6">
        <f>(32*L74*K74)/A74</f>
        <v>233.25740318906605</v>
      </c>
    </row>
    <row r="75" spans="1:15" x14ac:dyDescent="0.35">
      <c r="A75">
        <v>10975</v>
      </c>
      <c r="B75">
        <v>10975</v>
      </c>
      <c r="D75" s="2">
        <f t="shared" si="5"/>
        <v>0.91739646487937287</v>
      </c>
      <c r="E75">
        <v>0.92047299999999999</v>
      </c>
      <c r="F75">
        <v>0.149559</v>
      </c>
      <c r="G75">
        <v>10.167778</v>
      </c>
      <c r="H75">
        <v>0.13772100000000001</v>
      </c>
      <c r="I75">
        <v>7.9352000000000006E-2</v>
      </c>
      <c r="J75">
        <v>44</v>
      </c>
      <c r="K75">
        <v>400</v>
      </c>
      <c r="L75">
        <v>200</v>
      </c>
      <c r="M75" t="s">
        <v>26</v>
      </c>
      <c r="N75" t="s">
        <v>26</v>
      </c>
      <c r="O75" s="6">
        <f>(32*L75*K75)/A75</f>
        <v>233.25740318906605</v>
      </c>
    </row>
    <row r="76" spans="1:15" x14ac:dyDescent="0.35">
      <c r="D76" s="2"/>
      <c r="J76">
        <v>45</v>
      </c>
    </row>
    <row r="77" spans="1:15" x14ac:dyDescent="0.35">
      <c r="D77" s="2"/>
      <c r="J77">
        <v>46</v>
      </c>
    </row>
    <row r="78" spans="1:15" x14ac:dyDescent="0.35">
      <c r="D78" s="2"/>
      <c r="J78">
        <v>47</v>
      </c>
    </row>
    <row r="79" spans="1:15" x14ac:dyDescent="0.35">
      <c r="D79" s="2"/>
      <c r="J79">
        <v>48</v>
      </c>
    </row>
    <row r="80" spans="1:15" x14ac:dyDescent="0.35">
      <c r="D80" s="2"/>
      <c r="J80">
        <v>49</v>
      </c>
    </row>
    <row r="81" spans="1:15" x14ac:dyDescent="0.35">
      <c r="D81" s="2"/>
      <c r="J81">
        <v>50</v>
      </c>
    </row>
    <row r="82" spans="1:15" x14ac:dyDescent="0.35">
      <c r="D82" s="2"/>
      <c r="J82">
        <v>51</v>
      </c>
    </row>
    <row r="83" spans="1:15" x14ac:dyDescent="0.35">
      <c r="D83" s="8">
        <f>AVERAGE(D73:D82)</f>
        <v>0.92044835986123574</v>
      </c>
    </row>
    <row r="84" spans="1:15" x14ac:dyDescent="0.35">
      <c r="D84" s="8">
        <f>MEDIAN(D73:D82)</f>
        <v>0.91739646487937287</v>
      </c>
    </row>
    <row r="87" spans="1:15" x14ac:dyDescent="0.35">
      <c r="A87">
        <v>48000</v>
      </c>
      <c r="B87">
        <v>10975</v>
      </c>
      <c r="D87" s="2">
        <f>((E87/$E$4)+(F87/$F$4))/2</f>
        <v>0.92417951113667662</v>
      </c>
      <c r="E87" s="2">
        <v>0.94235000000000002</v>
      </c>
      <c r="F87" s="2">
        <v>0.148169</v>
      </c>
      <c r="G87" s="2">
        <v>17.52046</v>
      </c>
      <c r="H87" s="2">
        <v>0.13559599999999999</v>
      </c>
      <c r="I87" s="2">
        <v>9.0494000000000005E-2</v>
      </c>
      <c r="J87">
        <v>42</v>
      </c>
      <c r="K87">
        <v>750</v>
      </c>
      <c r="L87">
        <v>100</v>
      </c>
      <c r="M87" t="s">
        <v>13</v>
      </c>
      <c r="N87" t="s">
        <v>26</v>
      </c>
      <c r="O87" s="6">
        <f>(32*L87*K87)/A87</f>
        <v>50</v>
      </c>
    </row>
    <row r="88" spans="1:15" x14ac:dyDescent="0.35">
      <c r="A88">
        <v>48000</v>
      </c>
      <c r="B88">
        <v>10975</v>
      </c>
      <c r="D88" s="2">
        <f t="shared" ref="D88:D89" si="6">((E88/$E$4)+(F88/$F$4))/2</f>
        <v>0.96274498837926892</v>
      </c>
      <c r="E88" s="2">
        <v>0.98358800000000002</v>
      </c>
      <c r="F88" s="2">
        <v>0.15403500000000001</v>
      </c>
      <c r="G88" s="2">
        <v>16.746680000000001</v>
      </c>
      <c r="H88" s="2">
        <v>0.14088200000000001</v>
      </c>
      <c r="I88" s="2">
        <v>8.5011000000000003E-2</v>
      </c>
      <c r="J88">
        <v>43</v>
      </c>
      <c r="K88">
        <v>750</v>
      </c>
      <c r="L88">
        <v>100</v>
      </c>
      <c r="M88" t="s">
        <v>13</v>
      </c>
      <c r="N88" t="s">
        <v>26</v>
      </c>
      <c r="O88" s="6">
        <f>(32*L88*K88)/A88</f>
        <v>50</v>
      </c>
    </row>
    <row r="89" spans="1:15" x14ac:dyDescent="0.35">
      <c r="A89">
        <v>48000</v>
      </c>
      <c r="B89">
        <v>10975</v>
      </c>
      <c r="D89" s="2">
        <f t="shared" si="6"/>
        <v>0.90683813952743508</v>
      </c>
      <c r="E89" s="2">
        <v>0.90243200000000001</v>
      </c>
      <c r="F89" s="2">
        <v>0.14907100000000001</v>
      </c>
      <c r="G89" s="2">
        <v>15.291236</v>
      </c>
      <c r="H89" s="2">
        <v>0.13667699999999999</v>
      </c>
      <c r="I89" s="2">
        <v>8.7786000000000003E-2</v>
      </c>
      <c r="J89">
        <v>44</v>
      </c>
      <c r="K89">
        <v>750</v>
      </c>
      <c r="L89">
        <v>100</v>
      </c>
      <c r="M89" t="s">
        <v>13</v>
      </c>
      <c r="N89" t="s">
        <v>26</v>
      </c>
      <c r="O89" s="6">
        <f>(32*L89*K89)/A89</f>
        <v>50</v>
      </c>
    </row>
    <row r="90" spans="1:15" x14ac:dyDescent="0.35">
      <c r="D90" s="2"/>
      <c r="J90">
        <v>45</v>
      </c>
    </row>
    <row r="91" spans="1:15" x14ac:dyDescent="0.35">
      <c r="D91" s="2"/>
      <c r="J91">
        <v>46</v>
      </c>
    </row>
    <row r="92" spans="1:15" x14ac:dyDescent="0.35">
      <c r="D92" s="2"/>
      <c r="J92">
        <v>47</v>
      </c>
    </row>
    <row r="93" spans="1:15" x14ac:dyDescent="0.35">
      <c r="D93" s="2"/>
      <c r="J93">
        <v>48</v>
      </c>
    </row>
    <row r="94" spans="1:15" x14ac:dyDescent="0.35">
      <c r="D94" s="2"/>
      <c r="J94">
        <v>49</v>
      </c>
    </row>
    <row r="95" spans="1:15" x14ac:dyDescent="0.35">
      <c r="D95" s="2"/>
      <c r="J95">
        <v>50</v>
      </c>
    </row>
    <row r="96" spans="1:15" x14ac:dyDescent="0.35">
      <c r="D96" s="2"/>
      <c r="J96">
        <v>51</v>
      </c>
    </row>
    <row r="97" spans="1:15" x14ac:dyDescent="0.35">
      <c r="D97" s="8">
        <f>AVERAGE(D87:D96)</f>
        <v>0.93125421301446021</v>
      </c>
    </row>
    <row r="98" spans="1:15" x14ac:dyDescent="0.35">
      <c r="D98" s="8">
        <f>MEDIAN(D87:D96)</f>
        <v>0.92417951113667662</v>
      </c>
    </row>
    <row r="101" spans="1:15" x14ac:dyDescent="0.35">
      <c r="A101">
        <v>10975</v>
      </c>
      <c r="B101">
        <v>10975</v>
      </c>
      <c r="D101" s="2">
        <f>((E101/$E$4)+(F101/$F$4))/2</f>
        <v>0.90879938319595599</v>
      </c>
      <c r="E101" s="2">
        <v>0.92000800000000005</v>
      </c>
      <c r="F101" s="2">
        <v>0.14680599999999999</v>
      </c>
      <c r="G101" s="2">
        <v>15.997374000000001</v>
      </c>
      <c r="H101" s="2">
        <v>0.13642299999999999</v>
      </c>
      <c r="I101" s="2">
        <v>9.4186000000000006E-2</v>
      </c>
      <c r="J101">
        <v>42</v>
      </c>
      <c r="K101">
        <v>172</v>
      </c>
      <c r="L101">
        <v>100</v>
      </c>
      <c r="M101" t="s">
        <v>26</v>
      </c>
      <c r="N101" t="s">
        <v>26</v>
      </c>
      <c r="O101" s="6">
        <f t="shared" ref="O101:O103" si="7">(32*L101*K101)/A101</f>
        <v>50.150341685649202</v>
      </c>
    </row>
    <row r="102" spans="1:15" x14ac:dyDescent="0.35">
      <c r="A102">
        <v>10975</v>
      </c>
      <c r="B102">
        <v>10975</v>
      </c>
      <c r="D102" s="2">
        <f t="shared" ref="D102:D103" si="8">((E102/$E$4)+(F102/$F$4))/2</f>
        <v>1.1568017067504675</v>
      </c>
      <c r="E102" s="2">
        <v>1.3635550000000001</v>
      </c>
      <c r="F102" s="2">
        <v>0.15499199999999999</v>
      </c>
      <c r="G102" s="2">
        <v>29.968498</v>
      </c>
      <c r="H102" s="2">
        <v>0.148645</v>
      </c>
      <c r="I102" s="2">
        <v>0.13101299999999999</v>
      </c>
      <c r="J102">
        <v>43</v>
      </c>
      <c r="K102">
        <v>172</v>
      </c>
      <c r="L102">
        <v>100</v>
      </c>
      <c r="M102" t="s">
        <v>26</v>
      </c>
      <c r="N102" t="s">
        <v>26</v>
      </c>
      <c r="O102" s="6">
        <f t="shared" si="7"/>
        <v>50.150341685649202</v>
      </c>
    </row>
    <row r="103" spans="1:15" x14ac:dyDescent="0.35">
      <c r="A103">
        <v>10975</v>
      </c>
      <c r="B103">
        <v>10975</v>
      </c>
      <c r="D103" s="2">
        <f t="shared" si="8"/>
        <v>0.9557840998703987</v>
      </c>
      <c r="E103" s="2">
        <v>0.937662</v>
      </c>
      <c r="F103" s="2">
        <v>0.15934899999999999</v>
      </c>
      <c r="G103" s="2">
        <v>21.394683000000001</v>
      </c>
      <c r="H103" s="2">
        <v>0.14521700000000001</v>
      </c>
      <c r="I103" s="2">
        <v>0.10492899999999999</v>
      </c>
      <c r="J103">
        <v>44</v>
      </c>
      <c r="K103">
        <v>172</v>
      </c>
      <c r="L103">
        <v>100</v>
      </c>
      <c r="M103" t="s">
        <v>26</v>
      </c>
      <c r="N103" t="s">
        <v>26</v>
      </c>
      <c r="O103" s="6">
        <f t="shared" si="7"/>
        <v>50.150341685649202</v>
      </c>
    </row>
    <row r="104" spans="1:15" x14ac:dyDescent="0.35">
      <c r="D104" s="2"/>
      <c r="E104" s="2"/>
      <c r="F104" s="2"/>
      <c r="G104" s="2"/>
      <c r="H104" s="2"/>
      <c r="I104" s="2"/>
      <c r="O104" s="6"/>
    </row>
    <row r="105" spans="1:15" x14ac:dyDescent="0.35">
      <c r="D105" s="2"/>
      <c r="E105" s="2"/>
      <c r="F105" s="2"/>
      <c r="G105" s="2"/>
      <c r="H105" s="2"/>
      <c r="I105" s="2"/>
      <c r="O105" s="6"/>
    </row>
    <row r="106" spans="1:15" x14ac:dyDescent="0.35">
      <c r="D106" s="2"/>
    </row>
    <row r="107" spans="1:15" x14ac:dyDescent="0.35">
      <c r="D107" s="2"/>
    </row>
    <row r="108" spans="1:15" x14ac:dyDescent="0.35">
      <c r="D108" s="2"/>
    </row>
    <row r="109" spans="1:15" x14ac:dyDescent="0.35">
      <c r="D109" s="2"/>
    </row>
    <row r="110" spans="1:15" x14ac:dyDescent="0.35">
      <c r="D110" s="2"/>
    </row>
    <row r="111" spans="1:15" x14ac:dyDescent="0.35">
      <c r="D111" s="8">
        <f>AVERAGE(D101:D110)</f>
        <v>1.0071283966056075</v>
      </c>
    </row>
    <row r="112" spans="1:15" x14ac:dyDescent="0.35">
      <c r="D112" s="8">
        <f>MEDIAN(D101:D110)</f>
        <v>0.9557840998703987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3856-1A34-4AFC-856F-E387C1C1862D}">
  <dimension ref="A1:P92"/>
  <sheetViews>
    <sheetView zoomScale="55" zoomScaleNormal="55" workbookViewId="0">
      <pane ySplit="1" topLeftCell="A59" activePane="bottomLeft" state="frozen"/>
      <selection pane="bottomLeft" activeCell="A74" sqref="A74"/>
    </sheetView>
  </sheetViews>
  <sheetFormatPr baseColWidth="10" defaultRowHeight="14.5" x14ac:dyDescent="0.35"/>
  <cols>
    <col min="1" max="1" width="8.08984375" bestFit="1" customWidth="1"/>
    <col min="2" max="2" width="7.36328125" customWidth="1"/>
    <col min="3" max="3" width="10.90625" customWidth="1"/>
    <col min="4" max="4" width="9.26953125" customWidth="1"/>
    <col min="5" max="5" width="6.54296875" bestFit="1" customWidth="1"/>
    <col min="6" max="6" width="6.81640625" bestFit="1" customWidth="1"/>
    <col min="7" max="7" width="7.54296875" bestFit="1" customWidth="1"/>
    <col min="8" max="9" width="8.6328125" bestFit="1" customWidth="1"/>
    <col min="10" max="10" width="4.90625" bestFit="1" customWidth="1"/>
    <col min="11" max="11" width="6.7265625" customWidth="1"/>
    <col min="12" max="12" width="7.36328125" bestFit="1" customWidth="1"/>
    <col min="13" max="13" width="17.90625" bestFit="1" customWidth="1"/>
    <col min="14" max="14" width="19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B3">
        <v>277</v>
      </c>
      <c r="C3" t="s">
        <v>20</v>
      </c>
      <c r="D3" s="2">
        <v>1</v>
      </c>
      <c r="E3" s="2">
        <v>1.0055000000000001</v>
      </c>
      <c r="F3" s="2">
        <v>0.14412800000000001</v>
      </c>
    </row>
    <row r="4" spans="1:16" x14ac:dyDescent="0.35">
      <c r="D4" s="2"/>
      <c r="E4" s="2"/>
      <c r="F4" s="2"/>
    </row>
    <row r="5" spans="1:16" x14ac:dyDescent="0.35">
      <c r="D5" s="2"/>
      <c r="E5" s="2"/>
      <c r="F5" s="2"/>
    </row>
    <row r="7" spans="1:16" x14ac:dyDescent="0.35">
      <c r="A7">
        <v>48000</v>
      </c>
      <c r="B7">
        <v>277</v>
      </c>
      <c r="C7" t="s">
        <v>8</v>
      </c>
      <c r="D7" s="2">
        <f>((E7/$E$3)+(F7/$F$3))/2</f>
        <v>1.1496089258164244</v>
      </c>
      <c r="E7" s="2">
        <v>1.2982359999999999</v>
      </c>
      <c r="F7" s="2">
        <v>0.14529300000000001</v>
      </c>
      <c r="G7" s="2">
        <v>27.775521000000001</v>
      </c>
      <c r="H7" s="2">
        <v>0.121866</v>
      </c>
      <c r="I7" s="2">
        <v>0.11275300000000001</v>
      </c>
      <c r="J7">
        <v>42</v>
      </c>
      <c r="K7">
        <v>100</v>
      </c>
      <c r="L7">
        <v>50</v>
      </c>
      <c r="M7" t="s">
        <v>13</v>
      </c>
      <c r="N7" t="s">
        <v>30</v>
      </c>
      <c r="O7" s="6">
        <f>(32*L7*K7)/A7</f>
        <v>3.3333333333333335</v>
      </c>
    </row>
    <row r="8" spans="1:16" x14ac:dyDescent="0.35">
      <c r="A8">
        <v>48000</v>
      </c>
      <c r="B8">
        <v>277</v>
      </c>
      <c r="C8" t="s">
        <v>8</v>
      </c>
      <c r="D8" s="2">
        <f t="shared" ref="D8:D16" si="0">((E8/$E$3)+(F8/$F$3))/2</f>
        <v>0.96383156902135936</v>
      </c>
      <c r="E8" s="2">
        <v>1.0080549999999999</v>
      </c>
      <c r="F8" s="2">
        <v>0.13333600000000001</v>
      </c>
      <c r="G8" s="2">
        <v>19.991924999999998</v>
      </c>
      <c r="H8" s="2">
        <v>0.112534</v>
      </c>
      <c r="I8" s="2">
        <v>8.0461000000000005E-2</v>
      </c>
      <c r="J8">
        <v>43</v>
      </c>
      <c r="K8">
        <v>100</v>
      </c>
      <c r="L8">
        <v>50</v>
      </c>
      <c r="M8" t="s">
        <v>13</v>
      </c>
      <c r="N8" t="s">
        <v>30</v>
      </c>
      <c r="O8" s="6">
        <f t="shared" ref="O8:O16" si="1">(32*L8*K8)/A8</f>
        <v>3.3333333333333335</v>
      </c>
    </row>
    <row r="9" spans="1:16" x14ac:dyDescent="0.35">
      <c r="A9">
        <v>48000</v>
      </c>
      <c r="B9">
        <v>277</v>
      </c>
      <c r="C9" t="s">
        <v>8</v>
      </c>
      <c r="D9" s="2">
        <f t="shared" si="0"/>
        <v>1.6691484337117211</v>
      </c>
      <c r="E9" s="2">
        <v>2.0836459999999999</v>
      </c>
      <c r="F9" s="2">
        <v>0.182473</v>
      </c>
      <c r="G9" s="2">
        <v>59.192726</v>
      </c>
      <c r="H9" s="2">
        <v>0.15407199999999999</v>
      </c>
      <c r="I9" s="2">
        <v>0.17713799999999999</v>
      </c>
      <c r="J9">
        <v>44</v>
      </c>
      <c r="K9">
        <v>100</v>
      </c>
      <c r="L9">
        <v>50</v>
      </c>
      <c r="M9" t="s">
        <v>13</v>
      </c>
      <c r="N9" t="s">
        <v>30</v>
      </c>
      <c r="O9" s="6">
        <f t="shared" si="1"/>
        <v>3.3333333333333335</v>
      </c>
    </row>
    <row r="10" spans="1:16" x14ac:dyDescent="0.35">
      <c r="A10">
        <v>48000</v>
      </c>
      <c r="B10">
        <v>277</v>
      </c>
      <c r="C10" t="s">
        <v>8</v>
      </c>
      <c r="D10" s="2">
        <f t="shared" si="0"/>
        <v>1.0450129924844969</v>
      </c>
      <c r="E10" s="2">
        <v>1.103165</v>
      </c>
      <c r="F10" s="2">
        <v>0.14310400000000001</v>
      </c>
      <c r="G10" s="2">
        <v>27.647824</v>
      </c>
      <c r="H10" s="2">
        <v>0.11695</v>
      </c>
      <c r="I10" s="2">
        <v>8.8519E-2</v>
      </c>
      <c r="J10">
        <v>45</v>
      </c>
      <c r="K10">
        <v>100</v>
      </c>
      <c r="L10">
        <v>50</v>
      </c>
      <c r="M10" t="s">
        <v>13</v>
      </c>
      <c r="N10" t="s">
        <v>30</v>
      </c>
      <c r="O10" s="6">
        <f t="shared" si="1"/>
        <v>3.3333333333333335</v>
      </c>
    </row>
    <row r="11" spans="1:16" x14ac:dyDescent="0.35">
      <c r="A11">
        <v>48000</v>
      </c>
      <c r="B11">
        <v>277</v>
      </c>
      <c r="C11" t="s">
        <v>8</v>
      </c>
      <c r="D11" s="2">
        <f t="shared" si="0"/>
        <v>0.98245294168595809</v>
      </c>
      <c r="E11" s="2">
        <v>1.026429</v>
      </c>
      <c r="F11" s="2">
        <v>0.13607</v>
      </c>
      <c r="G11" s="2">
        <v>20.178227</v>
      </c>
      <c r="H11" s="2">
        <v>0.116632</v>
      </c>
      <c r="I11" s="2">
        <v>9.0087E-2</v>
      </c>
      <c r="J11">
        <v>46</v>
      </c>
      <c r="K11">
        <v>100</v>
      </c>
      <c r="L11">
        <v>50</v>
      </c>
      <c r="M11" t="s">
        <v>13</v>
      </c>
      <c r="N11" t="s">
        <v>30</v>
      </c>
      <c r="O11" s="6">
        <f t="shared" si="1"/>
        <v>3.3333333333333335</v>
      </c>
    </row>
    <row r="12" spans="1:16" x14ac:dyDescent="0.35">
      <c r="A12">
        <v>48000</v>
      </c>
      <c r="B12">
        <v>277</v>
      </c>
      <c r="C12" t="s">
        <v>8</v>
      </c>
      <c r="D12" s="2">
        <f t="shared" si="0"/>
        <v>1.1533151511739828</v>
      </c>
      <c r="E12" s="2">
        <v>1.2699279999999999</v>
      </c>
      <c r="F12" s="2">
        <v>0.150419</v>
      </c>
      <c r="G12" s="2">
        <v>33.201456999999998</v>
      </c>
      <c r="H12" s="2">
        <v>0.122823</v>
      </c>
      <c r="I12" s="2">
        <v>0.115965</v>
      </c>
      <c r="J12">
        <v>47</v>
      </c>
      <c r="K12">
        <v>100</v>
      </c>
      <c r="L12">
        <v>50</v>
      </c>
      <c r="M12" t="s">
        <v>13</v>
      </c>
      <c r="N12" t="s">
        <v>30</v>
      </c>
      <c r="O12" s="6">
        <f t="shared" si="1"/>
        <v>3.3333333333333335</v>
      </c>
    </row>
    <row r="13" spans="1:16" x14ac:dyDescent="0.35">
      <c r="A13">
        <v>48000</v>
      </c>
      <c r="B13">
        <v>277</v>
      </c>
      <c r="C13" t="s">
        <v>8</v>
      </c>
      <c r="D13" s="2">
        <f t="shared" si="0"/>
        <v>1.161155815721127</v>
      </c>
      <c r="E13" s="2">
        <v>1.2956369999999999</v>
      </c>
      <c r="F13" s="2">
        <v>0.14899399999999999</v>
      </c>
      <c r="G13" s="2">
        <v>33.427888000000003</v>
      </c>
      <c r="H13" s="2">
        <v>0.12156500000000001</v>
      </c>
      <c r="I13" s="2">
        <v>0.11135100000000001</v>
      </c>
      <c r="J13">
        <v>48</v>
      </c>
      <c r="K13">
        <v>100</v>
      </c>
      <c r="L13">
        <v>50</v>
      </c>
      <c r="M13" t="s">
        <v>13</v>
      </c>
      <c r="N13" t="s">
        <v>30</v>
      </c>
      <c r="O13" s="6">
        <f t="shared" si="1"/>
        <v>3.3333333333333335</v>
      </c>
    </row>
    <row r="14" spans="1:16" x14ac:dyDescent="0.35">
      <c r="A14">
        <v>48000</v>
      </c>
      <c r="B14">
        <v>277</v>
      </c>
      <c r="C14" t="s">
        <v>8</v>
      </c>
      <c r="D14" s="2">
        <f t="shared" si="0"/>
        <v>1.0738013487017009</v>
      </c>
      <c r="E14" s="2">
        <v>1.1428149999999999</v>
      </c>
      <c r="F14" s="2">
        <v>0.14571899999999999</v>
      </c>
      <c r="G14" s="2">
        <v>21.808375999999999</v>
      </c>
      <c r="H14" s="2">
        <v>0.116106</v>
      </c>
      <c r="I14" s="2">
        <v>9.0426000000000006E-2</v>
      </c>
      <c r="J14">
        <v>49</v>
      </c>
      <c r="K14">
        <v>100</v>
      </c>
      <c r="L14">
        <v>50</v>
      </c>
      <c r="M14" t="s">
        <v>13</v>
      </c>
      <c r="N14" t="s">
        <v>30</v>
      </c>
      <c r="O14" s="6">
        <f t="shared" si="1"/>
        <v>3.3333333333333335</v>
      </c>
    </row>
    <row r="15" spans="1:16" x14ac:dyDescent="0.35">
      <c r="A15">
        <v>48000</v>
      </c>
      <c r="B15">
        <v>277</v>
      </c>
      <c r="C15" t="s">
        <v>8</v>
      </c>
      <c r="D15" s="2">
        <f t="shared" si="0"/>
        <v>1.0488927312000913</v>
      </c>
      <c r="E15" s="2">
        <v>1.1113090000000001</v>
      </c>
      <c r="F15" s="2">
        <v>0.14305499999999999</v>
      </c>
      <c r="G15" s="2">
        <v>28.425305999999999</v>
      </c>
      <c r="H15" s="2">
        <v>0.117405</v>
      </c>
      <c r="I15" s="2">
        <v>9.8693000000000003E-2</v>
      </c>
      <c r="J15">
        <v>50</v>
      </c>
      <c r="K15">
        <v>100</v>
      </c>
      <c r="L15">
        <v>50</v>
      </c>
      <c r="M15" t="s">
        <v>13</v>
      </c>
      <c r="N15" t="s">
        <v>30</v>
      </c>
      <c r="O15" s="6">
        <f t="shared" si="1"/>
        <v>3.3333333333333335</v>
      </c>
    </row>
    <row r="16" spans="1:16" x14ac:dyDescent="0.35">
      <c r="A16">
        <v>48000</v>
      </c>
      <c r="B16">
        <v>277</v>
      </c>
      <c r="C16" t="s">
        <v>8</v>
      </c>
      <c r="D16" s="2">
        <f t="shared" si="0"/>
        <v>1.0319250050151563</v>
      </c>
      <c r="E16" s="2">
        <v>1.083968</v>
      </c>
      <c r="F16" s="2">
        <v>0.14208299999999999</v>
      </c>
      <c r="G16" s="2">
        <v>25.025683000000001</v>
      </c>
      <c r="H16" s="2">
        <v>0.113717</v>
      </c>
      <c r="I16" s="2">
        <v>9.0873999999999996E-2</v>
      </c>
      <c r="J16">
        <v>51</v>
      </c>
      <c r="K16">
        <v>100</v>
      </c>
      <c r="L16">
        <v>50</v>
      </c>
      <c r="M16" t="s">
        <v>13</v>
      </c>
      <c r="N16" t="s">
        <v>30</v>
      </c>
      <c r="O16" s="6">
        <f t="shared" si="1"/>
        <v>3.3333333333333335</v>
      </c>
    </row>
    <row r="17" spans="1:15" x14ac:dyDescent="0.35">
      <c r="C17" t="s">
        <v>33</v>
      </c>
      <c r="D17" s="8">
        <f>AVERAGE(D7:D16)</f>
        <v>1.1279144914532018</v>
      </c>
      <c r="E17" s="8">
        <f>AVERAGE(E7:E16)</f>
        <v>1.2423188000000001</v>
      </c>
      <c r="F17" s="8">
        <f>AVERAGE(F7:F16)</f>
        <v>0.14705459999999998</v>
      </c>
      <c r="G17" s="8">
        <f>AVERAGE(G7:G16)</f>
        <v>29.6674933</v>
      </c>
      <c r="H17" s="2"/>
      <c r="I17" s="2"/>
    </row>
    <row r="18" spans="1:15" x14ac:dyDescent="0.35">
      <c r="C18" t="s">
        <v>32</v>
      </c>
      <c r="D18" s="8">
        <f>MEDIAN(D7:D16)</f>
        <v>1.061347039950896</v>
      </c>
      <c r="E18" s="8">
        <f>MEDIAN(E7:E16)</f>
        <v>1.127062</v>
      </c>
      <c r="F18" s="8">
        <f>MEDIAN(F7:F16)</f>
        <v>0.14419850000000001</v>
      </c>
      <c r="G18" s="8">
        <f>MEDIAN(G7:G16)</f>
        <v>27.711672499999999</v>
      </c>
      <c r="H18" s="2"/>
      <c r="I18" s="2"/>
    </row>
    <row r="19" spans="1:15" x14ac:dyDescent="0.35">
      <c r="C19" t="s">
        <v>34</v>
      </c>
      <c r="D19" s="8">
        <f t="array" ref="D19">MEDIAN(ABS(D7:D16-MEDIAN(D7:D16)))</f>
        <v>8.3577992065233142E-2</v>
      </c>
      <c r="E19" s="8">
        <f t="array" ref="E19">MEDIAN(ABS(E7:E16-MEDIAN(E7:E16)))</f>
        <v>0.10982000000000003</v>
      </c>
      <c r="F19" s="8">
        <f t="array" ref="F19">MEDIAN(ABS(F7:F16-MEDIAN(F7:F16)))</f>
        <v>3.4555000000000002E-3</v>
      </c>
      <c r="G19" s="8">
        <f t="array" ref="G19">MEDIAN(ABS(G7:G16-MEDIAN(G7:G16)))</f>
        <v>5.6030000000000015</v>
      </c>
      <c r="H19" s="2"/>
      <c r="I19" s="2"/>
    </row>
    <row r="20" spans="1:15" x14ac:dyDescent="0.35">
      <c r="E20" s="2"/>
      <c r="F20" s="2"/>
      <c r="G20" s="2"/>
      <c r="H20" s="2"/>
      <c r="I20" s="2"/>
    </row>
    <row r="21" spans="1:15" x14ac:dyDescent="0.35">
      <c r="A21">
        <v>277</v>
      </c>
      <c r="B21">
        <v>277</v>
      </c>
      <c r="C21" t="s">
        <v>8</v>
      </c>
      <c r="D21" s="2">
        <f>((E21/$E$3)+(F21/$F$3))/2</f>
        <v>1.0714122908897821</v>
      </c>
      <c r="E21" s="2">
        <v>1.1464799999999999</v>
      </c>
      <c r="F21" s="2">
        <v>0.14450499999999999</v>
      </c>
      <c r="G21" s="2">
        <v>11.558873</v>
      </c>
      <c r="H21" s="2">
        <v>0.118365</v>
      </c>
      <c r="I21" s="2">
        <v>7.6626E-2</v>
      </c>
      <c r="J21">
        <v>42</v>
      </c>
      <c r="K21">
        <v>100</v>
      </c>
      <c r="L21">
        <v>50</v>
      </c>
      <c r="M21" t="s">
        <v>30</v>
      </c>
      <c r="N21" t="s">
        <v>30</v>
      </c>
      <c r="O21" s="6">
        <f t="shared" ref="O21:O30" si="2">(32*L21*K21)/A21</f>
        <v>577.61732851985562</v>
      </c>
    </row>
    <row r="22" spans="1:15" x14ac:dyDescent="0.35">
      <c r="A22">
        <v>277</v>
      </c>
      <c r="B22">
        <v>277</v>
      </c>
      <c r="C22" t="s">
        <v>8</v>
      </c>
      <c r="D22" s="2">
        <f t="shared" ref="D22:D30" si="3">((E22/$E$3)+(F22/$F$3))/2</f>
        <v>0.95213705631736367</v>
      </c>
      <c r="E22" s="2">
        <v>0.97575400000000001</v>
      </c>
      <c r="F22" s="2">
        <v>0.13459499999999999</v>
      </c>
      <c r="G22" s="2">
        <v>11.116505999999999</v>
      </c>
      <c r="H22" s="2">
        <v>0.110569</v>
      </c>
      <c r="I22" s="2">
        <v>7.2555999999999995E-2</v>
      </c>
      <c r="J22">
        <v>43</v>
      </c>
      <c r="K22">
        <v>100</v>
      </c>
      <c r="L22">
        <v>50</v>
      </c>
      <c r="M22" t="s">
        <v>30</v>
      </c>
      <c r="N22" t="s">
        <v>30</v>
      </c>
      <c r="O22" s="6">
        <f t="shared" si="2"/>
        <v>577.61732851985562</v>
      </c>
    </row>
    <row r="23" spans="1:15" x14ac:dyDescent="0.35">
      <c r="A23">
        <v>277</v>
      </c>
      <c r="B23">
        <v>277</v>
      </c>
      <c r="C23" t="s">
        <v>8</v>
      </c>
      <c r="D23" s="2">
        <f t="shared" si="3"/>
        <v>0.97999163178230209</v>
      </c>
      <c r="E23" s="2">
        <v>1.011503</v>
      </c>
      <c r="F23" s="2">
        <v>0.13750000000000001</v>
      </c>
      <c r="G23" s="2">
        <v>9.2348079999999992</v>
      </c>
      <c r="H23" s="2">
        <v>0.11634799999999999</v>
      </c>
      <c r="I23" s="2">
        <v>7.2545999999999999E-2</v>
      </c>
      <c r="J23">
        <v>44</v>
      </c>
      <c r="K23">
        <v>100</v>
      </c>
      <c r="L23">
        <v>50</v>
      </c>
      <c r="M23" t="s">
        <v>30</v>
      </c>
      <c r="N23" t="s">
        <v>30</v>
      </c>
      <c r="O23" s="6">
        <f t="shared" si="2"/>
        <v>577.61732851985562</v>
      </c>
    </row>
    <row r="24" spans="1:15" x14ac:dyDescent="0.35">
      <c r="A24">
        <v>277</v>
      </c>
      <c r="B24">
        <v>277</v>
      </c>
      <c r="C24" t="s">
        <v>8</v>
      </c>
      <c r="D24" s="2">
        <f t="shared" si="3"/>
        <v>1.147882348542828</v>
      </c>
      <c r="E24" s="2">
        <v>1.2686649999999999</v>
      </c>
      <c r="F24" s="2">
        <v>0.149034</v>
      </c>
      <c r="G24" s="2">
        <v>10.653295</v>
      </c>
      <c r="H24" s="2">
        <v>0.123824</v>
      </c>
      <c r="I24" s="2">
        <v>6.9778000000000007E-2</v>
      </c>
      <c r="J24">
        <v>45</v>
      </c>
      <c r="K24">
        <v>100</v>
      </c>
      <c r="L24">
        <v>50</v>
      </c>
      <c r="M24" t="s">
        <v>30</v>
      </c>
      <c r="N24" t="s">
        <v>30</v>
      </c>
      <c r="O24" s="6">
        <f t="shared" si="2"/>
        <v>577.61732851985562</v>
      </c>
    </row>
    <row r="25" spans="1:15" x14ac:dyDescent="0.35">
      <c r="A25">
        <v>277</v>
      </c>
      <c r="B25">
        <v>277</v>
      </c>
      <c r="C25" t="s">
        <v>8</v>
      </c>
      <c r="D25" s="2">
        <f t="shared" si="3"/>
        <v>1.2176409629089298</v>
      </c>
      <c r="E25" s="2">
        <v>1.283876</v>
      </c>
      <c r="F25" s="2">
        <v>0.166962</v>
      </c>
      <c r="G25" s="2">
        <v>13.63227</v>
      </c>
      <c r="H25" s="2">
        <v>0.139843</v>
      </c>
      <c r="I25" s="2">
        <v>9.0683E-2</v>
      </c>
      <c r="J25">
        <v>46</v>
      </c>
      <c r="K25">
        <v>100</v>
      </c>
      <c r="L25">
        <v>50</v>
      </c>
      <c r="M25" t="s">
        <v>30</v>
      </c>
      <c r="N25" t="s">
        <v>30</v>
      </c>
      <c r="O25" s="6">
        <f t="shared" si="2"/>
        <v>577.61732851985562</v>
      </c>
    </row>
    <row r="26" spans="1:15" x14ac:dyDescent="0.35">
      <c r="A26">
        <v>277</v>
      </c>
      <c r="B26">
        <v>277</v>
      </c>
      <c r="C26" t="s">
        <v>8</v>
      </c>
      <c r="D26" s="2">
        <f t="shared" si="3"/>
        <v>0.97256188526381981</v>
      </c>
      <c r="E26" s="2">
        <v>1.012189</v>
      </c>
      <c r="F26" s="2">
        <v>0.13525999999999999</v>
      </c>
      <c r="G26" s="2">
        <v>9.5591650000000001</v>
      </c>
      <c r="H26" s="2">
        <v>0.11285199999999999</v>
      </c>
      <c r="I26" s="2">
        <v>7.3039999999999994E-2</v>
      </c>
      <c r="J26">
        <v>47</v>
      </c>
      <c r="K26">
        <v>100</v>
      </c>
      <c r="L26">
        <v>50</v>
      </c>
      <c r="M26" t="s">
        <v>30</v>
      </c>
      <c r="N26" t="s">
        <v>30</v>
      </c>
      <c r="O26" s="6">
        <f t="shared" si="2"/>
        <v>577.61732851985562</v>
      </c>
    </row>
    <row r="27" spans="1:15" x14ac:dyDescent="0.35">
      <c r="A27">
        <v>277</v>
      </c>
      <c r="B27">
        <v>277</v>
      </c>
      <c r="C27" t="s">
        <v>8</v>
      </c>
      <c r="D27" s="2">
        <f t="shared" si="3"/>
        <v>0.96935890377678535</v>
      </c>
      <c r="E27" s="2">
        <v>0.99917599999999995</v>
      </c>
      <c r="F27" s="2">
        <v>0.13620199999999999</v>
      </c>
      <c r="G27" s="2">
        <v>8.4128760000000007</v>
      </c>
      <c r="H27" s="2">
        <v>0.113064</v>
      </c>
      <c r="I27" s="2">
        <v>6.5366999999999995E-2</v>
      </c>
      <c r="J27">
        <v>48</v>
      </c>
      <c r="K27">
        <v>100</v>
      </c>
      <c r="L27">
        <v>50</v>
      </c>
      <c r="M27" t="s">
        <v>30</v>
      </c>
      <c r="N27" t="s">
        <v>30</v>
      </c>
      <c r="O27" s="6">
        <f t="shared" si="2"/>
        <v>577.61732851985562</v>
      </c>
    </row>
    <row r="28" spans="1:15" x14ac:dyDescent="0.35">
      <c r="A28">
        <v>277</v>
      </c>
      <c r="B28">
        <v>277</v>
      </c>
      <c r="C28" t="s">
        <v>8</v>
      </c>
      <c r="D28" s="2">
        <f t="shared" si="3"/>
        <v>0.94143547656241022</v>
      </c>
      <c r="E28" s="2">
        <v>0.96285600000000005</v>
      </c>
      <c r="F28" s="2">
        <v>0.13335900000000001</v>
      </c>
      <c r="G28" s="2">
        <v>9.7701279999999997</v>
      </c>
      <c r="H28" s="2">
        <v>0.110108</v>
      </c>
      <c r="I28" s="2">
        <v>6.6327999999999998E-2</v>
      </c>
      <c r="J28">
        <v>49</v>
      </c>
      <c r="K28">
        <v>100</v>
      </c>
      <c r="L28">
        <v>50</v>
      </c>
      <c r="M28" t="s">
        <v>30</v>
      </c>
      <c r="N28" t="s">
        <v>30</v>
      </c>
      <c r="O28" s="6">
        <f t="shared" si="2"/>
        <v>577.61732851985562</v>
      </c>
    </row>
    <row r="29" spans="1:15" x14ac:dyDescent="0.35">
      <c r="A29">
        <v>277</v>
      </c>
      <c r="B29">
        <v>277</v>
      </c>
      <c r="C29" t="s">
        <v>8</v>
      </c>
      <c r="D29" s="2">
        <f t="shared" si="3"/>
        <v>1.0811943182252275</v>
      </c>
      <c r="E29" s="2">
        <v>1.073672</v>
      </c>
      <c r="F29" s="2">
        <v>0.15776100000000001</v>
      </c>
      <c r="G29" s="2">
        <v>10.445790000000001</v>
      </c>
      <c r="H29" s="2">
        <v>0.12532799999999999</v>
      </c>
      <c r="I29" s="2">
        <v>8.0206E-2</v>
      </c>
      <c r="J29">
        <v>50</v>
      </c>
      <c r="K29">
        <v>100</v>
      </c>
      <c r="L29">
        <v>50</v>
      </c>
      <c r="M29" t="s">
        <v>30</v>
      </c>
      <c r="N29" t="s">
        <v>30</v>
      </c>
      <c r="O29" s="6">
        <f t="shared" si="2"/>
        <v>577.61732851985562</v>
      </c>
    </row>
    <row r="30" spans="1:15" x14ac:dyDescent="0.35">
      <c r="A30">
        <v>277</v>
      </c>
      <c r="B30">
        <v>277</v>
      </c>
      <c r="C30" t="s">
        <v>8</v>
      </c>
      <c r="D30" s="2">
        <f t="shared" si="3"/>
        <v>0.95254198309718396</v>
      </c>
      <c r="E30" s="2">
        <v>0.96452000000000004</v>
      </c>
      <c r="F30" s="2">
        <v>0.136322</v>
      </c>
      <c r="G30" s="2">
        <v>8.8930109999999996</v>
      </c>
      <c r="H30" s="2">
        <v>0.110155</v>
      </c>
      <c r="I30" s="2">
        <v>6.5102999999999994E-2</v>
      </c>
      <c r="J30">
        <v>51</v>
      </c>
      <c r="K30">
        <v>100</v>
      </c>
      <c r="L30">
        <v>50</v>
      </c>
      <c r="M30" t="s">
        <v>30</v>
      </c>
      <c r="N30" t="s">
        <v>30</v>
      </c>
      <c r="O30" s="6">
        <f t="shared" si="2"/>
        <v>577.61732851985562</v>
      </c>
    </row>
    <row r="31" spans="1:15" x14ac:dyDescent="0.35">
      <c r="C31" t="s">
        <v>33</v>
      </c>
      <c r="D31" s="8">
        <f>AVERAGE(D21:D30)</f>
        <v>1.0286156857366633</v>
      </c>
      <c r="E31" s="8">
        <f>AVERAGE(E21:E30)</f>
        <v>1.0698691000000002</v>
      </c>
      <c r="F31" s="8">
        <f>AVERAGE(F21:F30)</f>
        <v>0.14315</v>
      </c>
      <c r="G31" s="8">
        <f>AVERAGE(G21:G30)</f>
        <v>10.3276722</v>
      </c>
      <c r="H31" s="2"/>
      <c r="I31" s="2"/>
    </row>
    <row r="32" spans="1:15" x14ac:dyDescent="0.35">
      <c r="C32" t="s">
        <v>32</v>
      </c>
      <c r="D32" s="8">
        <f>MEDIAN(D21:D30)</f>
        <v>0.97627675852306095</v>
      </c>
      <c r="E32" s="8">
        <f>MEDIAN(E21:E30)</f>
        <v>1.011846</v>
      </c>
      <c r="F32" s="8">
        <f>MEDIAN(F21:F30)</f>
        <v>0.136911</v>
      </c>
      <c r="G32" s="8">
        <f>MEDIAN(G21:G30)</f>
        <v>10.107959000000001</v>
      </c>
      <c r="H32" s="2"/>
      <c r="I32" s="2"/>
    </row>
    <row r="33" spans="1:15" x14ac:dyDescent="0.35">
      <c r="C33" t="s">
        <v>34</v>
      </c>
      <c r="D33" s="8">
        <f t="array" ref="D33">MEDIAN(ABS(D21:D30-MEDIAN(D21:D30)))</f>
        <v>2.9490492083174003E-2</v>
      </c>
      <c r="E33" s="8">
        <f t="array" ref="E33">MEDIAN(ABS(E21:E30-MEDIAN(E21:E30)))</f>
        <v>4.8157999999999979E-2</v>
      </c>
      <c r="F33" s="8">
        <f t="array" ref="F33">MEDIAN(ABS(F21:F30-MEDIAN(F21:F30)))</f>
        <v>2.934000000000006E-3</v>
      </c>
      <c r="G33" s="8">
        <f t="array" ref="G33">MEDIAN(ABS(G21:G30-MEDIAN(G21:G30)))</f>
        <v>0.94084900000000005</v>
      </c>
      <c r="H33" s="2"/>
      <c r="I33" s="2"/>
    </row>
    <row r="34" spans="1:15" x14ac:dyDescent="0.35">
      <c r="E34" s="2"/>
      <c r="F34" s="2"/>
      <c r="G34" s="2"/>
      <c r="H34" s="2"/>
      <c r="I34" s="2"/>
    </row>
    <row r="35" spans="1:15" x14ac:dyDescent="0.35">
      <c r="E35" s="2"/>
      <c r="F35" s="2"/>
      <c r="G35" s="2"/>
      <c r="H35" s="2"/>
      <c r="I35" s="2"/>
    </row>
    <row r="36" spans="1:15" x14ac:dyDescent="0.35">
      <c r="A36">
        <v>48000</v>
      </c>
      <c r="B36">
        <v>277</v>
      </c>
      <c r="C36" t="s">
        <v>8</v>
      </c>
      <c r="D36" s="2">
        <f>((E36/$E$3)+(F36/$F$3))/2</f>
        <v>0.9314298482292771</v>
      </c>
      <c r="E36" s="2">
        <v>0.92013800000000001</v>
      </c>
      <c r="F36" s="2">
        <v>0.136598</v>
      </c>
      <c r="G36" s="2">
        <v>17.425221000000001</v>
      </c>
      <c r="H36" s="2">
        <v>0.11017</v>
      </c>
      <c r="I36" s="2">
        <v>8.5873000000000005E-2</v>
      </c>
      <c r="J36">
        <v>42</v>
      </c>
      <c r="K36">
        <v>200</v>
      </c>
      <c r="L36">
        <v>100</v>
      </c>
      <c r="M36" t="s">
        <v>13</v>
      </c>
      <c r="N36" t="s">
        <v>30</v>
      </c>
      <c r="O36" s="6">
        <f t="shared" ref="O36:O45" si="4">(32*L36*K36)/A36</f>
        <v>13.333333333333334</v>
      </c>
    </row>
    <row r="37" spans="1:15" x14ac:dyDescent="0.35">
      <c r="A37">
        <v>48000</v>
      </c>
      <c r="B37">
        <v>277</v>
      </c>
      <c r="C37" t="s">
        <v>8</v>
      </c>
      <c r="D37" s="2">
        <f t="shared" ref="D37:D45" si="5">((E37/$E$3)+(F37/$F$3))/2</f>
        <v>0.9194202653887189</v>
      </c>
      <c r="E37" s="2">
        <v>0.93321299999999996</v>
      </c>
      <c r="F37" s="2">
        <v>0.13126199999999999</v>
      </c>
      <c r="G37" s="2">
        <v>17.987749000000001</v>
      </c>
      <c r="H37" s="2">
        <v>0.108289</v>
      </c>
      <c r="I37" s="2">
        <v>8.0211000000000005E-2</v>
      </c>
      <c r="J37">
        <v>43</v>
      </c>
      <c r="K37">
        <v>200</v>
      </c>
      <c r="L37">
        <v>100</v>
      </c>
      <c r="M37" t="s">
        <v>13</v>
      </c>
      <c r="N37" t="s">
        <v>30</v>
      </c>
      <c r="O37" s="6">
        <f t="shared" si="4"/>
        <v>13.333333333333334</v>
      </c>
    </row>
    <row r="38" spans="1:15" x14ac:dyDescent="0.35">
      <c r="A38">
        <v>48000</v>
      </c>
      <c r="B38">
        <v>277</v>
      </c>
      <c r="C38" t="s">
        <v>8</v>
      </c>
      <c r="D38" s="2">
        <f t="shared" si="5"/>
        <v>0.91138103136733317</v>
      </c>
      <c r="E38" s="2">
        <v>0.92832700000000001</v>
      </c>
      <c r="F38" s="2">
        <v>0.12964500000000001</v>
      </c>
      <c r="G38" s="2">
        <v>17.704457000000001</v>
      </c>
      <c r="H38" s="2">
        <v>0.109278</v>
      </c>
      <c r="I38" s="2">
        <v>8.6645E-2</v>
      </c>
      <c r="J38">
        <v>44</v>
      </c>
      <c r="K38">
        <v>200</v>
      </c>
      <c r="L38">
        <v>100</v>
      </c>
      <c r="M38" t="s">
        <v>13</v>
      </c>
      <c r="N38" t="s">
        <v>30</v>
      </c>
      <c r="O38" s="6">
        <f t="shared" si="4"/>
        <v>13.333333333333334</v>
      </c>
    </row>
    <row r="39" spans="1:15" x14ac:dyDescent="0.35">
      <c r="A39">
        <v>48000</v>
      </c>
      <c r="B39">
        <v>277</v>
      </c>
      <c r="C39" t="s">
        <v>8</v>
      </c>
      <c r="D39" s="2">
        <f t="shared" si="5"/>
        <v>0.9265869798700398</v>
      </c>
      <c r="E39" s="2">
        <v>0.95096000000000003</v>
      </c>
      <c r="F39" s="2">
        <v>0.13078400000000001</v>
      </c>
      <c r="G39" s="2">
        <v>17.989401000000001</v>
      </c>
      <c r="H39" s="2">
        <v>0.110613</v>
      </c>
      <c r="I39" s="2">
        <v>8.0676999999999999E-2</v>
      </c>
      <c r="J39">
        <v>45</v>
      </c>
      <c r="K39">
        <v>200</v>
      </c>
      <c r="L39">
        <v>100</v>
      </c>
      <c r="M39" t="s">
        <v>13</v>
      </c>
      <c r="N39" t="s">
        <v>30</v>
      </c>
      <c r="O39" s="6">
        <f t="shared" si="4"/>
        <v>13.333333333333334</v>
      </c>
    </row>
    <row r="40" spans="1:15" x14ac:dyDescent="0.35">
      <c r="A40">
        <v>48000</v>
      </c>
      <c r="B40">
        <v>277</v>
      </c>
      <c r="C40" t="s">
        <v>8</v>
      </c>
      <c r="D40" s="2">
        <f t="shared" si="5"/>
        <v>0.9436431432047141</v>
      </c>
      <c r="E40" s="2">
        <v>0.98346699999999998</v>
      </c>
      <c r="F40" s="2">
        <v>0.13104099999999999</v>
      </c>
      <c r="G40" s="2">
        <v>18.264118</v>
      </c>
      <c r="H40" s="2">
        <v>0.1123</v>
      </c>
      <c r="I40" s="2">
        <v>8.4363999999999995E-2</v>
      </c>
      <c r="J40">
        <v>46</v>
      </c>
      <c r="K40">
        <v>200</v>
      </c>
      <c r="L40">
        <v>100</v>
      </c>
      <c r="M40" t="s">
        <v>13</v>
      </c>
      <c r="N40" t="s">
        <v>30</v>
      </c>
      <c r="O40" s="6">
        <f t="shared" si="4"/>
        <v>13.333333333333334</v>
      </c>
    </row>
    <row r="41" spans="1:15" x14ac:dyDescent="0.35">
      <c r="A41">
        <v>48000</v>
      </c>
      <c r="B41">
        <v>277</v>
      </c>
      <c r="C41" t="s">
        <v>8</v>
      </c>
      <c r="D41" s="2">
        <f t="shared" si="5"/>
        <v>1.0198332618505634</v>
      </c>
      <c r="E41" s="2">
        <v>1.09918</v>
      </c>
      <c r="F41" s="2">
        <v>0.13641700000000001</v>
      </c>
      <c r="G41" s="2">
        <v>19.802764</v>
      </c>
      <c r="H41" s="2">
        <v>0.115054</v>
      </c>
      <c r="I41" s="2">
        <v>9.4768000000000005E-2</v>
      </c>
      <c r="J41">
        <v>47</v>
      </c>
      <c r="K41">
        <v>200</v>
      </c>
      <c r="L41">
        <v>100</v>
      </c>
      <c r="M41" t="s">
        <v>13</v>
      </c>
      <c r="N41" t="s">
        <v>30</v>
      </c>
      <c r="O41" s="6">
        <f t="shared" si="4"/>
        <v>13.333333333333334</v>
      </c>
    </row>
    <row r="42" spans="1:15" x14ac:dyDescent="0.35">
      <c r="A42">
        <v>48000</v>
      </c>
      <c r="B42">
        <v>277</v>
      </c>
      <c r="C42" t="s">
        <v>8</v>
      </c>
      <c r="D42" s="2">
        <f t="shared" si="5"/>
        <v>1.0513159627488422</v>
      </c>
      <c r="E42" s="2">
        <v>1.1188819999999999</v>
      </c>
      <c r="F42" s="2">
        <v>0.14266799999999999</v>
      </c>
      <c r="G42" s="2">
        <v>19.654955999999999</v>
      </c>
      <c r="H42" s="2">
        <v>0.11519699999999999</v>
      </c>
      <c r="I42" s="2">
        <v>9.1899999999999996E-2</v>
      </c>
      <c r="J42">
        <v>48</v>
      </c>
      <c r="K42">
        <v>200</v>
      </c>
      <c r="L42">
        <v>100</v>
      </c>
      <c r="M42" t="s">
        <v>13</v>
      </c>
      <c r="N42" t="s">
        <v>30</v>
      </c>
      <c r="O42" s="6">
        <f t="shared" si="4"/>
        <v>13.333333333333334</v>
      </c>
    </row>
    <row r="43" spans="1:15" x14ac:dyDescent="0.35">
      <c r="A43">
        <v>48000</v>
      </c>
      <c r="B43">
        <v>277</v>
      </c>
      <c r="C43" t="s">
        <v>8</v>
      </c>
      <c r="D43" s="2">
        <f t="shared" si="5"/>
        <v>0.9157835739191551</v>
      </c>
      <c r="E43" s="2">
        <v>0.92874599999999996</v>
      </c>
      <c r="F43" s="2">
        <v>0.130854</v>
      </c>
      <c r="G43" s="2">
        <v>17.998225000000001</v>
      </c>
      <c r="H43" s="2">
        <v>0.108719</v>
      </c>
      <c r="I43" s="2">
        <v>8.3436999999999997E-2</v>
      </c>
      <c r="J43">
        <v>49</v>
      </c>
      <c r="K43">
        <v>200</v>
      </c>
      <c r="L43">
        <v>100</v>
      </c>
      <c r="M43" t="s">
        <v>13</v>
      </c>
      <c r="N43" t="s">
        <v>30</v>
      </c>
      <c r="O43" s="6">
        <f t="shared" si="4"/>
        <v>13.333333333333334</v>
      </c>
    </row>
    <row r="44" spans="1:15" x14ac:dyDescent="0.35">
      <c r="A44">
        <v>48000</v>
      </c>
      <c r="B44">
        <v>277</v>
      </c>
      <c r="C44" t="s">
        <v>8</v>
      </c>
      <c r="D44" s="2">
        <f t="shared" si="5"/>
        <v>1.0035778557631074</v>
      </c>
      <c r="E44" s="2">
        <v>1.079334</v>
      </c>
      <c r="F44" s="2">
        <v>0.134576</v>
      </c>
      <c r="G44" s="2">
        <v>19.096978</v>
      </c>
      <c r="H44" s="2">
        <v>0.113104</v>
      </c>
      <c r="I44" s="2">
        <v>8.5753999999999997E-2</v>
      </c>
      <c r="J44">
        <v>50</v>
      </c>
      <c r="K44">
        <v>200</v>
      </c>
      <c r="L44">
        <v>100</v>
      </c>
      <c r="M44" t="s">
        <v>13</v>
      </c>
      <c r="N44" t="s">
        <v>30</v>
      </c>
      <c r="O44" s="6">
        <f t="shared" si="4"/>
        <v>13.333333333333334</v>
      </c>
    </row>
    <row r="45" spans="1:15" x14ac:dyDescent="0.35">
      <c r="A45">
        <v>48000</v>
      </c>
      <c r="B45">
        <v>277</v>
      </c>
      <c r="C45" t="s">
        <v>8</v>
      </c>
      <c r="D45" s="2">
        <f t="shared" si="5"/>
        <v>1.0182215719018313</v>
      </c>
      <c r="E45" s="2">
        <v>1.075477</v>
      </c>
      <c r="F45" s="2">
        <v>0.13935</v>
      </c>
      <c r="G45" s="2">
        <v>19.222937000000002</v>
      </c>
      <c r="H45" s="2">
        <v>0.11466</v>
      </c>
      <c r="I45" s="2">
        <v>9.0758000000000005E-2</v>
      </c>
      <c r="J45">
        <v>51</v>
      </c>
      <c r="K45">
        <v>200</v>
      </c>
      <c r="L45">
        <v>100</v>
      </c>
      <c r="M45" t="s">
        <v>13</v>
      </c>
      <c r="N45" t="s">
        <v>30</v>
      </c>
      <c r="O45" s="6">
        <f t="shared" si="4"/>
        <v>13.333333333333334</v>
      </c>
    </row>
    <row r="46" spans="1:15" x14ac:dyDescent="0.35">
      <c r="C46" t="s">
        <v>33</v>
      </c>
      <c r="D46" s="8">
        <f>AVERAGE(D36:D45)</f>
        <v>0.96411934942435829</v>
      </c>
      <c r="E46" s="8">
        <f>AVERAGE(E36:E45)</f>
        <v>1.0017723999999999</v>
      </c>
      <c r="F46" s="8">
        <f>AVERAGE(F36:F45)</f>
        <v>0.13431950000000001</v>
      </c>
      <c r="G46" s="8">
        <f>AVERAGE(G36:G45)</f>
        <v>18.514680599999998</v>
      </c>
    </row>
    <row r="47" spans="1:15" x14ac:dyDescent="0.35">
      <c r="C47" t="s">
        <v>32</v>
      </c>
      <c r="D47" s="8">
        <f>MEDIAN(D36:D45)</f>
        <v>0.9375364957169956</v>
      </c>
      <c r="E47" s="8">
        <f>MEDIAN(E36:E45)</f>
        <v>0.96721349999999995</v>
      </c>
      <c r="F47" s="8">
        <f>MEDIAN(F36:F45)</f>
        <v>0.13291900000000001</v>
      </c>
      <c r="G47" s="8">
        <f>MEDIAN(G36:G45)</f>
        <v>18.131171500000001</v>
      </c>
    </row>
    <row r="48" spans="1:15" x14ac:dyDescent="0.35">
      <c r="C48" t="s">
        <v>34</v>
      </c>
      <c r="D48" s="8">
        <f t="array" ref="D48">MEDIAN(ABS(D36:D45-MEDIAN(D36:D45)))</f>
        <v>2.3954193073751462E-2</v>
      </c>
      <c r="E48" s="8">
        <f t="array" ref="E48">MEDIAN(ABS(E36:E45-MEDIAN(E36:E45)))</f>
        <v>4.2980999999999936E-2</v>
      </c>
      <c r="F48" s="8">
        <f t="array" ref="F48">MEDIAN(ABS(F36:F45-MEDIAN(F36:F45)))</f>
        <v>2.7044999999999986E-3</v>
      </c>
      <c r="G48" s="8">
        <f t="array" ref="G48">MEDIAN(ABS(G36:G45-MEDIAN(G36:G45)))</f>
        <v>0.56633249999999968</v>
      </c>
    </row>
    <row r="49" spans="1:15" x14ac:dyDescent="0.35">
      <c r="E49" s="9"/>
      <c r="F49" s="9"/>
      <c r="G49" s="9"/>
    </row>
    <row r="50" spans="1:15" x14ac:dyDescent="0.35">
      <c r="A50">
        <v>277</v>
      </c>
      <c r="B50">
        <v>277</v>
      </c>
      <c r="C50" t="s">
        <v>8</v>
      </c>
      <c r="D50" s="2">
        <f>((E50/$E$3)+(F50/$F$3))/2</f>
        <v>0.95896470035088988</v>
      </c>
      <c r="E50" s="9">
        <v>0.98782400000000004</v>
      </c>
      <c r="F50" s="9">
        <v>0.13483300000000001</v>
      </c>
      <c r="G50" s="9">
        <v>8.0469469999999994</v>
      </c>
      <c r="H50" s="2">
        <v>0.108637</v>
      </c>
      <c r="I50" s="2">
        <v>6.1839999999999999E-2</v>
      </c>
      <c r="J50">
        <v>42</v>
      </c>
      <c r="K50">
        <v>200</v>
      </c>
      <c r="L50">
        <v>100</v>
      </c>
      <c r="M50" t="s">
        <v>30</v>
      </c>
      <c r="N50" t="s">
        <v>30</v>
      </c>
      <c r="O50" s="6">
        <f t="shared" ref="O50:O59" si="6">(32*L50*K50)/A50</f>
        <v>2310.4693140794225</v>
      </c>
    </row>
    <row r="51" spans="1:15" x14ac:dyDescent="0.35">
      <c r="A51">
        <v>277</v>
      </c>
      <c r="B51">
        <v>277</v>
      </c>
      <c r="C51" t="s">
        <v>8</v>
      </c>
      <c r="D51" s="2">
        <f t="shared" ref="D51:D59" si="7">((E51/$E$3)+(F51/$F$3))/2</f>
        <v>0.94927829446646905</v>
      </c>
      <c r="E51" s="9">
        <v>0.99873400000000001</v>
      </c>
      <c r="F51" s="9">
        <v>0.13047700000000001</v>
      </c>
      <c r="G51" s="9">
        <v>8.440747</v>
      </c>
      <c r="H51" s="2">
        <v>0.110218</v>
      </c>
      <c r="I51" s="2">
        <v>6.3468999999999998E-2</v>
      </c>
      <c r="J51">
        <v>43</v>
      </c>
      <c r="K51">
        <v>200</v>
      </c>
      <c r="L51">
        <v>100</v>
      </c>
      <c r="M51" t="s">
        <v>30</v>
      </c>
      <c r="N51" t="s">
        <v>30</v>
      </c>
      <c r="O51" s="6">
        <f t="shared" si="6"/>
        <v>2310.4693140794225</v>
      </c>
    </row>
    <row r="52" spans="1:15" x14ac:dyDescent="0.35">
      <c r="A52">
        <v>277</v>
      </c>
      <c r="B52">
        <v>277</v>
      </c>
      <c r="C52" t="s">
        <v>8</v>
      </c>
      <c r="D52" s="2">
        <f t="shared" si="7"/>
        <v>0.95246087445172778</v>
      </c>
      <c r="E52" s="9">
        <v>0.99097199999999996</v>
      </c>
      <c r="F52" s="9">
        <v>0.13250700000000001</v>
      </c>
      <c r="G52" s="9">
        <v>8.0102239999999991</v>
      </c>
      <c r="H52" s="2">
        <v>0.111636</v>
      </c>
      <c r="I52" s="2">
        <v>5.9905E-2</v>
      </c>
      <c r="J52">
        <v>44</v>
      </c>
      <c r="K52">
        <v>200</v>
      </c>
      <c r="L52">
        <v>100</v>
      </c>
      <c r="M52" t="s">
        <v>30</v>
      </c>
      <c r="N52" t="s">
        <v>30</v>
      </c>
      <c r="O52" s="6">
        <f t="shared" si="6"/>
        <v>2310.4693140794225</v>
      </c>
    </row>
    <row r="53" spans="1:15" x14ac:dyDescent="0.35">
      <c r="A53">
        <v>277</v>
      </c>
      <c r="B53">
        <v>277</v>
      </c>
      <c r="C53" t="s">
        <v>8</v>
      </c>
      <c r="D53" s="2">
        <f t="shared" si="7"/>
        <v>0.94613653324510483</v>
      </c>
      <c r="E53" s="9">
        <v>0.96515200000000001</v>
      </c>
      <c r="F53" s="9">
        <v>0.134385</v>
      </c>
      <c r="G53" s="9">
        <v>7.4871869999999996</v>
      </c>
      <c r="H53" s="2">
        <v>0.107298</v>
      </c>
      <c r="I53" s="2">
        <v>6.1950999999999999E-2</v>
      </c>
      <c r="J53">
        <v>45</v>
      </c>
      <c r="K53">
        <v>200</v>
      </c>
      <c r="L53">
        <v>100</v>
      </c>
      <c r="M53" t="s">
        <v>30</v>
      </c>
      <c r="N53" t="s">
        <v>30</v>
      </c>
      <c r="O53" s="6">
        <f t="shared" si="6"/>
        <v>2310.4693140794225</v>
      </c>
    </row>
    <row r="54" spans="1:15" x14ac:dyDescent="0.35">
      <c r="A54">
        <v>277</v>
      </c>
      <c r="B54">
        <v>277</v>
      </c>
      <c r="C54" t="s">
        <v>8</v>
      </c>
      <c r="D54" s="2">
        <f t="shared" si="7"/>
        <v>0.95654805026340461</v>
      </c>
      <c r="E54" s="9">
        <v>0.98773599999999995</v>
      </c>
      <c r="F54" s="9">
        <v>0.13414899999999999</v>
      </c>
      <c r="G54" s="9">
        <v>8.0518439999999991</v>
      </c>
      <c r="H54" s="2">
        <v>0.105319</v>
      </c>
      <c r="I54" s="2">
        <v>5.2343000000000001E-2</v>
      </c>
      <c r="J54">
        <v>46</v>
      </c>
      <c r="K54">
        <v>200</v>
      </c>
      <c r="L54">
        <v>100</v>
      </c>
      <c r="M54" t="s">
        <v>30</v>
      </c>
      <c r="N54" t="s">
        <v>30</v>
      </c>
      <c r="O54" s="6">
        <f t="shared" si="6"/>
        <v>2310.4693140794225</v>
      </c>
    </row>
    <row r="55" spans="1:15" x14ac:dyDescent="0.35">
      <c r="A55">
        <v>277</v>
      </c>
      <c r="B55">
        <v>277</v>
      </c>
      <c r="C55" t="s">
        <v>8</v>
      </c>
      <c r="D55" s="2">
        <f t="shared" si="7"/>
        <v>0.93401688473718703</v>
      </c>
      <c r="E55" s="9">
        <v>0.930531</v>
      </c>
      <c r="F55" s="9">
        <v>0.135854</v>
      </c>
      <c r="G55" s="9">
        <v>8.0940759999999994</v>
      </c>
      <c r="H55" s="2">
        <v>0.104644</v>
      </c>
      <c r="I55" s="2">
        <v>5.3388999999999999E-2</v>
      </c>
      <c r="J55">
        <v>47</v>
      </c>
      <c r="K55">
        <v>200</v>
      </c>
      <c r="L55">
        <v>100</v>
      </c>
      <c r="M55" t="s">
        <v>30</v>
      </c>
      <c r="N55" t="s">
        <v>30</v>
      </c>
      <c r="O55" s="6">
        <f t="shared" si="6"/>
        <v>2310.4693140794225</v>
      </c>
    </row>
    <row r="56" spans="1:15" x14ac:dyDescent="0.35">
      <c r="A56">
        <v>277</v>
      </c>
      <c r="B56">
        <v>277</v>
      </c>
      <c r="C56" t="s">
        <v>8</v>
      </c>
      <c r="D56" s="2">
        <f t="shared" si="7"/>
        <v>0.86811673052595717</v>
      </c>
      <c r="E56" s="9">
        <v>0.88795299999999999</v>
      </c>
      <c r="F56" s="9">
        <v>0.122961</v>
      </c>
      <c r="G56" s="9">
        <v>8.6472750000000005</v>
      </c>
      <c r="H56" s="2">
        <v>0.10204199999999999</v>
      </c>
      <c r="I56" s="2">
        <v>5.2162E-2</v>
      </c>
      <c r="J56">
        <v>48</v>
      </c>
      <c r="K56">
        <v>200</v>
      </c>
      <c r="L56">
        <v>100</v>
      </c>
      <c r="M56" t="s">
        <v>30</v>
      </c>
      <c r="N56" t="s">
        <v>30</v>
      </c>
      <c r="O56" s="6">
        <f t="shared" si="6"/>
        <v>2310.4693140794225</v>
      </c>
    </row>
    <row r="57" spans="1:15" x14ac:dyDescent="0.35">
      <c r="A57">
        <v>277</v>
      </c>
      <c r="B57">
        <v>277</v>
      </c>
      <c r="C57" t="s">
        <v>8</v>
      </c>
      <c r="D57" s="2">
        <f t="shared" si="7"/>
        <v>0.93451266506406139</v>
      </c>
      <c r="E57" s="9">
        <v>0.95196199999999997</v>
      </c>
      <c r="F57" s="9">
        <v>0.13292499999999999</v>
      </c>
      <c r="G57" s="9">
        <v>7.6954140000000004</v>
      </c>
      <c r="H57" s="2">
        <v>0.105514</v>
      </c>
      <c r="I57" s="2">
        <v>5.9436000000000003E-2</v>
      </c>
      <c r="J57">
        <v>49</v>
      </c>
      <c r="K57">
        <v>200</v>
      </c>
      <c r="L57">
        <v>100</v>
      </c>
      <c r="M57" t="s">
        <v>30</v>
      </c>
      <c r="N57" t="s">
        <v>30</v>
      </c>
      <c r="O57" s="6">
        <f t="shared" si="6"/>
        <v>2310.4693140794225</v>
      </c>
    </row>
    <row r="58" spans="1:15" x14ac:dyDescent="0.35">
      <c r="A58">
        <v>277</v>
      </c>
      <c r="B58">
        <v>277</v>
      </c>
      <c r="C58" t="s">
        <v>8</v>
      </c>
      <c r="D58" s="2">
        <f t="shared" si="7"/>
        <v>0.97259895009894515</v>
      </c>
      <c r="E58" s="9">
        <v>1.031372</v>
      </c>
      <c r="F58" s="9">
        <v>0.132521</v>
      </c>
      <c r="G58" s="9">
        <v>9.8037899999999993</v>
      </c>
      <c r="H58" s="2">
        <v>0.111985</v>
      </c>
      <c r="I58" s="2">
        <v>6.0965999999999999E-2</v>
      </c>
      <c r="J58">
        <v>50</v>
      </c>
      <c r="K58">
        <v>200</v>
      </c>
      <c r="L58">
        <v>100</v>
      </c>
      <c r="M58" t="s">
        <v>30</v>
      </c>
      <c r="N58" t="s">
        <v>30</v>
      </c>
      <c r="O58" s="6">
        <f t="shared" si="6"/>
        <v>2310.4693140794225</v>
      </c>
    </row>
    <row r="59" spans="1:15" x14ac:dyDescent="0.35">
      <c r="A59">
        <v>277</v>
      </c>
      <c r="B59">
        <v>277</v>
      </c>
      <c r="C59" t="s">
        <v>8</v>
      </c>
      <c r="D59" s="2">
        <f t="shared" si="7"/>
        <v>0.93474174567907142</v>
      </c>
      <c r="E59" s="9">
        <v>0.93722799999999995</v>
      </c>
      <c r="F59" s="9">
        <v>0.135103</v>
      </c>
      <c r="G59" s="9">
        <v>7.9138440000000001</v>
      </c>
      <c r="H59" s="2">
        <v>0.105513</v>
      </c>
      <c r="I59" s="2">
        <v>4.9585999999999998E-2</v>
      </c>
      <c r="J59">
        <v>51</v>
      </c>
      <c r="K59">
        <v>200</v>
      </c>
      <c r="L59">
        <v>100</v>
      </c>
      <c r="M59" t="s">
        <v>30</v>
      </c>
      <c r="N59" t="s">
        <v>30</v>
      </c>
      <c r="O59" s="6">
        <f t="shared" si="6"/>
        <v>2310.4693140794225</v>
      </c>
    </row>
    <row r="60" spans="1:15" x14ac:dyDescent="0.35">
      <c r="C60" t="s">
        <v>33</v>
      </c>
      <c r="D60" s="8">
        <f>AVERAGE(D50:D59)</f>
        <v>0.94073754288828193</v>
      </c>
      <c r="E60" s="8">
        <f>AVERAGE(E50:E59)</f>
        <v>0.96694639999999976</v>
      </c>
      <c r="F60" s="8">
        <f>AVERAGE(F50:F59)</f>
        <v>0.13257150000000001</v>
      </c>
      <c r="G60" s="8">
        <f>AVERAGE(G50:G59)</f>
        <v>8.2191347999999991</v>
      </c>
      <c r="H60" s="2"/>
      <c r="I60" s="2"/>
    </row>
    <row r="61" spans="1:15" x14ac:dyDescent="0.35">
      <c r="C61" t="s">
        <v>32</v>
      </c>
      <c r="D61" s="8">
        <f>MEDIAN(D50:D59)</f>
        <v>0.94770741385578694</v>
      </c>
      <c r="E61" s="8">
        <f>MEDIAN(E50:E59)</f>
        <v>0.97644399999999998</v>
      </c>
      <c r="F61" s="8">
        <f>MEDIAN(F50:F59)</f>
        <v>0.13353699999999999</v>
      </c>
      <c r="G61" s="8">
        <f>MEDIAN(G50:G59)</f>
        <v>8.0493954999999993</v>
      </c>
      <c r="H61" s="2"/>
      <c r="I61" s="2"/>
    </row>
    <row r="62" spans="1:15" x14ac:dyDescent="0.35">
      <c r="C62" t="s">
        <v>34</v>
      </c>
      <c r="D62" s="8">
        <f t="array" ref="D62">MEDIAN(ABS(D50:D59-MEDIAN(D50:D59)))</f>
        <v>1.2111477335909226E-2</v>
      </c>
      <c r="E62" s="8">
        <f t="array" ref="E62">MEDIAN(ABS(E50:E59-MEDIAN(E50:E59)))</f>
        <v>2.3386000000000018E-2</v>
      </c>
      <c r="F62" s="8">
        <f t="array" ref="F62">MEDIAN(ABS(F50:F59-MEDIAN(F50:F59)))</f>
        <v>1.1629999999999974E-3</v>
      </c>
      <c r="G62" s="8">
        <f t="array" ref="G62">MEDIAN(ABS(G50:G59-MEDIAN(G50:G59)))</f>
        <v>0.244766499999999</v>
      </c>
      <c r="H62" s="2"/>
      <c r="I62" s="2"/>
    </row>
    <row r="63" spans="1:15" x14ac:dyDescent="0.35">
      <c r="E63" s="9"/>
      <c r="F63" s="9"/>
      <c r="G63" s="9"/>
      <c r="H63" s="2"/>
      <c r="I63" s="2"/>
    </row>
    <row r="66" spans="1:15" x14ac:dyDescent="0.35">
      <c r="A66">
        <v>48000</v>
      </c>
      <c r="B66">
        <v>277</v>
      </c>
      <c r="C66" t="s">
        <v>8</v>
      </c>
      <c r="D66" s="2">
        <f>((E66/$E$3)+(F66/$F$3))/2</f>
        <v>0.99957836606976458</v>
      </c>
      <c r="E66" s="2">
        <v>1.0295510000000001</v>
      </c>
      <c r="F66" s="2">
        <v>0.14055899999999999</v>
      </c>
      <c r="G66" s="2">
        <v>14.434929</v>
      </c>
      <c r="H66" s="2">
        <v>0.114292</v>
      </c>
      <c r="I66" s="2">
        <v>6.5361000000000002E-2</v>
      </c>
      <c r="J66">
        <v>42</v>
      </c>
      <c r="K66">
        <v>400</v>
      </c>
      <c r="L66">
        <v>200</v>
      </c>
      <c r="M66" t="s">
        <v>13</v>
      </c>
      <c r="N66" t="s">
        <v>30</v>
      </c>
      <c r="O66" s="6">
        <f t="shared" ref="O66:O70" si="8">(32*L66*K66)/A66</f>
        <v>53.333333333333336</v>
      </c>
    </row>
    <row r="67" spans="1:15" x14ac:dyDescent="0.35">
      <c r="A67">
        <v>48000</v>
      </c>
      <c r="B67">
        <v>277</v>
      </c>
      <c r="C67" t="s">
        <v>8</v>
      </c>
      <c r="D67" s="2">
        <f t="shared" ref="D67:D75" si="9">((E67/$E$3)+(F67/$F$3))/2</f>
        <v>1.0187907735115611</v>
      </c>
      <c r="E67" s="2">
        <v>1.100209</v>
      </c>
      <c r="F67" s="2">
        <v>0.13596900000000001</v>
      </c>
      <c r="G67" s="2">
        <v>10.95551</v>
      </c>
      <c r="H67" s="2">
        <v>0.112847</v>
      </c>
      <c r="I67" s="2">
        <v>5.7716999999999997E-2</v>
      </c>
      <c r="J67">
        <v>43</v>
      </c>
      <c r="K67">
        <v>400</v>
      </c>
      <c r="L67">
        <v>200</v>
      </c>
      <c r="M67" t="s">
        <v>13</v>
      </c>
      <c r="N67" t="s">
        <v>30</v>
      </c>
      <c r="O67" s="6">
        <f t="shared" si="8"/>
        <v>53.333333333333336</v>
      </c>
    </row>
    <row r="68" spans="1:15" x14ac:dyDescent="0.35">
      <c r="A68">
        <v>48000</v>
      </c>
      <c r="B68">
        <v>277</v>
      </c>
      <c r="C68" t="s">
        <v>8</v>
      </c>
      <c r="D68" s="2">
        <f t="shared" si="9"/>
        <v>0.92663919997242072</v>
      </c>
      <c r="E68" s="2">
        <v>0.93922600000000001</v>
      </c>
      <c r="F68" s="2">
        <v>0.13248099999999999</v>
      </c>
      <c r="G68" s="2">
        <v>10.1805</v>
      </c>
      <c r="H68" s="2">
        <v>0.10783</v>
      </c>
      <c r="I68" s="2">
        <v>5.2699999999999997E-2</v>
      </c>
      <c r="J68">
        <v>44</v>
      </c>
      <c r="K68">
        <v>400</v>
      </c>
      <c r="L68">
        <v>200</v>
      </c>
      <c r="M68" t="s">
        <v>13</v>
      </c>
      <c r="N68" t="s">
        <v>30</v>
      </c>
      <c r="O68" s="6">
        <f t="shared" si="8"/>
        <v>53.333333333333336</v>
      </c>
    </row>
    <row r="69" spans="1:15" x14ac:dyDescent="0.35">
      <c r="A69">
        <v>48000</v>
      </c>
      <c r="B69">
        <v>277</v>
      </c>
      <c r="C69" t="s">
        <v>8</v>
      </c>
      <c r="D69" s="2">
        <f t="shared" si="9"/>
        <v>0.90590931555231746</v>
      </c>
      <c r="E69" s="2">
        <v>0.92542999999999997</v>
      </c>
      <c r="F69" s="2">
        <v>0.12848300000000001</v>
      </c>
      <c r="G69" s="2">
        <v>12.906376</v>
      </c>
      <c r="H69" s="2">
        <v>0.10746600000000001</v>
      </c>
      <c r="I69" s="2">
        <v>5.9211E-2</v>
      </c>
      <c r="J69">
        <v>45</v>
      </c>
      <c r="K69">
        <v>400</v>
      </c>
      <c r="L69">
        <v>200</v>
      </c>
      <c r="M69" t="s">
        <v>13</v>
      </c>
      <c r="N69" t="s">
        <v>30</v>
      </c>
      <c r="O69" s="6">
        <f t="shared" si="8"/>
        <v>53.333333333333336</v>
      </c>
    </row>
    <row r="70" spans="1:15" x14ac:dyDescent="0.35">
      <c r="A70">
        <v>48000</v>
      </c>
      <c r="B70">
        <v>277</v>
      </c>
      <c r="C70" t="s">
        <v>8</v>
      </c>
      <c r="D70" s="2">
        <f t="shared" si="9"/>
        <v>0.96616785521549753</v>
      </c>
      <c r="E70" s="2">
        <v>1.0104649999999999</v>
      </c>
      <c r="F70" s="2">
        <v>0.13366400000000001</v>
      </c>
      <c r="G70" s="2">
        <v>11.563784</v>
      </c>
      <c r="H70" s="2">
        <v>0.111077</v>
      </c>
      <c r="I70" s="2">
        <v>5.7325000000000001E-2</v>
      </c>
      <c r="J70">
        <v>46</v>
      </c>
      <c r="K70">
        <v>400</v>
      </c>
      <c r="L70">
        <v>200</v>
      </c>
      <c r="M70" t="s">
        <v>13</v>
      </c>
      <c r="N70" t="s">
        <v>30</v>
      </c>
      <c r="O70" s="6">
        <f t="shared" si="8"/>
        <v>53.333333333333336</v>
      </c>
    </row>
    <row r="71" spans="1:15" x14ac:dyDescent="0.35">
      <c r="D71" s="2"/>
      <c r="J71">
        <v>47</v>
      </c>
    </row>
    <row r="72" spans="1:15" x14ac:dyDescent="0.35">
      <c r="D72" s="2"/>
      <c r="J72">
        <v>48</v>
      </c>
    </row>
    <row r="73" spans="1:15" x14ac:dyDescent="0.35">
      <c r="D73" s="2"/>
      <c r="J73">
        <v>49</v>
      </c>
    </row>
    <row r="74" spans="1:15" x14ac:dyDescent="0.35">
      <c r="D74" s="2"/>
      <c r="J74">
        <v>50</v>
      </c>
    </row>
    <row r="75" spans="1:15" x14ac:dyDescent="0.35">
      <c r="D75" s="2"/>
      <c r="J75">
        <v>51</v>
      </c>
    </row>
    <row r="76" spans="1:15" x14ac:dyDescent="0.35">
      <c r="C76" t="s">
        <v>33</v>
      </c>
      <c r="D76" s="8">
        <f>AVERAGE(D66:D75)</f>
        <v>0.9634171020643123</v>
      </c>
      <c r="E76" s="8">
        <f>AVERAGE(E66:E75)</f>
        <v>1.0009762</v>
      </c>
      <c r="F76" s="8">
        <f>AVERAGE(F66:F75)</f>
        <v>0.13423119999999999</v>
      </c>
      <c r="G76" s="8">
        <f>AVERAGE(G66:G75)</f>
        <v>12.008219800000001</v>
      </c>
    </row>
    <row r="77" spans="1:15" x14ac:dyDescent="0.35">
      <c r="C77" t="s">
        <v>32</v>
      </c>
      <c r="D77" s="8">
        <f>MEDIAN(D66:D75)</f>
        <v>0.96616785521549753</v>
      </c>
      <c r="E77" s="8">
        <f>MEDIAN(E66:E75)</f>
        <v>1.0104649999999999</v>
      </c>
      <c r="F77" s="8">
        <f>MEDIAN(F66:F75)</f>
        <v>0.13366400000000001</v>
      </c>
      <c r="G77" s="8">
        <f>MEDIAN(G66:G75)</f>
        <v>11.563784</v>
      </c>
    </row>
    <row r="78" spans="1:15" x14ac:dyDescent="0.35">
      <c r="C78" t="s">
        <v>34</v>
      </c>
      <c r="D78" s="8">
        <f t="array" ref="D78">MEDIAN(ABS(D66:D70-MEDIAN(D66:D70)))</f>
        <v>3.9528655243076805E-2</v>
      </c>
      <c r="E78" s="8">
        <f t="array" ref="E78">MEDIAN(ABS(E66:E70-MEDIAN(E66:E70)))</f>
        <v>7.1238999999999941E-2</v>
      </c>
      <c r="F78" s="8">
        <f t="array" ref="F78">MEDIAN(ABS(F66:F70-MEDIAN(F66:F70)))</f>
        <v>2.3050000000000015E-3</v>
      </c>
      <c r="G78" s="8">
        <f t="array" ref="G78">MEDIAN(ABS(G66:G70-MEDIAN(G66:G70)))</f>
        <v>1.3425919999999998</v>
      </c>
    </row>
    <row r="80" spans="1:15" x14ac:dyDescent="0.35">
      <c r="A80">
        <v>277</v>
      </c>
      <c r="B80">
        <v>277</v>
      </c>
      <c r="C80" t="s">
        <v>8</v>
      </c>
      <c r="D80" s="2">
        <f>((E80/$E$3)+(F80/$F$3))/2</f>
        <v>0.86860197030232467</v>
      </c>
      <c r="E80" s="2">
        <v>0.86518799999999996</v>
      </c>
      <c r="F80" s="2">
        <v>0.126364</v>
      </c>
      <c r="G80" s="2">
        <v>7.6716990000000003</v>
      </c>
      <c r="H80" s="2">
        <v>0.102755</v>
      </c>
      <c r="I80" s="2">
        <v>5.2166999999999998E-2</v>
      </c>
      <c r="J80">
        <v>42</v>
      </c>
      <c r="K80">
        <v>400</v>
      </c>
      <c r="L80">
        <v>200</v>
      </c>
      <c r="M80" t="s">
        <v>30</v>
      </c>
      <c r="N80" t="s">
        <v>30</v>
      </c>
      <c r="O80" s="6">
        <f t="shared" ref="O80:O84" si="10">(32*L80*K80)/A80</f>
        <v>9241.8772563176899</v>
      </c>
    </row>
    <row r="81" spans="1:15" x14ac:dyDescent="0.35">
      <c r="A81">
        <v>277</v>
      </c>
      <c r="B81">
        <v>277</v>
      </c>
      <c r="C81" t="s">
        <v>8</v>
      </c>
      <c r="D81" s="2">
        <f t="shared" ref="D81:D84" si="11">((E81/$E$3)+(F81/$F$3))/2</f>
        <v>0.91033175929092924</v>
      </c>
      <c r="E81" s="2">
        <v>0.93537000000000003</v>
      </c>
      <c r="F81" s="2">
        <v>0.128333</v>
      </c>
      <c r="G81" s="2">
        <v>8.9773999999999994</v>
      </c>
      <c r="H81" s="2">
        <v>0.107945</v>
      </c>
      <c r="I81" s="2">
        <v>5.4782999999999998E-2</v>
      </c>
      <c r="J81">
        <v>43</v>
      </c>
      <c r="K81">
        <v>400</v>
      </c>
      <c r="L81">
        <v>200</v>
      </c>
      <c r="M81" t="s">
        <v>30</v>
      </c>
      <c r="N81" t="s">
        <v>30</v>
      </c>
      <c r="O81" s="6">
        <f t="shared" si="10"/>
        <v>9241.8772563176899</v>
      </c>
    </row>
    <row r="82" spans="1:15" x14ac:dyDescent="0.35">
      <c r="A82">
        <v>277</v>
      </c>
      <c r="B82">
        <v>277</v>
      </c>
      <c r="C82" t="s">
        <v>8</v>
      </c>
      <c r="D82" s="2">
        <f t="shared" si="11"/>
        <v>0.86054003727445316</v>
      </c>
      <c r="E82" s="2">
        <v>0.86509800000000003</v>
      </c>
      <c r="F82" s="2">
        <v>0.124053</v>
      </c>
      <c r="G82" s="2">
        <v>7.4820779999999996</v>
      </c>
      <c r="H82" s="2">
        <v>0.10120999999999999</v>
      </c>
      <c r="I82" s="2">
        <v>4.9502999999999998E-2</v>
      </c>
      <c r="J82">
        <v>44</v>
      </c>
      <c r="K82">
        <v>400</v>
      </c>
      <c r="L82">
        <v>200</v>
      </c>
      <c r="M82" t="s">
        <v>30</v>
      </c>
      <c r="N82" t="s">
        <v>30</v>
      </c>
      <c r="O82" s="6">
        <f t="shared" si="10"/>
        <v>9241.8772563176899</v>
      </c>
    </row>
    <row r="83" spans="1:15" x14ac:dyDescent="0.35">
      <c r="A83">
        <v>277</v>
      </c>
      <c r="B83">
        <v>277</v>
      </c>
      <c r="C83" t="s">
        <v>8</v>
      </c>
      <c r="D83" s="2">
        <f t="shared" si="11"/>
        <v>0.89046776608261569</v>
      </c>
      <c r="E83" s="2">
        <v>0.9012</v>
      </c>
      <c r="F83" s="2">
        <v>0.12750500000000001</v>
      </c>
      <c r="G83" s="2">
        <v>8.2505120000000005</v>
      </c>
      <c r="H83" s="2">
        <v>0.102419</v>
      </c>
      <c r="I83" s="2">
        <v>5.0085999999999999E-2</v>
      </c>
      <c r="J83">
        <v>45</v>
      </c>
      <c r="K83">
        <v>400</v>
      </c>
      <c r="L83">
        <v>200</v>
      </c>
      <c r="M83" t="s">
        <v>30</v>
      </c>
      <c r="N83" t="s">
        <v>30</v>
      </c>
      <c r="O83" s="6">
        <f t="shared" si="10"/>
        <v>9241.8772563176899</v>
      </c>
    </row>
    <row r="84" spans="1:15" x14ac:dyDescent="0.35">
      <c r="A84">
        <v>277</v>
      </c>
      <c r="B84">
        <v>277</v>
      </c>
      <c r="C84" t="s">
        <v>8</v>
      </c>
      <c r="D84" s="2">
        <f t="shared" si="11"/>
        <v>0.86769056044607673</v>
      </c>
      <c r="E84" s="2">
        <v>0.881166</v>
      </c>
      <c r="F84" s="2">
        <v>0.123811</v>
      </c>
      <c r="G84" s="2">
        <v>8.0776319999999995</v>
      </c>
      <c r="H84" s="2">
        <v>0.101872</v>
      </c>
      <c r="I84" s="2">
        <v>5.178E-2</v>
      </c>
      <c r="J84">
        <v>46</v>
      </c>
      <c r="K84">
        <v>400</v>
      </c>
      <c r="L84">
        <v>200</v>
      </c>
      <c r="M84" t="s">
        <v>30</v>
      </c>
      <c r="N84" t="s">
        <v>30</v>
      </c>
      <c r="O84" s="6">
        <f t="shared" si="10"/>
        <v>9241.8772563176899</v>
      </c>
    </row>
    <row r="85" spans="1:15" x14ac:dyDescent="0.35">
      <c r="D85" s="2"/>
      <c r="J85">
        <v>47</v>
      </c>
    </row>
    <row r="86" spans="1:15" x14ac:dyDescent="0.35">
      <c r="D86" s="2"/>
      <c r="J86">
        <v>48</v>
      </c>
    </row>
    <row r="87" spans="1:15" x14ac:dyDescent="0.35">
      <c r="D87" s="2"/>
      <c r="J87">
        <v>49</v>
      </c>
    </row>
    <row r="88" spans="1:15" x14ac:dyDescent="0.35">
      <c r="D88" s="2"/>
      <c r="J88">
        <v>50</v>
      </c>
    </row>
    <row r="89" spans="1:15" x14ac:dyDescent="0.35">
      <c r="D89" s="2"/>
      <c r="J89">
        <v>51</v>
      </c>
    </row>
    <row r="90" spans="1:15" x14ac:dyDescent="0.35">
      <c r="C90" t="s">
        <v>33</v>
      </c>
      <c r="D90" s="8">
        <f>AVERAGE(D80:D89)</f>
        <v>0.87952641867927994</v>
      </c>
      <c r="E90" s="8">
        <f>AVERAGE(E80:E89)</f>
        <v>0.88960440000000018</v>
      </c>
      <c r="F90" s="8">
        <f>AVERAGE(F80:F89)</f>
        <v>0.12601319999999999</v>
      </c>
      <c r="G90" s="8">
        <f>AVERAGE(G80:G89)</f>
        <v>8.0918641999999998</v>
      </c>
    </row>
    <row r="91" spans="1:15" x14ac:dyDescent="0.35">
      <c r="C91" t="s">
        <v>32</v>
      </c>
      <c r="D91" s="8">
        <f>MEDIAN(D80:D89)</f>
        <v>0.86860197030232467</v>
      </c>
      <c r="E91" s="8">
        <f>MEDIAN(E80:E89)</f>
        <v>0.881166</v>
      </c>
      <c r="F91" s="8">
        <f>MEDIAN(F80:F89)</f>
        <v>0.126364</v>
      </c>
      <c r="G91" s="8">
        <f>MEDIAN(G80:G89)</f>
        <v>8.0776319999999995</v>
      </c>
    </row>
    <row r="92" spans="1:15" x14ac:dyDescent="0.35">
      <c r="C92" t="s">
        <v>34</v>
      </c>
      <c r="D92" s="8">
        <f t="array" ref="D92">MEDIAN(ABS(D80:D84-MEDIAN(D80:D84)))</f>
        <v>8.061933027871504E-3</v>
      </c>
      <c r="E92" s="8">
        <f t="array" ref="E92">MEDIAN(ABS(E80:E84-MEDIAN(E80:E84)))</f>
        <v>1.6067999999999971E-2</v>
      </c>
      <c r="F92" s="8">
        <f t="array" ref="F92">MEDIAN(ABS(F80:F84-MEDIAN(F80:F84)))</f>
        <v>1.9689999999999985E-3</v>
      </c>
      <c r="G92" s="8">
        <f t="array" ref="G92">MEDIAN(ABS(G80:G84-MEDIAN(G80:G84)))</f>
        <v>0.40593299999999921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622A-CE2B-42B3-9C4D-A6A11FE84B96}">
  <dimension ref="A1:P109"/>
  <sheetViews>
    <sheetView topLeftCell="B1" zoomScale="55" zoomScaleNormal="55" workbookViewId="0">
      <pane ySplit="1" topLeftCell="A2" activePane="bottomLeft" state="frozen"/>
      <selection pane="bottomLeft" activeCell="F65" sqref="F65"/>
    </sheetView>
  </sheetViews>
  <sheetFormatPr baseColWidth="10" defaultRowHeight="14.5" x14ac:dyDescent="0.35"/>
  <cols>
    <col min="4" max="4" width="7.1796875" customWidth="1"/>
    <col min="5" max="6" width="8.81640625" bestFit="1" customWidth="1"/>
    <col min="7" max="7" width="9.81640625" bestFit="1" customWidth="1"/>
    <col min="8" max="9" width="8.81640625" bestFit="1" customWidth="1"/>
    <col min="10" max="10" width="4.7265625" bestFit="1" customWidth="1"/>
    <col min="11" max="11" width="6.7265625" bestFit="1" customWidth="1"/>
    <col min="12" max="12" width="7.54296875" customWidth="1"/>
    <col min="13" max="13" width="19.453125" customWidth="1"/>
    <col min="14" max="14" width="19" bestFit="1" customWidth="1"/>
    <col min="15" max="15" width="8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C3" t="s">
        <v>20</v>
      </c>
      <c r="E3">
        <v>1.4154</v>
      </c>
      <c r="F3">
        <v>0.10489699999999999</v>
      </c>
    </row>
    <row r="7" spans="1:16" x14ac:dyDescent="0.35">
      <c r="A7">
        <v>24000</v>
      </c>
      <c r="B7">
        <v>5315</v>
      </c>
      <c r="C7" t="s">
        <v>25</v>
      </c>
      <c r="D7" s="2">
        <f>((E7/$E$3)+(F7/$F$3))/2</f>
        <v>0.95264789705652697</v>
      </c>
      <c r="E7" s="2">
        <v>1.3166</v>
      </c>
      <c r="F7" s="2">
        <v>0.102285</v>
      </c>
      <c r="G7" s="2">
        <v>19.585228000000001</v>
      </c>
      <c r="H7" s="2">
        <v>9.5675999999999997E-2</v>
      </c>
      <c r="I7" s="2">
        <v>5.6813000000000002E-2</v>
      </c>
      <c r="J7">
        <v>42</v>
      </c>
      <c r="K7">
        <v>100</v>
      </c>
      <c r="L7">
        <v>50</v>
      </c>
      <c r="M7" t="s">
        <v>23</v>
      </c>
      <c r="N7" t="s">
        <v>24</v>
      </c>
      <c r="O7" s="6">
        <f>(32*L7*K7)/A7</f>
        <v>6.666666666666667</v>
      </c>
      <c r="P7" t="s">
        <v>15</v>
      </c>
    </row>
    <row r="8" spans="1:16" x14ac:dyDescent="0.35">
      <c r="D8" s="2">
        <f t="shared" ref="D8:D16" si="0">((E8/$E$3)+(F8/$F$3))/2</f>
        <v>1.0031781696863855</v>
      </c>
      <c r="E8" s="2">
        <v>1.4229259999999999</v>
      </c>
      <c r="F8" s="2">
        <v>0.105006</v>
      </c>
      <c r="G8" s="2">
        <v>18.330622999999999</v>
      </c>
      <c r="H8" s="2">
        <v>9.7353999999999996E-2</v>
      </c>
      <c r="I8" s="2">
        <v>5.7176999999999999E-2</v>
      </c>
      <c r="J8">
        <v>43</v>
      </c>
    </row>
    <row r="9" spans="1:16" x14ac:dyDescent="0.35">
      <c r="D9" s="2">
        <f t="shared" si="0"/>
        <v>1.0059766171083866</v>
      </c>
      <c r="E9" s="2">
        <v>1.418569</v>
      </c>
      <c r="F9" s="2">
        <v>0.105916</v>
      </c>
      <c r="G9" s="2">
        <v>18.468132000000001</v>
      </c>
      <c r="H9" s="2">
        <v>9.7355999999999998E-2</v>
      </c>
      <c r="I9" s="2">
        <v>5.6090000000000001E-2</v>
      </c>
      <c r="J9">
        <v>44</v>
      </c>
    </row>
    <row r="10" spans="1:16" x14ac:dyDescent="0.35">
      <c r="D10" s="2">
        <f t="shared" si="0"/>
        <v>0.97128020420346295</v>
      </c>
      <c r="E10" s="2">
        <v>1.364028</v>
      </c>
      <c r="F10" s="2">
        <v>0.10267900000000001</v>
      </c>
      <c r="G10" s="2">
        <v>20.238495</v>
      </c>
      <c r="H10" s="2">
        <v>9.4742000000000007E-2</v>
      </c>
      <c r="I10" s="2">
        <v>5.9582999999999997E-2</v>
      </c>
      <c r="J10">
        <v>45</v>
      </c>
    </row>
    <row r="11" spans="1:16" x14ac:dyDescent="0.35">
      <c r="D11" s="2">
        <f t="shared" si="0"/>
        <v>0.97587302530357578</v>
      </c>
      <c r="E11" s="2">
        <v>1.3637790000000001</v>
      </c>
      <c r="F11" s="2">
        <v>0.103661</v>
      </c>
      <c r="G11" s="2">
        <v>18.049384</v>
      </c>
      <c r="H11" s="2">
        <v>9.4943E-2</v>
      </c>
      <c r="I11" s="2">
        <v>5.7211999999999999E-2</v>
      </c>
      <c r="J11">
        <v>46</v>
      </c>
    </row>
    <row r="12" spans="1:16" x14ac:dyDescent="0.35">
      <c r="D12" s="2">
        <f t="shared" si="0"/>
        <v>0.94182453284759238</v>
      </c>
      <c r="E12" s="2">
        <v>1.294381</v>
      </c>
      <c r="F12" s="2">
        <v>0.101661</v>
      </c>
      <c r="G12" s="2">
        <v>18.008749000000002</v>
      </c>
      <c r="H12" s="2">
        <v>9.4775999999999999E-2</v>
      </c>
      <c r="I12" s="2">
        <v>5.6987999999999997E-2</v>
      </c>
      <c r="J12">
        <v>47</v>
      </c>
    </row>
    <row r="13" spans="1:16" x14ac:dyDescent="0.35">
      <c r="D13" s="2">
        <f t="shared" si="0"/>
        <v>1.2710886981581342</v>
      </c>
      <c r="E13" s="2">
        <v>1.9521580000000001</v>
      </c>
      <c r="F13" s="2">
        <v>0.12199</v>
      </c>
      <c r="G13" s="2">
        <v>20.502330000000001</v>
      </c>
      <c r="H13" s="2">
        <v>0.109546</v>
      </c>
      <c r="I13" s="2">
        <v>5.9048999999999997E-2</v>
      </c>
      <c r="J13">
        <v>48</v>
      </c>
    </row>
    <row r="14" spans="1:16" x14ac:dyDescent="0.35">
      <c r="D14" s="2">
        <f t="shared" si="0"/>
        <v>0.95018759564758137</v>
      </c>
      <c r="E14" s="2">
        <v>1.3103910000000001</v>
      </c>
      <c r="F14" s="2">
        <v>0.102229</v>
      </c>
      <c r="G14" s="2">
        <v>17.624884000000002</v>
      </c>
      <c r="H14" s="2">
        <v>9.3329999999999996E-2</v>
      </c>
      <c r="I14" s="2">
        <v>5.7695999999999997E-2</v>
      </c>
      <c r="J14">
        <v>49</v>
      </c>
    </row>
    <row r="15" spans="1:16" x14ac:dyDescent="0.35">
      <c r="D15" s="2">
        <f t="shared" si="0"/>
        <v>0.96439813897109805</v>
      </c>
      <c r="E15" s="2">
        <v>1.344047</v>
      </c>
      <c r="F15" s="2">
        <v>0.102716</v>
      </c>
      <c r="G15" s="2">
        <v>19.315428000000001</v>
      </c>
      <c r="H15" s="2">
        <v>9.5077999999999996E-2</v>
      </c>
      <c r="I15" s="2">
        <v>5.8417999999999998E-2</v>
      </c>
      <c r="J15">
        <v>50</v>
      </c>
    </row>
    <row r="16" spans="1:16" x14ac:dyDescent="0.35">
      <c r="D16" s="2">
        <f t="shared" si="0"/>
        <v>0.9761042807343171</v>
      </c>
      <c r="E16" s="2">
        <v>1.369696</v>
      </c>
      <c r="F16" s="2">
        <v>0.103271</v>
      </c>
      <c r="G16" s="2">
        <v>17.886839999999999</v>
      </c>
      <c r="H16" s="2">
        <v>9.7011E-2</v>
      </c>
      <c r="I16" s="2">
        <v>5.6633999999999997E-2</v>
      </c>
      <c r="J16">
        <v>51</v>
      </c>
    </row>
    <row r="17" spans="1:16" x14ac:dyDescent="0.35">
      <c r="D17" s="8">
        <f>AVERAGE(D7:D16)</f>
        <v>1.001255915971706</v>
      </c>
      <c r="E17" s="8">
        <f>AVERAGE(E7:E16)</f>
        <v>1.4156574999999998</v>
      </c>
      <c r="F17" s="8">
        <f>AVERAGE(F7:F16)</f>
        <v>0.10514140000000001</v>
      </c>
      <c r="G17" s="8">
        <f>AVERAGE(G7:G16)</f>
        <v>18.8010093</v>
      </c>
    </row>
    <row r="18" spans="1:16" x14ac:dyDescent="0.35">
      <c r="D18" s="8">
        <f>MEDIAN(D7:D16)</f>
        <v>0.97357661475351942</v>
      </c>
      <c r="E18" s="8">
        <f>MEDIAN(E7:E16)</f>
        <v>1.3639035000000002</v>
      </c>
      <c r="F18" s="8">
        <f>MEDIAN(F7:F16)</f>
        <v>0.1029935</v>
      </c>
      <c r="G18" s="8">
        <f>MEDIAN(G7:G16)</f>
        <v>18.3993775</v>
      </c>
    </row>
    <row r="20" spans="1:16" x14ac:dyDescent="0.35">
      <c r="A20">
        <v>5315</v>
      </c>
      <c r="B20">
        <v>5315</v>
      </c>
      <c r="C20" t="s">
        <v>25</v>
      </c>
      <c r="D20" s="2">
        <f>((E20/$E$3)+(F20/$F$3))/2</f>
        <v>0.97158711178058677</v>
      </c>
      <c r="E20" s="2">
        <v>1.358501</v>
      </c>
      <c r="F20" s="2">
        <v>0.10315299999999999</v>
      </c>
      <c r="G20" s="2">
        <v>17.074621</v>
      </c>
      <c r="H20" s="2">
        <v>9.5316999999999999E-2</v>
      </c>
      <c r="I20" s="2">
        <v>5.6634999999999998E-2</v>
      </c>
      <c r="J20">
        <v>42</v>
      </c>
      <c r="K20">
        <v>100</v>
      </c>
      <c r="L20">
        <v>50</v>
      </c>
      <c r="M20" t="s">
        <v>24</v>
      </c>
      <c r="N20" t="s">
        <v>24</v>
      </c>
      <c r="O20" s="6">
        <f>(32*L20*K20)/A20</f>
        <v>30.103480714957666</v>
      </c>
      <c r="P20" t="s">
        <v>15</v>
      </c>
    </row>
    <row r="21" spans="1:16" x14ac:dyDescent="0.35">
      <c r="D21" s="2">
        <f t="shared" ref="D21:D29" si="1">((E21/$E$3)+(F21/$F$3))/2</f>
        <v>0.92858832167101202</v>
      </c>
      <c r="E21" s="2">
        <v>1.2587740000000001</v>
      </c>
      <c r="F21" s="2">
        <v>0.101523</v>
      </c>
      <c r="G21" s="2">
        <v>17.130113000000001</v>
      </c>
      <c r="H21" s="2">
        <v>9.3073000000000003E-2</v>
      </c>
      <c r="I21" s="2">
        <v>5.663E-2</v>
      </c>
      <c r="J21">
        <v>43</v>
      </c>
    </row>
    <row r="22" spans="1:16" x14ac:dyDescent="0.35">
      <c r="D22" s="2">
        <f t="shared" si="1"/>
        <v>0.98549451574228319</v>
      </c>
      <c r="E22" s="2">
        <v>1.3292029999999999</v>
      </c>
      <c r="F22" s="2">
        <v>0.108242</v>
      </c>
      <c r="G22" s="2">
        <v>18.423794000000001</v>
      </c>
      <c r="H22" s="2">
        <v>9.7717999999999999E-2</v>
      </c>
      <c r="I22" s="2">
        <v>6.1550000000000001E-2</v>
      </c>
      <c r="J22">
        <v>44</v>
      </c>
    </row>
    <row r="23" spans="1:16" x14ac:dyDescent="0.35">
      <c r="D23" s="2">
        <f t="shared" si="1"/>
        <v>0.94321671439046328</v>
      </c>
      <c r="E23" s="2">
        <v>1.300292</v>
      </c>
      <c r="F23" s="2">
        <v>0.10151499999999999</v>
      </c>
      <c r="G23" s="2">
        <v>17.941801000000002</v>
      </c>
      <c r="H23" s="2">
        <v>9.3177999999999997E-2</v>
      </c>
      <c r="I23" s="2">
        <v>5.7950000000000002E-2</v>
      </c>
      <c r="J23">
        <v>45</v>
      </c>
    </row>
    <row r="24" spans="1:16" x14ac:dyDescent="0.35">
      <c r="D24" s="2">
        <f t="shared" si="1"/>
        <v>0.98340232248104653</v>
      </c>
      <c r="E24" s="2">
        <v>1.375985</v>
      </c>
      <c r="F24" s="2">
        <v>0.104336</v>
      </c>
      <c r="G24" s="2">
        <v>17.559214000000001</v>
      </c>
      <c r="H24" s="2">
        <v>9.5285999999999996E-2</v>
      </c>
      <c r="I24" s="2">
        <v>5.6633000000000003E-2</v>
      </c>
      <c r="J24">
        <v>46</v>
      </c>
    </row>
    <row r="25" spans="1:16" x14ac:dyDescent="0.35">
      <c r="D25" s="2">
        <f t="shared" si="1"/>
        <v>1.1804296388866728</v>
      </c>
      <c r="E25" s="2">
        <v>1.768006</v>
      </c>
      <c r="F25" s="2">
        <v>0.116618</v>
      </c>
      <c r="G25" s="2">
        <v>21.680005000000001</v>
      </c>
      <c r="H25" s="2">
        <v>0.110046</v>
      </c>
      <c r="I25" s="2">
        <v>6.6986000000000004E-2</v>
      </c>
      <c r="J25">
        <v>47</v>
      </c>
    </row>
    <row r="26" spans="1:16" x14ac:dyDescent="0.35">
      <c r="D26" s="2">
        <f t="shared" si="1"/>
        <v>0.94826536057119515</v>
      </c>
      <c r="E26" s="2">
        <v>1.298041</v>
      </c>
      <c r="F26" s="2">
        <v>0.102741</v>
      </c>
      <c r="G26" s="2">
        <v>17.7545</v>
      </c>
      <c r="H26" s="2">
        <v>9.3966999999999995E-2</v>
      </c>
      <c r="I26" s="2">
        <v>5.5780999999999997E-2</v>
      </c>
      <c r="J26">
        <v>48</v>
      </c>
    </row>
    <row r="27" spans="1:16" x14ac:dyDescent="0.35">
      <c r="D27" s="2">
        <f t="shared" si="1"/>
        <v>0.96947725752343794</v>
      </c>
      <c r="E27" s="2">
        <v>1.3374159999999999</v>
      </c>
      <c r="F27" s="2">
        <v>0.104273</v>
      </c>
      <c r="G27" s="2">
        <v>16.857208</v>
      </c>
      <c r="H27" s="2">
        <v>9.4255000000000005E-2</v>
      </c>
      <c r="I27" s="2">
        <v>5.7366E-2</v>
      </c>
      <c r="J27">
        <v>49</v>
      </c>
    </row>
    <row r="28" spans="1:16" x14ac:dyDescent="0.35">
      <c r="D28" s="2">
        <f t="shared" si="1"/>
        <v>1.0480082703412237</v>
      </c>
      <c r="E28" s="2">
        <v>1.5140199999999999</v>
      </c>
      <c r="F28" s="2">
        <v>0.10766000000000001</v>
      </c>
      <c r="G28" s="2">
        <v>18.054183999999999</v>
      </c>
      <c r="H28" s="2">
        <v>9.7390000000000004E-2</v>
      </c>
      <c r="I28" s="2">
        <v>5.7933999999999999E-2</v>
      </c>
      <c r="J28">
        <v>50</v>
      </c>
    </row>
    <row r="29" spans="1:16" x14ac:dyDescent="0.35">
      <c r="D29" s="2">
        <f t="shared" si="1"/>
        <v>1.0248502881337662</v>
      </c>
      <c r="E29" s="2">
        <v>1.4592050000000001</v>
      </c>
      <c r="F29" s="2">
        <v>0.106864</v>
      </c>
      <c r="G29" s="2">
        <v>17.921873000000001</v>
      </c>
      <c r="H29" s="2">
        <v>9.5794000000000004E-2</v>
      </c>
      <c r="I29" s="2">
        <v>5.7357999999999999E-2</v>
      </c>
      <c r="J29">
        <v>51</v>
      </c>
    </row>
    <row r="30" spans="1:16" x14ac:dyDescent="0.35">
      <c r="D30" s="8">
        <f>AVERAGE(D20:D29)</f>
        <v>0.99833198015216884</v>
      </c>
      <c r="E30" s="8">
        <f>AVERAGE(E20:E29)</f>
        <v>1.3999443</v>
      </c>
      <c r="F30" s="8">
        <f>AVERAGE(F20:F29)</f>
        <v>0.10569249999999999</v>
      </c>
      <c r="G30" s="8">
        <f>AVERAGE(G20:G29)</f>
        <v>18.039731300000003</v>
      </c>
      <c r="H30" s="2"/>
      <c r="I30" s="2"/>
    </row>
    <row r="31" spans="1:16" x14ac:dyDescent="0.35">
      <c r="D31" s="8">
        <f>MEDIAN(D20:D29)</f>
        <v>0.97749471713081659</v>
      </c>
      <c r="E31" s="8">
        <f>MEDIAN(E20:E29)</f>
        <v>1.3479584999999998</v>
      </c>
      <c r="F31" s="8">
        <f>MEDIAN(F20:F29)</f>
        <v>0.10430449999999999</v>
      </c>
      <c r="G31" s="8">
        <f>MEDIAN(G20:G29)</f>
        <v>17.838186499999999</v>
      </c>
    </row>
    <row r="33" spans="1:16" x14ac:dyDescent="0.35">
      <c r="A33">
        <v>24000</v>
      </c>
      <c r="B33">
        <v>5315</v>
      </c>
      <c r="C33" t="s">
        <v>25</v>
      </c>
      <c r="D33" s="2">
        <f>((E33/$E$3)+(F33/$F$3))/2</f>
        <v>0.93549171943928711</v>
      </c>
      <c r="E33" s="2">
        <v>1.2716099999999999</v>
      </c>
      <c r="F33" s="2">
        <v>0.10202</v>
      </c>
      <c r="G33" s="2">
        <v>14.253511</v>
      </c>
      <c r="H33" s="2">
        <v>9.1291999999999998E-2</v>
      </c>
      <c r="I33" s="2">
        <v>5.2277999999999998E-2</v>
      </c>
      <c r="J33">
        <v>42</v>
      </c>
      <c r="K33">
        <v>200</v>
      </c>
      <c r="L33">
        <v>100</v>
      </c>
      <c r="M33" t="s">
        <v>23</v>
      </c>
      <c r="N33" t="s">
        <v>24</v>
      </c>
      <c r="O33" s="6">
        <f>(32*L33*K33)/A33</f>
        <v>26.666666666666668</v>
      </c>
      <c r="P33" t="s">
        <v>15</v>
      </c>
    </row>
    <row r="34" spans="1:16" x14ac:dyDescent="0.35">
      <c r="D34" s="2">
        <f t="shared" ref="D34:D42" si="2">((E34/$E$3)+(F34/$F$3))/2</f>
        <v>0.92039666535682363</v>
      </c>
      <c r="E34" s="2">
        <v>1.2456780000000001</v>
      </c>
      <c r="F34" s="2">
        <v>0.100775</v>
      </c>
      <c r="G34" s="2">
        <v>16.773921999999999</v>
      </c>
      <c r="H34" s="2">
        <v>9.2666999999999999E-2</v>
      </c>
      <c r="I34" s="2">
        <v>5.4651999999999999E-2</v>
      </c>
      <c r="J34">
        <v>43</v>
      </c>
    </row>
    <row r="35" spans="1:16" x14ac:dyDescent="0.35">
      <c r="D35" s="2">
        <f t="shared" si="2"/>
        <v>0.96016330510056092</v>
      </c>
      <c r="E35" s="2">
        <v>1.3031969999999999</v>
      </c>
      <c r="F35" s="2">
        <v>0.104855</v>
      </c>
      <c r="G35" s="2">
        <v>17.688960999999999</v>
      </c>
      <c r="H35" s="2">
        <v>9.5528000000000002E-2</v>
      </c>
      <c r="I35" s="2">
        <v>5.7931000000000003E-2</v>
      </c>
      <c r="J35">
        <v>44</v>
      </c>
    </row>
    <row r="36" spans="1:16" x14ac:dyDescent="0.35">
      <c r="D36" s="2">
        <f t="shared" si="2"/>
        <v>0.93316218010538021</v>
      </c>
      <c r="E36" s="2">
        <v>1.2770649999999999</v>
      </c>
      <c r="F36" s="2">
        <v>0.10112699999999999</v>
      </c>
      <c r="G36" s="2">
        <v>18.051791000000001</v>
      </c>
      <c r="H36" s="2">
        <v>9.2856999999999995E-2</v>
      </c>
      <c r="I36" s="2">
        <v>5.7511E-2</v>
      </c>
      <c r="J36">
        <v>45</v>
      </c>
    </row>
    <row r="37" spans="1:16" x14ac:dyDescent="0.35">
      <c r="D37" s="2">
        <f t="shared" si="2"/>
        <v>1.0208577503526817</v>
      </c>
      <c r="E37" s="2">
        <v>1.431792</v>
      </c>
      <c r="F37" s="2">
        <v>0.108058</v>
      </c>
      <c r="G37" s="2">
        <v>16.557535000000001</v>
      </c>
      <c r="H37" s="2">
        <v>9.8751000000000005E-2</v>
      </c>
      <c r="I37" s="2">
        <v>5.7131000000000001E-2</v>
      </c>
      <c r="J37">
        <v>46</v>
      </c>
    </row>
    <row r="38" spans="1:16" x14ac:dyDescent="0.35">
      <c r="D38" s="2">
        <f t="shared" si="2"/>
        <v>0.94211803871236355</v>
      </c>
      <c r="E38" s="2">
        <v>1.291933</v>
      </c>
      <c r="F38" s="2">
        <v>0.10190399999999999</v>
      </c>
      <c r="G38" s="2">
        <v>18.873182</v>
      </c>
      <c r="H38" s="2">
        <v>9.3701000000000007E-2</v>
      </c>
      <c r="I38" s="2">
        <v>5.7062000000000002E-2</v>
      </c>
      <c r="J38">
        <v>47</v>
      </c>
    </row>
    <row r="39" spans="1:16" x14ac:dyDescent="0.35">
      <c r="D39" s="2">
        <f t="shared" si="2"/>
        <v>0.99854623153555722</v>
      </c>
      <c r="E39" s="2">
        <v>1.3916790000000001</v>
      </c>
      <c r="F39" s="2">
        <v>0.10635</v>
      </c>
      <c r="G39" s="2">
        <v>17.402757000000001</v>
      </c>
      <c r="H39" s="2">
        <v>9.9541000000000004E-2</v>
      </c>
      <c r="I39" s="2">
        <v>5.9199000000000002E-2</v>
      </c>
      <c r="J39">
        <v>48</v>
      </c>
    </row>
    <row r="40" spans="1:16" x14ac:dyDescent="0.35">
      <c r="D40" s="2">
        <f t="shared" si="2"/>
        <v>0.95232123172013838</v>
      </c>
      <c r="E40" s="2">
        <v>1.3002659999999999</v>
      </c>
      <c r="F40" s="2">
        <v>0.10342700000000001</v>
      </c>
      <c r="G40" s="2">
        <v>16.862074</v>
      </c>
      <c r="H40" s="2">
        <v>9.4767000000000004E-2</v>
      </c>
      <c r="I40" s="2">
        <v>5.5761999999999999E-2</v>
      </c>
      <c r="J40">
        <v>49</v>
      </c>
    </row>
    <row r="41" spans="1:16" x14ac:dyDescent="0.35">
      <c r="D41" s="2">
        <f t="shared" si="2"/>
        <v>0.96201087722231593</v>
      </c>
      <c r="E41" s="2">
        <v>1.3325800000000001</v>
      </c>
      <c r="F41" s="2">
        <v>0.103065</v>
      </c>
      <c r="G41" s="2">
        <v>18.362522999999999</v>
      </c>
      <c r="H41" s="2">
        <v>9.4280000000000003E-2</v>
      </c>
      <c r="I41" s="2">
        <v>5.5759999999999997E-2</v>
      </c>
      <c r="J41">
        <v>50</v>
      </c>
    </row>
    <row r="42" spans="1:16" x14ac:dyDescent="0.35">
      <c r="D42" s="2">
        <f t="shared" si="2"/>
        <v>0.95057719808646168</v>
      </c>
      <c r="E42" s="2">
        <v>1.301293</v>
      </c>
      <c r="F42" s="2">
        <v>0.10298499999999999</v>
      </c>
      <c r="G42" s="2">
        <v>17.74408</v>
      </c>
      <c r="H42" s="2">
        <v>9.4339999999999993E-2</v>
      </c>
      <c r="I42" s="2">
        <v>5.7092999999999998E-2</v>
      </c>
      <c r="J42">
        <v>51</v>
      </c>
    </row>
    <row r="43" spans="1:16" x14ac:dyDescent="0.35">
      <c r="D43" s="8">
        <f>AVERAGE(D33:D42)</f>
        <v>0.95756451976315715</v>
      </c>
      <c r="E43" s="8">
        <f>AVERAGE(E33:E42)</f>
        <v>1.3147093000000001</v>
      </c>
      <c r="F43" s="8">
        <f>AVERAGE(F33:F42)</f>
        <v>0.10345659999999998</v>
      </c>
      <c r="G43" s="8">
        <f>AVERAGE(G33:G42)</f>
        <v>17.2570336</v>
      </c>
    </row>
    <row r="44" spans="1:16" x14ac:dyDescent="0.35">
      <c r="D44" s="8">
        <f>MEDIAN(D33:D42)</f>
        <v>0.95144921490330003</v>
      </c>
      <c r="E44" s="8">
        <f>MEDIAN(E33:E42)</f>
        <v>1.3007795</v>
      </c>
      <c r="F44" s="8">
        <f>MEDIAN(F33:F42)</f>
        <v>0.10302500000000001</v>
      </c>
      <c r="G44" s="8">
        <f>MEDIAN(G33:G42)</f>
        <v>17.545859</v>
      </c>
    </row>
    <row r="46" spans="1:16" x14ac:dyDescent="0.35">
      <c r="A46">
        <v>5315</v>
      </c>
      <c r="B46">
        <v>5315</v>
      </c>
      <c r="C46" t="s">
        <v>25</v>
      </c>
      <c r="D46" s="2">
        <f>((E46/$E$3)+(F46/$F$3))/2</f>
        <v>0.90956724872549</v>
      </c>
      <c r="E46" s="2">
        <v>1.227166</v>
      </c>
      <c r="F46" s="2">
        <v>9.9875000000000005E-2</v>
      </c>
      <c r="G46" s="2">
        <v>10.926596</v>
      </c>
      <c r="H46" s="2">
        <v>9.0494000000000005E-2</v>
      </c>
      <c r="I46" s="2">
        <v>5.0380000000000001E-2</v>
      </c>
      <c r="J46">
        <v>42</v>
      </c>
      <c r="K46">
        <v>200</v>
      </c>
      <c r="L46">
        <v>100</v>
      </c>
      <c r="M46" t="s">
        <v>24</v>
      </c>
      <c r="N46" t="s">
        <v>24</v>
      </c>
      <c r="O46" s="6">
        <f>(32*L46*K46)/A46</f>
        <v>120.41392285983066</v>
      </c>
      <c r="P46" t="s">
        <v>15</v>
      </c>
    </row>
    <row r="47" spans="1:16" x14ac:dyDescent="0.35">
      <c r="D47" s="2">
        <f t="shared" ref="D47:D55" si="3">((E47/$E$3)+(F47/$F$3))/2</f>
        <v>0.90854243317299532</v>
      </c>
      <c r="E47" s="2">
        <v>1.2231719999999999</v>
      </c>
      <c r="F47" s="2">
        <v>9.9956000000000003E-2</v>
      </c>
      <c r="G47" s="2">
        <v>11.151490000000001</v>
      </c>
      <c r="H47" s="2">
        <v>9.0811000000000003E-2</v>
      </c>
      <c r="I47" s="2">
        <v>5.2971999999999998E-2</v>
      </c>
      <c r="J47">
        <v>43</v>
      </c>
    </row>
    <row r="48" spans="1:16" x14ac:dyDescent="0.35">
      <c r="D48" s="2">
        <f t="shared" si="3"/>
        <v>0.93709846143252862</v>
      </c>
      <c r="E48" s="2">
        <v>1.2898540000000001</v>
      </c>
      <c r="F48" s="2">
        <v>0.101005</v>
      </c>
      <c r="G48" s="2">
        <v>11.661880999999999</v>
      </c>
      <c r="H48" s="2">
        <v>9.2327999999999993E-2</v>
      </c>
      <c r="I48" s="2">
        <v>5.1121E-2</v>
      </c>
      <c r="J48">
        <v>44</v>
      </c>
    </row>
    <row r="49" spans="1:16" x14ac:dyDescent="0.35">
      <c r="D49" s="2">
        <f t="shared" si="3"/>
        <v>0.90537319342640155</v>
      </c>
      <c r="E49" s="2">
        <v>1.21922</v>
      </c>
      <c r="F49" s="2">
        <v>9.9584000000000006E-2</v>
      </c>
      <c r="G49" s="2">
        <v>13.157942</v>
      </c>
      <c r="H49" s="2">
        <v>9.0871999999999994E-2</v>
      </c>
      <c r="I49" s="2">
        <v>5.0179000000000001E-2</v>
      </c>
      <c r="J49">
        <v>45</v>
      </c>
    </row>
    <row r="50" spans="1:16" x14ac:dyDescent="0.35">
      <c r="D50" s="2">
        <f t="shared" si="3"/>
        <v>0.91274846870013271</v>
      </c>
      <c r="E50" s="2">
        <v>1.2339720000000001</v>
      </c>
      <c r="F50" s="2">
        <v>0.100038</v>
      </c>
      <c r="G50" s="2">
        <v>12.262454</v>
      </c>
      <c r="H50" s="2">
        <v>9.1045000000000001E-2</v>
      </c>
      <c r="I50" s="2">
        <v>5.0056999999999997E-2</v>
      </c>
      <c r="J50">
        <v>46</v>
      </c>
    </row>
    <row r="51" spans="1:16" x14ac:dyDescent="0.35">
      <c r="D51" s="2">
        <f t="shared" si="3"/>
        <v>0.90885707086473622</v>
      </c>
      <c r="E51" s="2">
        <v>1.2254119999999999</v>
      </c>
      <c r="F51" s="2">
        <v>9.9856E-2</v>
      </c>
      <c r="G51" s="2">
        <v>13.422684</v>
      </c>
      <c r="H51" s="2">
        <v>9.0788999999999995E-2</v>
      </c>
      <c r="I51" s="2">
        <v>5.1976000000000001E-2</v>
      </c>
      <c r="J51">
        <v>47</v>
      </c>
    </row>
    <row r="52" spans="1:16" x14ac:dyDescent="0.35">
      <c r="D52" s="2">
        <f t="shared" si="3"/>
        <v>0.90755138619672282</v>
      </c>
      <c r="E52" s="2">
        <v>1.2274369999999999</v>
      </c>
      <c r="F52" s="2">
        <v>9.9432000000000006E-2</v>
      </c>
      <c r="G52" s="2">
        <v>11.58952</v>
      </c>
      <c r="H52" s="2">
        <v>9.0316999999999995E-2</v>
      </c>
      <c r="I52" s="2">
        <v>4.9641999999999999E-2</v>
      </c>
      <c r="J52">
        <v>48</v>
      </c>
    </row>
    <row r="53" spans="1:16" x14ac:dyDescent="0.35">
      <c r="D53" s="2">
        <f t="shared" si="3"/>
        <v>1.0419958798067024</v>
      </c>
      <c r="E53" s="2">
        <v>1.490267</v>
      </c>
      <c r="F53" s="2">
        <v>0.10815900000000001</v>
      </c>
      <c r="G53" s="2">
        <v>17.387664000000001</v>
      </c>
      <c r="H53" s="2">
        <v>9.9099000000000007E-2</v>
      </c>
      <c r="I53" s="2">
        <v>5.7689999999999998E-2</v>
      </c>
      <c r="J53">
        <v>49</v>
      </c>
    </row>
    <row r="54" spans="1:16" x14ac:dyDescent="0.35">
      <c r="D54" s="2">
        <f t="shared" si="3"/>
        <v>0.89708083827223351</v>
      </c>
      <c r="E54" s="2">
        <v>1.21071</v>
      </c>
      <c r="F54" s="2">
        <v>9.8474999999999993E-2</v>
      </c>
      <c r="G54" s="2">
        <v>11.018692</v>
      </c>
      <c r="H54" s="2">
        <v>8.9592000000000005E-2</v>
      </c>
      <c r="I54" s="2">
        <v>5.0358E-2</v>
      </c>
      <c r="J54">
        <v>50</v>
      </c>
    </row>
    <row r="55" spans="1:16" x14ac:dyDescent="0.35">
      <c r="D55" s="2">
        <f t="shared" si="3"/>
        <v>0.95373493474126914</v>
      </c>
      <c r="E55" s="2">
        <v>1.3010969999999999</v>
      </c>
      <c r="F55" s="2">
        <v>0.103662</v>
      </c>
      <c r="G55" s="2">
        <v>11.752516</v>
      </c>
      <c r="H55" s="2">
        <v>9.5394999999999994E-2</v>
      </c>
      <c r="I55" s="2">
        <v>5.3394999999999998E-2</v>
      </c>
      <c r="J55">
        <v>51</v>
      </c>
    </row>
    <row r="56" spans="1:16" x14ac:dyDescent="0.35">
      <c r="D56" s="8">
        <f>AVERAGE(D46:D55)</f>
        <v>0.92825499153392133</v>
      </c>
      <c r="E56" s="8">
        <f>AVERAGE(E46:E55)</f>
        <v>1.2648307000000001</v>
      </c>
      <c r="F56" s="8">
        <f>AVERAGE(F46:F55)</f>
        <v>0.10100419999999999</v>
      </c>
      <c r="G56" s="8">
        <f>AVERAGE(G46:G55)</f>
        <v>12.433143899999999</v>
      </c>
    </row>
    <row r="57" spans="1:16" x14ac:dyDescent="0.35">
      <c r="D57" s="8">
        <f>MEDIAN(D46:D55)</f>
        <v>0.90921215979511305</v>
      </c>
      <c r="E57" s="8">
        <f>MEDIAN(E46:E55)</f>
        <v>1.2273014999999998</v>
      </c>
      <c r="F57" s="8">
        <f>MEDIAN(F46:F55)</f>
        <v>9.9915500000000004E-2</v>
      </c>
      <c r="G57" s="8">
        <f>MEDIAN(G46:G55)</f>
        <v>11.707198500000001</v>
      </c>
    </row>
    <row r="59" spans="1:16" x14ac:dyDescent="0.35">
      <c r="A59">
        <v>24000</v>
      </c>
      <c r="B59">
        <v>5315</v>
      </c>
      <c r="C59" t="s">
        <v>25</v>
      </c>
      <c r="D59" s="2">
        <f>((E59/$E$3)+(F59/$F$3))/2</f>
        <v>0.90346600062617655</v>
      </c>
      <c r="E59" s="2">
        <v>1.2210399999999999</v>
      </c>
      <c r="F59" s="2">
        <v>9.9048999999999998E-2</v>
      </c>
      <c r="G59" s="2">
        <v>10.839835000000001</v>
      </c>
      <c r="H59" s="2">
        <v>8.9190000000000005E-2</v>
      </c>
      <c r="I59" s="2">
        <v>5.0402000000000002E-2</v>
      </c>
      <c r="J59">
        <v>42</v>
      </c>
      <c r="K59">
        <v>400</v>
      </c>
      <c r="L59">
        <v>200</v>
      </c>
      <c r="M59" t="s">
        <v>23</v>
      </c>
      <c r="N59" t="s">
        <v>24</v>
      </c>
      <c r="O59" s="6">
        <f>(32*L59*K59)/A59</f>
        <v>106.66666666666667</v>
      </c>
      <c r="P59" t="s">
        <v>15</v>
      </c>
    </row>
    <row r="60" spans="1:16" x14ac:dyDescent="0.35">
      <c r="D60" s="2">
        <f t="shared" ref="D60:D68" si="4">((E60/$E$3)+(F60/$F$3))/2</f>
        <v>0.93289880438089345</v>
      </c>
      <c r="E60" s="2">
        <v>1.283174</v>
      </c>
      <c r="F60" s="2">
        <v>0.100619</v>
      </c>
      <c r="G60" s="2">
        <v>12.995926000000001</v>
      </c>
      <c r="H60" s="2">
        <v>9.0794E-2</v>
      </c>
      <c r="I60" s="2">
        <v>5.1499999999999997E-2</v>
      </c>
      <c r="J60">
        <v>43</v>
      </c>
    </row>
    <row r="61" spans="1:16" x14ac:dyDescent="0.35">
      <c r="D61" s="2">
        <f t="shared" si="4"/>
        <v>0.90130899628975758</v>
      </c>
      <c r="E61" s="2">
        <v>1.2268079999999999</v>
      </c>
      <c r="F61" s="2">
        <v>9.8169000000000006E-2</v>
      </c>
      <c r="G61" s="2">
        <v>12.394558999999999</v>
      </c>
      <c r="H61" s="2">
        <v>8.9478000000000002E-2</v>
      </c>
      <c r="I61" s="2">
        <v>4.7779000000000002E-2</v>
      </c>
      <c r="J61">
        <v>44</v>
      </c>
    </row>
    <row r="62" spans="1:16" x14ac:dyDescent="0.35">
      <c r="D62" s="2">
        <f t="shared" si="4"/>
        <v>0.97320249074773857</v>
      </c>
      <c r="E62" s="2">
        <v>1.3577170000000001</v>
      </c>
      <c r="F62" s="2">
        <v>0.10355</v>
      </c>
      <c r="G62" s="2">
        <v>12.386239</v>
      </c>
      <c r="H62" s="2">
        <v>9.4778000000000001E-2</v>
      </c>
      <c r="I62" s="2">
        <v>5.1721999999999997E-2</v>
      </c>
      <c r="J62">
        <v>45</v>
      </c>
    </row>
    <row r="63" spans="1:16" x14ac:dyDescent="0.35">
      <c r="D63" s="2">
        <f t="shared" si="4"/>
        <v>0.88670097116832503</v>
      </c>
      <c r="E63" s="2">
        <v>1.2006220000000001</v>
      </c>
      <c r="F63" s="2">
        <v>9.7045000000000006E-2</v>
      </c>
      <c r="G63" s="2">
        <v>11.868323</v>
      </c>
      <c r="H63" s="2">
        <v>8.7941000000000005E-2</v>
      </c>
      <c r="I63" s="2">
        <v>4.6954000000000003E-2</v>
      </c>
      <c r="J63">
        <v>46</v>
      </c>
    </row>
    <row r="64" spans="1:16" x14ac:dyDescent="0.35">
      <c r="D64" s="2"/>
      <c r="E64" s="2"/>
      <c r="F64" s="2"/>
      <c r="G64" s="2"/>
      <c r="H64" s="2"/>
      <c r="I64" s="2"/>
      <c r="J64">
        <v>47</v>
      </c>
    </row>
    <row r="65" spans="1:16" x14ac:dyDescent="0.35">
      <c r="D65" s="2"/>
      <c r="E65" s="2"/>
      <c r="F65" s="2"/>
      <c r="G65" s="2"/>
      <c r="H65" s="2"/>
      <c r="I65" s="2"/>
      <c r="J65">
        <v>48</v>
      </c>
    </row>
    <row r="66" spans="1:16" x14ac:dyDescent="0.35">
      <c r="D66" s="2"/>
      <c r="J66">
        <v>49</v>
      </c>
    </row>
    <row r="67" spans="1:16" x14ac:dyDescent="0.35">
      <c r="D67" s="2"/>
      <c r="J67">
        <v>50</v>
      </c>
    </row>
    <row r="68" spans="1:16" x14ac:dyDescent="0.35">
      <c r="D68" s="2"/>
      <c r="J68">
        <v>51</v>
      </c>
    </row>
    <row r="69" spans="1:16" x14ac:dyDescent="0.35">
      <c r="D69" s="8">
        <f>AVERAGE(D59:D68)</f>
        <v>0.91951545264257817</v>
      </c>
      <c r="E69" s="8">
        <f>AVERAGE(E59:E68)</f>
        <v>1.2578722</v>
      </c>
      <c r="F69" s="8">
        <f>AVERAGE(F59:F68)</f>
        <v>9.9686400000000008E-2</v>
      </c>
      <c r="G69" s="8">
        <f>AVERAGE(G59:G68)</f>
        <v>12.096976399999999</v>
      </c>
    </row>
    <row r="70" spans="1:16" x14ac:dyDescent="0.35">
      <c r="D70" s="8">
        <f>MEDIAN(D59:D68)</f>
        <v>0.90346600062617655</v>
      </c>
      <c r="E70" s="8">
        <f>MEDIAN(E59:E68)</f>
        <v>1.2268079999999999</v>
      </c>
      <c r="F70" s="8">
        <f>MEDIAN(F59:F68)</f>
        <v>9.9048999999999998E-2</v>
      </c>
      <c r="G70" s="8">
        <f>MEDIAN(G59:G68)</f>
        <v>12.386239</v>
      </c>
    </row>
    <row r="72" spans="1:16" x14ac:dyDescent="0.35">
      <c r="A72">
        <v>5315</v>
      </c>
      <c r="B72">
        <v>5315</v>
      </c>
      <c r="C72" t="s">
        <v>25</v>
      </c>
      <c r="D72" s="2">
        <f>((E72/$E$3)+(F72/$F$3))/2</f>
        <v>0.88991540575995476</v>
      </c>
      <c r="E72" s="2">
        <v>1.2015849999999999</v>
      </c>
      <c r="F72" s="2">
        <v>9.7647999999999999E-2</v>
      </c>
      <c r="G72" s="2">
        <v>11.267737</v>
      </c>
      <c r="H72" s="2">
        <v>8.8314000000000004E-2</v>
      </c>
      <c r="I72" s="2">
        <v>4.7204000000000003E-2</v>
      </c>
      <c r="J72">
        <v>42</v>
      </c>
      <c r="K72">
        <v>400</v>
      </c>
      <c r="L72">
        <v>200</v>
      </c>
      <c r="M72" t="s">
        <v>24</v>
      </c>
      <c r="N72" t="s">
        <v>24</v>
      </c>
      <c r="O72" s="6">
        <f>(32*L72*K72)/A72</f>
        <v>481.65569143932265</v>
      </c>
      <c r="P72" t="s">
        <v>15</v>
      </c>
    </row>
    <row r="73" spans="1:16" x14ac:dyDescent="0.35">
      <c r="D73" s="2">
        <f t="shared" ref="D73:D81" si="5">((E73/$E$3)+(F73/$F$3))/2</f>
        <v>0.88467533580910218</v>
      </c>
      <c r="E73" s="2">
        <v>1.195549</v>
      </c>
      <c r="F73" s="2">
        <v>9.6995999999999999E-2</v>
      </c>
      <c r="G73" s="2">
        <v>11.709352000000001</v>
      </c>
      <c r="H73" s="2">
        <v>8.7660000000000002E-2</v>
      </c>
      <c r="I73" s="2">
        <v>4.6574999999999998E-2</v>
      </c>
      <c r="J73">
        <v>43</v>
      </c>
    </row>
    <row r="74" spans="1:16" x14ac:dyDescent="0.35">
      <c r="D74" s="2">
        <f t="shared" si="5"/>
        <v>0.90453039897623577</v>
      </c>
      <c r="E74" s="2">
        <v>1.2322299999999999</v>
      </c>
      <c r="F74" s="2">
        <v>9.8443000000000003E-2</v>
      </c>
      <c r="G74" s="2">
        <v>11.739494000000001</v>
      </c>
      <c r="H74" s="2">
        <v>8.8628999999999999E-2</v>
      </c>
      <c r="I74" s="2">
        <v>4.7301999999999997E-2</v>
      </c>
      <c r="J74">
        <v>44</v>
      </c>
    </row>
    <row r="75" spans="1:16" x14ac:dyDescent="0.35">
      <c r="D75" s="2">
        <f t="shared" si="5"/>
        <v>0.88612469867542776</v>
      </c>
      <c r="E75" s="2">
        <v>1.1963729999999999</v>
      </c>
      <c r="F75" s="2">
        <v>9.7239000000000006E-2</v>
      </c>
      <c r="G75" s="2">
        <v>11.581034000000001</v>
      </c>
      <c r="H75" s="2">
        <v>8.7625999999999996E-2</v>
      </c>
      <c r="I75" s="2">
        <v>4.5738000000000001E-2</v>
      </c>
      <c r="J75">
        <v>45</v>
      </c>
    </row>
    <row r="76" spans="1:16" x14ac:dyDescent="0.35">
      <c r="D76" s="2">
        <f t="shared" si="5"/>
        <v>0.9032300988132691</v>
      </c>
      <c r="E76" s="2">
        <v>1.2327589999999999</v>
      </c>
      <c r="F76" s="2">
        <v>9.8130999999999996E-2</v>
      </c>
      <c r="G76" s="2">
        <v>11.942957</v>
      </c>
      <c r="H76" s="2">
        <v>8.8562000000000002E-2</v>
      </c>
      <c r="I76" s="2">
        <v>4.6276999999999999E-2</v>
      </c>
      <c r="J76">
        <v>46</v>
      </c>
    </row>
    <row r="77" spans="1:16" x14ac:dyDescent="0.35">
      <c r="D77" s="2"/>
      <c r="J77">
        <v>47</v>
      </c>
    </row>
    <row r="78" spans="1:16" x14ac:dyDescent="0.35">
      <c r="D78" s="2"/>
      <c r="J78">
        <v>48</v>
      </c>
    </row>
    <row r="79" spans="1:16" x14ac:dyDescent="0.35">
      <c r="D79" s="2"/>
      <c r="J79">
        <v>49</v>
      </c>
    </row>
    <row r="80" spans="1:16" x14ac:dyDescent="0.35">
      <c r="D80" s="2"/>
      <c r="J80">
        <v>50</v>
      </c>
    </row>
    <row r="81" spans="1:16" x14ac:dyDescent="0.35">
      <c r="D81" s="2"/>
      <c r="J81">
        <v>51</v>
      </c>
    </row>
    <row r="82" spans="1:16" x14ac:dyDescent="0.35">
      <c r="D82" s="8">
        <f>AVERAGE(D72:D81)</f>
        <v>0.893695187606798</v>
      </c>
      <c r="E82" s="8">
        <f>AVERAGE(E72:E81)</f>
        <v>1.2116992</v>
      </c>
      <c r="F82" s="8">
        <f>AVERAGE(F72:F81)</f>
        <v>9.7691400000000012E-2</v>
      </c>
      <c r="G82" s="8">
        <f>AVERAGE(G72:G81)</f>
        <v>11.6481148</v>
      </c>
    </row>
    <row r="83" spans="1:16" x14ac:dyDescent="0.35">
      <c r="D83" s="8">
        <f>MEDIAN(D72:D81)</f>
        <v>0.88991540575995476</v>
      </c>
      <c r="E83" s="8">
        <f>MEDIAN(E72:E81)</f>
        <v>1.2015849999999999</v>
      </c>
      <c r="F83" s="8">
        <f>MEDIAN(F72:F81)</f>
        <v>9.7647999999999999E-2</v>
      </c>
      <c r="G83" s="8">
        <f>MEDIAN(G72:G81)</f>
        <v>11.709352000000001</v>
      </c>
    </row>
    <row r="85" spans="1:16" x14ac:dyDescent="0.35">
      <c r="A85">
        <v>24000</v>
      </c>
      <c r="B85">
        <v>5315</v>
      </c>
      <c r="C85" t="s">
        <v>25</v>
      </c>
      <c r="D85" s="2">
        <f>((E85/$E$3)+(F85/$F$3))/2</f>
        <v>0.88978910552962698</v>
      </c>
      <c r="E85" s="2">
        <v>1.1941839999999999</v>
      </c>
      <c r="F85" s="2">
        <v>9.8169999999999993E-2</v>
      </c>
      <c r="G85" s="2">
        <v>11.312642</v>
      </c>
      <c r="H85" s="2">
        <v>8.8293999999999997E-2</v>
      </c>
      <c r="I85" s="2">
        <v>4.9801999999999999E-2</v>
      </c>
      <c r="J85">
        <v>42</v>
      </c>
      <c r="K85">
        <v>750</v>
      </c>
      <c r="L85">
        <v>100</v>
      </c>
      <c r="M85" t="s">
        <v>23</v>
      </c>
      <c r="N85" t="s">
        <v>24</v>
      </c>
      <c r="O85" s="6">
        <f>(32*L85*K85)/A85</f>
        <v>100</v>
      </c>
      <c r="P85" t="s">
        <v>15</v>
      </c>
    </row>
    <row r="86" spans="1:16" x14ac:dyDescent="0.35">
      <c r="D86" s="2">
        <f t="shared" ref="D86:D94" si="6">((E86/$E$3)+(F86/$F$3))/2</f>
        <v>0.91205095736207964</v>
      </c>
      <c r="E86" s="2">
        <v>1.2419420000000001</v>
      </c>
      <c r="F86" s="2">
        <v>9.9301E-2</v>
      </c>
      <c r="G86" s="2">
        <v>12.376564</v>
      </c>
      <c r="H86" s="2">
        <v>8.9590000000000003E-2</v>
      </c>
      <c r="I86" s="2">
        <v>5.1059E-2</v>
      </c>
      <c r="J86">
        <v>43</v>
      </c>
    </row>
    <row r="87" spans="1:16" x14ac:dyDescent="0.35">
      <c r="D87" s="2">
        <f t="shared" si="6"/>
        <v>0.96556393679526853</v>
      </c>
      <c r="E87" s="2">
        <v>1.344635</v>
      </c>
      <c r="F87" s="2">
        <v>0.10291699999999999</v>
      </c>
      <c r="G87" s="2">
        <v>11.884278999999999</v>
      </c>
      <c r="H87" s="2">
        <v>9.3661999999999995E-2</v>
      </c>
      <c r="I87" s="2">
        <v>5.2219000000000002E-2</v>
      </c>
      <c r="J87">
        <v>44</v>
      </c>
    </row>
    <row r="88" spans="1:16" x14ac:dyDescent="0.35">
      <c r="D88" s="2"/>
      <c r="J88">
        <v>45</v>
      </c>
    </row>
    <row r="89" spans="1:16" x14ac:dyDescent="0.35">
      <c r="D89" s="2"/>
      <c r="J89">
        <v>46</v>
      </c>
    </row>
    <row r="90" spans="1:16" x14ac:dyDescent="0.35">
      <c r="D90" s="2"/>
      <c r="J90">
        <v>47</v>
      </c>
    </row>
    <row r="91" spans="1:16" x14ac:dyDescent="0.35">
      <c r="D91" s="2"/>
      <c r="J91">
        <v>48</v>
      </c>
    </row>
    <row r="92" spans="1:16" x14ac:dyDescent="0.35">
      <c r="D92" s="2"/>
      <c r="J92">
        <v>49</v>
      </c>
    </row>
    <row r="93" spans="1:16" x14ac:dyDescent="0.35">
      <c r="D93" s="2"/>
      <c r="J93">
        <v>50</v>
      </c>
    </row>
    <row r="94" spans="1:16" x14ac:dyDescent="0.35">
      <c r="D94" s="2"/>
      <c r="J94">
        <v>51</v>
      </c>
    </row>
    <row r="95" spans="1:16" x14ac:dyDescent="0.35">
      <c r="D95" s="8">
        <f>AVERAGE(D85:D94)</f>
        <v>0.92246799989565842</v>
      </c>
      <c r="E95" s="8">
        <f>AVERAGE(E85:E94)</f>
        <v>1.2602536666666666</v>
      </c>
      <c r="F95" s="8">
        <f>AVERAGE(F85:F94)</f>
        <v>0.10012933333333333</v>
      </c>
      <c r="G95" s="8">
        <f>AVERAGE(G85:G94)</f>
        <v>11.857828333333332</v>
      </c>
    </row>
    <row r="96" spans="1:16" x14ac:dyDescent="0.35">
      <c r="D96" s="8">
        <f>MEDIAN(D85:D94)</f>
        <v>0.91205095736207964</v>
      </c>
      <c r="E96" s="8">
        <f>MEDIAN(E85:E94)</f>
        <v>1.2419420000000001</v>
      </c>
      <c r="F96" s="8">
        <f>MEDIAN(F85:F94)</f>
        <v>9.9301E-2</v>
      </c>
      <c r="G96" s="8">
        <f>MEDIAN(G85:G94)</f>
        <v>11.884278999999999</v>
      </c>
    </row>
    <row r="98" spans="1:15" x14ac:dyDescent="0.35">
      <c r="A98">
        <v>5315</v>
      </c>
      <c r="B98">
        <v>5315</v>
      </c>
      <c r="C98" t="s">
        <v>25</v>
      </c>
      <c r="D98" s="2">
        <f>((E98/$E$3)+(F98/$F$3))/2</f>
        <v>0.91032191785718397</v>
      </c>
      <c r="E98" s="2">
        <v>1.2289380000000001</v>
      </c>
      <c r="F98" s="2">
        <v>9.9902000000000005E-2</v>
      </c>
      <c r="G98" s="2">
        <v>10.933592000000001</v>
      </c>
      <c r="H98" s="2">
        <v>9.0568999999999997E-2</v>
      </c>
      <c r="I98" s="2">
        <v>5.0650000000000001E-2</v>
      </c>
      <c r="J98">
        <v>42</v>
      </c>
      <c r="K98">
        <v>167</v>
      </c>
      <c r="L98">
        <v>100</v>
      </c>
      <c r="M98" t="s">
        <v>24</v>
      </c>
      <c r="N98" t="s">
        <v>24</v>
      </c>
      <c r="O98" s="6">
        <f>(32*L98*K98)/A98</f>
        <v>100.54562558795861</v>
      </c>
    </row>
    <row r="99" spans="1:15" x14ac:dyDescent="0.35">
      <c r="D99" s="2">
        <f t="shared" ref="D99:D107" si="7">((E99/$E$3)+(F99/$F$3))/2</f>
        <v>0.9029603005070872</v>
      </c>
      <c r="E99" s="2">
        <v>1.2155469999999999</v>
      </c>
      <c r="F99" s="2">
        <v>9.9349999999999994E-2</v>
      </c>
      <c r="G99" s="2">
        <v>11.320676000000001</v>
      </c>
      <c r="H99" s="2">
        <v>9.0053999999999995E-2</v>
      </c>
      <c r="I99" s="2">
        <v>5.1943999999999997E-2</v>
      </c>
      <c r="J99">
        <v>43</v>
      </c>
    </row>
    <row r="100" spans="1:15" x14ac:dyDescent="0.35">
      <c r="D100" s="2">
        <f t="shared" si="7"/>
        <v>0.93547680912136522</v>
      </c>
      <c r="E100" s="2">
        <v>1.287112</v>
      </c>
      <c r="F100" s="2">
        <v>0.100868</v>
      </c>
      <c r="G100" s="2">
        <v>11.673899</v>
      </c>
      <c r="H100" s="2">
        <v>9.2136999999999997E-2</v>
      </c>
      <c r="I100" s="2">
        <v>5.1024E-2</v>
      </c>
      <c r="J100">
        <v>44</v>
      </c>
    </row>
    <row r="101" spans="1:15" x14ac:dyDescent="0.35">
      <c r="D101" s="2"/>
      <c r="J101">
        <v>45</v>
      </c>
    </row>
    <row r="102" spans="1:15" x14ac:dyDescent="0.35">
      <c r="D102" s="2"/>
      <c r="J102">
        <v>46</v>
      </c>
    </row>
    <row r="103" spans="1:15" x14ac:dyDescent="0.35">
      <c r="D103" s="2"/>
      <c r="J103">
        <v>47</v>
      </c>
    </row>
    <row r="104" spans="1:15" x14ac:dyDescent="0.35">
      <c r="D104" s="2"/>
      <c r="J104">
        <v>48</v>
      </c>
    </row>
    <row r="105" spans="1:15" x14ac:dyDescent="0.35">
      <c r="D105" s="2"/>
      <c r="J105">
        <v>49</v>
      </c>
    </row>
    <row r="106" spans="1:15" x14ac:dyDescent="0.35">
      <c r="D106" s="2"/>
      <c r="J106">
        <v>50</v>
      </c>
    </row>
    <row r="107" spans="1:15" x14ac:dyDescent="0.35">
      <c r="D107" s="2"/>
      <c r="J107">
        <v>51</v>
      </c>
    </row>
    <row r="108" spans="1:15" x14ac:dyDescent="0.35">
      <c r="D108" s="8">
        <f>AVERAGE(D98:D107)</f>
        <v>0.91625300916187891</v>
      </c>
      <c r="E108" s="8">
        <f>AVERAGE(E98:E107)</f>
        <v>1.2438656666666668</v>
      </c>
      <c r="F108" s="8">
        <f>AVERAGE(F98:F107)</f>
        <v>0.10004</v>
      </c>
      <c r="G108" s="8">
        <f>AVERAGE(G98:G107)</f>
        <v>11.309389000000001</v>
      </c>
    </row>
    <row r="109" spans="1:15" x14ac:dyDescent="0.35">
      <c r="D109" s="8">
        <f>MEDIAN(D98:D107)</f>
        <v>0.91032191785718397</v>
      </c>
      <c r="E109" s="8">
        <f>MEDIAN(E98:E107)</f>
        <v>1.2289380000000001</v>
      </c>
      <c r="F109" s="8">
        <f>MEDIAN(F98:F107)</f>
        <v>9.9902000000000005E-2</v>
      </c>
      <c r="G109" s="8">
        <f>MEDIAN(G98:G107)</f>
        <v>11.320676000000001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91C0-2D0B-461D-A2E7-3C52989DDACB}">
  <dimension ref="A1:P109"/>
  <sheetViews>
    <sheetView zoomScale="55" zoomScaleNormal="55" workbookViewId="0">
      <pane ySplit="1" topLeftCell="A77" activePane="bottomLeft" state="frozen"/>
      <selection pane="bottomLeft" activeCell="L17" sqref="L17"/>
    </sheetView>
  </sheetViews>
  <sheetFormatPr baseColWidth="10" defaultRowHeight="14.5" x14ac:dyDescent="0.35"/>
  <cols>
    <col min="1" max="1" width="8" bestFit="1" customWidth="1"/>
    <col min="2" max="2" width="7.36328125" bestFit="1" customWidth="1"/>
    <col min="3" max="3" width="7.54296875" bestFit="1" customWidth="1"/>
    <col min="4" max="4" width="7" customWidth="1"/>
    <col min="5" max="6" width="8.81640625" bestFit="1" customWidth="1"/>
    <col min="7" max="7" width="9.81640625" bestFit="1" customWidth="1"/>
    <col min="8" max="9" width="8.81640625" bestFit="1" customWidth="1"/>
    <col min="10" max="10" width="4.7265625" bestFit="1" customWidth="1"/>
    <col min="11" max="11" width="6.7265625" bestFit="1" customWidth="1"/>
    <col min="12" max="12" width="7.54296875" customWidth="1"/>
    <col min="13" max="13" width="18.90625" bestFit="1" customWidth="1"/>
    <col min="14" max="14" width="19" bestFit="1" customWidth="1"/>
    <col min="15" max="15" width="8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B3">
        <v>6020</v>
      </c>
      <c r="C3" t="s">
        <v>20</v>
      </c>
      <c r="D3" s="2">
        <v>1</v>
      </c>
      <c r="E3" s="2">
        <v>1.4337</v>
      </c>
      <c r="F3" s="2">
        <v>0.11366799999999999</v>
      </c>
      <c r="N3" t="s">
        <v>28</v>
      </c>
    </row>
    <row r="7" spans="1:16" x14ac:dyDescent="0.35">
      <c r="A7">
        <v>24000</v>
      </c>
      <c r="B7">
        <v>6020</v>
      </c>
      <c r="C7" t="s">
        <v>25</v>
      </c>
      <c r="D7" s="2">
        <f>((E7/$E$3) + (F7/$F$3))/2</f>
        <v>0.93242504812586102</v>
      </c>
      <c r="E7" s="2">
        <v>1.304136</v>
      </c>
      <c r="F7" s="2">
        <v>0.10857799999999999</v>
      </c>
      <c r="G7" s="2">
        <v>19.277940999999998</v>
      </c>
      <c r="H7" s="2">
        <v>0.10553999999999999</v>
      </c>
      <c r="I7" s="2">
        <v>7.1210999999999997E-2</v>
      </c>
      <c r="J7">
        <v>42</v>
      </c>
      <c r="K7">
        <v>100</v>
      </c>
      <c r="L7">
        <v>50</v>
      </c>
      <c r="M7" t="s">
        <v>23</v>
      </c>
      <c r="N7" t="s">
        <v>28</v>
      </c>
      <c r="O7" s="6">
        <f>(32*L7*K7)/A7</f>
        <v>6.666666666666667</v>
      </c>
    </row>
    <row r="8" spans="1:16" x14ac:dyDescent="0.35">
      <c r="D8" s="2">
        <f t="shared" ref="D8:D16" si="0">((E8/$E$3) + (F8/$F$3))/2</f>
        <v>0.92562268038310447</v>
      </c>
      <c r="E8" s="2">
        <v>1.296916</v>
      </c>
      <c r="F8" s="2">
        <v>0.10760400000000001</v>
      </c>
      <c r="G8" s="2">
        <v>17.393923000000001</v>
      </c>
      <c r="H8" s="2">
        <v>0.101284</v>
      </c>
      <c r="I8" s="2">
        <v>6.6772999999999999E-2</v>
      </c>
      <c r="J8">
        <v>43</v>
      </c>
    </row>
    <row r="9" spans="1:16" x14ac:dyDescent="0.35">
      <c r="D9" s="2">
        <f t="shared" si="0"/>
        <v>0.94994781743534729</v>
      </c>
      <c r="E9" s="2">
        <v>1.3391189999999999</v>
      </c>
      <c r="F9" s="2">
        <v>0.109788</v>
      </c>
      <c r="G9" s="2">
        <v>17.652006</v>
      </c>
      <c r="H9" s="2">
        <v>0.105709</v>
      </c>
      <c r="I9" s="2">
        <v>6.7237000000000005E-2</v>
      </c>
      <c r="J9">
        <v>44</v>
      </c>
    </row>
    <row r="10" spans="1:16" x14ac:dyDescent="0.35">
      <c r="D10" s="2">
        <f t="shared" si="0"/>
        <v>0.95782475421979862</v>
      </c>
      <c r="E10" s="2">
        <v>1.355588</v>
      </c>
      <c r="F10" s="2">
        <v>0.110273</v>
      </c>
      <c r="G10" s="2">
        <v>21.458608000000002</v>
      </c>
      <c r="H10" s="2">
        <v>0.108496</v>
      </c>
      <c r="I10" s="2">
        <v>7.8941999999999998E-2</v>
      </c>
      <c r="J10">
        <v>45</v>
      </c>
    </row>
    <row r="11" spans="1:16" x14ac:dyDescent="0.35">
      <c r="D11" s="2">
        <f t="shared" si="0"/>
        <v>0.93750712983286855</v>
      </c>
      <c r="E11" s="2">
        <v>1.3181659999999999</v>
      </c>
      <c r="F11" s="2">
        <v>0.108621</v>
      </c>
      <c r="G11" s="2">
        <v>17.807941</v>
      </c>
      <c r="H11" s="2">
        <v>0.104409</v>
      </c>
      <c r="I11" s="2">
        <v>6.9958000000000006E-2</v>
      </c>
      <c r="J11">
        <v>46</v>
      </c>
    </row>
    <row r="12" spans="1:16" x14ac:dyDescent="0.35">
      <c r="D12" s="2">
        <f t="shared" si="0"/>
        <v>0.92862838443348705</v>
      </c>
      <c r="E12" s="2">
        <v>1.2964910000000001</v>
      </c>
      <c r="F12" s="2">
        <v>0.108321</v>
      </c>
      <c r="G12" s="2">
        <v>17.948761000000001</v>
      </c>
      <c r="H12" s="2">
        <v>0.10642699999999999</v>
      </c>
      <c r="I12" s="2">
        <v>7.0583000000000007E-2</v>
      </c>
      <c r="J12">
        <v>47</v>
      </c>
    </row>
    <row r="13" spans="1:16" x14ac:dyDescent="0.35">
      <c r="D13" s="2">
        <f t="shared" si="0"/>
        <v>1.1140818658065088</v>
      </c>
      <c r="E13" s="2">
        <v>1.666725</v>
      </c>
      <c r="F13" s="2">
        <v>0.121128</v>
      </c>
      <c r="G13" s="2">
        <v>19.073461999999999</v>
      </c>
      <c r="H13" s="2">
        <v>0.109468</v>
      </c>
      <c r="I13" s="2">
        <v>6.5605999999999998E-2</v>
      </c>
      <c r="J13">
        <v>48</v>
      </c>
    </row>
    <row r="14" spans="1:16" x14ac:dyDescent="0.35">
      <c r="D14" s="2">
        <f t="shared" si="0"/>
        <v>0.92254650496276247</v>
      </c>
      <c r="E14" s="2">
        <v>1.2863800000000001</v>
      </c>
      <c r="F14" s="2">
        <v>0.10774</v>
      </c>
      <c r="G14" s="2">
        <v>17.482453</v>
      </c>
      <c r="H14" s="2">
        <v>0.103843</v>
      </c>
      <c r="I14" s="2">
        <v>7.0736999999999994E-2</v>
      </c>
      <c r="J14">
        <v>49</v>
      </c>
    </row>
    <row r="15" spans="1:16" x14ac:dyDescent="0.35">
      <c r="D15" s="2">
        <f t="shared" si="0"/>
        <v>0.94280094631824007</v>
      </c>
      <c r="E15" s="2">
        <v>1.3272660000000001</v>
      </c>
      <c r="F15" s="2">
        <v>0.10910300000000001</v>
      </c>
      <c r="G15" s="2">
        <v>19.842174</v>
      </c>
      <c r="H15" s="2">
        <v>0.107211</v>
      </c>
      <c r="I15" s="2">
        <v>7.5228000000000003E-2</v>
      </c>
      <c r="J15">
        <v>50</v>
      </c>
    </row>
    <row r="16" spans="1:16" x14ac:dyDescent="0.35">
      <c r="D16" s="2">
        <f t="shared" si="0"/>
        <v>0.95488552689783934</v>
      </c>
      <c r="E16" s="2">
        <v>1.3503890000000001</v>
      </c>
      <c r="F16" s="2">
        <v>0.110017</v>
      </c>
      <c r="G16" s="2">
        <v>17.855301000000001</v>
      </c>
      <c r="H16" s="2">
        <v>0.10861</v>
      </c>
      <c r="I16" s="2">
        <v>7.0001999999999995E-2</v>
      </c>
      <c r="J16">
        <v>51</v>
      </c>
    </row>
    <row r="17" spans="1:15" x14ac:dyDescent="0.35">
      <c r="D17" s="8">
        <f>AVERAGE(D7:D16)</f>
        <v>0.95662706584158186</v>
      </c>
    </row>
    <row r="18" spans="1:15" x14ac:dyDescent="0.35">
      <c r="D18" s="8">
        <f>MEDIAN(D7:D16)</f>
        <v>0.94015403807555431</v>
      </c>
    </row>
    <row r="20" spans="1:15" x14ac:dyDescent="0.35">
      <c r="A20">
        <v>6020</v>
      </c>
      <c r="B20">
        <v>6020</v>
      </c>
      <c r="C20" t="s">
        <v>25</v>
      </c>
      <c r="D20" s="2">
        <f>((E20/$E$3) + (F20/$F$3))/2</f>
        <v>0.9792388379453203</v>
      </c>
      <c r="E20" s="2">
        <v>1.4056390000000001</v>
      </c>
      <c r="F20" s="2">
        <v>0.11117299999999999</v>
      </c>
      <c r="G20" s="2">
        <v>18.980537999999999</v>
      </c>
      <c r="H20" s="2">
        <v>0.10360999999999999</v>
      </c>
      <c r="I20" s="2">
        <v>6.5434999999999993E-2</v>
      </c>
      <c r="J20">
        <v>42</v>
      </c>
      <c r="K20">
        <v>100</v>
      </c>
      <c r="L20">
        <v>50</v>
      </c>
      <c r="M20" t="s">
        <v>28</v>
      </c>
      <c r="N20" t="s">
        <v>28</v>
      </c>
      <c r="O20" s="6">
        <f>(32*L20*K20)/A20</f>
        <v>26.578073089700997</v>
      </c>
    </row>
    <row r="21" spans="1:15" x14ac:dyDescent="0.35">
      <c r="D21" s="2">
        <f t="shared" ref="D21:D29" si="1">((E21/$E$3) + (F21/$F$3))/2</f>
        <v>0.93041714740860404</v>
      </c>
      <c r="E21" s="2">
        <v>1.3042309999999999</v>
      </c>
      <c r="F21" s="2">
        <v>0.108114</v>
      </c>
      <c r="G21" s="2">
        <v>17.795528999999998</v>
      </c>
      <c r="H21" s="2">
        <v>0.102494</v>
      </c>
      <c r="I21" s="2">
        <v>6.7483000000000001E-2</v>
      </c>
      <c r="J21">
        <v>43</v>
      </c>
    </row>
    <row r="22" spans="1:15" x14ac:dyDescent="0.35">
      <c r="D22" s="2">
        <f t="shared" si="1"/>
        <v>0.90772574998178335</v>
      </c>
      <c r="E22" s="2">
        <v>1.260734</v>
      </c>
      <c r="F22" s="2">
        <v>0.106404</v>
      </c>
      <c r="G22" s="2">
        <v>16.191579999999998</v>
      </c>
      <c r="H22" s="2">
        <v>0.10134</v>
      </c>
      <c r="I22" s="2">
        <v>6.5232999999999999E-2</v>
      </c>
      <c r="J22">
        <v>44</v>
      </c>
    </row>
    <row r="23" spans="1:15" x14ac:dyDescent="0.35">
      <c r="D23" s="2">
        <f t="shared" si="1"/>
        <v>0.98144140870832808</v>
      </c>
      <c r="E23" s="2">
        <v>1.4030119999999999</v>
      </c>
      <c r="F23" s="2">
        <v>0.111882</v>
      </c>
      <c r="G23" s="2">
        <v>17.796036000000001</v>
      </c>
      <c r="H23" s="2">
        <v>0.110939</v>
      </c>
      <c r="I23" s="2">
        <v>7.0667999999999995E-2</v>
      </c>
      <c r="J23">
        <v>45</v>
      </c>
    </row>
    <row r="24" spans="1:15" x14ac:dyDescent="0.35">
      <c r="D24" s="2">
        <f t="shared" si="1"/>
        <v>0.90969081905274907</v>
      </c>
      <c r="E24" s="2">
        <v>1.255698</v>
      </c>
      <c r="F24" s="2">
        <v>0.10725</v>
      </c>
      <c r="G24" s="2">
        <v>16.76567</v>
      </c>
      <c r="H24" s="2">
        <v>0.10309599999999999</v>
      </c>
      <c r="I24" s="2">
        <v>6.3562999999999995E-2</v>
      </c>
      <c r="J24">
        <v>46</v>
      </c>
    </row>
    <row r="25" spans="1:15" x14ac:dyDescent="0.35">
      <c r="D25" s="2">
        <f t="shared" si="1"/>
        <v>1.3360596098795487</v>
      </c>
      <c r="E25" s="2">
        <v>2.105855</v>
      </c>
      <c r="F25" s="2">
        <v>0.13677600000000001</v>
      </c>
      <c r="G25" s="2">
        <v>28.665775</v>
      </c>
      <c r="H25" s="2">
        <v>0.126557</v>
      </c>
      <c r="I25" s="2">
        <v>6.6326999999999997E-2</v>
      </c>
      <c r="J25">
        <v>47</v>
      </c>
    </row>
    <row r="26" spans="1:15" x14ac:dyDescent="0.35">
      <c r="D26" s="2">
        <f t="shared" si="1"/>
        <v>0.9100436809778083</v>
      </c>
      <c r="E26" s="2">
        <v>1.2659929999999999</v>
      </c>
      <c r="F26" s="2">
        <v>0.106514</v>
      </c>
      <c r="G26" s="2">
        <v>17.418588</v>
      </c>
      <c r="H26" s="2">
        <v>0.10274899999999999</v>
      </c>
      <c r="I26" s="2">
        <v>6.6770999999999997E-2</v>
      </c>
      <c r="J26">
        <v>48</v>
      </c>
    </row>
    <row r="27" spans="1:15" x14ac:dyDescent="0.35">
      <c r="D27" s="2">
        <f t="shared" si="1"/>
        <v>0.94143116027656437</v>
      </c>
      <c r="E27" s="2">
        <v>1.330225</v>
      </c>
      <c r="F27" s="2">
        <v>0.108557</v>
      </c>
      <c r="G27" s="2">
        <v>18.019432999999999</v>
      </c>
      <c r="H27" s="2">
        <v>0.102644</v>
      </c>
      <c r="I27" s="2">
        <v>6.8840999999999999E-2</v>
      </c>
      <c r="J27">
        <v>49</v>
      </c>
    </row>
    <row r="28" spans="1:15" x14ac:dyDescent="0.35">
      <c r="D28" s="2">
        <f t="shared" si="1"/>
        <v>0.91968338705220809</v>
      </c>
      <c r="E28" s="2">
        <v>1.288904</v>
      </c>
      <c r="F28" s="2">
        <v>0.106889</v>
      </c>
      <c r="G28" s="2">
        <v>16.220293999999999</v>
      </c>
      <c r="H28" s="2">
        <v>0.10316699999999999</v>
      </c>
      <c r="I28" s="2">
        <v>6.5299999999999997E-2</v>
      </c>
      <c r="J28">
        <v>50</v>
      </c>
    </row>
    <row r="29" spans="1:15" x14ac:dyDescent="0.35">
      <c r="D29" s="2">
        <f t="shared" si="1"/>
        <v>0.95506959793522728</v>
      </c>
      <c r="E29" s="2">
        <v>1.359418</v>
      </c>
      <c r="F29" s="2">
        <v>0.109343</v>
      </c>
      <c r="G29" s="2">
        <v>16.591812999999998</v>
      </c>
      <c r="H29" s="2">
        <v>0.103545</v>
      </c>
      <c r="I29" s="2">
        <v>6.6388000000000003E-2</v>
      </c>
      <c r="J29">
        <v>51</v>
      </c>
    </row>
    <row r="30" spans="1:15" x14ac:dyDescent="0.35">
      <c r="D30" s="8">
        <f>AVERAGE(D20:D29)</f>
        <v>0.97708013992181397</v>
      </c>
    </row>
    <row r="31" spans="1:15" x14ac:dyDescent="0.35">
      <c r="D31" s="8">
        <f>MEDIAN(D20:D29)</f>
        <v>0.93592415384258421</v>
      </c>
    </row>
    <row r="33" spans="1:15" x14ac:dyDescent="0.35">
      <c r="A33">
        <v>24000</v>
      </c>
      <c r="B33">
        <v>6020</v>
      </c>
      <c r="C33" t="s">
        <v>25</v>
      </c>
      <c r="D33" s="2">
        <f>((E33/$E$3) + (F33/$F$3))/2</f>
        <v>0.91662907182428932</v>
      </c>
      <c r="E33" s="2">
        <v>1.2584390000000001</v>
      </c>
      <c r="F33" s="2">
        <v>0.10861</v>
      </c>
      <c r="G33" s="2">
        <v>14.736345999999999</v>
      </c>
      <c r="H33" s="2">
        <v>0.102468</v>
      </c>
      <c r="I33" s="2">
        <v>6.055E-2</v>
      </c>
      <c r="J33">
        <v>42</v>
      </c>
      <c r="K33">
        <v>200</v>
      </c>
      <c r="L33">
        <v>100</v>
      </c>
      <c r="M33" t="s">
        <v>23</v>
      </c>
      <c r="N33" t="s">
        <v>28</v>
      </c>
      <c r="O33" s="6">
        <f>(32*L33*K33)/A33</f>
        <v>26.666666666666668</v>
      </c>
    </row>
    <row r="34" spans="1:15" x14ac:dyDescent="0.35">
      <c r="D34" s="2">
        <f t="shared" ref="D34:D42" si="2">((E34/$E$3) + (F34/$F$3))/2</f>
        <v>0.88668738592039764</v>
      </c>
      <c r="E34" s="2">
        <v>1.2131730000000001</v>
      </c>
      <c r="F34" s="2">
        <v>0.105392</v>
      </c>
      <c r="G34" s="2">
        <v>16.244857</v>
      </c>
      <c r="H34" s="2">
        <v>9.9455000000000002E-2</v>
      </c>
      <c r="I34" s="2">
        <v>6.3242999999999994E-2</v>
      </c>
      <c r="J34">
        <v>43</v>
      </c>
    </row>
    <row r="35" spans="1:15" x14ac:dyDescent="0.35">
      <c r="D35" s="2">
        <f t="shared" si="2"/>
        <v>0.9061904052273011</v>
      </c>
      <c r="E35" s="2">
        <v>1.2447779999999999</v>
      </c>
      <c r="F35" s="2">
        <v>0.10732</v>
      </c>
      <c r="G35" s="2">
        <v>16.640418</v>
      </c>
      <c r="H35" s="2">
        <v>0.100951</v>
      </c>
      <c r="I35" s="2">
        <v>6.5882999999999997E-2</v>
      </c>
      <c r="J35">
        <v>44</v>
      </c>
    </row>
    <row r="36" spans="1:15" x14ac:dyDescent="0.35">
      <c r="D36" s="2">
        <f t="shared" si="2"/>
        <v>0.92432764651110422</v>
      </c>
      <c r="E36" s="2">
        <v>1.2869969999999999</v>
      </c>
      <c r="F36" s="2">
        <v>0.108096</v>
      </c>
      <c r="G36" s="2">
        <v>18.441678</v>
      </c>
      <c r="H36" s="2">
        <v>0.105504</v>
      </c>
      <c r="I36" s="2">
        <v>7.0900000000000005E-2</v>
      </c>
      <c r="J36">
        <v>45</v>
      </c>
    </row>
    <row r="37" spans="1:15" x14ac:dyDescent="0.35">
      <c r="D37" s="2">
        <f t="shared" si="2"/>
        <v>0.95782810446850808</v>
      </c>
      <c r="E37" s="2">
        <v>1.3393520000000001</v>
      </c>
      <c r="F37" s="2">
        <v>0.11156099999999999</v>
      </c>
      <c r="G37" s="2">
        <v>16.188078000000001</v>
      </c>
      <c r="H37" s="2">
        <v>0.103784</v>
      </c>
      <c r="I37" s="2">
        <v>6.4739000000000005E-2</v>
      </c>
      <c r="J37">
        <v>46</v>
      </c>
    </row>
    <row r="38" spans="1:15" x14ac:dyDescent="0.35">
      <c r="D38" s="2">
        <f t="shared" si="2"/>
        <v>0.91492395100617552</v>
      </c>
      <c r="E38" s="2">
        <v>1.2708170000000001</v>
      </c>
      <c r="F38" s="2">
        <v>0.107241</v>
      </c>
      <c r="G38" s="2">
        <v>18.831598</v>
      </c>
      <c r="H38" s="2">
        <v>0.10347000000000001</v>
      </c>
      <c r="I38" s="2">
        <v>7.0306999999999994E-2</v>
      </c>
      <c r="J38">
        <v>47</v>
      </c>
    </row>
    <row r="39" spans="1:15" x14ac:dyDescent="0.35">
      <c r="D39" s="2">
        <f t="shared" si="2"/>
        <v>0.91749505971840295</v>
      </c>
      <c r="E39" s="2">
        <v>1.274519</v>
      </c>
      <c r="F39" s="2">
        <v>0.107532</v>
      </c>
      <c r="G39" s="2">
        <v>16.100676</v>
      </c>
      <c r="H39" s="2">
        <v>0.10208</v>
      </c>
      <c r="I39" s="2">
        <v>6.4648999999999998E-2</v>
      </c>
      <c r="J39">
        <v>48</v>
      </c>
    </row>
    <row r="40" spans="1:15" x14ac:dyDescent="0.35">
      <c r="D40" s="2">
        <f t="shared" si="2"/>
        <v>0.89956391633740684</v>
      </c>
      <c r="E40" s="2">
        <v>1.2331179999999999</v>
      </c>
      <c r="F40" s="2">
        <v>0.106738</v>
      </c>
      <c r="G40" s="2">
        <v>16.227595999999998</v>
      </c>
      <c r="H40" s="2">
        <v>0.10125099999999999</v>
      </c>
      <c r="I40" s="2">
        <v>6.4613000000000004E-2</v>
      </c>
      <c r="J40">
        <v>49</v>
      </c>
    </row>
    <row r="41" spans="1:15" x14ac:dyDescent="0.35">
      <c r="D41" s="2">
        <f t="shared" si="2"/>
        <v>0.91282030031629047</v>
      </c>
      <c r="E41" s="2">
        <v>1.273879</v>
      </c>
      <c r="F41" s="2">
        <v>0.10652</v>
      </c>
      <c r="G41" s="2">
        <v>17.608233999999999</v>
      </c>
      <c r="H41" s="2">
        <v>0.101969</v>
      </c>
      <c r="I41" s="2">
        <v>6.7029000000000005E-2</v>
      </c>
      <c r="J41">
        <v>50</v>
      </c>
    </row>
    <row r="42" spans="1:15" x14ac:dyDescent="0.35">
      <c r="D42" s="2">
        <f t="shared" si="2"/>
        <v>0.89157481131459604</v>
      </c>
      <c r="E42" s="2">
        <v>1.229117</v>
      </c>
      <c r="F42" s="2">
        <v>0.105239</v>
      </c>
      <c r="G42" s="2">
        <v>16.916333000000002</v>
      </c>
      <c r="H42" s="2">
        <v>9.9192000000000002E-2</v>
      </c>
      <c r="I42" s="2">
        <v>6.4702999999999997E-2</v>
      </c>
      <c r="J42">
        <v>51</v>
      </c>
    </row>
    <row r="43" spans="1:15" x14ac:dyDescent="0.35">
      <c r="D43" s="8">
        <f>AVERAGE(D33:D42)</f>
        <v>0.91280406526444724</v>
      </c>
    </row>
    <row r="44" spans="1:15" x14ac:dyDescent="0.35">
      <c r="D44" s="8">
        <f>MEDIAN(D33:D42)</f>
        <v>0.91387212566123299</v>
      </c>
    </row>
    <row r="46" spans="1:15" x14ac:dyDescent="0.35">
      <c r="A46">
        <v>6020</v>
      </c>
      <c r="B46">
        <v>6020</v>
      </c>
      <c r="C46" t="s">
        <v>25</v>
      </c>
      <c r="D46" s="2">
        <f>((E46/$E$3) + (F46/$F$3))/2</f>
        <v>0.90194924594846748</v>
      </c>
      <c r="E46" s="2">
        <v>1.232907</v>
      </c>
      <c r="F46" s="2">
        <v>0.107297</v>
      </c>
      <c r="G46" s="2">
        <v>13.561297</v>
      </c>
      <c r="H46" s="2">
        <v>0.102321</v>
      </c>
      <c r="I46" s="2">
        <v>5.7196999999999998E-2</v>
      </c>
      <c r="J46">
        <v>42</v>
      </c>
      <c r="K46">
        <v>200</v>
      </c>
      <c r="L46">
        <v>100</v>
      </c>
      <c r="M46" t="s">
        <v>28</v>
      </c>
      <c r="N46" t="s">
        <v>28</v>
      </c>
      <c r="O46" s="6">
        <f>(32*L46*K46)/A46</f>
        <v>106.31229235880399</v>
      </c>
    </row>
    <row r="47" spans="1:15" x14ac:dyDescent="0.35">
      <c r="D47" s="2">
        <f t="shared" ref="D47:D55" si="3">((E47/$E$3) + (F47/$F$3))/2</f>
        <v>0.99870310386009831</v>
      </c>
      <c r="E47" s="2">
        <v>1.436477</v>
      </c>
      <c r="F47" s="2">
        <v>0.113153</v>
      </c>
      <c r="G47" s="2">
        <v>13.275743</v>
      </c>
      <c r="H47" s="2">
        <v>0.10353900000000001</v>
      </c>
      <c r="I47" s="2">
        <v>6.7229999999999998E-2</v>
      </c>
      <c r="J47">
        <v>43</v>
      </c>
    </row>
    <row r="48" spans="1:15" x14ac:dyDescent="0.35">
      <c r="D48" s="2">
        <f t="shared" si="3"/>
        <v>0.89767484802929065</v>
      </c>
      <c r="E48" s="2">
        <v>1.2421180000000001</v>
      </c>
      <c r="F48" s="2">
        <v>0.10559499999999999</v>
      </c>
      <c r="G48" s="2">
        <v>16.307234000000001</v>
      </c>
      <c r="H48" s="2">
        <v>0.100332</v>
      </c>
      <c r="I48" s="2">
        <v>6.3772999999999996E-2</v>
      </c>
      <c r="J48">
        <v>44</v>
      </c>
    </row>
    <row r="49" spans="1:15" x14ac:dyDescent="0.35">
      <c r="D49" s="2">
        <f t="shared" si="3"/>
        <v>0.90339355805104338</v>
      </c>
      <c r="E49" s="2">
        <v>1.2509479999999999</v>
      </c>
      <c r="F49" s="2">
        <v>0.106195</v>
      </c>
      <c r="G49" s="2">
        <v>14.347491</v>
      </c>
      <c r="H49" s="2">
        <v>0.10000299999999999</v>
      </c>
      <c r="I49" s="2">
        <v>5.6933999999999998E-2</v>
      </c>
      <c r="J49">
        <v>45</v>
      </c>
    </row>
    <row r="50" spans="1:15" x14ac:dyDescent="0.35">
      <c r="D50" s="2">
        <f t="shared" si="3"/>
        <v>0.89501567203559407</v>
      </c>
      <c r="E50" s="2">
        <v>1.233257</v>
      </c>
      <c r="F50" s="2">
        <v>0.105693</v>
      </c>
      <c r="G50" s="2">
        <v>14.464691</v>
      </c>
      <c r="H50" s="2">
        <v>9.9141000000000007E-2</v>
      </c>
      <c r="I50" s="2">
        <v>6.1615000000000003E-2</v>
      </c>
      <c r="J50">
        <v>46</v>
      </c>
    </row>
    <row r="51" spans="1:15" x14ac:dyDescent="0.35">
      <c r="D51" s="2">
        <f t="shared" si="3"/>
        <v>0.88845506003051744</v>
      </c>
      <c r="E51" s="2">
        <v>1.222467</v>
      </c>
      <c r="F51" s="2">
        <v>0.105057</v>
      </c>
      <c r="G51" s="2">
        <v>14.938568999999999</v>
      </c>
      <c r="H51" s="2">
        <v>0.100059</v>
      </c>
      <c r="I51" s="2">
        <v>6.1869E-2</v>
      </c>
      <c r="J51">
        <v>47</v>
      </c>
    </row>
    <row r="52" spans="1:15" x14ac:dyDescent="0.35">
      <c r="D52" s="2">
        <f t="shared" si="3"/>
        <v>0.89407643449554053</v>
      </c>
      <c r="E52" s="2">
        <v>1.2200949999999999</v>
      </c>
      <c r="F52" s="2">
        <v>0.10652300000000001</v>
      </c>
      <c r="G52" s="2">
        <v>15.547212</v>
      </c>
      <c r="H52" s="2">
        <v>0.100422</v>
      </c>
      <c r="I52" s="2">
        <v>6.1690000000000002E-2</v>
      </c>
      <c r="J52">
        <v>48</v>
      </c>
    </row>
    <row r="53" spans="1:15" x14ac:dyDescent="0.35">
      <c r="D53" s="2">
        <f t="shared" si="3"/>
        <v>0.88114987855526383</v>
      </c>
      <c r="E53" s="2">
        <v>1.1992750000000001</v>
      </c>
      <c r="F53" s="2">
        <v>0.105235</v>
      </c>
      <c r="G53" s="2">
        <v>13.041757</v>
      </c>
      <c r="H53" s="2">
        <v>9.7867999999999997E-2</v>
      </c>
      <c r="I53" s="2">
        <v>5.7001999999999997E-2</v>
      </c>
      <c r="J53">
        <v>49</v>
      </c>
    </row>
    <row r="54" spans="1:15" x14ac:dyDescent="0.35">
      <c r="D54" s="2">
        <f t="shared" si="3"/>
        <v>0.90962141703591537</v>
      </c>
      <c r="E54" s="2">
        <v>1.2529889999999999</v>
      </c>
      <c r="F54" s="2">
        <v>0.107449</v>
      </c>
      <c r="G54" s="2">
        <v>15.048621000000001</v>
      </c>
      <c r="H54" s="2">
        <v>0.100561</v>
      </c>
      <c r="I54" s="2">
        <v>6.0361999999999999E-2</v>
      </c>
      <c r="J54">
        <v>50</v>
      </c>
    </row>
    <row r="55" spans="1:15" x14ac:dyDescent="0.35">
      <c r="D55" s="2">
        <f t="shared" si="3"/>
        <v>0.89560189466144446</v>
      </c>
      <c r="E55" s="2">
        <v>1.235001</v>
      </c>
      <c r="F55" s="2">
        <v>0.105688</v>
      </c>
      <c r="G55" s="2">
        <v>11.637117</v>
      </c>
      <c r="H55" s="2">
        <v>9.8295999999999994E-2</v>
      </c>
      <c r="I55" s="2">
        <v>6.1691999999999997E-2</v>
      </c>
      <c r="J55">
        <v>51</v>
      </c>
    </row>
    <row r="56" spans="1:15" x14ac:dyDescent="0.35">
      <c r="D56" s="8">
        <f>AVERAGE(D46:D55)</f>
        <v>0.90656411127031755</v>
      </c>
    </row>
    <row r="57" spans="1:15" x14ac:dyDescent="0.35">
      <c r="D57" s="8">
        <f>MEDIAN(D46:D55)</f>
        <v>0.89663837134536761</v>
      </c>
    </row>
    <row r="59" spans="1:15" x14ac:dyDescent="0.35">
      <c r="A59">
        <v>24000</v>
      </c>
      <c r="B59">
        <v>6020</v>
      </c>
      <c r="C59" t="s">
        <v>25</v>
      </c>
      <c r="D59" s="2">
        <f>((E59/$E$3) + (F59/$F$3))/2</f>
        <v>0.89157878370606658</v>
      </c>
      <c r="E59" s="2">
        <v>1.2204379999999999</v>
      </c>
      <c r="F59" s="2">
        <v>0.10592799999999999</v>
      </c>
      <c r="G59" s="2">
        <v>11.225123999999999</v>
      </c>
      <c r="H59" s="2">
        <v>0.100438</v>
      </c>
      <c r="I59" s="2">
        <v>5.7035000000000002E-2</v>
      </c>
      <c r="J59">
        <v>42</v>
      </c>
      <c r="K59">
        <v>400</v>
      </c>
      <c r="L59">
        <v>200</v>
      </c>
      <c r="M59" t="s">
        <v>23</v>
      </c>
      <c r="N59" t="s">
        <v>28</v>
      </c>
      <c r="O59" s="6">
        <f>(32*L59*K59)/A59</f>
        <v>106.66666666666667</v>
      </c>
    </row>
    <row r="60" spans="1:15" x14ac:dyDescent="0.35">
      <c r="D60" s="2">
        <f t="shared" ref="D60:D68" si="4">((E60/$E$3) + (F60/$F$3))/2</f>
        <v>0.90665080198944015</v>
      </c>
      <c r="E60" s="2">
        <v>1.2506010000000001</v>
      </c>
      <c r="F60" s="2">
        <v>0.106963</v>
      </c>
      <c r="G60" s="2">
        <v>13.610405999999999</v>
      </c>
      <c r="H60" s="2">
        <v>9.8650000000000002E-2</v>
      </c>
      <c r="I60" s="2">
        <v>5.7422000000000001E-2</v>
      </c>
      <c r="J60">
        <v>43</v>
      </c>
    </row>
    <row r="61" spans="1:15" x14ac:dyDescent="0.35">
      <c r="D61" s="2">
        <f t="shared" si="4"/>
        <v>0.86694578999660576</v>
      </c>
      <c r="E61" s="2">
        <v>1.189095</v>
      </c>
      <c r="F61" s="2">
        <v>0.102813</v>
      </c>
      <c r="G61" s="2">
        <v>13.016264</v>
      </c>
      <c r="H61" s="2">
        <v>9.6465999999999996E-2</v>
      </c>
      <c r="I61" s="2">
        <v>5.6231000000000003E-2</v>
      </c>
      <c r="J61">
        <v>44</v>
      </c>
    </row>
    <row r="62" spans="1:15" x14ac:dyDescent="0.35">
      <c r="D62" s="2"/>
      <c r="J62">
        <v>45</v>
      </c>
    </row>
    <row r="63" spans="1:15" x14ac:dyDescent="0.35">
      <c r="D63" s="2"/>
      <c r="J63">
        <v>46</v>
      </c>
    </row>
    <row r="64" spans="1:15" x14ac:dyDescent="0.35">
      <c r="D64" s="2"/>
      <c r="J64">
        <v>47</v>
      </c>
    </row>
    <row r="65" spans="1:15" x14ac:dyDescent="0.35">
      <c r="D65" s="2"/>
      <c r="J65">
        <v>48</v>
      </c>
    </row>
    <row r="66" spans="1:15" x14ac:dyDescent="0.35">
      <c r="D66" s="2"/>
      <c r="J66">
        <v>49</v>
      </c>
    </row>
    <row r="67" spans="1:15" x14ac:dyDescent="0.35">
      <c r="D67" s="2"/>
      <c r="J67">
        <v>50</v>
      </c>
    </row>
    <row r="68" spans="1:15" x14ac:dyDescent="0.35">
      <c r="D68" s="2"/>
      <c r="J68">
        <v>51</v>
      </c>
    </row>
    <row r="69" spans="1:15" x14ac:dyDescent="0.35">
      <c r="D69" s="8">
        <f>AVERAGE(D59:D68)</f>
        <v>0.88839179189737083</v>
      </c>
    </row>
    <row r="70" spans="1:15" x14ac:dyDescent="0.35">
      <c r="D70" s="8">
        <f>MEDIAN(D59:D68)</f>
        <v>0.89157878370606658</v>
      </c>
    </row>
    <row r="72" spans="1:15" x14ac:dyDescent="0.35">
      <c r="A72">
        <v>6020</v>
      </c>
      <c r="B72">
        <v>6020</v>
      </c>
      <c r="C72" t="s">
        <v>25</v>
      </c>
      <c r="D72" s="2">
        <f>((E72/$E$3) + (F72/$F$3))/2</f>
        <v>0.88499135494748149</v>
      </c>
      <c r="E72" s="2">
        <v>1.2172019999999999</v>
      </c>
      <c r="F72" s="2">
        <v>0.104687</v>
      </c>
      <c r="G72" s="2">
        <v>12.143848</v>
      </c>
      <c r="H72" s="2">
        <v>9.7979999999999998E-2</v>
      </c>
      <c r="I72" s="2">
        <v>5.6365999999999999E-2</v>
      </c>
      <c r="J72">
        <v>42</v>
      </c>
      <c r="K72">
        <v>400</v>
      </c>
      <c r="L72">
        <v>200</v>
      </c>
      <c r="M72" t="s">
        <v>28</v>
      </c>
      <c r="N72" t="s">
        <v>28</v>
      </c>
      <c r="O72" s="6">
        <f>(32*L72*K72)/A72</f>
        <v>425.24916943521595</v>
      </c>
    </row>
    <row r="73" spans="1:15" x14ac:dyDescent="0.35">
      <c r="D73" s="2">
        <f t="shared" ref="D73:D81" si="5">((E73/$E$3) + (F73/$F$3))/2</f>
        <v>0.88849389105855869</v>
      </c>
      <c r="E73" s="2">
        <v>1.2319119999999999</v>
      </c>
      <c r="F73" s="2">
        <v>0.10431699999999999</v>
      </c>
      <c r="G73" s="2">
        <v>13.083197999999999</v>
      </c>
      <c r="H73" s="2">
        <v>9.7767999999999994E-2</v>
      </c>
      <c r="I73" s="2">
        <v>5.6473000000000002E-2</v>
      </c>
      <c r="J73">
        <v>43</v>
      </c>
    </row>
    <row r="74" spans="1:15" x14ac:dyDescent="0.35">
      <c r="D74" s="2">
        <f t="shared" si="5"/>
        <v>0.86474187684160864</v>
      </c>
      <c r="E74" s="2">
        <v>1.184226</v>
      </c>
      <c r="F74" s="2">
        <v>0.102698</v>
      </c>
      <c r="G74" s="2">
        <v>12.60478</v>
      </c>
      <c r="H74" s="2">
        <v>9.6208000000000002E-2</v>
      </c>
      <c r="I74" s="2">
        <v>5.5500000000000001E-2</v>
      </c>
      <c r="J74">
        <v>44</v>
      </c>
    </row>
    <row r="75" spans="1:15" x14ac:dyDescent="0.35">
      <c r="D75" s="2"/>
      <c r="J75">
        <v>45</v>
      </c>
    </row>
    <row r="76" spans="1:15" x14ac:dyDescent="0.35">
      <c r="D76" s="2"/>
      <c r="J76">
        <v>46</v>
      </c>
    </row>
    <row r="77" spans="1:15" x14ac:dyDescent="0.35">
      <c r="D77" s="2"/>
      <c r="J77">
        <v>47</v>
      </c>
    </row>
    <row r="78" spans="1:15" x14ac:dyDescent="0.35">
      <c r="D78" s="2"/>
      <c r="J78">
        <v>48</v>
      </c>
    </row>
    <row r="79" spans="1:15" x14ac:dyDescent="0.35">
      <c r="D79" s="2"/>
      <c r="J79">
        <v>49</v>
      </c>
    </row>
    <row r="80" spans="1:15" x14ac:dyDescent="0.35">
      <c r="D80" s="2"/>
      <c r="J80">
        <v>50</v>
      </c>
    </row>
    <row r="81" spans="1:15" x14ac:dyDescent="0.35">
      <c r="D81" s="2"/>
      <c r="J81">
        <v>51</v>
      </c>
    </row>
    <row r="82" spans="1:15" x14ac:dyDescent="0.35">
      <c r="D82" s="8">
        <f>AVERAGE(D72:D81)</f>
        <v>0.87940904094921635</v>
      </c>
    </row>
    <row r="83" spans="1:15" x14ac:dyDescent="0.35">
      <c r="D83" s="8">
        <f>MEDIAN(D72:D81)</f>
        <v>0.88499135494748149</v>
      </c>
    </row>
    <row r="85" spans="1:15" x14ac:dyDescent="0.35">
      <c r="A85">
        <v>24000</v>
      </c>
      <c r="B85">
        <v>6020</v>
      </c>
      <c r="C85" t="s">
        <v>25</v>
      </c>
      <c r="D85" s="2">
        <f>((E85/$E$3) + (F85/$F$3))/2</f>
        <v>0.87981944103667453</v>
      </c>
      <c r="E85" s="2">
        <v>1.1976800000000001</v>
      </c>
      <c r="F85" s="2">
        <v>0.105059</v>
      </c>
      <c r="G85" s="2">
        <v>11.812409000000001</v>
      </c>
      <c r="H85" s="2">
        <v>9.9026000000000003E-2</v>
      </c>
      <c r="I85" s="2">
        <v>5.6347000000000001E-2</v>
      </c>
      <c r="J85">
        <v>42</v>
      </c>
      <c r="K85">
        <v>750</v>
      </c>
      <c r="L85">
        <v>100</v>
      </c>
      <c r="M85" t="s">
        <v>23</v>
      </c>
      <c r="N85" t="s">
        <v>28</v>
      </c>
      <c r="O85" s="6">
        <f>(32*L85*K85)/A85</f>
        <v>100</v>
      </c>
    </row>
    <row r="86" spans="1:15" x14ac:dyDescent="0.35">
      <c r="D86" s="2">
        <f t="shared" ref="D86:D94" si="6">((E86/$E$3) + (F86/$F$3))/2</f>
        <v>0.88533003283002709</v>
      </c>
      <c r="E86" s="2">
        <v>1.210126</v>
      </c>
      <c r="F86" s="2">
        <v>0.105325</v>
      </c>
      <c r="G86" s="2">
        <v>12.718097</v>
      </c>
      <c r="H86" s="2">
        <v>9.8132999999999998E-2</v>
      </c>
      <c r="I86" s="2">
        <v>5.7282E-2</v>
      </c>
      <c r="J86">
        <v>43</v>
      </c>
    </row>
    <row r="87" spans="1:15" x14ac:dyDescent="0.35">
      <c r="D87" s="2">
        <f t="shared" si="6"/>
        <v>0.91464339991664856</v>
      </c>
      <c r="E87" s="2">
        <v>1.2700629999999999</v>
      </c>
      <c r="F87" s="2">
        <v>0.107237</v>
      </c>
      <c r="G87" s="2">
        <v>12.156231</v>
      </c>
      <c r="H87" s="2">
        <v>9.9503999999999995E-2</v>
      </c>
      <c r="I87" s="2">
        <v>5.8793999999999999E-2</v>
      </c>
      <c r="J87">
        <v>44</v>
      </c>
    </row>
    <row r="88" spans="1:15" x14ac:dyDescent="0.35">
      <c r="D88" s="2"/>
      <c r="J88">
        <v>45</v>
      </c>
    </row>
    <row r="89" spans="1:15" x14ac:dyDescent="0.35">
      <c r="D89" s="2"/>
      <c r="J89">
        <v>46</v>
      </c>
    </row>
    <row r="90" spans="1:15" x14ac:dyDescent="0.35">
      <c r="D90" s="2"/>
      <c r="J90">
        <v>47</v>
      </c>
    </row>
    <row r="91" spans="1:15" x14ac:dyDescent="0.35">
      <c r="D91" s="2"/>
      <c r="J91">
        <v>48</v>
      </c>
    </row>
    <row r="92" spans="1:15" x14ac:dyDescent="0.35">
      <c r="D92" s="2"/>
      <c r="J92">
        <v>49</v>
      </c>
    </row>
    <row r="93" spans="1:15" x14ac:dyDescent="0.35">
      <c r="D93" s="2"/>
      <c r="J93">
        <v>50</v>
      </c>
    </row>
    <row r="94" spans="1:15" x14ac:dyDescent="0.35">
      <c r="D94" s="2"/>
      <c r="J94">
        <v>51</v>
      </c>
    </row>
    <row r="95" spans="1:15" x14ac:dyDescent="0.35">
      <c r="D95" s="8">
        <f>AVERAGE(D85:D94)</f>
        <v>0.89326429126111673</v>
      </c>
    </row>
    <row r="96" spans="1:15" x14ac:dyDescent="0.35">
      <c r="D96" s="8">
        <f>MEDIAN(D85:D94)</f>
        <v>0.88533003283002709</v>
      </c>
    </row>
    <row r="98" spans="1:15" x14ac:dyDescent="0.35">
      <c r="A98">
        <v>6020</v>
      </c>
      <c r="B98">
        <v>6020</v>
      </c>
      <c r="C98" t="s">
        <v>25</v>
      </c>
      <c r="D98" s="2">
        <f>((E98/$E$3) + (F98/$F$3))/2</f>
        <v>0.90443456929342847</v>
      </c>
      <c r="E98" s="2">
        <v>1.2431110000000001</v>
      </c>
      <c r="F98" s="2">
        <v>0.107053</v>
      </c>
      <c r="G98" s="2">
        <v>14.299105000000001</v>
      </c>
      <c r="H98" s="2">
        <v>0.10064099999999999</v>
      </c>
      <c r="I98" s="2">
        <v>5.7500000000000002E-2</v>
      </c>
      <c r="J98">
        <v>42</v>
      </c>
      <c r="K98">
        <v>189</v>
      </c>
      <c r="L98">
        <v>100</v>
      </c>
      <c r="M98" t="s">
        <v>28</v>
      </c>
      <c r="N98" t="s">
        <v>28</v>
      </c>
      <c r="O98" s="6">
        <f>(32*L98*K98)/A98</f>
        <v>100.46511627906976</v>
      </c>
    </row>
    <row r="99" spans="1:15" x14ac:dyDescent="0.35">
      <c r="D99" s="2">
        <f t="shared" ref="D99:D107" si="7">((E99/$E$3) + (F99/$F$3))/2</f>
        <v>0.99860447486643267</v>
      </c>
      <c r="E99" s="2">
        <v>1.436396</v>
      </c>
      <c r="F99" s="2">
        <v>0.113137</v>
      </c>
      <c r="G99" s="2">
        <v>13.275339000000001</v>
      </c>
      <c r="H99" s="2">
        <v>0.103544</v>
      </c>
      <c r="I99" s="2">
        <v>6.7164000000000001E-2</v>
      </c>
      <c r="J99">
        <v>43</v>
      </c>
    </row>
    <row r="100" spans="1:15" x14ac:dyDescent="0.35">
      <c r="D100" s="2">
        <f t="shared" si="7"/>
        <v>0.89752570667404941</v>
      </c>
      <c r="E100" s="2">
        <v>1.24193</v>
      </c>
      <c r="F100" s="2">
        <v>0.105576</v>
      </c>
      <c r="G100" s="2">
        <v>16.287700999999998</v>
      </c>
      <c r="H100" s="2">
        <v>0.100249</v>
      </c>
      <c r="I100" s="2">
        <v>6.3560000000000005E-2</v>
      </c>
      <c r="J100">
        <v>44</v>
      </c>
    </row>
    <row r="101" spans="1:15" x14ac:dyDescent="0.35">
      <c r="D101" s="2"/>
    </row>
    <row r="102" spans="1:15" x14ac:dyDescent="0.35">
      <c r="D102" s="2"/>
    </row>
    <row r="103" spans="1:15" x14ac:dyDescent="0.35">
      <c r="D103" s="2"/>
    </row>
    <row r="104" spans="1:15" x14ac:dyDescent="0.35">
      <c r="D104" s="2"/>
    </row>
    <row r="105" spans="1:15" x14ac:dyDescent="0.35">
      <c r="D105" s="2"/>
    </row>
    <row r="106" spans="1:15" x14ac:dyDescent="0.35">
      <c r="D106" s="2"/>
    </row>
    <row r="107" spans="1:15" x14ac:dyDescent="0.35">
      <c r="D107" s="2"/>
    </row>
    <row r="108" spans="1:15" x14ac:dyDescent="0.35">
      <c r="D108" s="8">
        <f>AVERAGE(D98:D107)</f>
        <v>0.93352158361130355</v>
      </c>
    </row>
    <row r="109" spans="1:15" x14ac:dyDescent="0.35">
      <c r="D109" s="8">
        <f>MEDIAN(D98:D107)</f>
        <v>0.90443456929342847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7CAC-B7F4-438E-B112-381552664768}">
  <dimension ref="A1:P89"/>
  <sheetViews>
    <sheetView topLeftCell="B1" zoomScale="55" zoomScaleNormal="55" workbookViewId="0">
      <pane ySplit="1" topLeftCell="A59" activePane="bottomLeft" state="frozen"/>
      <selection pane="bottomLeft" activeCell="H92" sqref="H92"/>
    </sheetView>
  </sheetViews>
  <sheetFormatPr baseColWidth="10" defaultRowHeight="14.5" x14ac:dyDescent="0.35"/>
  <cols>
    <col min="2" max="2" width="7.08984375" bestFit="1" customWidth="1"/>
    <col min="3" max="3" width="7.54296875" bestFit="1" customWidth="1"/>
    <col min="4" max="4" width="6.54296875" customWidth="1"/>
    <col min="5" max="6" width="8.81640625" bestFit="1" customWidth="1"/>
    <col min="7" max="7" width="9.81640625" bestFit="1" customWidth="1"/>
    <col min="8" max="9" width="8.81640625" bestFit="1" customWidth="1"/>
    <col min="10" max="10" width="4.7265625" bestFit="1" customWidth="1"/>
    <col min="11" max="11" width="6.7265625" bestFit="1" customWidth="1"/>
    <col min="12" max="12" width="6.81640625" customWidth="1"/>
    <col min="13" max="14" width="20.7265625" bestFit="1" customWidth="1"/>
    <col min="15" max="15" width="8.7265625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C3" t="s">
        <v>20</v>
      </c>
      <c r="D3" s="2">
        <f>((E3/$E$3)+(F3/$F$3))/2</f>
        <v>1</v>
      </c>
      <c r="E3">
        <v>1.3607</v>
      </c>
      <c r="F3">
        <v>0.12574199999999999</v>
      </c>
    </row>
    <row r="7" spans="1:16" x14ac:dyDescent="0.35">
      <c r="A7">
        <v>24000</v>
      </c>
      <c r="B7">
        <v>5305</v>
      </c>
      <c r="C7" t="s">
        <v>25</v>
      </c>
      <c r="D7" s="2">
        <f>((E7/$E$3)+(F7/$F$3))/2</f>
        <v>0.97328185647036003</v>
      </c>
      <c r="E7" s="2">
        <v>1.293032</v>
      </c>
      <c r="F7" s="2">
        <v>0.125276</v>
      </c>
      <c r="G7" s="2">
        <v>20.571483000000001</v>
      </c>
      <c r="H7" s="2">
        <v>0.116672</v>
      </c>
      <c r="I7" s="2">
        <v>8.2716999999999999E-2</v>
      </c>
      <c r="J7">
        <v>42</v>
      </c>
      <c r="K7">
        <v>100</v>
      </c>
      <c r="L7">
        <v>50</v>
      </c>
      <c r="M7" t="s">
        <v>23</v>
      </c>
      <c r="N7" t="s">
        <v>44</v>
      </c>
      <c r="O7" s="6">
        <f>(32*L7*K7)/A7</f>
        <v>6.666666666666667</v>
      </c>
    </row>
    <row r="8" spans="1:16" x14ac:dyDescent="0.35">
      <c r="D8" s="2">
        <f t="shared" ref="D8:D16" si="0">((E8/$E$3)+(F8/$F$3))/2</f>
        <v>0.98292924890362032</v>
      </c>
      <c r="E8" s="2">
        <v>1.31077</v>
      </c>
      <c r="F8" s="2">
        <v>0.12606300000000001</v>
      </c>
      <c r="G8" s="2">
        <v>18.600950999999998</v>
      </c>
      <c r="H8" s="2">
        <v>0.115677</v>
      </c>
      <c r="I8" s="2">
        <v>7.8409999999999994E-2</v>
      </c>
      <c r="J8">
        <v>43</v>
      </c>
    </row>
    <row r="9" spans="1:16" x14ac:dyDescent="0.35">
      <c r="D9" s="2">
        <f t="shared" si="0"/>
        <v>0.98992976109336395</v>
      </c>
      <c r="E9" s="2">
        <v>1.3263799999999999</v>
      </c>
      <c r="F9" s="2">
        <v>0.12638099999999999</v>
      </c>
      <c r="G9" s="2">
        <v>18.671194</v>
      </c>
      <c r="H9" s="2">
        <v>0.11641700000000001</v>
      </c>
      <c r="I9" s="2">
        <v>7.8611E-2</v>
      </c>
      <c r="J9">
        <v>44</v>
      </c>
    </row>
    <row r="10" spans="1:16" x14ac:dyDescent="0.35">
      <c r="D10" s="2">
        <f t="shared" si="0"/>
        <v>0.99479935772088091</v>
      </c>
      <c r="E10" s="2">
        <v>1.335823</v>
      </c>
      <c r="F10" s="2">
        <v>0.12673300000000001</v>
      </c>
      <c r="G10" s="2">
        <v>22.106656999999998</v>
      </c>
      <c r="H10" s="2">
        <v>0.11788999999999999</v>
      </c>
      <c r="I10" s="2">
        <v>8.8509000000000004E-2</v>
      </c>
      <c r="J10">
        <v>45</v>
      </c>
    </row>
    <row r="11" spans="1:16" x14ac:dyDescent="0.35">
      <c r="D11" s="2">
        <f t="shared" si="0"/>
        <v>0.97238789864303254</v>
      </c>
      <c r="E11" s="2">
        <v>1.2973950000000001</v>
      </c>
      <c r="F11" s="2">
        <v>0.12464799999999999</v>
      </c>
      <c r="G11" s="2">
        <v>18.717347</v>
      </c>
      <c r="H11" s="2">
        <v>0.11498</v>
      </c>
      <c r="I11" s="2">
        <v>8.0579999999999999E-2</v>
      </c>
      <c r="J11">
        <v>46</v>
      </c>
    </row>
    <row r="12" spans="1:16" x14ac:dyDescent="0.35">
      <c r="D12" s="2">
        <f t="shared" si="0"/>
        <v>0.9589067932599229</v>
      </c>
      <c r="E12" s="2">
        <v>1.270068</v>
      </c>
      <c r="F12" s="2">
        <v>0.123783</v>
      </c>
      <c r="G12" s="2">
        <v>18.463056999999999</v>
      </c>
      <c r="H12" s="2">
        <v>0.11555799999999999</v>
      </c>
      <c r="I12" s="2">
        <v>8.1518999999999994E-2</v>
      </c>
      <c r="J12">
        <v>47</v>
      </c>
    </row>
    <row r="13" spans="1:16" x14ac:dyDescent="0.35">
      <c r="D13" s="2">
        <f t="shared" si="0"/>
        <v>1.1773244959056282</v>
      </c>
      <c r="E13" s="2">
        <v>1.685095</v>
      </c>
      <c r="F13" s="2">
        <v>0.14035900000000001</v>
      </c>
      <c r="G13" s="2">
        <v>20.895087</v>
      </c>
      <c r="H13" s="2">
        <v>0.125358</v>
      </c>
      <c r="I13" s="2">
        <v>7.8991000000000006E-2</v>
      </c>
      <c r="J13">
        <v>48</v>
      </c>
    </row>
    <row r="14" spans="1:16" x14ac:dyDescent="0.35">
      <c r="D14" s="2">
        <f t="shared" si="0"/>
        <v>0.96423021458183422</v>
      </c>
      <c r="E14" s="2">
        <v>1.2691779999999999</v>
      </c>
      <c r="F14" s="2">
        <v>0.12520400000000001</v>
      </c>
      <c r="G14" s="2">
        <v>17.898738999999999</v>
      </c>
      <c r="H14" s="2">
        <v>0.11462700000000001</v>
      </c>
      <c r="I14" s="2">
        <v>8.1943000000000002E-2</v>
      </c>
      <c r="J14">
        <v>49</v>
      </c>
    </row>
    <row r="15" spans="1:16" x14ac:dyDescent="0.35">
      <c r="D15" s="2">
        <f t="shared" si="0"/>
        <v>0.97143440272502879</v>
      </c>
      <c r="E15" s="2">
        <v>1.297051</v>
      </c>
      <c r="F15" s="2">
        <v>0.12444</v>
      </c>
      <c r="G15" s="2">
        <v>20.368964999999999</v>
      </c>
      <c r="H15" s="2">
        <v>0.11612</v>
      </c>
      <c r="I15" s="2">
        <v>8.5854E-2</v>
      </c>
      <c r="J15">
        <v>50</v>
      </c>
    </row>
    <row r="16" spans="1:16" x14ac:dyDescent="0.35">
      <c r="D16" s="2">
        <f t="shared" si="0"/>
        <v>0.98420560477821761</v>
      </c>
      <c r="E16" s="2">
        <v>1.3160289999999999</v>
      </c>
      <c r="F16" s="2">
        <v>0.12589800000000001</v>
      </c>
      <c r="G16" s="2">
        <v>18.728656999999998</v>
      </c>
      <c r="H16" s="2">
        <v>0.11819200000000001</v>
      </c>
      <c r="I16" s="2">
        <v>8.1381999999999996E-2</v>
      </c>
      <c r="J16">
        <v>51</v>
      </c>
    </row>
    <row r="17" spans="1:15" x14ac:dyDescent="0.35">
      <c r="C17" t="s">
        <v>38</v>
      </c>
      <c r="D17" s="8">
        <f>AVERAGE(D7:D16)</f>
        <v>0.99694296340818889</v>
      </c>
      <c r="E17" s="8">
        <f>AVERAGE(E7:E16)</f>
        <v>1.3400821000000001</v>
      </c>
      <c r="F17" s="8">
        <f>AVERAGE(F7:F16)</f>
        <v>0.12687850000000001</v>
      </c>
      <c r="G17" s="8">
        <f>AVERAGE(G7:G16)</f>
        <v>19.502213699999999</v>
      </c>
      <c r="H17" s="2"/>
      <c r="I17" s="2"/>
    </row>
    <row r="18" spans="1:15" x14ac:dyDescent="0.35">
      <c r="C18" t="s">
        <v>39</v>
      </c>
      <c r="D18" s="8">
        <f>MEDIAN(D7:D16)</f>
        <v>0.97810555268699018</v>
      </c>
      <c r="E18" s="8">
        <f>MEDIAN(E7:E16)</f>
        <v>1.3040825</v>
      </c>
      <c r="F18" s="8">
        <f>MEDIAN(F7:F16)</f>
        <v>0.125587</v>
      </c>
      <c r="G18" s="8">
        <f>MEDIAN(G7:G16)</f>
        <v>18.723002000000001</v>
      </c>
      <c r="H18" s="2"/>
      <c r="I18" s="2"/>
    </row>
    <row r="19" spans="1:15" x14ac:dyDescent="0.35">
      <c r="C19" t="s">
        <v>40</v>
      </c>
      <c r="D19" s="8">
        <f t="array" ref="D19">MEDIAN(ABS(D7:D16-MEDIAN(D7:D16)))</f>
        <v>9.2476791841675787E-3</v>
      </c>
      <c r="E19" s="8">
        <f t="array" ref="E19">MEDIAN(ABS(E7:E16-MEDIAN(E7:E16)))</f>
        <v>1.712199999999986E-2</v>
      </c>
      <c r="F19" s="8">
        <f t="array" ref="F19">MEDIAN(ABS(F7:F16-MEDIAN(F7:F16)))</f>
        <v>8.6649999999999922E-4</v>
      </c>
      <c r="G19" s="8">
        <f t="array" ref="G19">MEDIAN(ABS(G7:G16-MEDIAN(G7:G16)))</f>
        <v>0.54210400000000192</v>
      </c>
      <c r="H19" s="2"/>
      <c r="I19" s="2"/>
    </row>
    <row r="20" spans="1:15" x14ac:dyDescent="0.35">
      <c r="E20" s="2"/>
      <c r="F20" s="2"/>
      <c r="G20" s="2"/>
      <c r="H20" s="2"/>
      <c r="I20" s="2"/>
    </row>
    <row r="21" spans="1:15" x14ac:dyDescent="0.35">
      <c r="A21">
        <v>5305</v>
      </c>
      <c r="B21">
        <v>5305</v>
      </c>
      <c r="C21" t="s">
        <v>25</v>
      </c>
      <c r="D21" s="2">
        <f>((E21/$E$3)+(F21/$F$3))/2</f>
        <v>0.96312536461962606</v>
      </c>
      <c r="E21" s="2">
        <v>1.2801199999999999</v>
      </c>
      <c r="F21" s="2">
        <v>0.123915</v>
      </c>
      <c r="G21" s="2">
        <v>16.269590000000001</v>
      </c>
      <c r="H21" s="2">
        <v>0.113607</v>
      </c>
      <c r="I21" s="2">
        <v>7.7295000000000003E-2</v>
      </c>
      <c r="J21">
        <v>52</v>
      </c>
      <c r="K21">
        <v>100</v>
      </c>
      <c r="L21">
        <v>50</v>
      </c>
      <c r="M21" t="s">
        <v>44</v>
      </c>
      <c r="N21" t="s">
        <v>44</v>
      </c>
      <c r="O21" s="6">
        <f>(32*L21*K21)/A21</f>
        <v>30.160226201696513</v>
      </c>
    </row>
    <row r="22" spans="1:15" x14ac:dyDescent="0.35">
      <c r="D22" s="2">
        <f t="shared" ref="D22:D30" si="1">((E22/$E$3)+(F22/$F$3))/2</f>
        <v>0.96974108963974881</v>
      </c>
      <c r="E22" s="2">
        <v>1.2918259999999999</v>
      </c>
      <c r="F22" s="2">
        <v>0.124497</v>
      </c>
      <c r="G22" s="2">
        <v>15.829898</v>
      </c>
      <c r="H22" s="2">
        <v>0.115689</v>
      </c>
      <c r="I22" s="2">
        <v>7.6881000000000005E-2</v>
      </c>
      <c r="J22">
        <v>53</v>
      </c>
    </row>
    <row r="23" spans="1:15" x14ac:dyDescent="0.35">
      <c r="D23" s="2">
        <f t="shared" si="1"/>
        <v>0.9679490952494556</v>
      </c>
      <c r="E23" s="2">
        <v>1.2656419999999999</v>
      </c>
      <c r="F23" s="2">
        <v>0.126466</v>
      </c>
      <c r="G23" s="2">
        <v>15.592104000000001</v>
      </c>
      <c r="H23" s="2">
        <v>0.115935</v>
      </c>
      <c r="I23" s="2">
        <v>8.1432000000000004E-2</v>
      </c>
      <c r="J23">
        <v>54</v>
      </c>
    </row>
    <row r="24" spans="1:15" x14ac:dyDescent="0.35">
      <c r="D24" s="2">
        <f t="shared" si="1"/>
        <v>0.96437946053117951</v>
      </c>
      <c r="E24" s="2">
        <v>1.2600830000000001</v>
      </c>
      <c r="F24" s="2">
        <v>0.126082</v>
      </c>
      <c r="G24" s="2">
        <v>15.321348</v>
      </c>
      <c r="H24" s="2">
        <v>0.116019</v>
      </c>
      <c r="I24" s="2">
        <v>7.5921000000000002E-2</v>
      </c>
      <c r="J24">
        <v>55</v>
      </c>
    </row>
    <row r="25" spans="1:15" x14ac:dyDescent="0.35">
      <c r="D25" s="2">
        <f t="shared" si="1"/>
        <v>0.96633653219920523</v>
      </c>
      <c r="E25" s="2">
        <v>1.2611669999999999</v>
      </c>
      <c r="F25" s="2">
        <v>0.126474</v>
      </c>
      <c r="G25" s="2">
        <v>15.693956999999999</v>
      </c>
      <c r="H25" s="2">
        <v>0.11625099999999999</v>
      </c>
      <c r="I25" s="2">
        <v>7.3880000000000001E-2</v>
      </c>
      <c r="J25">
        <v>56</v>
      </c>
    </row>
    <row r="26" spans="1:15" x14ac:dyDescent="0.35">
      <c r="D26" s="2">
        <f t="shared" si="1"/>
        <v>1.0222225034640176</v>
      </c>
      <c r="E26" s="2">
        <v>1.3548629999999999</v>
      </c>
      <c r="F26" s="2">
        <v>0.13186999999999999</v>
      </c>
      <c r="G26" s="2">
        <v>15.701401000000001</v>
      </c>
      <c r="H26" s="2">
        <v>0.120641</v>
      </c>
      <c r="I26" s="2">
        <v>7.9460000000000003E-2</v>
      </c>
      <c r="J26">
        <v>57</v>
      </c>
    </row>
    <row r="27" spans="1:15" x14ac:dyDescent="0.35">
      <c r="D27" s="2">
        <f t="shared" si="1"/>
        <v>1.0137179117852626</v>
      </c>
      <c r="E27" s="2">
        <v>1.3432649999999999</v>
      </c>
      <c r="F27" s="2">
        <v>0.130803</v>
      </c>
      <c r="G27" s="2">
        <v>15.759352</v>
      </c>
      <c r="H27" s="2">
        <v>0.117938</v>
      </c>
      <c r="I27" s="2">
        <v>7.961E-2</v>
      </c>
      <c r="J27">
        <v>58</v>
      </c>
    </row>
    <row r="28" spans="1:15" x14ac:dyDescent="0.35">
      <c r="D28" s="2">
        <f t="shared" si="1"/>
        <v>1.0317276640102611</v>
      </c>
      <c r="E28" s="2">
        <v>1.3965620000000001</v>
      </c>
      <c r="F28" s="2">
        <v>0.130407</v>
      </c>
      <c r="G28" s="2">
        <v>15.960338999999999</v>
      </c>
      <c r="H28" s="2">
        <v>0.12409199999999999</v>
      </c>
      <c r="I28" s="2">
        <v>7.7437000000000006E-2</v>
      </c>
      <c r="J28">
        <v>59</v>
      </c>
    </row>
    <row r="29" spans="1:15" x14ac:dyDescent="0.35">
      <c r="D29" s="2">
        <f t="shared" si="1"/>
        <v>0.9550388872252531</v>
      </c>
      <c r="E29" s="2">
        <v>1.24542</v>
      </c>
      <c r="F29" s="2">
        <v>0.125088</v>
      </c>
      <c r="G29" s="2">
        <v>14.978297</v>
      </c>
      <c r="H29" s="2">
        <v>0.11536399999999999</v>
      </c>
      <c r="I29" s="2">
        <v>7.2316000000000005E-2</v>
      </c>
      <c r="J29">
        <v>60</v>
      </c>
    </row>
    <row r="30" spans="1:15" x14ac:dyDescent="0.35">
      <c r="D30" s="2">
        <f t="shared" si="1"/>
        <v>0.96841380059917004</v>
      </c>
      <c r="E30" s="2">
        <v>1.2860279999999999</v>
      </c>
      <c r="F30" s="2">
        <v>0.124699</v>
      </c>
      <c r="G30" s="2">
        <v>15.918290000000001</v>
      </c>
      <c r="H30" s="2">
        <v>0.114923</v>
      </c>
      <c r="I30" s="2">
        <v>7.6670000000000002E-2</v>
      </c>
      <c r="J30">
        <v>61</v>
      </c>
    </row>
    <row r="31" spans="1:15" x14ac:dyDescent="0.35">
      <c r="C31" t="s">
        <v>38</v>
      </c>
      <c r="D31" s="8">
        <f>AVERAGE(D21:D30)</f>
        <v>0.98226523093231788</v>
      </c>
      <c r="E31" s="8">
        <f>AVERAGE(E21:E30)</f>
        <v>1.2984975999999997</v>
      </c>
      <c r="F31" s="8">
        <f>AVERAGE(F21:F30)</f>
        <v>0.12703009999999998</v>
      </c>
      <c r="G31" s="8">
        <f>AVERAGE(G21:G30)</f>
        <v>15.702457600000002</v>
      </c>
    </row>
    <row r="32" spans="1:15" x14ac:dyDescent="0.35">
      <c r="C32" t="s">
        <v>39</v>
      </c>
      <c r="D32" s="8">
        <f>MEDIAN(D21:D30)</f>
        <v>0.96818144792431282</v>
      </c>
      <c r="E32" s="8">
        <f>MEDIAN(E21:E30)</f>
        <v>1.283074</v>
      </c>
      <c r="F32" s="8">
        <f>MEDIAN(F21:F30)</f>
        <v>0.126274</v>
      </c>
      <c r="G32" s="8">
        <f>MEDIAN(G21:G30)</f>
        <v>15.7303765</v>
      </c>
    </row>
    <row r="33" spans="1:15" x14ac:dyDescent="0.35">
      <c r="C33" t="s">
        <v>40</v>
      </c>
      <c r="D33" s="8">
        <f t="array" ref="D33">MEDIAN(ABS(D21:D30-MEDIAN(D21:D30)))</f>
        <v>4.4290353489100376E-3</v>
      </c>
      <c r="E33" s="8">
        <f t="array" ref="E33">MEDIAN(ABS(E21:E30-MEDIAN(E21:E30)))</f>
        <v>2.2449000000000052E-2</v>
      </c>
      <c r="F33" s="8">
        <f t="array" ref="F33">MEDIAN(ABS(F21:F30-MEDIAN(F21:F30)))</f>
        <v>1.6759999999999969E-3</v>
      </c>
      <c r="G33" s="8">
        <f t="array" ref="G33">MEDIAN(ABS(G21:G30-MEDIAN(G21:G30)))</f>
        <v>0.16309299999999993</v>
      </c>
    </row>
    <row r="35" spans="1:15" x14ac:dyDescent="0.35">
      <c r="A35">
        <v>24000</v>
      </c>
      <c r="B35">
        <v>5305</v>
      </c>
      <c r="C35" t="s">
        <v>25</v>
      </c>
      <c r="D35" s="2">
        <f>((E35/$E$3)+(F35/$F$3))/2</f>
        <v>0.95134775719692721</v>
      </c>
      <c r="E35" s="2">
        <v>1.240461</v>
      </c>
      <c r="F35" s="2">
        <v>0.12461800000000001</v>
      </c>
      <c r="G35" s="2">
        <v>15.564341000000001</v>
      </c>
      <c r="H35" s="2">
        <v>0.114022</v>
      </c>
      <c r="I35" s="2">
        <v>7.2341000000000003E-2</v>
      </c>
      <c r="J35">
        <v>42</v>
      </c>
      <c r="K35">
        <v>200</v>
      </c>
      <c r="L35">
        <v>100</v>
      </c>
      <c r="M35" t="s">
        <v>23</v>
      </c>
      <c r="N35" t="s">
        <v>44</v>
      </c>
      <c r="O35" s="6">
        <f>(32*L35*K35)/A35</f>
        <v>26.666666666666668</v>
      </c>
    </row>
    <row r="36" spans="1:15" x14ac:dyDescent="0.35">
      <c r="D36" s="2">
        <f t="shared" ref="D36:D44" si="2">((E36/$E$3)+(F36/$F$3))/2</f>
        <v>0.94824555830651147</v>
      </c>
      <c r="E36" s="2">
        <v>1.2315750000000001</v>
      </c>
      <c r="F36" s="2">
        <v>0.12465900000000001</v>
      </c>
      <c r="G36" s="2">
        <v>17.021692999999999</v>
      </c>
      <c r="H36" s="2">
        <v>0.113736</v>
      </c>
      <c r="I36" s="2">
        <v>7.603E-2</v>
      </c>
      <c r="J36">
        <v>43</v>
      </c>
    </row>
    <row r="37" spans="1:15" x14ac:dyDescent="0.35">
      <c r="D37" s="2">
        <f t="shared" si="2"/>
        <v>0.95584441372022155</v>
      </c>
      <c r="E37" s="2">
        <v>1.2504690000000001</v>
      </c>
      <c r="F37" s="2">
        <v>0.124824</v>
      </c>
      <c r="G37" s="2">
        <v>17.488982</v>
      </c>
      <c r="H37" s="2">
        <v>0.11511399999999999</v>
      </c>
      <c r="I37" s="2">
        <v>7.8555E-2</v>
      </c>
      <c r="J37">
        <v>44</v>
      </c>
    </row>
    <row r="38" spans="1:15" x14ac:dyDescent="0.35">
      <c r="D38" s="2">
        <f t="shared" si="2"/>
        <v>0.95830186152136221</v>
      </c>
      <c r="E38" s="2">
        <v>1.2665280000000001</v>
      </c>
      <c r="F38" s="2">
        <v>0.123958</v>
      </c>
      <c r="G38" s="2">
        <v>18.775960999999999</v>
      </c>
      <c r="H38" s="2">
        <v>0.115444</v>
      </c>
      <c r="I38" s="2">
        <v>8.1686999999999996E-2</v>
      </c>
      <c r="J38">
        <v>45</v>
      </c>
    </row>
    <row r="39" spans="1:15" x14ac:dyDescent="0.35">
      <c r="D39" s="2">
        <f t="shared" si="2"/>
        <v>1.0011018027049492</v>
      </c>
      <c r="E39" s="2">
        <v>1.324471</v>
      </c>
      <c r="F39" s="2">
        <v>0.12936700000000001</v>
      </c>
      <c r="G39" s="2">
        <v>17.32273</v>
      </c>
      <c r="H39" s="2">
        <v>0.11784500000000001</v>
      </c>
      <c r="I39" s="2">
        <v>7.5766E-2</v>
      </c>
      <c r="J39">
        <v>46</v>
      </c>
    </row>
    <row r="40" spans="1:15" x14ac:dyDescent="0.35">
      <c r="D40" s="2">
        <f t="shared" si="2"/>
        <v>0.94974261690081774</v>
      </c>
      <c r="E40" s="2">
        <v>1.251708</v>
      </c>
      <c r="F40" s="2">
        <v>0.12317500000000001</v>
      </c>
      <c r="G40" s="2">
        <v>19.547522000000001</v>
      </c>
      <c r="H40" s="2">
        <v>0.113845</v>
      </c>
      <c r="I40" s="2">
        <v>8.1717999999999999E-2</v>
      </c>
      <c r="J40">
        <v>47</v>
      </c>
    </row>
    <row r="41" spans="1:15" x14ac:dyDescent="0.35">
      <c r="D41" s="2">
        <f t="shared" si="2"/>
        <v>0.97997225524624998</v>
      </c>
      <c r="E41" s="2">
        <v>1.2933840000000001</v>
      </c>
      <c r="F41" s="2">
        <v>0.12692600000000001</v>
      </c>
      <c r="G41" s="2">
        <v>17.172250999999999</v>
      </c>
      <c r="H41" s="2">
        <v>0.117524</v>
      </c>
      <c r="I41" s="2">
        <v>7.8174999999999994E-2</v>
      </c>
      <c r="J41">
        <v>48</v>
      </c>
    </row>
    <row r="42" spans="1:15" x14ac:dyDescent="0.35">
      <c r="D42" s="2">
        <f t="shared" si="2"/>
        <v>0.95292476819749805</v>
      </c>
      <c r="E42" s="2">
        <v>1.2446120000000001</v>
      </c>
      <c r="F42" s="2">
        <v>0.12463100000000001</v>
      </c>
      <c r="G42" s="2">
        <v>17.060547</v>
      </c>
      <c r="H42" s="2">
        <v>0.114551</v>
      </c>
      <c r="I42" s="2">
        <v>7.6242000000000004E-2</v>
      </c>
      <c r="J42">
        <v>49</v>
      </c>
    </row>
    <row r="43" spans="1:15" x14ac:dyDescent="0.35">
      <c r="D43" s="2">
        <f t="shared" si="2"/>
        <v>0.9629156652223958</v>
      </c>
      <c r="E43" s="2">
        <v>1.2799929999999999</v>
      </c>
      <c r="F43" s="2">
        <v>0.123874</v>
      </c>
      <c r="G43" s="2">
        <v>18.262643000000001</v>
      </c>
      <c r="H43" s="2">
        <v>0.113651</v>
      </c>
      <c r="I43" s="2">
        <v>7.7719999999999997E-2</v>
      </c>
      <c r="J43">
        <v>50</v>
      </c>
    </row>
    <row r="44" spans="1:15" x14ac:dyDescent="0.35">
      <c r="D44" s="2">
        <f t="shared" si="2"/>
        <v>0.94557308071510637</v>
      </c>
      <c r="E44" s="2">
        <v>1.238424</v>
      </c>
      <c r="F44" s="2">
        <v>0.12335400000000001</v>
      </c>
      <c r="G44" s="2">
        <v>17.865462999999998</v>
      </c>
      <c r="H44" s="2">
        <v>0.113592</v>
      </c>
      <c r="I44" s="2">
        <v>7.7549000000000007E-2</v>
      </c>
      <c r="J44">
        <v>51</v>
      </c>
    </row>
    <row r="45" spans="1:15" x14ac:dyDescent="0.35">
      <c r="C45" t="s">
        <v>38</v>
      </c>
      <c r="D45" s="8">
        <f>AVERAGE(D35:D44)</f>
        <v>0.96059697797320409</v>
      </c>
      <c r="E45" s="8">
        <f>AVERAGE(E35:E44)</f>
        <v>1.2621625000000001</v>
      </c>
      <c r="F45" s="8">
        <f>AVERAGE(F35:F44)</f>
        <v>0.12493860000000001</v>
      </c>
      <c r="G45" s="8">
        <f>AVERAGE(G35:G44)</f>
        <v>17.608213299999999</v>
      </c>
    </row>
    <row r="46" spans="1:15" x14ac:dyDescent="0.35">
      <c r="C46" t="s">
        <v>39</v>
      </c>
      <c r="D46" s="8">
        <f>MEDIAN(D35:D44)</f>
        <v>0.95438459095885975</v>
      </c>
      <c r="E46" s="8">
        <f>MEDIAN(E35:E44)</f>
        <v>1.2510885</v>
      </c>
      <c r="F46" s="8">
        <f>MEDIAN(F35:F44)</f>
        <v>0.1246245</v>
      </c>
      <c r="G46" s="8">
        <f>MEDIAN(G35:G44)</f>
        <v>17.405856</v>
      </c>
    </row>
    <row r="47" spans="1:15" x14ac:dyDescent="0.35">
      <c r="C47" t="s">
        <v>40</v>
      </c>
      <c r="D47" s="8">
        <f t="array" ref="D47">MEDIAN(ABS(D35:D44-MEDIAN(D35:D44)))</f>
        <v>5.390503355195142E-3</v>
      </c>
      <c r="E47" s="8">
        <f t="array" ref="E47">MEDIAN(ABS(E35:E44-MEDIAN(E35:E44)))</f>
        <v>1.4052000000000064E-2</v>
      </c>
      <c r="F47" s="8">
        <f t="array" ref="F47">MEDIAN(ABS(F35:F44-MEDIAN(F35:F44)))</f>
        <v>7.085000000000008E-4</v>
      </c>
      <c r="G47" s="8">
        <f t="array" ref="G47">MEDIAN(ABS(G35:G44-MEDIAN(G35:G44)))</f>
        <v>0.42188499999999962</v>
      </c>
    </row>
    <row r="49" spans="1:15" x14ac:dyDescent="0.35">
      <c r="A49">
        <v>5305</v>
      </c>
      <c r="B49">
        <v>5305</v>
      </c>
      <c r="C49" t="s">
        <v>25</v>
      </c>
      <c r="D49" s="2">
        <f>((E49/$E$3)+(F49/$F$3))/2</f>
        <v>0.96652824005659554</v>
      </c>
      <c r="E49" s="2">
        <v>1.279663</v>
      </c>
      <c r="F49" s="2">
        <v>0.12481299999999999</v>
      </c>
      <c r="G49" s="2">
        <v>12.318883</v>
      </c>
      <c r="H49" s="2">
        <v>0.11641</v>
      </c>
      <c r="I49" s="2">
        <v>6.8504999999999996E-2</v>
      </c>
      <c r="J49">
        <v>42</v>
      </c>
      <c r="K49">
        <v>200</v>
      </c>
      <c r="L49">
        <v>100</v>
      </c>
      <c r="M49" t="s">
        <v>44</v>
      </c>
      <c r="N49" t="s">
        <v>44</v>
      </c>
      <c r="O49" s="6">
        <f>(32*L49*K49)/A49</f>
        <v>120.64090480678605</v>
      </c>
    </row>
    <row r="50" spans="1:15" x14ac:dyDescent="0.35">
      <c r="D50" s="2">
        <f t="shared" ref="D50:D58" si="3">((E50/$E$3)+(F50/$F$3))/2</f>
        <v>0.9318980070218521</v>
      </c>
      <c r="E50" s="2">
        <v>1.209184</v>
      </c>
      <c r="F50" s="2">
        <v>0.122617</v>
      </c>
      <c r="G50" s="2">
        <v>13.667001000000001</v>
      </c>
      <c r="H50" s="2">
        <v>0.11316</v>
      </c>
      <c r="I50" s="2">
        <v>7.2138999999999995E-2</v>
      </c>
      <c r="J50">
        <v>43</v>
      </c>
    </row>
    <row r="51" spans="1:15" x14ac:dyDescent="0.35">
      <c r="D51" s="2">
        <f t="shared" si="3"/>
        <v>0.92519131573511282</v>
      </c>
      <c r="E51" s="2">
        <v>1.2059200000000001</v>
      </c>
      <c r="F51" s="2">
        <v>0.12123200000000001</v>
      </c>
      <c r="G51" s="2">
        <v>12.166328999999999</v>
      </c>
      <c r="H51" s="2">
        <v>0.111931</v>
      </c>
      <c r="I51" s="2">
        <v>7.3298000000000002E-2</v>
      </c>
      <c r="J51">
        <v>44</v>
      </c>
    </row>
    <row r="52" spans="1:15" x14ac:dyDescent="0.35">
      <c r="D52" s="2">
        <f t="shared" si="3"/>
        <v>0.94586268508355908</v>
      </c>
      <c r="E52" s="2">
        <v>1.2489730000000001</v>
      </c>
      <c r="F52" s="2">
        <v>0.12245200000000001</v>
      </c>
      <c r="G52" s="2">
        <v>12.014748000000001</v>
      </c>
      <c r="H52" s="2">
        <v>0.11265799999999999</v>
      </c>
      <c r="I52" s="2">
        <v>7.2939000000000004E-2</v>
      </c>
      <c r="J52">
        <v>45</v>
      </c>
    </row>
    <row r="53" spans="1:15" x14ac:dyDescent="0.35">
      <c r="D53" s="2">
        <f t="shared" si="3"/>
        <v>0.95097672464651395</v>
      </c>
      <c r="E53" s="2">
        <v>1.243163</v>
      </c>
      <c r="F53" s="2">
        <v>0.124275</v>
      </c>
      <c r="G53" s="2">
        <v>14.009525999999999</v>
      </c>
      <c r="H53" s="2">
        <v>0.114288</v>
      </c>
      <c r="I53" s="2">
        <v>7.3075000000000001E-2</v>
      </c>
      <c r="J53">
        <v>46</v>
      </c>
    </row>
    <row r="54" spans="1:15" x14ac:dyDescent="0.35">
      <c r="D54" s="2">
        <f t="shared" si="3"/>
        <v>0.93811906936534095</v>
      </c>
      <c r="E54" s="2">
        <v>1.219935</v>
      </c>
      <c r="F54" s="2">
        <v>0.12318800000000001</v>
      </c>
      <c r="G54" s="2">
        <v>13.510020000000001</v>
      </c>
      <c r="H54" s="2">
        <v>0.113208</v>
      </c>
      <c r="I54" s="2">
        <v>7.3146000000000003E-2</v>
      </c>
      <c r="J54">
        <v>47</v>
      </c>
    </row>
    <row r="55" spans="1:15" x14ac:dyDescent="0.35">
      <c r="D55" s="2">
        <f t="shared" si="3"/>
        <v>0.93300434074352501</v>
      </c>
      <c r="E55" s="2">
        <v>1.2287189999999999</v>
      </c>
      <c r="F55" s="2">
        <v>0.12109</v>
      </c>
      <c r="G55" s="2">
        <v>12.077133999999999</v>
      </c>
      <c r="H55" s="2">
        <v>0.112564</v>
      </c>
      <c r="I55" s="2">
        <v>7.1327000000000002E-2</v>
      </c>
      <c r="J55">
        <v>48</v>
      </c>
    </row>
    <row r="56" spans="1:15" x14ac:dyDescent="0.35">
      <c r="D56" s="2">
        <f t="shared" si="3"/>
        <v>1.0255513187148002</v>
      </c>
      <c r="E56" s="2">
        <v>1.3823399999999999</v>
      </c>
      <c r="F56" s="2">
        <v>0.13016800000000001</v>
      </c>
      <c r="G56" s="2">
        <v>15.25747</v>
      </c>
      <c r="H56" s="2">
        <v>0.1188</v>
      </c>
      <c r="I56" s="2">
        <v>7.6375999999999999E-2</v>
      </c>
      <c r="J56">
        <v>49</v>
      </c>
    </row>
    <row r="57" spans="1:15" x14ac:dyDescent="0.35">
      <c r="D57" s="2">
        <f t="shared" si="3"/>
        <v>0.94725058779679405</v>
      </c>
      <c r="E57" s="2">
        <v>1.2291270000000001</v>
      </c>
      <c r="F57" s="2">
        <v>0.124635</v>
      </c>
      <c r="G57" s="2">
        <v>13.939591</v>
      </c>
      <c r="H57" s="2">
        <v>0.11414199999999999</v>
      </c>
      <c r="I57" s="2">
        <v>7.4293999999999999E-2</v>
      </c>
      <c r="J57">
        <v>50</v>
      </c>
    </row>
    <row r="58" spans="1:15" x14ac:dyDescent="0.35">
      <c r="D58" s="2">
        <f t="shared" si="3"/>
        <v>0.96289156865938819</v>
      </c>
      <c r="E58" s="2">
        <v>1.26705</v>
      </c>
      <c r="F58" s="2">
        <v>0.12506400000000001</v>
      </c>
      <c r="G58" s="2">
        <v>13.515685</v>
      </c>
      <c r="H58" s="2">
        <v>0.11569599999999999</v>
      </c>
      <c r="I58" s="2">
        <v>7.5458999999999998E-2</v>
      </c>
      <c r="J58">
        <v>51</v>
      </c>
    </row>
    <row r="59" spans="1:15" x14ac:dyDescent="0.35">
      <c r="C59" t="s">
        <v>38</v>
      </c>
      <c r="D59" s="8">
        <f>AVERAGE(D49:D58)</f>
        <v>0.95272738578234828</v>
      </c>
      <c r="E59" s="8">
        <f>AVERAGE(E49:E58)</f>
        <v>1.2514073999999999</v>
      </c>
      <c r="F59" s="8">
        <f>AVERAGE(F49:F58)</f>
        <v>0.12395340000000002</v>
      </c>
      <c r="G59" s="8">
        <f>AVERAGE(G49:G58)</f>
        <v>13.2476387</v>
      </c>
    </row>
    <row r="60" spans="1:15" x14ac:dyDescent="0.35">
      <c r="C60" t="s">
        <v>39</v>
      </c>
      <c r="D60" s="8">
        <f>MEDIAN(D49:D58)</f>
        <v>0.94655663644017651</v>
      </c>
      <c r="E60" s="8">
        <f>MEDIAN(E49:E58)</f>
        <v>1.236145</v>
      </c>
      <c r="F60" s="8">
        <f>MEDIAN(F49:F58)</f>
        <v>0.12373149999999999</v>
      </c>
      <c r="G60" s="8">
        <f>MEDIAN(G49:G58)</f>
        <v>13.512852500000001</v>
      </c>
    </row>
    <row r="61" spans="1:15" x14ac:dyDescent="0.35">
      <c r="C61" t="s">
        <v>40</v>
      </c>
      <c r="D61" s="8">
        <f t="array" ref="D61">MEDIAN(ABS(D49:D58-MEDIAN(D49:D58)))</f>
        <v>1.4105462557487958E-2</v>
      </c>
      <c r="E61" s="8">
        <f t="array" ref="E61">MEDIAN(ABS(E49:E58-MEDIAN(E49:E58)))</f>
        <v>2.1585500000000035E-2</v>
      </c>
      <c r="F61" s="8">
        <f t="array" ref="F61">MEDIAN(ABS(F49:F58-MEDIAN(F49:F58)))</f>
        <v>1.1969999999999897E-3</v>
      </c>
      <c r="G61" s="8">
        <f t="array" ref="G61">MEDIAN(ABS(G49:G58-MEDIAN(G49:G58)))</f>
        <v>0.84532149999999984</v>
      </c>
    </row>
    <row r="63" spans="1:15" x14ac:dyDescent="0.35">
      <c r="A63">
        <v>24000</v>
      </c>
      <c r="B63">
        <v>5305</v>
      </c>
      <c r="C63" t="s">
        <v>25</v>
      </c>
      <c r="D63" s="2">
        <f>((E63/$E$3)+(F63/$F$3))/2</f>
        <v>0.91840558734087174</v>
      </c>
      <c r="E63" s="2">
        <v>1.1990430000000001</v>
      </c>
      <c r="F63" s="2">
        <v>0.120161</v>
      </c>
      <c r="G63" s="2">
        <v>11.842860999999999</v>
      </c>
      <c r="H63" s="2">
        <v>0.11141</v>
      </c>
      <c r="I63" s="2">
        <v>6.9431000000000007E-2</v>
      </c>
      <c r="J63">
        <v>42</v>
      </c>
      <c r="K63">
        <v>400</v>
      </c>
      <c r="L63">
        <v>200</v>
      </c>
      <c r="M63" t="s">
        <v>23</v>
      </c>
      <c r="N63" t="s">
        <v>44</v>
      </c>
      <c r="O63" s="6">
        <f>(32*L63*K63)/A63</f>
        <v>106.66666666666667</v>
      </c>
    </row>
    <row r="64" spans="1:15" x14ac:dyDescent="0.35">
      <c r="D64" s="2">
        <f t="shared" ref="D64:D72" si="4">((E64/$E$3)+(F64/$F$3))/2</f>
        <v>0.93740330126758398</v>
      </c>
      <c r="E64" s="2">
        <v>1.230291</v>
      </c>
      <c r="F64" s="2">
        <v>0.12205100000000001</v>
      </c>
      <c r="G64" s="2">
        <v>14.053623</v>
      </c>
      <c r="H64" s="2">
        <v>0.112507</v>
      </c>
      <c r="I64" s="2">
        <v>7.0763000000000006E-2</v>
      </c>
      <c r="J64">
        <v>43</v>
      </c>
    </row>
    <row r="65" spans="1:15" x14ac:dyDescent="0.35">
      <c r="D65" s="2">
        <f t="shared" si="4"/>
        <v>0.89672485994233986</v>
      </c>
      <c r="E65" s="2">
        <v>1.175665</v>
      </c>
      <c r="F65" s="2">
        <v>0.116869</v>
      </c>
      <c r="G65" s="2">
        <v>12.828074000000001</v>
      </c>
      <c r="H65" s="2">
        <v>0.10806</v>
      </c>
      <c r="I65" s="2">
        <v>6.5841999999999998E-2</v>
      </c>
      <c r="J65">
        <v>44</v>
      </c>
    </row>
    <row r="66" spans="1:15" x14ac:dyDescent="0.35">
      <c r="D66" s="2">
        <f t="shared" si="4"/>
        <v>0.95610652768751092</v>
      </c>
      <c r="E66" s="2">
        <v>1.2624690000000001</v>
      </c>
      <c r="F66" s="2">
        <v>0.123781</v>
      </c>
      <c r="G66" s="2">
        <v>13.208786999999999</v>
      </c>
      <c r="H66" s="2">
        <v>0.11387899999999999</v>
      </c>
      <c r="I66" s="2">
        <v>7.0014999999999994E-2</v>
      </c>
      <c r="J66">
        <v>45</v>
      </c>
    </row>
    <row r="67" spans="1:15" x14ac:dyDescent="0.35">
      <c r="D67" s="2">
        <f t="shared" si="4"/>
        <v>0.89072492775995538</v>
      </c>
      <c r="E67" s="2">
        <v>1.1591419999999999</v>
      </c>
      <c r="F67" s="2">
        <v>0.116887</v>
      </c>
      <c r="G67" s="2">
        <v>12.478234</v>
      </c>
      <c r="H67" s="2">
        <v>0.10796</v>
      </c>
      <c r="I67" s="2">
        <v>6.4520999999999995E-2</v>
      </c>
      <c r="J67">
        <v>46</v>
      </c>
    </row>
    <row r="68" spans="1:15" x14ac:dyDescent="0.35">
      <c r="D68" s="2"/>
      <c r="J68">
        <v>47</v>
      </c>
    </row>
    <row r="69" spans="1:15" x14ac:dyDescent="0.35">
      <c r="D69" s="2"/>
      <c r="J69">
        <v>48</v>
      </c>
    </row>
    <row r="70" spans="1:15" x14ac:dyDescent="0.35">
      <c r="D70" s="2"/>
      <c r="J70">
        <v>49</v>
      </c>
    </row>
    <row r="71" spans="1:15" x14ac:dyDescent="0.35">
      <c r="D71" s="2"/>
      <c r="J71">
        <v>50</v>
      </c>
    </row>
    <row r="72" spans="1:15" x14ac:dyDescent="0.35">
      <c r="D72" s="2"/>
      <c r="J72">
        <v>51</v>
      </c>
    </row>
    <row r="73" spans="1:15" x14ac:dyDescent="0.35">
      <c r="C73" t="s">
        <v>38</v>
      </c>
      <c r="D73" s="8">
        <f>AVERAGE(D63:D72)</f>
        <v>0.91987304079965249</v>
      </c>
      <c r="E73" s="8">
        <f>AVERAGE(E63:E72)</f>
        <v>1.205322</v>
      </c>
      <c r="F73" s="8">
        <f>AVERAGE(F63:F72)</f>
        <v>0.1199498</v>
      </c>
      <c r="G73" s="8">
        <f>AVERAGE(G63:G72)</f>
        <v>12.882315800000001</v>
      </c>
    </row>
    <row r="74" spans="1:15" x14ac:dyDescent="0.35">
      <c r="C74" t="s">
        <v>39</v>
      </c>
      <c r="D74" s="8">
        <f>MEDIAN(D63:D72)</f>
        <v>0.91840558734087174</v>
      </c>
      <c r="E74" s="8">
        <f>MEDIAN(E63:E72)</f>
        <v>1.1990430000000001</v>
      </c>
      <c r="F74" s="8">
        <f>MEDIAN(F63:F72)</f>
        <v>0.120161</v>
      </c>
      <c r="G74" s="8">
        <f>MEDIAN(G63:G72)</f>
        <v>12.828074000000001</v>
      </c>
    </row>
    <row r="75" spans="1:15" x14ac:dyDescent="0.35">
      <c r="C75" t="s">
        <v>40</v>
      </c>
      <c r="D75" s="8">
        <f t="array" ref="D75">MEDIAN(ABS(D63:D67-MEDIAN(D63:D67)))</f>
        <v>2.1680727398531885E-2</v>
      </c>
      <c r="E75" s="8">
        <f t="array" ref="E75">MEDIAN(ABS(E63:E67-MEDIAN(E63:E67)))</f>
        <v>3.1247999999999942E-2</v>
      </c>
      <c r="F75" s="8">
        <f t="array" ref="F75">MEDIAN(ABS(F63:F67-MEDIAN(F63:F67)))</f>
        <v>3.2739999999999991E-3</v>
      </c>
      <c r="G75" s="8">
        <f t="array" ref="G75">MEDIAN(ABS(G63:G67-MEDIAN(G63:G67)))</f>
        <v>0.3807129999999983</v>
      </c>
    </row>
    <row r="77" spans="1:15" x14ac:dyDescent="0.35">
      <c r="A77">
        <v>5305</v>
      </c>
      <c r="B77">
        <v>5305</v>
      </c>
      <c r="C77" t="s">
        <v>25</v>
      </c>
      <c r="D77" s="2">
        <f>((E77/$E$3)+(F77/$F$3))/2</f>
        <v>0.90284193433452586</v>
      </c>
      <c r="E77" s="2">
        <v>1.1873450000000001</v>
      </c>
      <c r="F77" s="2">
        <v>0.117328</v>
      </c>
      <c r="G77" s="2">
        <v>12.652333</v>
      </c>
      <c r="H77" s="2">
        <v>0.108455</v>
      </c>
      <c r="I77" s="2">
        <v>6.7007999999999998E-2</v>
      </c>
      <c r="J77">
        <v>42</v>
      </c>
      <c r="K77">
        <v>400</v>
      </c>
      <c r="L77">
        <v>200</v>
      </c>
      <c r="M77" t="s">
        <v>44</v>
      </c>
      <c r="N77" t="s">
        <v>44</v>
      </c>
      <c r="O77" s="6">
        <f>(32*L77*K77)/A77</f>
        <v>482.56361922714422</v>
      </c>
    </row>
    <row r="78" spans="1:15" x14ac:dyDescent="0.35">
      <c r="D78" s="2">
        <f t="shared" ref="D78:D86" si="5">((E78/$E$3)+(F78/$F$3))/2</f>
        <v>0.89229962550151209</v>
      </c>
      <c r="E78" s="2">
        <v>1.167691</v>
      </c>
      <c r="F78" s="2">
        <v>0.116493</v>
      </c>
      <c r="G78" s="2">
        <v>13.22996</v>
      </c>
      <c r="H78" s="2">
        <v>0.108046</v>
      </c>
      <c r="I78" s="2">
        <v>6.7707000000000003E-2</v>
      </c>
      <c r="J78">
        <v>43</v>
      </c>
    </row>
    <row r="79" spans="1:15" x14ac:dyDescent="0.35">
      <c r="D79" s="2">
        <f t="shared" si="5"/>
        <v>0.88640015747101386</v>
      </c>
      <c r="E79" s="2">
        <v>1.1652169999999999</v>
      </c>
      <c r="F79" s="2">
        <v>0.11523799999999999</v>
      </c>
      <c r="G79" s="2">
        <v>12.853617</v>
      </c>
      <c r="H79" s="2">
        <v>0.107122</v>
      </c>
      <c r="I79" s="2">
        <v>6.4706E-2</v>
      </c>
      <c r="J79">
        <v>44</v>
      </c>
    </row>
    <row r="80" spans="1:15" x14ac:dyDescent="0.35">
      <c r="D80" s="2">
        <f t="shared" si="5"/>
        <v>0.89387775340561904</v>
      </c>
      <c r="E80" s="2">
        <v>1.1785110000000001</v>
      </c>
      <c r="F80" s="2">
        <v>0.11589000000000001</v>
      </c>
      <c r="G80" s="2">
        <v>12.454208</v>
      </c>
      <c r="H80" s="2">
        <v>0.107388</v>
      </c>
      <c r="I80" s="2">
        <v>6.6372E-2</v>
      </c>
      <c r="J80">
        <v>45</v>
      </c>
    </row>
    <row r="81" spans="3:10" x14ac:dyDescent="0.35">
      <c r="D81" s="2">
        <f t="shared" si="5"/>
        <v>0.89727332783799896</v>
      </c>
      <c r="E81" s="2">
        <v>1.1760429999999999</v>
      </c>
      <c r="F81" s="2">
        <v>0.11697200000000001</v>
      </c>
      <c r="G81" s="2">
        <v>12.750408999999999</v>
      </c>
      <c r="H81" s="2">
        <v>0.108261</v>
      </c>
      <c r="I81" s="2">
        <v>6.5531000000000006E-2</v>
      </c>
      <c r="J81">
        <v>46</v>
      </c>
    </row>
    <row r="82" spans="3:10" x14ac:dyDescent="0.35">
      <c r="D82" s="2"/>
      <c r="J82">
        <v>47</v>
      </c>
    </row>
    <row r="83" spans="3:10" x14ac:dyDescent="0.35">
      <c r="D83" s="2"/>
      <c r="J83">
        <v>48</v>
      </c>
    </row>
    <row r="84" spans="3:10" x14ac:dyDescent="0.35">
      <c r="D84" s="2"/>
      <c r="J84">
        <v>49</v>
      </c>
    </row>
    <row r="85" spans="3:10" x14ac:dyDescent="0.35">
      <c r="D85" s="2"/>
      <c r="J85">
        <v>50</v>
      </c>
    </row>
    <row r="86" spans="3:10" x14ac:dyDescent="0.35">
      <c r="D86" s="2"/>
      <c r="J86">
        <v>51</v>
      </c>
    </row>
    <row r="87" spans="3:10" x14ac:dyDescent="0.35">
      <c r="C87" t="s">
        <v>38</v>
      </c>
      <c r="D87" s="8">
        <f>AVERAGE(D77:D86)</f>
        <v>0.89453855971013407</v>
      </c>
      <c r="E87" s="8">
        <f>AVERAGE(E77:E86)</f>
        <v>1.1749614000000002</v>
      </c>
      <c r="F87" s="8">
        <f>AVERAGE(F77:F86)</f>
        <v>0.11638420000000001</v>
      </c>
      <c r="G87" s="8">
        <f>AVERAGE(G77:G86)</f>
        <v>12.788105400000001</v>
      </c>
    </row>
    <row r="88" spans="3:10" x14ac:dyDescent="0.35">
      <c r="C88" t="s">
        <v>39</v>
      </c>
      <c r="D88" s="8">
        <f>MEDIAN(D77:D86)</f>
        <v>0.89387775340561904</v>
      </c>
      <c r="E88" s="8">
        <f>MEDIAN(E77:E86)</f>
        <v>1.1760429999999999</v>
      </c>
      <c r="F88" s="8">
        <f>MEDIAN(F77:F86)</f>
        <v>0.116493</v>
      </c>
      <c r="G88" s="8">
        <f>MEDIAN(G77:G86)</f>
        <v>12.750408999999999</v>
      </c>
    </row>
    <row r="89" spans="3:10" x14ac:dyDescent="0.35">
      <c r="C89" t="s">
        <v>40</v>
      </c>
      <c r="D89" s="8">
        <f t="array" ref="D89">MEDIAN(ABS(D77:D81-MEDIAN(D77:D81)))</f>
        <v>3.395574432379922E-3</v>
      </c>
      <c r="E89" s="8">
        <f t="array" ref="E89">MEDIAN(ABS(E77:E81-MEDIAN(E77:E81)))</f>
        <v>8.351999999999915E-3</v>
      </c>
      <c r="F89" s="8">
        <f t="array" ref="F89">MEDIAN(ABS(F77:F81-MEDIAN(F77:F81)))</f>
        <v>6.0299999999999243E-4</v>
      </c>
      <c r="G89" s="8">
        <f t="array" ref="G89">MEDIAN(ABS(G77:G81-MEDIAN(G77:G81)))</f>
        <v>0.10320800000000041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1896-8376-418C-A3CC-F6D842A10EA8}">
  <dimension ref="A1:P88"/>
  <sheetViews>
    <sheetView zoomScale="55" zoomScaleNormal="55" workbookViewId="0">
      <pane ySplit="1" topLeftCell="A59" activePane="bottomLeft" state="frozen"/>
      <selection pane="bottomLeft" activeCell="N15" sqref="N15"/>
    </sheetView>
  </sheetViews>
  <sheetFormatPr baseColWidth="10" defaultRowHeight="14.5" x14ac:dyDescent="0.35"/>
  <cols>
    <col min="2" max="2" width="7.36328125" bestFit="1" customWidth="1"/>
    <col min="3" max="3" width="8.1796875" bestFit="1" customWidth="1"/>
    <col min="4" max="4" width="6.1796875" customWidth="1"/>
    <col min="5" max="5" width="9.54296875" bestFit="1" customWidth="1"/>
    <col min="7" max="7" width="10.54296875" bestFit="1" customWidth="1"/>
    <col min="8" max="9" width="9.54296875" bestFit="1" customWidth="1"/>
    <col min="10" max="10" width="4.7265625" bestFit="1" customWidth="1"/>
    <col min="11" max="11" width="6.7265625" bestFit="1" customWidth="1"/>
    <col min="12" max="12" width="5.7265625" customWidth="1"/>
    <col min="13" max="14" width="21.4531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B3">
        <v>4637</v>
      </c>
      <c r="C3" t="s">
        <v>20</v>
      </c>
      <c r="D3">
        <f>((E3/$E$3)+(F3/$F$3))/2</f>
        <v>1</v>
      </c>
      <c r="E3" s="2">
        <v>1.2844</v>
      </c>
      <c r="F3" s="2">
        <v>0.10016</v>
      </c>
      <c r="N3" t="s">
        <v>45</v>
      </c>
    </row>
    <row r="7" spans="1:16" x14ac:dyDescent="0.35">
      <c r="A7">
        <v>24000</v>
      </c>
      <c r="B7">
        <v>4637</v>
      </c>
      <c r="C7" t="s">
        <v>8</v>
      </c>
      <c r="D7">
        <f>((E7/$E$3)+(F7/$F$3))/2</f>
        <v>0.97904727677074521</v>
      </c>
      <c r="E7" s="2">
        <v>1.2620070000000001</v>
      </c>
      <c r="F7" s="2">
        <v>9.7709000000000004E-2</v>
      </c>
      <c r="G7" s="2">
        <v>17.718581</v>
      </c>
      <c r="H7" s="2">
        <v>8.9368000000000003E-2</v>
      </c>
      <c r="I7" s="2">
        <v>5.7312000000000002E-2</v>
      </c>
      <c r="J7">
        <v>42</v>
      </c>
      <c r="K7">
        <v>100</v>
      </c>
      <c r="L7">
        <v>50</v>
      </c>
      <c r="M7" t="s">
        <v>23</v>
      </c>
      <c r="N7" t="s">
        <v>45</v>
      </c>
      <c r="O7" s="6">
        <f>(32*L7*K7)/A7</f>
        <v>6.666666666666667</v>
      </c>
    </row>
    <row r="8" spans="1:16" x14ac:dyDescent="0.35">
      <c r="D8">
        <f t="shared" ref="D8:D16" si="0">((E8/$E$3)+(F8/$F$3))/2</f>
        <v>1.0394724016161496</v>
      </c>
      <c r="E8" s="2">
        <v>1.3856299999999999</v>
      </c>
      <c r="F8" s="2">
        <v>0.100173</v>
      </c>
      <c r="G8" s="2">
        <v>16.141102</v>
      </c>
      <c r="H8" s="2">
        <v>9.0879000000000001E-2</v>
      </c>
      <c r="I8" s="2">
        <v>5.6045999999999999E-2</v>
      </c>
      <c r="J8">
        <v>43</v>
      </c>
    </row>
    <row r="9" spans="1:16" x14ac:dyDescent="0.35">
      <c r="D9">
        <f t="shared" si="0"/>
        <v>1.0336442411543585</v>
      </c>
      <c r="E9" s="2">
        <v>1.3636569999999999</v>
      </c>
      <c r="F9" s="2">
        <v>0.100719</v>
      </c>
      <c r="G9" s="2">
        <v>16.448183</v>
      </c>
      <c r="H9" s="2">
        <v>9.0479000000000004E-2</v>
      </c>
      <c r="I9" s="2">
        <v>5.5652E-2</v>
      </c>
      <c r="J9">
        <v>44</v>
      </c>
    </row>
    <row r="10" spans="1:16" x14ac:dyDescent="0.35">
      <c r="D10">
        <f t="shared" si="0"/>
        <v>1.0053327108889869</v>
      </c>
      <c r="E10" s="2">
        <v>1.319796</v>
      </c>
      <c r="F10" s="2">
        <v>9.8468E-2</v>
      </c>
      <c r="G10" s="2">
        <v>18.618765</v>
      </c>
      <c r="H10" s="2">
        <v>8.9548000000000003E-2</v>
      </c>
      <c r="I10" s="2">
        <v>5.9242999999999997E-2</v>
      </c>
      <c r="J10">
        <v>45</v>
      </c>
    </row>
    <row r="11" spans="1:16" x14ac:dyDescent="0.35">
      <c r="D11">
        <f t="shared" si="0"/>
        <v>1.0070981412611202</v>
      </c>
      <c r="E11" s="2">
        <v>1.318522</v>
      </c>
      <c r="F11" s="2">
        <v>9.8920999999999995E-2</v>
      </c>
      <c r="G11" s="2">
        <v>16.049517999999999</v>
      </c>
      <c r="H11" s="2">
        <v>8.8353000000000001E-2</v>
      </c>
      <c r="I11" s="2">
        <v>5.6148999999999998E-2</v>
      </c>
      <c r="J11">
        <v>46</v>
      </c>
    </row>
    <row r="12" spans="1:16" x14ac:dyDescent="0.35">
      <c r="D12">
        <f t="shared" si="0"/>
        <v>0.95188404843126118</v>
      </c>
      <c r="E12" s="2">
        <v>1.2192620000000001</v>
      </c>
      <c r="F12" s="2">
        <v>9.5601000000000005E-2</v>
      </c>
      <c r="G12" s="2">
        <v>16.025010999999999</v>
      </c>
      <c r="H12" s="2">
        <v>8.7590000000000001E-2</v>
      </c>
      <c r="I12" s="2">
        <v>5.5581999999999999E-2</v>
      </c>
      <c r="J12">
        <v>47</v>
      </c>
    </row>
    <row r="13" spans="1:16" x14ac:dyDescent="0.35">
      <c r="D13">
        <f t="shared" si="0"/>
        <v>1.3215426612965815</v>
      </c>
      <c r="E13" s="2">
        <v>1.876004</v>
      </c>
      <c r="F13" s="2">
        <v>0.118437</v>
      </c>
      <c r="G13" s="2">
        <v>18.640756</v>
      </c>
      <c r="H13" s="2">
        <v>0.10341</v>
      </c>
      <c r="I13" s="2">
        <v>5.8484000000000001E-2</v>
      </c>
      <c r="J13">
        <v>48</v>
      </c>
    </row>
    <row r="14" spans="1:16" x14ac:dyDescent="0.35">
      <c r="D14">
        <f t="shared" si="0"/>
        <v>0.97250734576779307</v>
      </c>
      <c r="E14" s="2">
        <v>1.258518</v>
      </c>
      <c r="F14" s="2">
        <v>9.6671000000000007E-2</v>
      </c>
      <c r="G14" s="2">
        <v>15.587901</v>
      </c>
      <c r="H14" s="2">
        <v>8.6921999999999999E-2</v>
      </c>
      <c r="I14" s="2">
        <v>5.5900999999999999E-2</v>
      </c>
      <c r="J14">
        <v>49</v>
      </c>
    </row>
    <row r="15" spans="1:16" x14ac:dyDescent="0.35">
      <c r="D15">
        <f t="shared" si="0"/>
        <v>0.98404194335466233</v>
      </c>
      <c r="E15" s="2">
        <v>1.2763119999999999</v>
      </c>
      <c r="F15" s="2">
        <v>9.7594E-2</v>
      </c>
      <c r="G15" s="2">
        <v>17.564847</v>
      </c>
      <c r="H15" s="2">
        <v>8.8885000000000006E-2</v>
      </c>
      <c r="I15" s="2">
        <v>5.8076000000000003E-2</v>
      </c>
      <c r="J15">
        <v>50</v>
      </c>
    </row>
    <row r="16" spans="1:16" x14ac:dyDescent="0.35">
      <c r="D16">
        <f t="shared" si="0"/>
        <v>0.99481225057037359</v>
      </c>
      <c r="E16" s="2">
        <v>1.288052</v>
      </c>
      <c r="F16" s="2">
        <v>9.8835999999999993E-2</v>
      </c>
      <c r="G16" s="2">
        <v>16.542203000000001</v>
      </c>
      <c r="H16" s="2">
        <v>9.1398999999999994E-2</v>
      </c>
      <c r="I16" s="2">
        <v>5.7071999999999998E-2</v>
      </c>
      <c r="J16">
        <v>51</v>
      </c>
    </row>
    <row r="17" spans="1:15" x14ac:dyDescent="0.35">
      <c r="C17" t="s">
        <v>38</v>
      </c>
      <c r="D17" s="8">
        <f>AVERAGE(D7:D16)</f>
        <v>1.0289383021112031</v>
      </c>
      <c r="E17" s="8">
        <f>AVERAGE(E7:E16)</f>
        <v>1.356776</v>
      </c>
      <c r="F17" s="8">
        <f>AVERAGE(F7:F16)</f>
        <v>0.1003129</v>
      </c>
      <c r="G17" s="8">
        <f>AVERAGE(G7:G16)</f>
        <v>16.933686700000003</v>
      </c>
    </row>
    <row r="18" spans="1:15" x14ac:dyDescent="0.35">
      <c r="C18" t="s">
        <v>39</v>
      </c>
      <c r="D18" s="8">
        <f>MEDIAN(D7:D16)</f>
        <v>1.0000724807296804</v>
      </c>
      <c r="E18" s="8">
        <f>MEDIAN(E7:E16)</f>
        <v>1.3032870000000001</v>
      </c>
      <c r="F18" s="8">
        <f>MEDIAN(F7:F16)</f>
        <v>9.865199999999999E-2</v>
      </c>
      <c r="G18" s="8">
        <f>MEDIAN(G7:G16)</f>
        <v>16.495193</v>
      </c>
    </row>
    <row r="19" spans="1:15" x14ac:dyDescent="0.35">
      <c r="C19" t="s">
        <v>40</v>
      </c>
      <c r="D19" s="8">
        <f t="array" ref="D19">MEDIAN(ABS(D7:D16-MEDIAN(D7:D16)))</f>
        <v>2.4295169460411215E-2</v>
      </c>
      <c r="E19" s="8">
        <f t="array" ref="E19">MEDIAN(ABS(E7:E16-MEDIAN(E7:E16)))</f>
        <v>4.3024500000000021E-2</v>
      </c>
      <c r="F19" s="8">
        <f t="array" ref="F19">MEDIAN(ABS(F7:F16-MEDIAN(F7:F16)))</f>
        <v>1.289499999999999E-3</v>
      </c>
      <c r="G19" s="8">
        <f t="array" ref="G19">MEDIAN(ABS(G7:G16-MEDIAN(G7:G16)))</f>
        <v>0.6887370000000006</v>
      </c>
    </row>
    <row r="21" spans="1:15" x14ac:dyDescent="0.35">
      <c r="A21">
        <v>4637</v>
      </c>
      <c r="B21">
        <v>4637</v>
      </c>
      <c r="C21" t="s">
        <v>8</v>
      </c>
      <c r="D21">
        <f>((E21/$E$3)+(F21/$F$3))/2</f>
        <v>0.99693557794293386</v>
      </c>
      <c r="E21" s="2">
        <v>1.307266</v>
      </c>
      <c r="F21" s="2">
        <v>9.7763000000000003E-2</v>
      </c>
      <c r="G21" s="2">
        <v>15.966672000000001</v>
      </c>
      <c r="H21" s="2">
        <v>8.8191000000000005E-2</v>
      </c>
      <c r="I21" s="2">
        <v>5.5802999999999998E-2</v>
      </c>
      <c r="J21">
        <v>42</v>
      </c>
      <c r="K21">
        <v>100</v>
      </c>
      <c r="L21">
        <v>50</v>
      </c>
      <c r="M21" t="s">
        <v>45</v>
      </c>
      <c r="N21" t="s">
        <v>45</v>
      </c>
      <c r="O21" s="6">
        <f>(32*L21*K21)/A21</f>
        <v>34.505067931852494</v>
      </c>
    </row>
    <row r="22" spans="1:15" x14ac:dyDescent="0.35">
      <c r="D22">
        <f t="shared" ref="D22:D30" si="1">((E22/$E$3)+(F22/$F$3))/2</f>
        <v>0.94649110846501094</v>
      </c>
      <c r="E22" s="2">
        <v>1.212936</v>
      </c>
      <c r="F22" s="2">
        <v>9.5014000000000001E-2</v>
      </c>
      <c r="G22" s="2">
        <v>16.187698000000001</v>
      </c>
      <c r="H22" s="2">
        <v>8.6246000000000003E-2</v>
      </c>
      <c r="I22" s="2">
        <v>5.4148000000000002E-2</v>
      </c>
      <c r="J22">
        <v>43</v>
      </c>
    </row>
    <row r="23" spans="1:15" x14ac:dyDescent="0.35">
      <c r="D23">
        <f t="shared" si="1"/>
        <v>0.94905409115580119</v>
      </c>
      <c r="E23" s="2">
        <v>1.210351</v>
      </c>
      <c r="F23" s="2">
        <v>9.5728999999999995E-2</v>
      </c>
      <c r="G23" s="2">
        <v>15.908231000000001</v>
      </c>
      <c r="H23" s="2">
        <v>8.6964E-2</v>
      </c>
      <c r="I23" s="2">
        <v>5.4036000000000001E-2</v>
      </c>
      <c r="J23">
        <v>44</v>
      </c>
    </row>
    <row r="24" spans="1:15" x14ac:dyDescent="0.35">
      <c r="D24">
        <f t="shared" si="1"/>
        <v>0.97884331317167517</v>
      </c>
      <c r="E24" s="2">
        <v>1.2773969999999999</v>
      </c>
      <c r="F24" s="2">
        <v>9.6467999999999998E-2</v>
      </c>
      <c r="G24" s="2">
        <v>15.844028</v>
      </c>
      <c r="H24" s="2">
        <v>8.7453000000000003E-2</v>
      </c>
      <c r="I24" s="2">
        <v>5.5855000000000002E-2</v>
      </c>
      <c r="J24">
        <v>45</v>
      </c>
    </row>
    <row r="25" spans="1:15" x14ac:dyDescent="0.35">
      <c r="D25">
        <f t="shared" si="1"/>
        <v>0.95837125625470754</v>
      </c>
      <c r="E25" s="2">
        <v>1.232246</v>
      </c>
      <c r="F25" s="2">
        <v>9.5888000000000001E-2</v>
      </c>
      <c r="G25" s="2">
        <v>15.330645000000001</v>
      </c>
      <c r="H25" s="2">
        <v>8.6993000000000001E-2</v>
      </c>
      <c r="I25" s="2">
        <v>5.3624999999999999E-2</v>
      </c>
      <c r="J25">
        <v>46</v>
      </c>
    </row>
    <row r="26" spans="1:15" x14ac:dyDescent="0.35">
      <c r="D26">
        <f t="shared" si="1"/>
        <v>0.95732870540116188</v>
      </c>
      <c r="E26" s="2">
        <v>1.23312</v>
      </c>
      <c r="F26" s="2">
        <v>9.5611000000000002E-2</v>
      </c>
      <c r="G26" s="2">
        <v>15.841645</v>
      </c>
      <c r="H26" s="2">
        <v>8.7017999999999998E-2</v>
      </c>
      <c r="I26" s="2">
        <v>5.3892000000000002E-2</v>
      </c>
      <c r="J26">
        <v>47</v>
      </c>
    </row>
    <row r="27" spans="1:15" x14ac:dyDescent="0.35">
      <c r="D27">
        <f t="shared" si="1"/>
        <v>0.95204353787599127</v>
      </c>
      <c r="E27" s="2">
        <v>1.2171069999999999</v>
      </c>
      <c r="F27" s="2">
        <v>9.5800999999999997E-2</v>
      </c>
      <c r="G27" s="2">
        <v>15.094810000000001</v>
      </c>
      <c r="H27" s="2">
        <v>8.6454000000000003E-2</v>
      </c>
      <c r="I27" s="2">
        <v>5.3304999999999998E-2</v>
      </c>
      <c r="J27">
        <v>48</v>
      </c>
    </row>
    <row r="28" spans="1:15" x14ac:dyDescent="0.35">
      <c r="D28">
        <f t="shared" si="1"/>
        <v>0.95139255577870807</v>
      </c>
      <c r="E28" s="2">
        <v>1.2133830000000001</v>
      </c>
      <c r="F28" s="2">
        <v>9.5961000000000005E-2</v>
      </c>
      <c r="G28" s="2">
        <v>15.706614</v>
      </c>
      <c r="H28" s="2">
        <v>8.6215E-2</v>
      </c>
      <c r="I28" s="2">
        <v>5.6168999999999997E-2</v>
      </c>
      <c r="J28">
        <v>49</v>
      </c>
    </row>
    <row r="29" spans="1:15" x14ac:dyDescent="0.35">
      <c r="D29">
        <f t="shared" si="1"/>
        <v>0.97083533832632041</v>
      </c>
      <c r="E29" s="2">
        <v>1.25589</v>
      </c>
      <c r="F29" s="2">
        <v>9.6541000000000002E-2</v>
      </c>
      <c r="G29" s="2">
        <v>16.413547000000001</v>
      </c>
      <c r="H29" s="2">
        <v>8.8508000000000003E-2</v>
      </c>
      <c r="I29" s="2">
        <v>5.6603000000000001E-2</v>
      </c>
      <c r="J29">
        <v>50</v>
      </c>
    </row>
    <row r="30" spans="1:15" x14ac:dyDescent="0.35">
      <c r="D30">
        <f t="shared" si="1"/>
        <v>0.99893905192364896</v>
      </c>
      <c r="E30" s="2">
        <v>1.3109249999999999</v>
      </c>
      <c r="F30" s="2">
        <v>9.7878999999999994E-2</v>
      </c>
      <c r="G30" s="2">
        <v>15.246464</v>
      </c>
      <c r="H30" s="2">
        <v>8.7803999999999993E-2</v>
      </c>
      <c r="I30" s="2">
        <v>5.5234999999999999E-2</v>
      </c>
      <c r="J30">
        <v>51</v>
      </c>
    </row>
    <row r="31" spans="1:15" x14ac:dyDescent="0.35">
      <c r="C31" t="s">
        <v>38</v>
      </c>
      <c r="D31" s="8">
        <f>AVERAGE(D21:D30)</f>
        <v>0.96602345362959596</v>
      </c>
      <c r="E31" s="8">
        <f>AVERAGE(E21:E30)</f>
        <v>1.2470621</v>
      </c>
      <c r="F31" s="8">
        <f>AVERAGE(F21:F30)</f>
        <v>9.6265500000000004E-2</v>
      </c>
      <c r="G31" s="8">
        <f>AVERAGE(G21:G30)</f>
        <v>15.754035400000001</v>
      </c>
    </row>
    <row r="32" spans="1:15" x14ac:dyDescent="0.35">
      <c r="C32" t="s">
        <v>39</v>
      </c>
      <c r="D32" s="8">
        <f>MEDIAN(D21:D30)</f>
        <v>0.95784998082793471</v>
      </c>
      <c r="E32" s="8">
        <f>MEDIAN(E21:E30)</f>
        <v>1.232683</v>
      </c>
      <c r="F32" s="8">
        <f>MEDIAN(F21:F30)</f>
        <v>9.5924499999999996E-2</v>
      </c>
      <c r="G32" s="8">
        <f>MEDIAN(G21:G30)</f>
        <v>15.842836500000001</v>
      </c>
    </row>
    <row r="33" spans="1:15" x14ac:dyDescent="0.35">
      <c r="C33" t="s">
        <v>40</v>
      </c>
      <c r="D33" s="8">
        <f t="array" ref="D33">MEDIAN(ABS(D21:D30-MEDIAN(D21:D30)))</f>
        <v>1.0077381017528642E-2</v>
      </c>
      <c r="E33" s="8">
        <f t="array" ref="E33">MEDIAN(ABS(E21:E30-MEDIAN(E21:E30)))</f>
        <v>2.1039499999999989E-2</v>
      </c>
      <c r="F33" s="8">
        <f t="array" ref="F33">MEDIAN(ABS(F21:F30-MEDIAN(F21:F30)))</f>
        <v>4.2849999999999833E-4</v>
      </c>
      <c r="G33" s="8">
        <f t="array" ref="G33">MEDIAN(ABS(G21:G30-MEDIAN(G21:G30)))</f>
        <v>0.24054200000000048</v>
      </c>
    </row>
    <row r="35" spans="1:15" x14ac:dyDescent="0.35">
      <c r="A35">
        <v>24000</v>
      </c>
      <c r="B35">
        <v>4637</v>
      </c>
      <c r="C35" t="s">
        <v>8</v>
      </c>
      <c r="D35">
        <f>((E35/$E$3)+(F35/$F$3))/2</f>
        <v>0.98183940357527</v>
      </c>
      <c r="E35" s="2">
        <v>1.2540990000000001</v>
      </c>
      <c r="F35" s="2">
        <v>9.8885000000000001E-2</v>
      </c>
      <c r="G35" s="2">
        <v>14.124328999999999</v>
      </c>
      <c r="H35" s="2">
        <v>8.8196999999999998E-2</v>
      </c>
      <c r="I35" s="2">
        <v>5.2202999999999999E-2</v>
      </c>
      <c r="J35">
        <v>42</v>
      </c>
      <c r="K35">
        <v>200</v>
      </c>
      <c r="L35">
        <v>100</v>
      </c>
      <c r="M35" t="s">
        <v>23</v>
      </c>
      <c r="N35" t="s">
        <v>45</v>
      </c>
      <c r="O35" s="6">
        <f>(32*L35*K35)/A35</f>
        <v>26.666666666666668</v>
      </c>
    </row>
    <row r="36" spans="1:15" x14ac:dyDescent="0.35">
      <c r="D36">
        <f t="shared" ref="D36:D44" si="2">((E36/$E$3)+(F36/$F$3))/2</f>
        <v>0.93797823016030168</v>
      </c>
      <c r="E36" s="2">
        <v>1.191222</v>
      </c>
      <c r="F36" s="2">
        <v>9.5002000000000003E-2</v>
      </c>
      <c r="G36" s="2">
        <v>15.077348000000001</v>
      </c>
      <c r="H36" s="2">
        <v>8.5522000000000001E-2</v>
      </c>
      <c r="I36" s="2">
        <v>5.2580000000000002E-2</v>
      </c>
      <c r="J36">
        <v>43</v>
      </c>
    </row>
    <row r="37" spans="1:15" x14ac:dyDescent="0.35">
      <c r="D37">
        <f t="shared" si="2"/>
        <v>0.98525278862446675</v>
      </c>
      <c r="E37" s="2">
        <v>1.2654319999999999</v>
      </c>
      <c r="F37" s="2">
        <v>9.8684999999999995E-2</v>
      </c>
      <c r="G37" s="2">
        <v>15.73061</v>
      </c>
      <c r="H37" s="2">
        <v>8.9015999999999998E-2</v>
      </c>
      <c r="I37" s="2">
        <v>5.5808999999999997E-2</v>
      </c>
      <c r="J37">
        <v>44</v>
      </c>
    </row>
    <row r="38" spans="1:15" x14ac:dyDescent="0.35">
      <c r="D38">
        <f t="shared" si="2"/>
        <v>0.96647431751676294</v>
      </c>
      <c r="E38" s="2">
        <v>1.2441359999999999</v>
      </c>
      <c r="F38" s="2">
        <v>9.6584000000000003E-2</v>
      </c>
      <c r="G38" s="2">
        <v>16.493497000000001</v>
      </c>
      <c r="H38" s="2">
        <v>8.838E-2</v>
      </c>
      <c r="I38" s="2">
        <v>5.6515000000000003E-2</v>
      </c>
      <c r="J38">
        <v>45</v>
      </c>
    </row>
    <row r="39" spans="1:15" x14ac:dyDescent="0.35">
      <c r="D39">
        <f t="shared" si="2"/>
        <v>1.0495606705384746</v>
      </c>
      <c r="E39" s="2">
        <v>1.3901680000000001</v>
      </c>
      <c r="F39" s="2">
        <v>0.10184</v>
      </c>
      <c r="G39" s="2">
        <v>15.501186000000001</v>
      </c>
      <c r="H39" s="2">
        <v>9.2184000000000002E-2</v>
      </c>
      <c r="I39" s="2">
        <v>5.4399000000000003E-2</v>
      </c>
      <c r="J39">
        <v>46</v>
      </c>
    </row>
    <row r="40" spans="1:15" x14ac:dyDescent="0.35">
      <c r="D40">
        <f t="shared" si="2"/>
        <v>0.96337104575376387</v>
      </c>
      <c r="E40" s="2">
        <v>1.2419990000000001</v>
      </c>
      <c r="F40" s="2">
        <v>9.6129000000000006E-2</v>
      </c>
      <c r="G40" s="2">
        <v>16.868834</v>
      </c>
      <c r="H40" s="2">
        <v>8.6752999999999997E-2</v>
      </c>
      <c r="I40" s="2">
        <v>5.5266999999999997E-2</v>
      </c>
      <c r="J40">
        <v>47</v>
      </c>
    </row>
    <row r="41" spans="1:15" x14ac:dyDescent="0.35">
      <c r="D41">
        <f t="shared" si="2"/>
        <v>1.0272007668452992</v>
      </c>
      <c r="E41" s="2">
        <v>1.347977</v>
      </c>
      <c r="F41" s="2">
        <v>0.100651</v>
      </c>
      <c r="G41" s="2">
        <v>15.265029999999999</v>
      </c>
      <c r="H41" s="2">
        <v>9.1633000000000006E-2</v>
      </c>
      <c r="I41" s="2">
        <v>5.6161999999999997E-2</v>
      </c>
      <c r="J41">
        <v>48</v>
      </c>
    </row>
    <row r="42" spans="1:15" x14ac:dyDescent="0.35">
      <c r="D42">
        <f t="shared" si="2"/>
        <v>0.99042994304721299</v>
      </c>
      <c r="E42" s="2">
        <v>1.28295</v>
      </c>
      <c r="F42" s="2">
        <v>9.8355999999999999E-2</v>
      </c>
      <c r="G42" s="2">
        <v>15.604915</v>
      </c>
      <c r="H42" s="2">
        <v>8.9370000000000005E-2</v>
      </c>
      <c r="I42" s="2">
        <v>5.3775000000000003E-2</v>
      </c>
      <c r="J42">
        <v>49</v>
      </c>
    </row>
    <row r="43" spans="1:15" x14ac:dyDescent="0.35">
      <c r="D43">
        <f t="shared" si="2"/>
        <v>0.99331088228314601</v>
      </c>
      <c r="E43" s="2">
        <v>1.297801</v>
      </c>
      <c r="F43" s="2">
        <v>9.7775000000000001E-2</v>
      </c>
      <c r="G43" s="2">
        <v>16.171579000000001</v>
      </c>
      <c r="H43" s="2">
        <v>8.7798000000000001E-2</v>
      </c>
      <c r="I43" s="2">
        <v>5.4294000000000002E-2</v>
      </c>
      <c r="J43">
        <v>50</v>
      </c>
    </row>
    <row r="44" spans="1:15" x14ac:dyDescent="0.35">
      <c r="D44">
        <f t="shared" si="2"/>
        <v>0.9803762590879197</v>
      </c>
      <c r="E44" s="2">
        <v>1.267447</v>
      </c>
      <c r="F44" s="2">
        <v>9.7550999999999999E-2</v>
      </c>
      <c r="G44" s="2">
        <v>15.873336</v>
      </c>
      <c r="H44" s="2">
        <v>8.8341000000000003E-2</v>
      </c>
      <c r="I44" s="2">
        <v>5.509E-2</v>
      </c>
      <c r="J44">
        <v>51</v>
      </c>
    </row>
    <row r="45" spans="1:15" x14ac:dyDescent="0.35">
      <c r="C45" t="s">
        <v>38</v>
      </c>
      <c r="D45" s="8">
        <f>AVERAGE(D35:D44)</f>
        <v>0.98757943074326171</v>
      </c>
      <c r="E45" s="8">
        <f>AVERAGE(E35:E44)</f>
        <v>1.2783230999999999</v>
      </c>
      <c r="F45" s="8">
        <f>AVERAGE(F35:F44)</f>
        <v>9.8145799999999991E-2</v>
      </c>
      <c r="G45" s="8">
        <f>AVERAGE(G35:G44)</f>
        <v>15.671066400000001</v>
      </c>
    </row>
    <row r="46" spans="1:15" x14ac:dyDescent="0.35">
      <c r="C46" t="s">
        <v>39</v>
      </c>
      <c r="D46" s="8">
        <f>MEDIAN(D35:D44)</f>
        <v>0.98354609609986832</v>
      </c>
      <c r="E46" s="8">
        <f>MEDIAN(E35:E44)</f>
        <v>1.2664394999999999</v>
      </c>
      <c r="F46" s="8">
        <f>MEDIAN(F35:F44)</f>
        <v>9.80655E-2</v>
      </c>
      <c r="G46" s="8">
        <f>MEDIAN(G35:G44)</f>
        <v>15.6677625</v>
      </c>
    </row>
    <row r="47" spans="1:15" x14ac:dyDescent="0.35">
      <c r="C47" t="s">
        <v>40</v>
      </c>
      <c r="D47" s="8">
        <f t="array" ref="D47">MEDIAN(ABS(D35:D44-MEDIAN(D35:D44)))</f>
        <v>1.3418282383191538E-2</v>
      </c>
      <c r="E47" s="8">
        <f t="array" ref="E47">MEDIAN(ABS(E35:E44-MEDIAN(E35:E44)))</f>
        <v>2.3371999999999948E-2</v>
      </c>
      <c r="F47" s="8">
        <f t="array" ref="F47">MEDIAN(ABS(F35:F44-MEDIAN(F35:F44)))</f>
        <v>1.1504999999999987E-3</v>
      </c>
      <c r="G47" s="8">
        <f t="array" ref="G47">MEDIAN(ABS(G35:G44-MEDIAN(G35:G44)))</f>
        <v>0.45327450000000091</v>
      </c>
    </row>
    <row r="49" spans="1:15" x14ac:dyDescent="0.35">
      <c r="A49">
        <v>4637</v>
      </c>
      <c r="B49">
        <v>4637</v>
      </c>
      <c r="D49">
        <f>((E49/$E$3)+(F49/$F$3))/2</f>
        <v>0.940327202418205</v>
      </c>
      <c r="E49" s="2">
        <v>1.1921010000000001</v>
      </c>
      <c r="F49" s="2">
        <v>9.5404000000000003E-2</v>
      </c>
      <c r="G49" s="2">
        <v>14.704793</v>
      </c>
      <c r="H49" s="2">
        <v>8.5586999999999996E-2</v>
      </c>
      <c r="I49" s="2">
        <v>5.3698000000000003E-2</v>
      </c>
      <c r="J49">
        <v>42</v>
      </c>
      <c r="K49">
        <v>200</v>
      </c>
      <c r="L49">
        <v>100</v>
      </c>
      <c r="M49" t="s">
        <v>45</v>
      </c>
      <c r="N49" t="s">
        <v>45</v>
      </c>
      <c r="O49" s="6">
        <f>(32*L49*K49)/A49</f>
        <v>138.02027172740998</v>
      </c>
    </row>
    <row r="50" spans="1:15" x14ac:dyDescent="0.35">
      <c r="D50">
        <f t="shared" ref="D50:D58" si="3">((E50/$E$3)+(F50/$F$3))/2</f>
        <v>0.95013835228940446</v>
      </c>
      <c r="E50" s="2">
        <v>1.21715</v>
      </c>
      <c r="F50" s="2">
        <v>9.5416000000000001E-2</v>
      </c>
      <c r="G50" s="2">
        <v>14.847556000000001</v>
      </c>
      <c r="H50" s="2">
        <v>8.5633000000000001E-2</v>
      </c>
      <c r="I50" s="2">
        <v>5.3191000000000002E-2</v>
      </c>
      <c r="J50">
        <v>43</v>
      </c>
    </row>
    <row r="51" spans="1:15" x14ac:dyDescent="0.35">
      <c r="D51">
        <f t="shared" si="3"/>
        <v>0.94838208010751779</v>
      </c>
      <c r="E51" s="2">
        <v>1.201341</v>
      </c>
      <c r="F51" s="2">
        <v>9.6296999999999994E-2</v>
      </c>
      <c r="G51" s="2">
        <v>15.169504</v>
      </c>
      <c r="H51" s="2">
        <v>8.6693000000000006E-2</v>
      </c>
      <c r="I51" s="2">
        <v>5.5098000000000001E-2</v>
      </c>
      <c r="J51">
        <v>44</v>
      </c>
    </row>
    <row r="52" spans="1:15" x14ac:dyDescent="0.35">
      <c r="D52">
        <f t="shared" si="3"/>
        <v>0.92521223065829017</v>
      </c>
      <c r="E52" s="2">
        <v>1.173009</v>
      </c>
      <c r="F52" s="2">
        <v>9.3865000000000004E-2</v>
      </c>
      <c r="G52" s="2">
        <v>14.711836999999999</v>
      </c>
      <c r="H52" s="2">
        <v>8.4551000000000001E-2</v>
      </c>
      <c r="I52" s="2">
        <v>5.2557E-2</v>
      </c>
      <c r="J52">
        <v>45</v>
      </c>
    </row>
    <row r="53" spans="1:15" x14ac:dyDescent="0.35">
      <c r="D53">
        <f t="shared" si="3"/>
        <v>0.96203105893230434</v>
      </c>
      <c r="E53" s="2">
        <v>1.227503</v>
      </c>
      <c r="F53" s="2">
        <v>9.6990999999999994E-2</v>
      </c>
      <c r="G53" s="2">
        <v>14.741935</v>
      </c>
      <c r="H53" s="2">
        <v>8.6410000000000001E-2</v>
      </c>
      <c r="I53" s="2">
        <v>5.3971999999999999E-2</v>
      </c>
      <c r="J53">
        <v>46</v>
      </c>
    </row>
    <row r="54" spans="1:15" x14ac:dyDescent="0.35">
      <c r="D54">
        <f t="shared" si="3"/>
        <v>0.92748311173004538</v>
      </c>
      <c r="E54" s="2">
        <v>1.170302</v>
      </c>
      <c r="F54" s="2">
        <v>9.4531000000000004E-2</v>
      </c>
      <c r="G54" s="2">
        <v>13.527343999999999</v>
      </c>
      <c r="H54" s="2">
        <v>8.4710999999999995E-2</v>
      </c>
      <c r="I54" s="2">
        <v>4.9945000000000003E-2</v>
      </c>
      <c r="J54">
        <v>47</v>
      </c>
    </row>
    <row r="55" spans="1:15" x14ac:dyDescent="0.35">
      <c r="D55">
        <f t="shared" si="3"/>
        <v>0.95570868112110618</v>
      </c>
      <c r="E55" s="2">
        <v>1.2159169999999999</v>
      </c>
      <c r="F55" s="2">
        <v>9.6628000000000006E-2</v>
      </c>
      <c r="G55" s="2">
        <v>15.342017</v>
      </c>
      <c r="H55" s="2">
        <v>8.6716000000000001E-2</v>
      </c>
      <c r="I55" s="2">
        <v>5.3606000000000001E-2</v>
      </c>
      <c r="J55">
        <v>48</v>
      </c>
    </row>
    <row r="56" spans="1:15" x14ac:dyDescent="0.35">
      <c r="D56">
        <f t="shared" si="3"/>
        <v>0.95392403484229038</v>
      </c>
      <c r="E56" s="2">
        <v>1.214718</v>
      </c>
      <c r="F56" s="2">
        <v>9.6364000000000005E-2</v>
      </c>
      <c r="G56" s="2">
        <v>15.399177999999999</v>
      </c>
      <c r="H56" s="2">
        <v>8.6970000000000006E-2</v>
      </c>
      <c r="I56" s="2">
        <v>5.5078000000000002E-2</v>
      </c>
      <c r="J56">
        <v>49</v>
      </c>
    </row>
    <row r="57" spans="1:15" x14ac:dyDescent="0.35">
      <c r="D57">
        <f t="shared" si="3"/>
        <v>0.94263543947870887</v>
      </c>
      <c r="E57" s="2">
        <v>1.194645</v>
      </c>
      <c r="F57" s="2">
        <v>9.5668000000000003E-2</v>
      </c>
      <c r="G57" s="2">
        <v>15.449274000000001</v>
      </c>
      <c r="H57" s="2">
        <v>8.6261000000000004E-2</v>
      </c>
      <c r="I57" s="2">
        <v>5.5160000000000001E-2</v>
      </c>
      <c r="J57">
        <v>50</v>
      </c>
    </row>
    <row r="58" spans="1:15" x14ac:dyDescent="0.35">
      <c r="D58">
        <f t="shared" si="3"/>
        <v>0.93178876301809965</v>
      </c>
      <c r="E58" s="2">
        <v>1.1824779999999999</v>
      </c>
      <c r="F58" s="2">
        <v>9.4444E-2</v>
      </c>
      <c r="G58" s="2">
        <v>14.749207</v>
      </c>
      <c r="H58" s="2">
        <v>8.5232000000000002E-2</v>
      </c>
      <c r="I58" s="2">
        <v>5.3013999999999999E-2</v>
      </c>
      <c r="J58">
        <v>51</v>
      </c>
    </row>
    <row r="59" spans="1:15" x14ac:dyDescent="0.35">
      <c r="C59" t="s">
        <v>38</v>
      </c>
      <c r="D59" s="8">
        <f>AVERAGE(D49:D58)</f>
        <v>0.94376309545959725</v>
      </c>
      <c r="E59" s="8">
        <f>AVERAGE(E49:E58)</f>
        <v>1.1989163999999999</v>
      </c>
      <c r="F59" s="8">
        <f>AVERAGE(F49:F58)</f>
        <v>9.5560799999999987E-2</v>
      </c>
      <c r="G59" s="8">
        <f>AVERAGE(G49:G58)</f>
        <v>14.864264500000001</v>
      </c>
    </row>
    <row r="60" spans="1:15" x14ac:dyDescent="0.35">
      <c r="C60" t="s">
        <v>39</v>
      </c>
      <c r="D60" s="8">
        <f>MEDIAN(D49:D58)</f>
        <v>0.94550875979311333</v>
      </c>
      <c r="E60" s="8">
        <f>MEDIAN(E49:E58)</f>
        <v>1.1979929999999999</v>
      </c>
      <c r="F60" s="8">
        <f>MEDIAN(F49:F58)</f>
        <v>9.5542000000000002E-2</v>
      </c>
      <c r="G60" s="8">
        <f>MEDIAN(G49:G58)</f>
        <v>14.798381500000001</v>
      </c>
    </row>
    <row r="61" spans="1:15" x14ac:dyDescent="0.35">
      <c r="C61" t="s">
        <v>40</v>
      </c>
      <c r="D61" s="8">
        <f t="array" ref="D61">MEDIAN(ABS(D49:D58-MEDIAN(D49:D58)))</f>
        <v>9.3075981885849535E-3</v>
      </c>
      <c r="E61" s="8">
        <f t="array" ref="E61">MEDIAN(ABS(E49:E58-MEDIAN(E49:E58)))</f>
        <v>1.7324500000000076E-2</v>
      </c>
      <c r="F61" s="8">
        <f t="array" ref="F61">MEDIAN(ABS(F49:F58-MEDIAN(F49:F58)))</f>
        <v>9.1650000000000065E-4</v>
      </c>
      <c r="G61" s="8">
        <f t="array" ref="G61">MEDIAN(ABS(G49:G58-MEDIAN(G49:G58)))</f>
        <v>0.23235549999999972</v>
      </c>
    </row>
    <row r="63" spans="1:15" x14ac:dyDescent="0.35">
      <c r="A63">
        <v>24000</v>
      </c>
      <c r="B63">
        <v>4637</v>
      </c>
      <c r="D63" s="2">
        <f>((E63/$E$3)+(F63/$F$3))/2</f>
        <v>0.93942660226975361</v>
      </c>
      <c r="E63" s="2">
        <v>1.192224</v>
      </c>
      <c r="F63" s="2">
        <v>9.5213999999999993E-2</v>
      </c>
      <c r="G63" s="2">
        <v>10.427667</v>
      </c>
      <c r="H63" s="2">
        <v>8.5653999999999994E-2</v>
      </c>
      <c r="I63" s="2">
        <v>5.0181000000000003E-2</v>
      </c>
      <c r="J63">
        <v>42</v>
      </c>
      <c r="K63">
        <v>400</v>
      </c>
      <c r="L63">
        <v>200</v>
      </c>
      <c r="M63" t="s">
        <v>23</v>
      </c>
      <c r="N63" t="s">
        <v>45</v>
      </c>
      <c r="O63" s="6">
        <f>(32*L63*K63)/A63</f>
        <v>106.66666666666667</v>
      </c>
    </row>
    <row r="64" spans="1:15" x14ac:dyDescent="0.35">
      <c r="D64" s="2">
        <f t="shared" ref="D64:D72" si="4">((E64/$E$3)+(F64/$F$3))/2</f>
        <v>0.97749317597605279</v>
      </c>
      <c r="E64" s="2">
        <v>1.258656</v>
      </c>
      <c r="F64" s="2">
        <v>9.7658999999999996E-2</v>
      </c>
      <c r="G64" s="2">
        <v>12.747016</v>
      </c>
      <c r="H64" s="2">
        <v>8.7692999999999993E-2</v>
      </c>
      <c r="I64" s="2">
        <v>5.0618000000000003E-2</v>
      </c>
      <c r="J64">
        <v>43</v>
      </c>
    </row>
    <row r="65" spans="1:15" x14ac:dyDescent="0.35">
      <c r="D65" s="2">
        <f t="shared" si="4"/>
        <v>0.93981695279455701</v>
      </c>
      <c r="E65" s="2">
        <v>1.200472</v>
      </c>
      <c r="F65" s="2">
        <v>9.4648999999999997E-2</v>
      </c>
      <c r="G65" s="2">
        <v>11.41639</v>
      </c>
      <c r="H65" s="2">
        <v>8.5308999999999996E-2</v>
      </c>
      <c r="I65" s="2">
        <v>4.6786000000000001E-2</v>
      </c>
      <c r="J65">
        <v>44</v>
      </c>
    </row>
    <row r="66" spans="1:15" x14ac:dyDescent="0.35">
      <c r="J66">
        <v>45</v>
      </c>
    </row>
    <row r="67" spans="1:15" x14ac:dyDescent="0.35">
      <c r="J67">
        <v>46</v>
      </c>
    </row>
    <row r="68" spans="1:15" x14ac:dyDescent="0.35">
      <c r="J68">
        <v>47</v>
      </c>
    </row>
    <row r="69" spans="1:15" x14ac:dyDescent="0.35">
      <c r="J69">
        <v>48</v>
      </c>
    </row>
    <row r="70" spans="1:15" x14ac:dyDescent="0.35">
      <c r="J70">
        <v>49</v>
      </c>
    </row>
    <row r="71" spans="1:15" x14ac:dyDescent="0.35">
      <c r="J71">
        <v>50</v>
      </c>
    </row>
    <row r="72" spans="1:15" x14ac:dyDescent="0.35">
      <c r="J72">
        <v>51</v>
      </c>
    </row>
    <row r="73" spans="1:15" x14ac:dyDescent="0.35">
      <c r="C73" t="s">
        <v>38</v>
      </c>
      <c r="D73" s="8">
        <f>AVERAGE(D63:D72)</f>
        <v>0.95224557701345447</v>
      </c>
      <c r="E73" s="8">
        <f>AVERAGE(E63:E72)</f>
        <v>1.2171173333333332</v>
      </c>
      <c r="F73" s="8">
        <f>AVERAGE(F63:F72)</f>
        <v>9.5840666666666671E-2</v>
      </c>
      <c r="G73" s="8">
        <f>AVERAGE(G63:G72)</f>
        <v>11.530357666666667</v>
      </c>
    </row>
    <row r="74" spans="1:15" x14ac:dyDescent="0.35">
      <c r="C74" t="s">
        <v>39</v>
      </c>
      <c r="D74" s="8">
        <f>MEDIAN(D63:D72)</f>
        <v>0.93981695279455701</v>
      </c>
      <c r="E74" s="8">
        <f>MEDIAN(E63:E72)</f>
        <v>1.200472</v>
      </c>
      <c r="F74" s="8">
        <f>MEDIAN(F63:F72)</f>
        <v>9.5213999999999993E-2</v>
      </c>
      <c r="G74" s="8">
        <f>MEDIAN(G63:G72)</f>
        <v>11.41639</v>
      </c>
    </row>
    <row r="75" spans="1:15" x14ac:dyDescent="0.35">
      <c r="C75" t="s">
        <v>40</v>
      </c>
      <c r="D75" s="8">
        <f t="array" ref="D75">MEDIAN(ABS(D63:D65-MEDIAN(D63:D65)))</f>
        <v>3.9035052480340671E-4</v>
      </c>
      <c r="E75" s="8"/>
      <c r="F75" s="8"/>
      <c r="G75" s="8"/>
    </row>
    <row r="77" spans="1:15" x14ac:dyDescent="0.35">
      <c r="A77">
        <v>4637</v>
      </c>
      <c r="B77">
        <v>4637</v>
      </c>
      <c r="C77" t="s">
        <v>8</v>
      </c>
      <c r="D77" s="2">
        <f t="shared" ref="D77:D79" si="5">((E77/$E$3)+(F77/$F$3))/2</f>
        <v>0.90686542205159393</v>
      </c>
      <c r="E77" s="2">
        <v>1.1452560000000001</v>
      </c>
      <c r="F77" s="2">
        <v>9.2354000000000006E-2</v>
      </c>
      <c r="G77" s="2">
        <v>11.719948</v>
      </c>
      <c r="H77" s="2">
        <v>8.2988000000000006E-2</v>
      </c>
      <c r="I77" s="2">
        <v>4.5883E-2</v>
      </c>
      <c r="J77">
        <v>42</v>
      </c>
      <c r="K77">
        <v>400</v>
      </c>
      <c r="L77">
        <v>200</v>
      </c>
      <c r="M77" t="s">
        <v>45</v>
      </c>
      <c r="N77" t="s">
        <v>45</v>
      </c>
      <c r="O77" s="6">
        <f>(32*L77*K77)/A77</f>
        <v>552.08108690963991</v>
      </c>
    </row>
    <row r="78" spans="1:15" x14ac:dyDescent="0.35">
      <c r="D78" s="2">
        <f t="shared" si="5"/>
        <v>0.90926745142993881</v>
      </c>
      <c r="E78" s="2">
        <v>1.146002</v>
      </c>
      <c r="F78" s="2">
        <v>9.2776999999999998E-2</v>
      </c>
      <c r="G78" s="2">
        <v>11.399089999999999</v>
      </c>
      <c r="H78" s="2">
        <v>8.3438999999999999E-2</v>
      </c>
      <c r="I78" s="2">
        <v>4.5423999999999999E-2</v>
      </c>
      <c r="J78">
        <v>43</v>
      </c>
    </row>
    <row r="79" spans="1:15" x14ac:dyDescent="0.35">
      <c r="D79" s="2">
        <f t="shared" si="5"/>
        <v>0.90385461306133164</v>
      </c>
      <c r="E79" s="2">
        <v>1.1403430000000001</v>
      </c>
      <c r="F79" s="2">
        <v>9.2133999999999994E-2</v>
      </c>
      <c r="G79" s="2">
        <v>11.094694</v>
      </c>
      <c r="H79" s="2">
        <v>8.2887000000000002E-2</v>
      </c>
      <c r="I79" s="2">
        <v>4.5228999999999998E-2</v>
      </c>
      <c r="J79">
        <v>44</v>
      </c>
    </row>
    <row r="80" spans="1:15" x14ac:dyDescent="0.35">
      <c r="J80">
        <v>45</v>
      </c>
    </row>
    <row r="81" spans="4:10" x14ac:dyDescent="0.35">
      <c r="J81">
        <v>46</v>
      </c>
    </row>
    <row r="82" spans="4:10" x14ac:dyDescent="0.35">
      <c r="J82">
        <v>47</v>
      </c>
    </row>
    <row r="83" spans="4:10" x14ac:dyDescent="0.35">
      <c r="J83">
        <v>48</v>
      </c>
    </row>
    <row r="84" spans="4:10" x14ac:dyDescent="0.35">
      <c r="J84">
        <v>49</v>
      </c>
    </row>
    <row r="85" spans="4:10" x14ac:dyDescent="0.35">
      <c r="J85">
        <v>50</v>
      </c>
    </row>
    <row r="86" spans="4:10" x14ac:dyDescent="0.35">
      <c r="J86">
        <v>51</v>
      </c>
    </row>
    <row r="87" spans="4:10" x14ac:dyDescent="0.35">
      <c r="D87" s="8">
        <f>AVERAGE(D77:D86)</f>
        <v>0.90666249551428812</v>
      </c>
      <c r="E87" s="8">
        <f>AVERAGE(E77:E86)</f>
        <v>1.143867</v>
      </c>
      <c r="F87" s="8">
        <f>AVERAGE(F77:F86)</f>
        <v>9.2421666666666666E-2</v>
      </c>
      <c r="G87" s="8">
        <f>AVERAGE(G77:G86)</f>
        <v>11.404577333333334</v>
      </c>
    </row>
    <row r="88" spans="4:10" x14ac:dyDescent="0.35">
      <c r="D88" s="8">
        <f>MEDIAN(D77:D86)</f>
        <v>0.90686542205159393</v>
      </c>
      <c r="E88" s="8">
        <f>MEDIAN(E77:E86)</f>
        <v>1.1452560000000001</v>
      </c>
      <c r="F88" s="8">
        <f>MEDIAN(F77:F86)</f>
        <v>9.2354000000000006E-2</v>
      </c>
      <c r="G88" s="8">
        <f>MEDIAN(G77:G86)</f>
        <v>11.399089999999999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E2FA-C310-4F6A-BFAC-EBAD65EF7620}">
  <dimension ref="A1:P84"/>
  <sheetViews>
    <sheetView tabSelected="1" zoomScale="55" zoomScaleNormal="55" workbookViewId="0">
      <pane ySplit="1" topLeftCell="A47" activePane="bottomLeft" state="frozen"/>
      <selection pane="bottomLeft" activeCell="G64" sqref="G64"/>
    </sheetView>
  </sheetViews>
  <sheetFormatPr baseColWidth="10" defaultRowHeight="14.5" x14ac:dyDescent="0.35"/>
  <cols>
    <col min="2" max="2" width="7.453125" bestFit="1" customWidth="1"/>
    <col min="3" max="3" width="8.1796875" bestFit="1" customWidth="1"/>
    <col min="4" max="4" width="8.26953125" customWidth="1"/>
    <col min="5" max="6" width="8.81640625" bestFit="1" customWidth="1"/>
    <col min="7" max="7" width="9.81640625" bestFit="1" customWidth="1"/>
    <col min="8" max="9" width="8.81640625" bestFit="1" customWidth="1"/>
    <col min="10" max="10" width="5" customWidth="1"/>
    <col min="11" max="11" width="6.7265625" bestFit="1" customWidth="1"/>
    <col min="12" max="12" width="7.36328125" bestFit="1" customWidth="1"/>
    <col min="13" max="13" width="18.7265625" bestFit="1" customWidth="1"/>
    <col min="14" max="14" width="19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B3">
        <v>865</v>
      </c>
      <c r="C3" t="s">
        <v>20</v>
      </c>
      <c r="D3" s="2">
        <v>1</v>
      </c>
      <c r="E3" s="2">
        <v>1.1276999999999999</v>
      </c>
      <c r="F3" s="2">
        <v>7.4537000000000006E-2</v>
      </c>
      <c r="N3" t="s">
        <v>31</v>
      </c>
    </row>
    <row r="7" spans="1:16" x14ac:dyDescent="0.35">
      <c r="A7">
        <v>24000</v>
      </c>
      <c r="B7">
        <v>865</v>
      </c>
      <c r="C7" t="s">
        <v>8</v>
      </c>
      <c r="D7" s="2">
        <f>((E7/$E$3)+(F7/$F$3))/2</f>
        <v>0.91738274216536753</v>
      </c>
      <c r="E7" s="2">
        <v>1.011747</v>
      </c>
      <c r="F7" s="2">
        <v>6.9885000000000003E-2</v>
      </c>
      <c r="G7" s="2">
        <v>12.272686999999999</v>
      </c>
      <c r="H7" s="2">
        <v>6.6328999999999999E-2</v>
      </c>
      <c r="I7" s="2">
        <v>4.3121E-2</v>
      </c>
      <c r="J7">
        <v>42</v>
      </c>
      <c r="K7">
        <v>100</v>
      </c>
      <c r="L7">
        <v>50</v>
      </c>
      <c r="M7" t="s">
        <v>23</v>
      </c>
      <c r="N7" t="s">
        <v>31</v>
      </c>
      <c r="O7" s="6">
        <f>(32*L7*K7)/A7</f>
        <v>6.666666666666667</v>
      </c>
    </row>
    <row r="8" spans="1:16" x14ac:dyDescent="0.35">
      <c r="D8" s="2">
        <f t="shared" ref="D8:D16" si="0">((E8/$E$3)+(F8/$F$3))/2</f>
        <v>0.97929442798190414</v>
      </c>
      <c r="E8" s="2">
        <v>1.115299</v>
      </c>
      <c r="F8" s="2">
        <v>7.2270000000000001E-2</v>
      </c>
      <c r="G8" s="2">
        <v>11.639082</v>
      </c>
      <c r="H8" s="2">
        <v>6.7777000000000004E-2</v>
      </c>
      <c r="I8" s="2">
        <v>4.3653999999999998E-2</v>
      </c>
      <c r="J8">
        <v>43</v>
      </c>
    </row>
    <row r="9" spans="1:16" x14ac:dyDescent="0.35">
      <c r="D9" s="2">
        <f t="shared" si="0"/>
        <v>0.98004397543291433</v>
      </c>
      <c r="E9" s="2">
        <v>1.1031310000000001</v>
      </c>
      <c r="F9" s="2">
        <v>7.3186000000000001E-2</v>
      </c>
      <c r="G9" s="2">
        <v>11.816051</v>
      </c>
      <c r="H9" s="2">
        <v>6.6586999999999993E-2</v>
      </c>
      <c r="I9" s="2">
        <v>4.1981999999999998E-2</v>
      </c>
      <c r="J9">
        <v>44</v>
      </c>
    </row>
    <row r="10" spans="1:16" x14ac:dyDescent="0.35">
      <c r="D10" s="2">
        <f t="shared" si="0"/>
        <v>0.95134669576615016</v>
      </c>
      <c r="E10" s="2">
        <v>1.0825849999999999</v>
      </c>
      <c r="F10" s="2">
        <v>7.0265999999999995E-2</v>
      </c>
      <c r="G10" s="2">
        <v>12.731695</v>
      </c>
      <c r="H10" s="2">
        <v>6.7321000000000006E-2</v>
      </c>
      <c r="I10" s="2">
        <v>4.4545000000000001E-2</v>
      </c>
      <c r="J10">
        <v>45</v>
      </c>
    </row>
    <row r="11" spans="1:16" x14ac:dyDescent="0.35">
      <c r="D11" s="2">
        <f t="shared" si="0"/>
        <v>0.95460694805609636</v>
      </c>
      <c r="E11" s="2">
        <v>1.072146</v>
      </c>
      <c r="F11" s="2">
        <v>7.1442000000000005E-2</v>
      </c>
      <c r="G11" s="2">
        <v>11.805047</v>
      </c>
      <c r="H11" s="2">
        <v>6.6402000000000003E-2</v>
      </c>
      <c r="I11" s="2">
        <v>4.3680999999999998E-2</v>
      </c>
      <c r="J11">
        <v>46</v>
      </c>
    </row>
    <row r="12" spans="1:16" x14ac:dyDescent="0.35">
      <c r="D12" s="2">
        <f t="shared" si="0"/>
        <v>0.89218782255410534</v>
      </c>
      <c r="E12" s="2">
        <v>0.98457600000000001</v>
      </c>
      <c r="F12" s="2">
        <v>6.7924999999999999E-2</v>
      </c>
      <c r="G12" s="2">
        <v>11.502718</v>
      </c>
      <c r="H12" s="2">
        <v>6.5620999999999999E-2</v>
      </c>
      <c r="I12" s="2">
        <v>4.1880000000000001E-2</v>
      </c>
      <c r="J12">
        <v>47</v>
      </c>
    </row>
    <row r="13" spans="1:16" x14ac:dyDescent="0.35">
      <c r="D13" s="2">
        <f t="shared" si="0"/>
        <v>1.3821613251587554</v>
      </c>
      <c r="E13" s="2">
        <v>1.6937409999999999</v>
      </c>
      <c r="F13" s="2">
        <v>9.4093999999999997E-2</v>
      </c>
      <c r="G13" s="2">
        <v>13.79303</v>
      </c>
      <c r="H13" s="2">
        <v>8.2997000000000001E-2</v>
      </c>
      <c r="I13" s="2">
        <v>4.5719999999999997E-2</v>
      </c>
      <c r="J13">
        <v>48</v>
      </c>
    </row>
    <row r="14" spans="1:16" x14ac:dyDescent="0.35">
      <c r="D14" s="2">
        <f t="shared" si="0"/>
        <v>0.90486836969065743</v>
      </c>
      <c r="E14" s="2">
        <v>1.0133270000000001</v>
      </c>
      <c r="F14" s="2">
        <v>6.7915000000000003E-2</v>
      </c>
      <c r="G14" s="2">
        <v>11.378297</v>
      </c>
      <c r="H14" s="2">
        <v>6.4479999999999996E-2</v>
      </c>
      <c r="I14" s="2">
        <v>4.3230999999999999E-2</v>
      </c>
      <c r="J14">
        <v>49</v>
      </c>
    </row>
    <row r="15" spans="1:16" x14ac:dyDescent="0.35">
      <c r="D15" s="2">
        <f t="shared" si="0"/>
        <v>0.93223725051757522</v>
      </c>
      <c r="E15" s="2">
        <v>1.044448</v>
      </c>
      <c r="F15" s="2">
        <v>6.9938E-2</v>
      </c>
      <c r="G15" s="2">
        <v>12.369631999999999</v>
      </c>
      <c r="H15" s="2">
        <v>6.694E-2</v>
      </c>
      <c r="I15" s="2">
        <v>4.3735999999999997E-2</v>
      </c>
      <c r="J15">
        <v>50</v>
      </c>
    </row>
    <row r="16" spans="1:16" x14ac:dyDescent="0.35">
      <c r="D16" s="2">
        <f t="shared" si="0"/>
        <v>0.92861923125513302</v>
      </c>
      <c r="E16" s="2">
        <v>1.0382849999999999</v>
      </c>
      <c r="F16" s="2">
        <v>6.9806000000000007E-2</v>
      </c>
      <c r="G16" s="2">
        <v>11.824045999999999</v>
      </c>
      <c r="H16" s="2">
        <v>6.8695000000000006E-2</v>
      </c>
      <c r="I16" s="2">
        <v>4.2723999999999998E-2</v>
      </c>
      <c r="J16">
        <v>51</v>
      </c>
    </row>
    <row r="17" spans="1:15" x14ac:dyDescent="0.35">
      <c r="D17" s="8">
        <f>AVERAGE(D7:D16)</f>
        <v>0.98227487885786591</v>
      </c>
      <c r="E17" s="9"/>
      <c r="F17" s="9"/>
      <c r="G17" s="2"/>
      <c r="H17" s="2"/>
      <c r="I17" s="2"/>
    </row>
    <row r="18" spans="1:15" x14ac:dyDescent="0.35">
      <c r="D18" s="8">
        <f>MEDIAN(D7:D16)</f>
        <v>0.94179197314186269</v>
      </c>
      <c r="E18" s="9"/>
      <c r="F18" s="9"/>
      <c r="G18" s="2"/>
      <c r="H18" s="2"/>
      <c r="I18" s="2"/>
    </row>
    <row r="19" spans="1:15" x14ac:dyDescent="0.35">
      <c r="E19" s="2"/>
      <c r="F19" s="2"/>
      <c r="G19" s="2"/>
      <c r="H19" s="2"/>
      <c r="I19" s="2"/>
    </row>
    <row r="20" spans="1:15" x14ac:dyDescent="0.35">
      <c r="A20">
        <v>865</v>
      </c>
      <c r="B20">
        <v>865</v>
      </c>
      <c r="C20" t="s">
        <v>8</v>
      </c>
      <c r="D20" s="2">
        <f>((E20/$E$3)+(F20/$F$3))/2</f>
        <v>1.2325573616530261</v>
      </c>
      <c r="E20" s="2">
        <v>1.463047</v>
      </c>
      <c r="F20" s="2">
        <v>8.7040000000000006E-2</v>
      </c>
      <c r="G20" s="2">
        <v>16.703147000000001</v>
      </c>
      <c r="H20" s="2">
        <v>8.7651999999999994E-2</v>
      </c>
      <c r="I20" s="2">
        <v>5.4448999999999997E-2</v>
      </c>
      <c r="J20">
        <v>42</v>
      </c>
      <c r="K20">
        <v>100</v>
      </c>
      <c r="L20">
        <v>50</v>
      </c>
      <c r="M20" t="s">
        <v>31</v>
      </c>
      <c r="N20" t="s">
        <v>31</v>
      </c>
      <c r="O20" s="6">
        <f>(32*L20*K20)/A20</f>
        <v>184.97109826589596</v>
      </c>
    </row>
    <row r="21" spans="1:15" x14ac:dyDescent="0.35">
      <c r="D21" s="2">
        <f t="shared" ref="D21:D29" si="1">((E21/$E$3)+(F21/$F$3))/2</f>
        <v>0.84724326427934349</v>
      </c>
      <c r="E21" s="2">
        <v>0.92003299999999999</v>
      </c>
      <c r="F21" s="2">
        <v>6.5490999999999994E-2</v>
      </c>
      <c r="G21" s="2">
        <v>11.885726</v>
      </c>
      <c r="H21" s="2">
        <v>6.2092000000000001E-2</v>
      </c>
      <c r="I21" s="2">
        <v>4.1617000000000001E-2</v>
      </c>
      <c r="J21">
        <v>43</v>
      </c>
    </row>
    <row r="22" spans="1:15" x14ac:dyDescent="0.35">
      <c r="D22" s="2">
        <f t="shared" si="1"/>
        <v>0.95060029504430887</v>
      </c>
      <c r="E22" s="2">
        <v>1.0707800000000001</v>
      </c>
      <c r="F22" s="2">
        <v>7.0934999999999998E-2</v>
      </c>
      <c r="G22" s="2">
        <v>13.269928</v>
      </c>
      <c r="H22" s="2">
        <v>6.6749000000000003E-2</v>
      </c>
      <c r="I22" s="2">
        <v>4.0424000000000002E-2</v>
      </c>
      <c r="J22">
        <v>44</v>
      </c>
    </row>
    <row r="23" spans="1:15" x14ac:dyDescent="0.35">
      <c r="D23" s="2">
        <f t="shared" si="1"/>
        <v>0.88067039075213271</v>
      </c>
      <c r="E23" s="2">
        <v>0.96776799999999996</v>
      </c>
      <c r="F23" s="2">
        <v>6.7319000000000004E-2</v>
      </c>
      <c r="G23" s="2">
        <v>12.258324</v>
      </c>
      <c r="H23" s="2">
        <v>6.4814999999999998E-2</v>
      </c>
      <c r="I23" s="2">
        <v>4.3824000000000002E-2</v>
      </c>
      <c r="J23">
        <v>45</v>
      </c>
    </row>
    <row r="24" spans="1:15" x14ac:dyDescent="0.35">
      <c r="D24" s="2">
        <f t="shared" si="1"/>
        <v>0.88180904832892493</v>
      </c>
      <c r="E24" s="2">
        <v>0.96903499999999998</v>
      </c>
      <c r="F24" s="2">
        <v>6.7405000000000007E-2</v>
      </c>
      <c r="G24" s="2">
        <v>11.243098</v>
      </c>
      <c r="H24" s="2">
        <v>6.2798999999999994E-2</v>
      </c>
      <c r="I24" s="2">
        <v>3.8099000000000001E-2</v>
      </c>
      <c r="J24">
        <v>46</v>
      </c>
    </row>
    <row r="25" spans="1:15" x14ac:dyDescent="0.35">
      <c r="D25" s="2">
        <f t="shared" si="1"/>
        <v>0.86126336822750882</v>
      </c>
      <c r="E25" s="2">
        <v>0.939384</v>
      </c>
      <c r="F25" s="2">
        <v>6.6302E-2</v>
      </c>
      <c r="G25" s="2">
        <v>12.064476000000001</v>
      </c>
      <c r="H25" s="2">
        <v>6.3261999999999999E-2</v>
      </c>
      <c r="I25" s="2">
        <v>4.0576000000000001E-2</v>
      </c>
      <c r="J25">
        <v>47</v>
      </c>
    </row>
    <row r="26" spans="1:15" x14ac:dyDescent="0.35">
      <c r="D26" s="2">
        <f t="shared" si="1"/>
        <v>0.90256227723398086</v>
      </c>
      <c r="E26" s="2">
        <v>0.99879099999999998</v>
      </c>
      <c r="F26" s="2">
        <v>6.8531999999999996E-2</v>
      </c>
      <c r="G26" s="2">
        <v>11.797876</v>
      </c>
      <c r="H26" s="2">
        <v>6.5384999999999999E-2</v>
      </c>
      <c r="I26" s="2">
        <v>4.1184999999999999E-2</v>
      </c>
      <c r="J26">
        <v>48</v>
      </c>
    </row>
    <row r="27" spans="1:15" x14ac:dyDescent="0.35">
      <c r="D27" s="2">
        <f t="shared" si="1"/>
        <v>0.91797009157114584</v>
      </c>
      <c r="E27" s="2">
        <v>1.0291239999999999</v>
      </c>
      <c r="F27" s="2">
        <v>6.8823999999999996E-2</v>
      </c>
      <c r="G27" s="2">
        <v>12.662622000000001</v>
      </c>
      <c r="H27" s="2">
        <v>6.5203999999999998E-2</v>
      </c>
      <c r="I27" s="2">
        <v>4.1682999999999998E-2</v>
      </c>
      <c r="J27">
        <v>49</v>
      </c>
    </row>
    <row r="28" spans="1:15" x14ac:dyDescent="0.35">
      <c r="D28" s="2">
        <f t="shared" si="1"/>
        <v>1.0685302475047314</v>
      </c>
      <c r="E28" s="2">
        <v>1.244016</v>
      </c>
      <c r="F28" s="2">
        <v>7.7064999999999995E-2</v>
      </c>
      <c r="G28" s="2">
        <v>13.821109</v>
      </c>
      <c r="H28" s="2">
        <v>7.4796000000000001E-2</v>
      </c>
      <c r="I28" s="2">
        <v>4.7872999999999999E-2</v>
      </c>
      <c r="J28">
        <v>50</v>
      </c>
    </row>
    <row r="29" spans="1:15" x14ac:dyDescent="0.35">
      <c r="D29" s="2">
        <f t="shared" si="1"/>
        <v>0.83551932451139421</v>
      </c>
      <c r="E29" s="2">
        <v>0.89676800000000001</v>
      </c>
      <c r="F29" s="2">
        <v>6.5281000000000006E-2</v>
      </c>
      <c r="G29" s="2">
        <v>11.379083</v>
      </c>
      <c r="H29" s="2">
        <v>6.1117999999999999E-2</v>
      </c>
      <c r="I29" s="2">
        <v>4.0155000000000003E-2</v>
      </c>
      <c r="J29">
        <v>51</v>
      </c>
    </row>
    <row r="30" spans="1:15" x14ac:dyDescent="0.35">
      <c r="D30" s="8">
        <f>AVERAGE(D20:D29)</f>
        <v>0.93787256691064957</v>
      </c>
      <c r="E30" s="2"/>
      <c r="F30" s="2"/>
      <c r="G30" s="2"/>
      <c r="H30" s="2"/>
      <c r="I30" s="2"/>
    </row>
    <row r="31" spans="1:15" x14ac:dyDescent="0.35">
      <c r="D31" s="8">
        <f>MEDIAN(D20:D29)</f>
        <v>0.89218566278145284</v>
      </c>
      <c r="E31" s="2"/>
      <c r="F31" s="2"/>
      <c r="G31" s="2"/>
      <c r="H31" s="2"/>
      <c r="I31" s="2"/>
    </row>
    <row r="32" spans="1:15" x14ac:dyDescent="0.35">
      <c r="E32" s="2"/>
      <c r="F32" s="2"/>
      <c r="G32" s="2"/>
      <c r="H32" s="2"/>
      <c r="I32" s="2"/>
    </row>
    <row r="33" spans="1:15" x14ac:dyDescent="0.35">
      <c r="A33">
        <v>24000</v>
      </c>
      <c r="B33">
        <v>865</v>
      </c>
      <c r="C33" t="s">
        <v>8</v>
      </c>
      <c r="D33" s="2">
        <f>((E33/$E$3)+(F33/$F$3))/2</f>
        <v>0.89151075136659697</v>
      </c>
      <c r="E33" s="2">
        <v>0.96049099999999998</v>
      </c>
      <c r="F33" s="2">
        <v>6.9416000000000005E-2</v>
      </c>
      <c r="G33" s="2">
        <v>10.155894</v>
      </c>
      <c r="H33" s="2">
        <v>6.4369999999999997E-2</v>
      </c>
      <c r="I33" s="2">
        <v>3.8224000000000001E-2</v>
      </c>
      <c r="J33">
        <v>42</v>
      </c>
      <c r="K33">
        <v>200</v>
      </c>
      <c r="L33">
        <v>100</v>
      </c>
      <c r="M33" t="s">
        <v>23</v>
      </c>
      <c r="N33" t="s">
        <v>31</v>
      </c>
      <c r="O33" s="6">
        <f>(32*L33*K33)/A33</f>
        <v>26.666666666666668</v>
      </c>
    </row>
    <row r="34" spans="1:15" x14ac:dyDescent="0.35">
      <c r="D34" s="2">
        <f t="shared" ref="D34:D42" si="2">((E34/$E$3)+(F34/$F$3))/2</f>
        <v>0.87341247218683216</v>
      </c>
      <c r="E34" s="2">
        <v>0.94713199999999997</v>
      </c>
      <c r="F34" s="2">
        <v>6.7600999999999994E-2</v>
      </c>
      <c r="G34" s="2">
        <v>10.834917000000001</v>
      </c>
      <c r="H34" s="2">
        <v>6.2990000000000004E-2</v>
      </c>
      <c r="I34" s="2">
        <v>3.9988000000000003E-2</v>
      </c>
      <c r="J34">
        <v>43</v>
      </c>
    </row>
    <row r="35" spans="1:15" x14ac:dyDescent="0.35">
      <c r="D35" s="2">
        <f t="shared" si="2"/>
        <v>0.87665283867528132</v>
      </c>
      <c r="E35" s="2">
        <v>0.94645199999999996</v>
      </c>
      <c r="F35" s="2">
        <v>6.8128999999999995E-2</v>
      </c>
      <c r="G35" s="2">
        <v>11.332414</v>
      </c>
      <c r="H35" s="2">
        <v>6.2631000000000006E-2</v>
      </c>
      <c r="I35" s="2">
        <v>4.0589E-2</v>
      </c>
      <c r="J35">
        <v>44</v>
      </c>
    </row>
    <row r="36" spans="1:15" x14ac:dyDescent="0.35">
      <c r="D36" s="2">
        <f t="shared" si="2"/>
        <v>0.90730576594573009</v>
      </c>
      <c r="E36" s="2">
        <v>1.0023029999999999</v>
      </c>
      <c r="F36" s="2">
        <v>6.9006999999999999E-2</v>
      </c>
      <c r="G36" s="2">
        <v>11.735094</v>
      </c>
      <c r="H36" s="2">
        <v>6.5920000000000006E-2</v>
      </c>
      <c r="I36" s="2">
        <v>4.2722999999999997E-2</v>
      </c>
      <c r="J36">
        <v>45</v>
      </c>
    </row>
    <row r="37" spans="1:15" x14ac:dyDescent="0.35">
      <c r="D37" s="2">
        <f t="shared" si="2"/>
        <v>0.99242382830059817</v>
      </c>
      <c r="E37" s="2">
        <v>1.1202350000000001</v>
      </c>
      <c r="F37" s="2">
        <v>7.3900999999999994E-2</v>
      </c>
      <c r="G37" s="2">
        <v>11.013173999999999</v>
      </c>
      <c r="H37" s="2">
        <v>6.9765999999999995E-2</v>
      </c>
      <c r="I37" s="2">
        <v>4.0425999999999997E-2</v>
      </c>
      <c r="J37">
        <v>46</v>
      </c>
    </row>
    <row r="38" spans="1:15" x14ac:dyDescent="0.35">
      <c r="D38" s="2">
        <f t="shared" si="2"/>
        <v>0.89647149108129187</v>
      </c>
      <c r="E38" s="2">
        <v>0.99161999999999995</v>
      </c>
      <c r="F38" s="2">
        <v>6.8098000000000006E-2</v>
      </c>
      <c r="G38" s="2">
        <v>11.87654</v>
      </c>
      <c r="H38" s="2">
        <v>6.3907000000000005E-2</v>
      </c>
      <c r="I38" s="2">
        <v>4.1239999999999999E-2</v>
      </c>
      <c r="J38">
        <v>47</v>
      </c>
    </row>
    <row r="39" spans="1:15" x14ac:dyDescent="0.35">
      <c r="D39" s="2">
        <f t="shared" si="2"/>
        <v>0.964875212007412</v>
      </c>
      <c r="E39" s="2">
        <v>1.0762419999999999</v>
      </c>
      <c r="F39" s="2">
        <v>7.2702000000000003E-2</v>
      </c>
      <c r="G39" s="2">
        <v>11.330571000000001</v>
      </c>
      <c r="H39" s="2">
        <v>6.8439E-2</v>
      </c>
      <c r="I39" s="2">
        <v>4.2735000000000002E-2</v>
      </c>
      <c r="J39">
        <v>48</v>
      </c>
    </row>
    <row r="40" spans="1:15" x14ac:dyDescent="0.35">
      <c r="D40" s="2">
        <f t="shared" si="2"/>
        <v>0.92439935423451425</v>
      </c>
      <c r="E40" s="2">
        <v>1.023215</v>
      </c>
      <c r="F40" s="2">
        <v>7.0172999999999999E-2</v>
      </c>
      <c r="G40" s="2">
        <v>11.257968999999999</v>
      </c>
      <c r="H40" s="2">
        <v>6.6266000000000005E-2</v>
      </c>
      <c r="I40" s="2">
        <v>4.0433999999999998E-2</v>
      </c>
      <c r="J40">
        <v>49</v>
      </c>
    </row>
    <row r="41" spans="1:15" x14ac:dyDescent="0.35">
      <c r="D41" s="2">
        <f t="shared" si="2"/>
        <v>0.93430305001233183</v>
      </c>
      <c r="E41" s="2">
        <v>1.0539940000000001</v>
      </c>
      <c r="F41" s="2">
        <v>6.9614999999999996E-2</v>
      </c>
      <c r="G41" s="2">
        <v>11.310698</v>
      </c>
      <c r="H41" s="2">
        <v>6.4961000000000005E-2</v>
      </c>
      <c r="I41" s="2">
        <v>4.1731999999999998E-2</v>
      </c>
      <c r="J41">
        <v>50</v>
      </c>
    </row>
    <row r="42" spans="1:15" x14ac:dyDescent="0.35">
      <c r="D42" s="2">
        <f t="shared" si="2"/>
        <v>0.8844324562878132</v>
      </c>
      <c r="E42" s="2">
        <v>0.97380199999999995</v>
      </c>
      <c r="F42" s="2">
        <v>6.7480999999999999E-2</v>
      </c>
      <c r="G42" s="2">
        <v>11.19023</v>
      </c>
      <c r="H42" s="2">
        <v>6.3515000000000002E-2</v>
      </c>
      <c r="I42" s="2">
        <v>4.0566999999999999E-2</v>
      </c>
      <c r="J42">
        <v>51</v>
      </c>
    </row>
    <row r="43" spans="1:15" x14ac:dyDescent="0.35">
      <c r="D43" s="8">
        <f>AVERAGE(D33:D42)</f>
        <v>0.91457872200984003</v>
      </c>
      <c r="E43" s="2"/>
      <c r="F43" s="2"/>
      <c r="G43" s="2"/>
      <c r="H43" s="2"/>
      <c r="I43" s="2"/>
    </row>
    <row r="44" spans="1:15" x14ac:dyDescent="0.35">
      <c r="D44" s="8">
        <f>MEDIAN(D33:D42)</f>
        <v>0.90188862851351104</v>
      </c>
      <c r="E44" s="2"/>
      <c r="F44" s="2"/>
      <c r="G44" s="2"/>
      <c r="H44" s="2"/>
      <c r="I44" s="2"/>
    </row>
    <row r="45" spans="1:15" x14ac:dyDescent="0.35">
      <c r="E45" s="2"/>
      <c r="F45" s="2"/>
      <c r="G45" s="2"/>
      <c r="H45" s="2"/>
      <c r="I45" s="2"/>
    </row>
    <row r="46" spans="1:15" x14ac:dyDescent="0.35">
      <c r="A46">
        <v>865</v>
      </c>
      <c r="B46">
        <v>865</v>
      </c>
      <c r="C46" t="s">
        <v>8</v>
      </c>
      <c r="D46" s="2">
        <f>((E46/$E$3)+(F46/$F$3))/2</f>
        <v>0.82729308686957026</v>
      </c>
      <c r="E46" s="2">
        <v>0.88107400000000002</v>
      </c>
      <c r="F46" s="2">
        <v>6.5091999999999997E-2</v>
      </c>
      <c r="G46" s="2">
        <v>9.2379020000000001</v>
      </c>
      <c r="H46" s="2">
        <v>6.1398000000000001E-2</v>
      </c>
      <c r="I46" s="2">
        <v>3.3218999999999999E-2</v>
      </c>
      <c r="J46">
        <v>42</v>
      </c>
      <c r="K46">
        <v>200</v>
      </c>
      <c r="L46">
        <v>100</v>
      </c>
      <c r="M46" t="s">
        <v>31</v>
      </c>
      <c r="N46" t="s">
        <v>31</v>
      </c>
      <c r="O46" s="6">
        <f>(32*L46*K46)/A46</f>
        <v>739.88439306358384</v>
      </c>
    </row>
    <row r="47" spans="1:15" x14ac:dyDescent="0.35">
      <c r="D47" s="2">
        <f t="shared" ref="D47:D55" si="3">((E47/$E$3)+(F47/$F$3))/2</f>
        <v>0.8294508386994297</v>
      </c>
      <c r="E47" s="2">
        <v>0.89206799999999997</v>
      </c>
      <c r="F47" s="2">
        <v>6.4686999999999995E-2</v>
      </c>
      <c r="G47" s="2">
        <v>11.577838</v>
      </c>
      <c r="H47" s="2">
        <v>6.0821E-2</v>
      </c>
      <c r="I47" s="2">
        <v>3.9439000000000002E-2</v>
      </c>
      <c r="J47">
        <v>43</v>
      </c>
    </row>
    <row r="48" spans="1:15" x14ac:dyDescent="0.35">
      <c r="D48" s="2">
        <f t="shared" si="3"/>
        <v>0.81577283826973934</v>
      </c>
      <c r="E48" s="2">
        <v>0.86418399999999995</v>
      </c>
      <c r="F48" s="2">
        <v>6.4491000000000007E-2</v>
      </c>
      <c r="G48" s="2">
        <v>9.4963320000000007</v>
      </c>
      <c r="H48" s="2">
        <v>5.9938999999999999E-2</v>
      </c>
      <c r="I48" s="2">
        <v>3.2760999999999998E-2</v>
      </c>
      <c r="J48">
        <v>44</v>
      </c>
    </row>
    <row r="49" spans="1:15" x14ac:dyDescent="0.35">
      <c r="D49" s="2">
        <f t="shared" si="3"/>
        <v>0.82433498965929908</v>
      </c>
      <c r="E49" s="2">
        <v>0.87635399999999997</v>
      </c>
      <c r="F49" s="2">
        <v>6.4963000000000007E-2</v>
      </c>
      <c r="G49" s="2">
        <v>11.394079</v>
      </c>
      <c r="H49" s="2">
        <v>6.0186000000000003E-2</v>
      </c>
      <c r="I49" s="2">
        <v>3.6312999999999998E-2</v>
      </c>
      <c r="J49">
        <v>45</v>
      </c>
    </row>
    <row r="50" spans="1:15" x14ac:dyDescent="0.35">
      <c r="D50" s="2">
        <f t="shared" si="3"/>
        <v>0.83774398516185788</v>
      </c>
      <c r="E50" s="2">
        <v>0.894478</v>
      </c>
      <c r="F50" s="2">
        <v>6.5764000000000003E-2</v>
      </c>
      <c r="G50" s="2">
        <v>9.5369770000000003</v>
      </c>
      <c r="H50" s="2">
        <v>6.1703000000000001E-2</v>
      </c>
      <c r="I50" s="2">
        <v>3.3545999999999999E-2</v>
      </c>
      <c r="J50">
        <v>46</v>
      </c>
    </row>
    <row r="51" spans="1:15" x14ac:dyDescent="0.35">
      <c r="D51" s="2">
        <f t="shared" si="3"/>
        <v>0.80845510188189051</v>
      </c>
      <c r="E51" s="2">
        <v>0.86246100000000003</v>
      </c>
      <c r="F51" s="2">
        <v>6.3514000000000001E-2</v>
      </c>
      <c r="G51" s="2">
        <v>8.5626139999999999</v>
      </c>
      <c r="H51" s="2">
        <v>5.9632999999999999E-2</v>
      </c>
      <c r="I51" s="2">
        <v>3.2053999999999999E-2</v>
      </c>
      <c r="J51">
        <v>47</v>
      </c>
    </row>
    <row r="52" spans="1:15" x14ac:dyDescent="0.35">
      <c r="D52" s="2">
        <f t="shared" si="3"/>
        <v>0.89553873068264678</v>
      </c>
      <c r="E52" s="2">
        <v>0.98177000000000003</v>
      </c>
      <c r="F52" s="2">
        <v>6.8610000000000004E-2</v>
      </c>
      <c r="G52" s="2">
        <v>12.097344</v>
      </c>
      <c r="H52" s="2">
        <v>6.5236000000000002E-2</v>
      </c>
      <c r="I52" s="2">
        <v>4.0662999999999998E-2</v>
      </c>
      <c r="J52">
        <v>48</v>
      </c>
    </row>
    <row r="53" spans="1:15" x14ac:dyDescent="0.35">
      <c r="D53" s="2">
        <f t="shared" si="3"/>
        <v>0.8203179974990511</v>
      </c>
      <c r="E53" s="2">
        <v>0.87348199999999998</v>
      </c>
      <c r="F53" s="2">
        <v>6.4554E-2</v>
      </c>
      <c r="G53" s="2">
        <v>9.1977039999999999</v>
      </c>
      <c r="H53" s="2">
        <v>6.0081000000000002E-2</v>
      </c>
      <c r="I53" s="2">
        <v>3.1924000000000001E-2</v>
      </c>
      <c r="J53">
        <v>49</v>
      </c>
    </row>
    <row r="54" spans="1:15" x14ac:dyDescent="0.35">
      <c r="D54" s="2">
        <f t="shared" si="3"/>
        <v>0.81796543803768107</v>
      </c>
      <c r="E54" s="2">
        <v>0.87062700000000004</v>
      </c>
      <c r="F54" s="2">
        <v>6.4392000000000005E-2</v>
      </c>
      <c r="G54" s="2">
        <v>9.8562259999999995</v>
      </c>
      <c r="H54" s="2">
        <v>5.9327999999999999E-2</v>
      </c>
      <c r="I54" s="2">
        <v>3.3694000000000002E-2</v>
      </c>
      <c r="J54">
        <v>50</v>
      </c>
    </row>
    <row r="55" spans="1:15" x14ac:dyDescent="0.35">
      <c r="D55" s="2">
        <f t="shared" si="3"/>
        <v>0.80232401590299729</v>
      </c>
      <c r="E55" s="2">
        <v>0.85740799999999995</v>
      </c>
      <c r="F55" s="2">
        <v>6.2934000000000004E-2</v>
      </c>
      <c r="G55" s="2">
        <v>8.7390819999999998</v>
      </c>
      <c r="H55" s="2">
        <v>5.9193000000000003E-2</v>
      </c>
      <c r="I55" s="2">
        <v>3.2174000000000001E-2</v>
      </c>
      <c r="J55">
        <v>51</v>
      </c>
    </row>
    <row r="56" spans="1:15" x14ac:dyDescent="0.35">
      <c r="D56" s="8">
        <f>AVERAGE(D46:D55)</f>
        <v>0.82791970226641642</v>
      </c>
      <c r="E56" s="2"/>
      <c r="F56" s="2"/>
      <c r="G56" s="2"/>
      <c r="H56" s="2"/>
      <c r="I56" s="2"/>
    </row>
    <row r="57" spans="1:15" x14ac:dyDescent="0.35">
      <c r="D57" s="8">
        <f>MEDIAN(D46:D55)</f>
        <v>0.82232649357917509</v>
      </c>
      <c r="E57" s="2"/>
      <c r="F57" s="2"/>
      <c r="G57" s="2"/>
      <c r="H57" s="2"/>
      <c r="I57" s="2"/>
    </row>
    <row r="58" spans="1:15" x14ac:dyDescent="0.35">
      <c r="E58" s="2"/>
      <c r="F58" s="2"/>
      <c r="G58" s="2"/>
      <c r="H58" s="2"/>
      <c r="I58" s="2"/>
    </row>
    <row r="59" spans="1:15" x14ac:dyDescent="0.35">
      <c r="A59">
        <v>24000</v>
      </c>
      <c r="B59">
        <v>865</v>
      </c>
      <c r="C59" t="s">
        <v>8</v>
      </c>
      <c r="D59" s="2">
        <f>((E59/$E$3)+(F59/$F$3))/2</f>
        <v>0.84672664378896245</v>
      </c>
      <c r="E59" s="2">
        <v>0.90789900000000001</v>
      </c>
      <c r="F59" s="2">
        <v>6.6215999999999997E-2</v>
      </c>
      <c r="G59" s="2">
        <v>7.8121309999999999</v>
      </c>
      <c r="H59" s="2">
        <v>6.2681000000000001E-2</v>
      </c>
      <c r="I59" s="2">
        <v>3.6422999999999997E-2</v>
      </c>
      <c r="J59">
        <v>42</v>
      </c>
      <c r="K59">
        <v>400</v>
      </c>
      <c r="L59">
        <v>200</v>
      </c>
      <c r="M59" t="s">
        <v>23</v>
      </c>
      <c r="N59" t="s">
        <v>31</v>
      </c>
      <c r="O59" s="6">
        <f>(32*L59*K59)/A59</f>
        <v>106.66666666666667</v>
      </c>
    </row>
    <row r="60" spans="1:15" x14ac:dyDescent="0.35">
      <c r="D60" s="2">
        <f t="shared" ref="D60:D68" si="4">((E60/$E$3)+(F60/$F$3))/2</f>
        <v>0.84783848855928423</v>
      </c>
      <c r="E60" s="2">
        <v>0.91933299999999996</v>
      </c>
      <c r="F60" s="2">
        <v>6.5626000000000004E-2</v>
      </c>
      <c r="G60" s="2">
        <v>9.0077449999999999</v>
      </c>
      <c r="H60" s="2">
        <v>6.0600000000000001E-2</v>
      </c>
      <c r="I60" s="2">
        <v>3.6891E-2</v>
      </c>
      <c r="J60">
        <v>43</v>
      </c>
    </row>
    <row r="61" spans="1:15" x14ac:dyDescent="0.35">
      <c r="D61" s="2">
        <f t="shared" si="4"/>
        <v>0.82817841808828807</v>
      </c>
      <c r="E61" s="2">
        <v>0.89630900000000002</v>
      </c>
      <c r="F61" s="2">
        <v>6.4216999999999996E-2</v>
      </c>
      <c r="G61" s="2">
        <v>7.5556469999999996</v>
      </c>
      <c r="H61" s="2">
        <v>6.0095000000000003E-2</v>
      </c>
      <c r="I61" s="2">
        <v>3.1717000000000002E-2</v>
      </c>
      <c r="J61">
        <v>44</v>
      </c>
    </row>
    <row r="62" spans="1:15" x14ac:dyDescent="0.35">
      <c r="D62" s="2"/>
      <c r="E62" s="2"/>
      <c r="F62" s="2"/>
      <c r="G62" s="2"/>
      <c r="H62" s="2"/>
      <c r="I62" s="2"/>
      <c r="J62">
        <v>45</v>
      </c>
    </row>
    <row r="63" spans="1:15" x14ac:dyDescent="0.35">
      <c r="D63" s="2"/>
      <c r="E63" s="2"/>
      <c r="F63" s="2"/>
      <c r="G63" s="2"/>
      <c r="H63" s="2"/>
      <c r="I63" s="2"/>
      <c r="J63">
        <v>46</v>
      </c>
    </row>
    <row r="64" spans="1:15" x14ac:dyDescent="0.35">
      <c r="D64" s="2"/>
      <c r="E64" s="2"/>
      <c r="F64" s="2"/>
      <c r="G64" s="2"/>
      <c r="H64" s="2"/>
      <c r="I64" s="2"/>
      <c r="J64">
        <v>47</v>
      </c>
    </row>
    <row r="65" spans="1:15" x14ac:dyDescent="0.35">
      <c r="D65" s="2"/>
      <c r="E65" s="2"/>
      <c r="F65" s="2"/>
      <c r="G65" s="2"/>
      <c r="H65" s="2"/>
      <c r="I65" s="2"/>
      <c r="J65">
        <v>48</v>
      </c>
    </row>
    <row r="66" spans="1:15" x14ac:dyDescent="0.35">
      <c r="D66" s="2"/>
      <c r="E66" s="2"/>
      <c r="F66" s="2"/>
      <c r="G66" s="2"/>
      <c r="H66" s="2"/>
      <c r="I66" s="2"/>
      <c r="J66">
        <v>49</v>
      </c>
    </row>
    <row r="67" spans="1:15" x14ac:dyDescent="0.35">
      <c r="D67" s="2"/>
      <c r="E67" s="2"/>
      <c r="F67" s="2"/>
      <c r="G67" s="2"/>
      <c r="H67" s="2"/>
      <c r="I67" s="2"/>
      <c r="J67">
        <v>50</v>
      </c>
    </row>
    <row r="68" spans="1:15" x14ac:dyDescent="0.35">
      <c r="D68" s="2"/>
      <c r="E68" s="2"/>
      <c r="F68" s="2"/>
      <c r="G68" s="2"/>
      <c r="H68" s="2"/>
      <c r="I68" s="2"/>
      <c r="J68">
        <v>51</v>
      </c>
    </row>
    <row r="69" spans="1:15" x14ac:dyDescent="0.35">
      <c r="D69" s="8">
        <f>AVERAGE(D59:D68)</f>
        <v>0.84091451681217821</v>
      </c>
      <c r="E69" s="2"/>
      <c r="F69" s="2"/>
      <c r="G69" s="2"/>
      <c r="H69" s="2"/>
      <c r="I69" s="2"/>
    </row>
    <row r="70" spans="1:15" x14ac:dyDescent="0.35">
      <c r="D70" s="8">
        <f>MEDIAN(D59:D68)</f>
        <v>0.84672664378896245</v>
      </c>
      <c r="E70" s="2"/>
      <c r="F70" s="2"/>
      <c r="G70" s="2"/>
      <c r="H70" s="2"/>
      <c r="I70" s="2"/>
    </row>
    <row r="71" spans="1:15" x14ac:dyDescent="0.35">
      <c r="E71" s="2"/>
      <c r="F71" s="2"/>
      <c r="G71" s="2"/>
      <c r="H71" s="2"/>
      <c r="I71" s="2"/>
    </row>
    <row r="72" spans="1:15" x14ac:dyDescent="0.35">
      <c r="E72" s="2"/>
      <c r="F72" s="2"/>
      <c r="G72" s="2"/>
      <c r="H72" s="2"/>
      <c r="I72" s="2"/>
    </row>
    <row r="73" spans="1:15" x14ac:dyDescent="0.35">
      <c r="A73">
        <v>865</v>
      </c>
      <c r="B73">
        <v>865</v>
      </c>
      <c r="C73" t="s">
        <v>8</v>
      </c>
      <c r="D73" s="2">
        <f>((E73/$E$3)+(F73/$F$3))/2</f>
        <v>0.81248079960678399</v>
      </c>
      <c r="E73" s="2">
        <v>0.86446000000000001</v>
      </c>
      <c r="F73" s="2">
        <v>6.3981999999999997E-2</v>
      </c>
      <c r="G73" s="2">
        <v>7.8957030000000001</v>
      </c>
      <c r="H73" s="2">
        <v>5.9409000000000003E-2</v>
      </c>
      <c r="I73" s="2">
        <v>3.0175E-2</v>
      </c>
      <c r="J73">
        <v>42</v>
      </c>
      <c r="K73">
        <v>400</v>
      </c>
      <c r="L73">
        <v>200</v>
      </c>
      <c r="M73" t="s">
        <v>31</v>
      </c>
      <c r="N73" t="s">
        <v>31</v>
      </c>
      <c r="O73" s="6">
        <f>(32*L73*K73)/A73</f>
        <v>2959.5375722543354</v>
      </c>
    </row>
    <row r="74" spans="1:15" x14ac:dyDescent="0.35">
      <c r="D74" s="2">
        <f t="shared" ref="D74:D82" si="5">((E74/$E$3)+(F74/$F$3))/2</f>
        <v>0.81527993017731459</v>
      </c>
      <c r="E74" s="2">
        <v>0.86420699999999995</v>
      </c>
      <c r="F74" s="2">
        <v>6.4416000000000001E-2</v>
      </c>
      <c r="G74" s="2">
        <v>7.7478199999999999</v>
      </c>
      <c r="H74" s="2">
        <v>5.8895999999999997E-2</v>
      </c>
      <c r="I74" s="2">
        <v>3.1705999999999998E-2</v>
      </c>
      <c r="J74">
        <v>43</v>
      </c>
    </row>
    <row r="75" spans="1:15" x14ac:dyDescent="0.35">
      <c r="D75" s="2">
        <f t="shared" si="5"/>
        <v>0.80659059543377287</v>
      </c>
      <c r="E75" s="2">
        <v>0.86284000000000005</v>
      </c>
      <c r="F75" s="2">
        <v>6.3211000000000003E-2</v>
      </c>
      <c r="G75" s="2">
        <v>8.2235510000000005</v>
      </c>
      <c r="H75" s="2">
        <v>5.9823000000000001E-2</v>
      </c>
      <c r="I75" s="2">
        <v>3.0672999999999999E-2</v>
      </c>
      <c r="J75">
        <v>44</v>
      </c>
    </row>
    <row r="76" spans="1:15" x14ac:dyDescent="0.35">
      <c r="D76" s="2"/>
      <c r="E76" s="2"/>
      <c r="F76" s="2"/>
      <c r="G76" s="2"/>
      <c r="H76" s="2"/>
      <c r="I76" s="2"/>
      <c r="J76">
        <v>45</v>
      </c>
    </row>
    <row r="77" spans="1:15" x14ac:dyDescent="0.35">
      <c r="D77" s="2"/>
      <c r="J77">
        <v>46</v>
      </c>
    </row>
    <row r="78" spans="1:15" x14ac:dyDescent="0.35">
      <c r="D78" s="2"/>
      <c r="J78">
        <v>47</v>
      </c>
    </row>
    <row r="79" spans="1:15" x14ac:dyDescent="0.35">
      <c r="D79" s="2"/>
      <c r="J79">
        <v>48</v>
      </c>
    </row>
    <row r="80" spans="1:15" x14ac:dyDescent="0.35">
      <c r="D80" s="2"/>
      <c r="J80">
        <v>49</v>
      </c>
    </row>
    <row r="81" spans="4:10" x14ac:dyDescent="0.35">
      <c r="D81" s="2"/>
      <c r="J81">
        <v>50</v>
      </c>
    </row>
    <row r="82" spans="4:10" x14ac:dyDescent="0.35">
      <c r="D82" s="2"/>
      <c r="J82">
        <v>51</v>
      </c>
    </row>
    <row r="83" spans="4:10" x14ac:dyDescent="0.35">
      <c r="D83" s="8">
        <f>AVERAGE(D73:D82)</f>
        <v>0.8114504417392906</v>
      </c>
    </row>
    <row r="84" spans="4:10" x14ac:dyDescent="0.35">
      <c r="D84" s="8">
        <f>MEDIAN(D73:D82)</f>
        <v>0.81248079960678399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9369-4D15-4195-BAB7-D360276A4595}">
  <dimension ref="A1:P87"/>
  <sheetViews>
    <sheetView zoomScale="55" zoomScaleNormal="55" workbookViewId="0">
      <pane ySplit="1" topLeftCell="A56" activePane="bottomLeft" state="frozen"/>
      <selection pane="bottomLeft" activeCell="B9" sqref="B9"/>
    </sheetView>
  </sheetViews>
  <sheetFormatPr baseColWidth="10" defaultRowHeight="14.5" x14ac:dyDescent="0.35"/>
  <cols>
    <col min="2" max="2" width="7.453125" bestFit="1" customWidth="1"/>
    <col min="3" max="3" width="8.1796875" bestFit="1" customWidth="1"/>
    <col min="4" max="4" width="5.7265625" bestFit="1" customWidth="1"/>
    <col min="5" max="5" width="6" bestFit="1" customWidth="1"/>
    <col min="6" max="6" width="6.90625" bestFit="1" customWidth="1"/>
    <col min="7" max="7" width="6.81640625" bestFit="1" customWidth="1"/>
    <col min="8" max="9" width="8.6328125" bestFit="1" customWidth="1"/>
    <col min="10" max="10" width="5" bestFit="1" customWidth="1"/>
    <col min="11" max="11" width="6.90625" bestFit="1" customWidth="1"/>
    <col min="12" max="12" width="5.81640625" customWidth="1"/>
    <col min="13" max="14" width="25.90625" bestFit="1" customWidth="1"/>
    <col min="15" max="15" width="8.453125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B3">
        <v>1858</v>
      </c>
      <c r="C3" t="s">
        <v>20</v>
      </c>
      <c r="D3" s="2">
        <v>1</v>
      </c>
      <c r="E3" s="2">
        <v>1.4045000000000001</v>
      </c>
      <c r="F3" s="2">
        <v>0.110331</v>
      </c>
    </row>
    <row r="5" spans="1:16" x14ac:dyDescent="0.35">
      <c r="A5">
        <v>24000</v>
      </c>
      <c r="B5">
        <v>1858</v>
      </c>
      <c r="C5" t="s">
        <v>8</v>
      </c>
      <c r="D5">
        <f>((E5/$E$3)+(F5/$F$3))/2</f>
        <v>1.0126927753584904</v>
      </c>
      <c r="E5" s="2">
        <v>1.449014</v>
      </c>
      <c r="F5" s="2">
        <v>0.109635</v>
      </c>
      <c r="G5" s="2">
        <v>21.719362</v>
      </c>
      <c r="H5" s="2">
        <v>0.121767</v>
      </c>
      <c r="I5" s="2">
        <v>7.8507999999999994E-2</v>
      </c>
      <c r="J5">
        <v>42</v>
      </c>
      <c r="K5">
        <v>100</v>
      </c>
      <c r="L5">
        <v>50</v>
      </c>
      <c r="M5" t="s">
        <v>23</v>
      </c>
      <c r="N5" t="s">
        <v>49</v>
      </c>
      <c r="O5" s="6">
        <f>(32*L5*K5)/A5</f>
        <v>6.666666666666667</v>
      </c>
    </row>
    <row r="6" spans="1:16" x14ac:dyDescent="0.35">
      <c r="D6">
        <f t="shared" ref="D6:D14" si="0">((E6/$E$3)+(F6/$F$3))/2</f>
        <v>1.112726997295</v>
      </c>
      <c r="E6" s="2">
        <v>1.6578189999999999</v>
      </c>
      <c r="F6" s="2">
        <v>0.11530600000000001</v>
      </c>
      <c r="G6" s="2">
        <v>20.778594999999999</v>
      </c>
      <c r="H6" s="2">
        <v>0.12561600000000001</v>
      </c>
      <c r="I6" s="2">
        <v>7.5674000000000005E-2</v>
      </c>
      <c r="J6">
        <v>43</v>
      </c>
    </row>
    <row r="7" spans="1:16" x14ac:dyDescent="0.35">
      <c r="D7">
        <f t="shared" si="0"/>
        <v>1.086840520785219</v>
      </c>
      <c r="E7" s="2">
        <v>1.59721</v>
      </c>
      <c r="F7" s="2">
        <v>0.114355</v>
      </c>
      <c r="G7" s="2">
        <v>20.603788000000002</v>
      </c>
      <c r="H7" s="2">
        <v>0.124123</v>
      </c>
      <c r="I7" s="2">
        <v>7.5656000000000001E-2</v>
      </c>
      <c r="J7">
        <v>44</v>
      </c>
    </row>
    <row r="8" spans="1:16" x14ac:dyDescent="0.35">
      <c r="D8">
        <f t="shared" si="0"/>
        <v>1.052404300094703</v>
      </c>
      <c r="E8" s="2">
        <v>1.544384</v>
      </c>
      <c r="F8" s="2">
        <v>0.110906</v>
      </c>
      <c r="G8" s="2">
        <v>23.28145</v>
      </c>
      <c r="H8" s="2">
        <v>0.12013</v>
      </c>
      <c r="I8" s="2">
        <v>8.3965999999999999E-2</v>
      </c>
      <c r="J8">
        <v>45</v>
      </c>
    </row>
    <row r="9" spans="1:16" x14ac:dyDescent="0.35">
      <c r="D9">
        <f t="shared" si="0"/>
        <v>1.0757186536423027</v>
      </c>
      <c r="E9" s="2">
        <v>1.587113</v>
      </c>
      <c r="F9" s="2">
        <v>0.112694</v>
      </c>
      <c r="G9" s="2">
        <v>20.134263000000001</v>
      </c>
      <c r="H9" s="2">
        <v>0.123059</v>
      </c>
      <c r="I9" s="2">
        <v>7.7235999999999999E-2</v>
      </c>
      <c r="J9">
        <v>46</v>
      </c>
    </row>
    <row r="10" spans="1:16" x14ac:dyDescent="0.35">
      <c r="D10">
        <f t="shared" si="0"/>
        <v>1.0056036065803984</v>
      </c>
      <c r="E10" s="2">
        <v>1.4234230000000001</v>
      </c>
      <c r="F10" s="2">
        <v>0.110081</v>
      </c>
      <c r="G10" s="2">
        <v>20.679212</v>
      </c>
      <c r="H10" s="2">
        <v>0.120918</v>
      </c>
      <c r="I10" s="2">
        <v>7.9713999999999993E-2</v>
      </c>
      <c r="J10">
        <v>47</v>
      </c>
    </row>
    <row r="11" spans="1:16" x14ac:dyDescent="0.35">
      <c r="D11">
        <f t="shared" si="0"/>
        <v>1.4074657923074989</v>
      </c>
      <c r="E11" s="2">
        <v>2.2719420000000001</v>
      </c>
      <c r="F11" s="2">
        <v>0.132101</v>
      </c>
      <c r="G11" s="2">
        <v>23.287406000000001</v>
      </c>
      <c r="H11" s="2">
        <v>0.13738</v>
      </c>
      <c r="I11" s="2">
        <v>7.4536000000000005E-2</v>
      </c>
      <c r="J11">
        <v>48</v>
      </c>
    </row>
    <row r="12" spans="1:16" x14ac:dyDescent="0.35">
      <c r="D12">
        <f t="shared" si="0"/>
        <v>1.0389159904699079</v>
      </c>
      <c r="E12" s="2">
        <v>1.5052859999999999</v>
      </c>
      <c r="F12" s="2">
        <v>0.111001</v>
      </c>
      <c r="G12" s="2">
        <v>20.231885999999999</v>
      </c>
      <c r="H12" s="2">
        <v>0.120657</v>
      </c>
      <c r="I12" s="2">
        <v>7.9759999999999998E-2</v>
      </c>
      <c r="J12">
        <v>49</v>
      </c>
    </row>
    <row r="13" spans="1:16" x14ac:dyDescent="0.35">
      <c r="D13">
        <f t="shared" si="0"/>
        <v>1.0178253374464363</v>
      </c>
      <c r="E13" s="2">
        <v>1.4620820000000001</v>
      </c>
      <c r="F13" s="2">
        <v>0.10974100000000001</v>
      </c>
      <c r="G13" s="2">
        <v>21.992186</v>
      </c>
      <c r="H13" s="2">
        <v>0.119848</v>
      </c>
      <c r="I13" s="2">
        <v>8.1662999999999999E-2</v>
      </c>
      <c r="J13">
        <v>50</v>
      </c>
    </row>
    <row r="14" spans="1:16" x14ac:dyDescent="0.35">
      <c r="D14">
        <f t="shared" si="0"/>
        <v>1.0053157596727635</v>
      </c>
      <c r="E14" s="2">
        <v>1.4244730000000001</v>
      </c>
      <c r="F14" s="2">
        <v>0.109935</v>
      </c>
      <c r="G14" s="2">
        <v>20.022496</v>
      </c>
      <c r="H14" s="2">
        <v>0.12103899999999999</v>
      </c>
      <c r="I14" s="2">
        <v>7.8052999999999997E-2</v>
      </c>
      <c r="J14">
        <v>51</v>
      </c>
    </row>
    <row r="15" spans="1:16" x14ac:dyDescent="0.35">
      <c r="D15" s="8">
        <f>AVERAGE(D5:D14)</f>
        <v>1.081550973365272</v>
      </c>
      <c r="E15" s="8">
        <f>AVERAGE(E5:E14)</f>
        <v>1.5922746000000001</v>
      </c>
      <c r="F15" s="8">
        <f>AVERAGE(F5:F14)</f>
        <v>0.11357550000000001</v>
      </c>
      <c r="G15" s="8">
        <f>AVERAGE(G5:G14)</f>
        <v>21.273064400000003</v>
      </c>
    </row>
    <row r="16" spans="1:16" x14ac:dyDescent="0.35">
      <c r="D16" s="8">
        <f>MEDIAN(D5:D14)</f>
        <v>1.0456601452823056</v>
      </c>
      <c r="E16" s="8">
        <f>MEDIAN(E5:E14)</f>
        <v>1.5248349999999999</v>
      </c>
      <c r="F16" s="8">
        <f>MEDIAN(F5:F14)</f>
        <v>0.11095350000000001</v>
      </c>
      <c r="G16" s="8">
        <f>MEDIAN(G5:G14)</f>
        <v>20.728903500000001</v>
      </c>
    </row>
    <row r="17" spans="1:15" x14ac:dyDescent="0.35">
      <c r="D17" s="8">
        <f t="array" ref="D17">MEDIAN(ABS(D5:D14-MEDIAN(D5:D14)))</f>
        <v>3.6511954312861139E-2</v>
      </c>
      <c r="E17" s="8">
        <f t="array" ref="E17">MEDIAN(ABS(E5:E14-MEDIAN(E5:E14)))</f>
        <v>7.4097999999999997E-2</v>
      </c>
      <c r="F17" s="8">
        <f t="array" ref="F17">MEDIAN(ABS(F5:F14-MEDIAN(F5:F14)))</f>
        <v>1.2655000000000097E-3</v>
      </c>
      <c r="G17" s="8">
        <f t="array" ref="G17">MEDIAN(ABS(G5:G14-MEDIAN(G5:G14)))</f>
        <v>0.65052400000000077</v>
      </c>
    </row>
    <row r="19" spans="1:15" x14ac:dyDescent="0.35">
      <c r="A19">
        <v>1858</v>
      </c>
      <c r="B19">
        <v>1858</v>
      </c>
      <c r="C19" t="s">
        <v>8</v>
      </c>
      <c r="D19">
        <f>((E19/$E$3)+(F19/$F$3))/2</f>
        <v>1.0189625213239455</v>
      </c>
      <c r="E19" s="2">
        <v>1.4466779999999999</v>
      </c>
      <c r="F19" s="2">
        <v>0.111202</v>
      </c>
      <c r="G19" s="2">
        <v>17.393810999999999</v>
      </c>
      <c r="H19" s="2">
        <v>0.121951</v>
      </c>
      <c r="I19" s="2">
        <v>7.4632000000000004E-2</v>
      </c>
      <c r="J19">
        <v>42</v>
      </c>
      <c r="K19">
        <v>100</v>
      </c>
      <c r="L19">
        <v>50</v>
      </c>
      <c r="M19" t="s">
        <v>49</v>
      </c>
      <c r="N19" t="s">
        <v>49</v>
      </c>
      <c r="O19" s="6">
        <f>(32*L19*K19)/A19</f>
        <v>86.114101184068886</v>
      </c>
    </row>
    <row r="20" spans="1:15" x14ac:dyDescent="0.35">
      <c r="D20">
        <f t="shared" ref="D20:D28" si="1">((E20/$E$3)+(F20/$F$3))/2</f>
        <v>1.0246271020927644</v>
      </c>
      <c r="E20" s="2">
        <v>1.4581980000000001</v>
      </c>
      <c r="F20" s="2">
        <v>0.11154699999999999</v>
      </c>
      <c r="G20" s="2">
        <v>20.292902999999999</v>
      </c>
      <c r="H20" s="2">
        <v>0.124752</v>
      </c>
      <c r="I20" s="2">
        <v>7.8717999999999996E-2</v>
      </c>
      <c r="J20">
        <v>43</v>
      </c>
    </row>
    <row r="21" spans="1:15" x14ac:dyDescent="0.35">
      <c r="D21">
        <f t="shared" si="1"/>
        <v>1.0150383324937775</v>
      </c>
      <c r="E21" s="2">
        <v>1.434993</v>
      </c>
      <c r="F21" s="2">
        <v>0.11125400000000001</v>
      </c>
      <c r="G21" s="2">
        <v>20.358402999999999</v>
      </c>
      <c r="H21" s="2">
        <v>0.124376</v>
      </c>
      <c r="I21" s="2">
        <v>7.8321000000000002E-2</v>
      </c>
      <c r="J21">
        <v>44</v>
      </c>
    </row>
    <row r="22" spans="1:15" x14ac:dyDescent="0.35">
      <c r="D22">
        <f t="shared" si="1"/>
        <v>1.0184877437073805</v>
      </c>
      <c r="E22" s="2">
        <v>1.4525239999999999</v>
      </c>
      <c r="F22" s="2">
        <v>0.110638</v>
      </c>
      <c r="G22" s="2">
        <v>18.671165999999999</v>
      </c>
      <c r="H22" s="2">
        <v>0.122099</v>
      </c>
      <c r="I22" s="2">
        <v>7.6078999999999994E-2</v>
      </c>
      <c r="J22">
        <v>45</v>
      </c>
    </row>
    <row r="23" spans="1:15" x14ac:dyDescent="0.35">
      <c r="D23">
        <f t="shared" si="1"/>
        <v>1.0833482104702972</v>
      </c>
      <c r="E23" s="2">
        <v>1.599799</v>
      </c>
      <c r="F23" s="2">
        <v>0.113381</v>
      </c>
      <c r="G23" s="2">
        <v>17.345327000000001</v>
      </c>
      <c r="H23" s="2">
        <v>0.122032</v>
      </c>
      <c r="I23" s="2">
        <v>7.3274000000000006E-2</v>
      </c>
      <c r="J23">
        <v>46</v>
      </c>
    </row>
    <row r="24" spans="1:15" x14ac:dyDescent="0.35">
      <c r="D24">
        <f t="shared" si="1"/>
        <v>1.0490894294229605</v>
      </c>
      <c r="E24" s="2">
        <v>1.5173779999999999</v>
      </c>
      <c r="F24" s="2">
        <v>0.11229600000000001</v>
      </c>
      <c r="G24" s="2">
        <v>18.694216000000001</v>
      </c>
      <c r="H24" s="2">
        <v>0.122973</v>
      </c>
      <c r="I24" s="2">
        <v>7.5120999999999993E-2</v>
      </c>
      <c r="J24">
        <v>47</v>
      </c>
    </row>
    <row r="25" spans="1:15" x14ac:dyDescent="0.35">
      <c r="D25">
        <f t="shared" si="1"/>
        <v>1.0350370176599797</v>
      </c>
      <c r="E25" s="2">
        <v>1.48567</v>
      </c>
      <c r="F25" s="2">
        <v>0.11168599999999999</v>
      </c>
      <c r="G25" s="2">
        <v>19.231498999999999</v>
      </c>
      <c r="H25" s="2">
        <v>0.123823</v>
      </c>
      <c r="I25" s="2">
        <v>7.7785999999999994E-2</v>
      </c>
      <c r="J25">
        <v>48</v>
      </c>
    </row>
    <row r="26" spans="1:15" x14ac:dyDescent="0.35">
      <c r="D26">
        <f t="shared" si="1"/>
        <v>1.1444256862224982</v>
      </c>
      <c r="E26" s="2">
        <v>1.733176</v>
      </c>
      <c r="F26" s="2">
        <v>0.116381</v>
      </c>
      <c r="G26" s="2">
        <v>18.549617999999999</v>
      </c>
      <c r="H26" s="2">
        <v>0.12628400000000001</v>
      </c>
      <c r="I26" s="2">
        <v>7.6162999999999995E-2</v>
      </c>
      <c r="J26">
        <v>49</v>
      </c>
    </row>
    <row r="27" spans="1:15" x14ac:dyDescent="0.35">
      <c r="D27">
        <f t="shared" si="1"/>
        <v>1.0122210761804913</v>
      </c>
      <c r="E27" s="2">
        <v>1.4432590000000001</v>
      </c>
      <c r="F27" s="2">
        <v>0.109983</v>
      </c>
      <c r="G27" s="2">
        <v>19.539145999999999</v>
      </c>
      <c r="H27" s="2">
        <v>0.122123</v>
      </c>
      <c r="I27" s="2">
        <v>7.7425999999999995E-2</v>
      </c>
      <c r="J27">
        <v>50</v>
      </c>
    </row>
    <row r="28" spans="1:15" x14ac:dyDescent="0.35">
      <c r="D28">
        <f t="shared" si="1"/>
        <v>1.075568673282385</v>
      </c>
      <c r="E28" s="2">
        <v>1.584133</v>
      </c>
      <c r="F28" s="2">
        <v>0.112895</v>
      </c>
      <c r="G28" s="2">
        <v>17.937301999999999</v>
      </c>
      <c r="H28" s="2">
        <v>0.121224</v>
      </c>
      <c r="I28" s="2">
        <v>7.5580999999999995E-2</v>
      </c>
      <c r="J28">
        <v>51</v>
      </c>
    </row>
    <row r="29" spans="1:15" x14ac:dyDescent="0.35">
      <c r="D29" s="8">
        <f>AVERAGE(D19:D28)</f>
        <v>1.0476805792856481</v>
      </c>
      <c r="E29" s="8">
        <f>AVERAGE(E19:E28)</f>
        <v>1.5155808</v>
      </c>
      <c r="F29" s="8">
        <f>AVERAGE(F19:F28)</f>
        <v>0.11212629999999998</v>
      </c>
      <c r="G29" s="8">
        <f>AVERAGE(G19:G28)</f>
        <v>18.8013391</v>
      </c>
    </row>
    <row r="30" spans="1:15" x14ac:dyDescent="0.35">
      <c r="D30" s="8">
        <f>MEDIAN(D19:D28)</f>
        <v>1.0298320598763722</v>
      </c>
      <c r="E30" s="8">
        <f>MEDIAN(E19:E28)</f>
        <v>1.4719340000000001</v>
      </c>
      <c r="F30" s="8">
        <f>MEDIAN(F19:F28)</f>
        <v>0.11161649999999999</v>
      </c>
      <c r="G30" s="8">
        <f>MEDIAN(G19:G28)</f>
        <v>18.682690999999998</v>
      </c>
    </row>
    <row r="31" spans="1:15" x14ac:dyDescent="0.35">
      <c r="D31" s="8">
        <f t="array" ref="D31">MEDIAN(ABS(D19:D28-MEDIAN(D19:D28)))</f>
        <v>1.6202355539237767E-2</v>
      </c>
      <c r="E31" s="8">
        <f t="array" ref="E31">MEDIAN(ABS(E19:E28-MEDIAN(E19:E28)))</f>
        <v>3.2808000000000059E-2</v>
      </c>
      <c r="F31" s="8">
        <f t="array" ref="F31">MEDIAN(ABS(F19:F28-MEDIAN(F19:F28)))</f>
        <v>8.2900000000000335E-4</v>
      </c>
      <c r="G31" s="8">
        <f t="array" ref="G31">MEDIAN(ABS(G19:G28-MEDIAN(G19:G28)))</f>
        <v>0.80092199999999991</v>
      </c>
    </row>
    <row r="33" spans="1:15" x14ac:dyDescent="0.35">
      <c r="A33">
        <v>24000</v>
      </c>
      <c r="B33">
        <v>1858</v>
      </c>
      <c r="C33" t="s">
        <v>8</v>
      </c>
      <c r="D33">
        <f>((E33/$E$3)+(F33/$F$3))/2</f>
        <v>1.0745792926756055</v>
      </c>
      <c r="E33" s="2">
        <v>1.542184</v>
      </c>
      <c r="F33" s="2">
        <v>0.11597200000000001</v>
      </c>
      <c r="G33" s="2">
        <v>17.704293</v>
      </c>
      <c r="H33" s="2">
        <v>0.122283</v>
      </c>
      <c r="I33" s="2">
        <v>7.1923000000000001E-2</v>
      </c>
      <c r="J33">
        <v>42</v>
      </c>
      <c r="K33">
        <v>200</v>
      </c>
      <c r="L33">
        <v>100</v>
      </c>
      <c r="M33" t="s">
        <v>23</v>
      </c>
      <c r="N33" t="s">
        <v>49</v>
      </c>
      <c r="O33" s="6">
        <f>(32*L33*K33)/A33</f>
        <v>26.666666666666668</v>
      </c>
    </row>
    <row r="34" spans="1:15" x14ac:dyDescent="0.35">
      <c r="D34">
        <f t="shared" ref="D34:D42" si="2">((E34/$E$3)+(F34/$F$3))/2</f>
        <v>1.00639890120727</v>
      </c>
      <c r="E34" s="2">
        <v>1.4084080000000001</v>
      </c>
      <c r="F34" s="2">
        <v>0.11143599999999999</v>
      </c>
      <c r="G34" s="2">
        <v>19.931038000000001</v>
      </c>
      <c r="H34" s="2">
        <v>0.120299</v>
      </c>
      <c r="I34" s="2">
        <v>7.5458999999999998E-2</v>
      </c>
      <c r="J34">
        <v>43</v>
      </c>
    </row>
    <row r="35" spans="1:15" x14ac:dyDescent="0.35">
      <c r="D35">
        <f t="shared" si="2"/>
        <v>1.054943029186272</v>
      </c>
      <c r="E35" s="2">
        <v>1.495873</v>
      </c>
      <c r="F35" s="2">
        <v>0.115277</v>
      </c>
      <c r="G35" s="2">
        <v>20.366747</v>
      </c>
      <c r="H35" s="2">
        <v>0.124566</v>
      </c>
      <c r="I35" s="2">
        <v>7.6721999999999999E-2</v>
      </c>
      <c r="J35">
        <v>44</v>
      </c>
    </row>
    <row r="36" spans="1:15" x14ac:dyDescent="0.35">
      <c r="D36">
        <f t="shared" si="2"/>
        <v>1.0259845121985582</v>
      </c>
      <c r="E36" s="2">
        <v>1.469738</v>
      </c>
      <c r="F36" s="2">
        <v>0.11094</v>
      </c>
      <c r="G36" s="2">
        <v>21.199873</v>
      </c>
      <c r="H36" s="2">
        <v>0.119772</v>
      </c>
      <c r="I36" s="2">
        <v>7.9930000000000001E-2</v>
      </c>
      <c r="J36">
        <v>45</v>
      </c>
    </row>
    <row r="37" spans="1:15" x14ac:dyDescent="0.35">
      <c r="D37">
        <f t="shared" si="2"/>
        <v>1.1511953845514327</v>
      </c>
      <c r="E37" s="2">
        <v>1.695786</v>
      </c>
      <c r="F37" s="2">
        <v>0.120812</v>
      </c>
      <c r="G37" s="2">
        <v>20.187759</v>
      </c>
      <c r="H37" s="2">
        <v>0.128192</v>
      </c>
      <c r="I37" s="2">
        <v>7.3626999999999998E-2</v>
      </c>
      <c r="J37">
        <v>46</v>
      </c>
    </row>
    <row r="38" spans="1:15" x14ac:dyDescent="0.35">
      <c r="D38">
        <f t="shared" si="2"/>
        <v>1.0523911792670708</v>
      </c>
      <c r="E38" s="2">
        <v>1.5271999999999999</v>
      </c>
      <c r="F38" s="2">
        <v>0.11225300000000001</v>
      </c>
      <c r="G38" s="2">
        <v>22.064983000000002</v>
      </c>
      <c r="H38" s="2">
        <v>0.12210600000000001</v>
      </c>
      <c r="I38" s="2">
        <v>7.9578999999999997E-2</v>
      </c>
      <c r="J38">
        <v>47</v>
      </c>
    </row>
    <row r="39" spans="1:15" x14ac:dyDescent="0.35">
      <c r="D39">
        <f t="shared" si="2"/>
        <v>1.1112822089357517</v>
      </c>
      <c r="E39" s="2">
        <v>1.6331</v>
      </c>
      <c r="F39" s="2">
        <v>0.11692900000000001</v>
      </c>
      <c r="G39" s="2">
        <v>19.635771999999999</v>
      </c>
      <c r="H39" s="2">
        <v>0.12778900000000001</v>
      </c>
      <c r="I39" s="2">
        <v>7.4968000000000007E-2</v>
      </c>
      <c r="J39">
        <v>48</v>
      </c>
    </row>
    <row r="40" spans="1:15" x14ac:dyDescent="0.35">
      <c r="D40">
        <f t="shared" si="2"/>
        <v>1.0646476015459472</v>
      </c>
      <c r="E40" s="2">
        <v>1.5317639999999999</v>
      </c>
      <c r="F40" s="2">
        <v>0.11459900000000001</v>
      </c>
      <c r="G40" s="2">
        <v>20.28453</v>
      </c>
      <c r="H40" s="2">
        <v>0.123707</v>
      </c>
      <c r="I40" s="2">
        <v>7.5774999999999995E-2</v>
      </c>
      <c r="J40">
        <v>49</v>
      </c>
    </row>
    <row r="41" spans="1:15" x14ac:dyDescent="0.35">
      <c r="D41">
        <f t="shared" si="2"/>
        <v>1.092636656152236</v>
      </c>
      <c r="E41" s="2">
        <v>1.6211420000000001</v>
      </c>
      <c r="F41" s="2">
        <v>0.11375399999999999</v>
      </c>
      <c r="G41" s="2">
        <v>21.40089</v>
      </c>
      <c r="H41" s="2">
        <v>0.123241</v>
      </c>
      <c r="I41" s="2">
        <v>7.6918E-2</v>
      </c>
      <c r="J41">
        <v>50</v>
      </c>
    </row>
    <row r="42" spans="1:15" x14ac:dyDescent="0.35">
      <c r="D42">
        <f t="shared" si="2"/>
        <v>1.0644558292679989</v>
      </c>
      <c r="E42" s="2">
        <v>1.5417019999999999</v>
      </c>
      <c r="F42" s="2">
        <v>0.113776</v>
      </c>
      <c r="G42" s="2">
        <v>20.651568999999999</v>
      </c>
      <c r="H42" s="2">
        <v>0.123067</v>
      </c>
      <c r="I42" s="2">
        <v>7.5748999999999997E-2</v>
      </c>
      <c r="J42">
        <v>51</v>
      </c>
    </row>
    <row r="43" spans="1:15" x14ac:dyDescent="0.35">
      <c r="D43" s="8">
        <f>AVERAGE(D33:D42)</f>
        <v>1.0698514594988142</v>
      </c>
      <c r="E43" s="8">
        <f>AVERAGE(E33:E42)</f>
        <v>1.5466896999999999</v>
      </c>
      <c r="F43" s="8">
        <f>AVERAGE(F33:F42)</f>
        <v>0.11457480000000002</v>
      </c>
      <c r="G43" s="8">
        <f>AVERAGE(G33:G42)</f>
        <v>20.342745399999998</v>
      </c>
    </row>
    <row r="44" spans="1:15" x14ac:dyDescent="0.35">
      <c r="D44" s="8">
        <f>MEDIAN(D33:D42)</f>
        <v>1.064551715406973</v>
      </c>
      <c r="E44" s="8">
        <f>MEDIAN(E33:E42)</f>
        <v>1.5367329999999999</v>
      </c>
      <c r="F44" s="8">
        <f>MEDIAN(F33:F42)</f>
        <v>0.1141875</v>
      </c>
      <c r="G44" s="8">
        <f>MEDIAN(G33:G42)</f>
        <v>20.3256385</v>
      </c>
    </row>
    <row r="45" spans="1:15" x14ac:dyDescent="0.35">
      <c r="D45" s="8">
        <f t="array" ref="D45">MEDIAN(ABS(D33:D42-MEDIAN(D33:D42)))</f>
        <v>2.0122738442582611E-2</v>
      </c>
      <c r="E45" s="8">
        <f t="array" ref="E45">MEDIAN(ABS(E33:E42-MEDIAN(E33:E42)))</f>
        <v>5.3927499999999906E-2</v>
      </c>
      <c r="F45" s="8">
        <f t="array" ref="F45">MEDIAN(ABS(F33:F42-MEDIAN(F33:F42)))</f>
        <v>1.8595E-3</v>
      </c>
      <c r="G45" s="8">
        <f t="array" ref="G45">MEDIAN(ABS(G33:G42-MEDIAN(G33:G42)))</f>
        <v>0.54223350000000003</v>
      </c>
    </row>
    <row r="47" spans="1:15" x14ac:dyDescent="0.35">
      <c r="A47">
        <v>1858</v>
      </c>
      <c r="B47">
        <v>1858</v>
      </c>
      <c r="C47" t="s">
        <v>8</v>
      </c>
      <c r="D47">
        <f>((E47/$E$3)+(F47/$F$3))/2</f>
        <v>0.99613620336571029</v>
      </c>
      <c r="E47" s="2">
        <v>1.4240710000000001</v>
      </c>
      <c r="F47" s="2">
        <v>0.107941</v>
      </c>
      <c r="G47" s="2">
        <v>13.383298</v>
      </c>
      <c r="H47" s="2">
        <v>0.11774999999999999</v>
      </c>
      <c r="I47" s="2">
        <v>6.3635999999999998E-2</v>
      </c>
      <c r="J47">
        <v>42</v>
      </c>
      <c r="K47">
        <v>200</v>
      </c>
      <c r="L47">
        <v>100</v>
      </c>
      <c r="M47" t="s">
        <v>49</v>
      </c>
      <c r="N47" t="s">
        <v>49</v>
      </c>
      <c r="O47" s="6">
        <f>(32*L47*K47)/A47</f>
        <v>344.45640473627554</v>
      </c>
    </row>
    <row r="48" spans="1:15" x14ac:dyDescent="0.35">
      <c r="D48">
        <f t="shared" ref="D48:D56" si="3">((E48/$E$3)+(F48/$F$3))/2</f>
        <v>0.99397751024144854</v>
      </c>
      <c r="E48" s="2">
        <v>1.402655</v>
      </c>
      <c r="F48" s="2">
        <v>0.10914699999999999</v>
      </c>
      <c r="G48" s="2">
        <v>16.790780000000002</v>
      </c>
      <c r="H48" s="2">
        <v>0.11963799999999999</v>
      </c>
      <c r="I48" s="2">
        <v>7.3576000000000003E-2</v>
      </c>
      <c r="J48">
        <v>43</v>
      </c>
    </row>
    <row r="49" spans="1:15" x14ac:dyDescent="0.35">
      <c r="D49">
        <f t="shared" si="3"/>
        <v>1.0017892576388292</v>
      </c>
      <c r="E49" s="2">
        <v>1.412072</v>
      </c>
      <c r="F49" s="2">
        <v>0.11013100000000001</v>
      </c>
      <c r="G49" s="2">
        <v>15.526972000000001</v>
      </c>
      <c r="H49" s="2">
        <v>0.11891400000000001</v>
      </c>
      <c r="I49" s="2">
        <v>6.9349999999999995E-2</v>
      </c>
      <c r="J49">
        <v>44</v>
      </c>
    </row>
    <row r="50" spans="1:15" x14ac:dyDescent="0.35">
      <c r="D50">
        <f t="shared" si="3"/>
        <v>0.98265238177651126</v>
      </c>
      <c r="E50" s="2">
        <v>1.3815740000000001</v>
      </c>
      <c r="F50" s="2">
        <v>0.108304</v>
      </c>
      <c r="G50" s="2">
        <v>14.345824</v>
      </c>
      <c r="H50" s="2">
        <v>0.116479</v>
      </c>
      <c r="I50" s="2">
        <v>6.1191000000000002E-2</v>
      </c>
      <c r="J50">
        <v>45</v>
      </c>
    </row>
    <row r="51" spans="1:15" x14ac:dyDescent="0.35">
      <c r="D51">
        <f t="shared" si="3"/>
        <v>1.0878937442388921</v>
      </c>
      <c r="E51" s="2">
        <v>1.59859</v>
      </c>
      <c r="F51" s="2">
        <v>0.114479</v>
      </c>
      <c r="G51" s="2">
        <v>16.380389999999998</v>
      </c>
      <c r="H51" s="2">
        <v>0.123345</v>
      </c>
      <c r="I51" s="2">
        <v>7.2325E-2</v>
      </c>
      <c r="J51">
        <v>46</v>
      </c>
    </row>
    <row r="52" spans="1:15" x14ac:dyDescent="0.35">
      <c r="D52">
        <f t="shared" si="3"/>
        <v>0.99451528134317624</v>
      </c>
      <c r="E52" s="2">
        <v>1.406126</v>
      </c>
      <c r="F52" s="2">
        <v>0.10899300000000001</v>
      </c>
      <c r="G52" s="2">
        <v>13.375444</v>
      </c>
      <c r="H52" s="2">
        <v>0.11916400000000001</v>
      </c>
      <c r="I52" s="2">
        <v>6.3363000000000003E-2</v>
      </c>
      <c r="J52">
        <v>47</v>
      </c>
    </row>
    <row r="53" spans="1:15" x14ac:dyDescent="0.35">
      <c r="D53">
        <f t="shared" si="3"/>
        <v>1.0214751586022524</v>
      </c>
      <c r="E53" s="2">
        <v>1.4679679999999999</v>
      </c>
      <c r="F53" s="2">
        <v>0.110084</v>
      </c>
      <c r="G53" s="2">
        <v>13.169480999999999</v>
      </c>
      <c r="H53" s="2">
        <v>0.121559</v>
      </c>
      <c r="I53" s="2">
        <v>6.4514000000000002E-2</v>
      </c>
      <c r="J53">
        <v>48</v>
      </c>
    </row>
    <row r="54" spans="1:15" x14ac:dyDescent="0.35">
      <c r="D54">
        <f t="shared" si="3"/>
        <v>1.0251807072726391</v>
      </c>
      <c r="E54" s="2">
        <v>1.446043</v>
      </c>
      <c r="F54" s="2">
        <v>0.112624</v>
      </c>
      <c r="G54" s="2">
        <v>16.973728000000001</v>
      </c>
      <c r="H54" s="2">
        <v>0.1245</v>
      </c>
      <c r="I54" s="2">
        <v>7.2312000000000001E-2</v>
      </c>
      <c r="J54">
        <v>49</v>
      </c>
    </row>
    <row r="55" spans="1:15" x14ac:dyDescent="0.35">
      <c r="D55">
        <f t="shared" si="3"/>
        <v>1.0185065084084226</v>
      </c>
      <c r="E55" s="2">
        <v>1.4402159999999999</v>
      </c>
      <c r="F55" s="2">
        <v>0.111609</v>
      </c>
      <c r="G55" s="2">
        <v>18.365580999999999</v>
      </c>
      <c r="H55" s="2">
        <v>0.122381</v>
      </c>
      <c r="I55" s="2">
        <v>7.6036000000000006E-2</v>
      </c>
      <c r="J55">
        <v>50</v>
      </c>
    </row>
    <row r="56" spans="1:15" x14ac:dyDescent="0.35">
      <c r="D56">
        <f t="shared" si="3"/>
        <v>0.98080870260300479</v>
      </c>
      <c r="E56" s="2">
        <v>1.378992</v>
      </c>
      <c r="F56" s="2">
        <v>0.1081</v>
      </c>
      <c r="G56" s="2">
        <v>12.262288</v>
      </c>
      <c r="H56" s="2">
        <v>0.116796</v>
      </c>
      <c r="I56" s="2">
        <v>6.1166999999999999E-2</v>
      </c>
      <c r="J56">
        <v>51</v>
      </c>
    </row>
    <row r="57" spans="1:15" x14ac:dyDescent="0.35">
      <c r="D57" s="8">
        <f>AVERAGE(D47:D56)</f>
        <v>1.0102935455490887</v>
      </c>
      <c r="E57" s="8">
        <f>AVERAGE(E47:E56)</f>
        <v>1.4358306999999999</v>
      </c>
      <c r="F57" s="8">
        <f>AVERAGE(F47:F56)</f>
        <v>0.11014120000000001</v>
      </c>
      <c r="G57" s="8">
        <f>AVERAGE(G47:G56)</f>
        <v>15.057378600000002</v>
      </c>
    </row>
    <row r="58" spans="1:15" x14ac:dyDescent="0.35">
      <c r="D58" s="8">
        <f>MEDIAN(D47:D56)</f>
        <v>0.99896273050226969</v>
      </c>
      <c r="E58" s="8">
        <f>MEDIAN(E47:E56)</f>
        <v>1.4180714999999999</v>
      </c>
      <c r="F58" s="8">
        <f>MEDIAN(F47:F56)</f>
        <v>0.1096155</v>
      </c>
      <c r="G58" s="8">
        <f>MEDIAN(G47:G56)</f>
        <v>14.936398000000001</v>
      </c>
    </row>
    <row r="59" spans="1:15" x14ac:dyDescent="0.35">
      <c r="D59" s="8">
        <f t="array" ref="D59">MEDIAN(ABS(D47:D56-MEDIAN(D47:D56)))</f>
        <v>1.7232188312511665E-2</v>
      </c>
      <c r="E59" s="8">
        <f t="array" ref="E59">MEDIAN(ABS(E47:E56-MEDIAN(E47:E56)))</f>
        <v>2.5058000000000025E-2</v>
      </c>
      <c r="F59" s="8">
        <f t="array" ref="F59">MEDIAN(ABS(F47:F56-MEDIAN(F47:F56)))</f>
        <v>1.413500000000005E-3</v>
      </c>
      <c r="G59" s="8">
        <f t="array" ref="G59">MEDIAN(ABS(G47:G56-MEDIAN(G47:G56)))</f>
        <v>1.6639355000000009</v>
      </c>
    </row>
    <row r="61" spans="1:15" x14ac:dyDescent="0.35">
      <c r="A61">
        <v>24000</v>
      </c>
      <c r="B61">
        <v>1858</v>
      </c>
      <c r="C61" t="s">
        <v>8</v>
      </c>
      <c r="D61">
        <f>((E61/$E$3)+(F61/$F$3))/2</f>
        <v>0.98651921685191957</v>
      </c>
      <c r="E61" s="2">
        <v>1.3882859999999999</v>
      </c>
      <c r="F61" s="2">
        <v>0.10863</v>
      </c>
      <c r="G61" s="2">
        <v>11.474271999999999</v>
      </c>
      <c r="H61" s="2">
        <v>0.11720899999999999</v>
      </c>
      <c r="I61" s="2">
        <v>6.7407999999999996E-2</v>
      </c>
      <c r="J61">
        <v>42</v>
      </c>
      <c r="K61">
        <v>400</v>
      </c>
      <c r="L61">
        <v>200</v>
      </c>
      <c r="M61" t="s">
        <v>23</v>
      </c>
      <c r="N61" t="s">
        <v>49</v>
      </c>
      <c r="O61" s="6">
        <f>(32*L61*K61)/A61</f>
        <v>106.66666666666667</v>
      </c>
    </row>
    <row r="62" spans="1:15" x14ac:dyDescent="0.35">
      <c r="D62">
        <f t="shared" ref="D62:D70" si="4">((E62/$E$3)+(F62/$F$3))/2</f>
        <v>1.0352782122273001</v>
      </c>
      <c r="E62" s="2">
        <v>1.483827</v>
      </c>
      <c r="F62" s="2">
        <v>0.111884</v>
      </c>
      <c r="G62" s="2">
        <v>15.030332</v>
      </c>
      <c r="H62" s="2">
        <v>0.118564</v>
      </c>
      <c r="I62" s="2">
        <v>6.5810999999999995E-2</v>
      </c>
      <c r="J62">
        <v>43</v>
      </c>
    </row>
    <row r="63" spans="1:15" x14ac:dyDescent="0.35">
      <c r="D63">
        <f t="shared" si="4"/>
        <v>0.98800270796204981</v>
      </c>
      <c r="E63" s="2">
        <v>1.409613</v>
      </c>
      <c r="F63" s="2">
        <v>0.107282</v>
      </c>
      <c r="G63" s="2">
        <v>12.675523</v>
      </c>
      <c r="H63" s="2">
        <v>0.11601400000000001</v>
      </c>
      <c r="I63" s="2">
        <v>6.3688999999999996E-2</v>
      </c>
      <c r="J63">
        <v>44</v>
      </c>
    </row>
    <row r="64" spans="1:15" x14ac:dyDescent="0.35">
      <c r="J64">
        <v>45</v>
      </c>
    </row>
    <row r="65" spans="1:15" x14ac:dyDescent="0.35">
      <c r="J65">
        <v>46</v>
      </c>
    </row>
    <row r="66" spans="1:15" x14ac:dyDescent="0.35">
      <c r="J66">
        <v>47</v>
      </c>
    </row>
    <row r="67" spans="1:15" x14ac:dyDescent="0.35">
      <c r="J67">
        <v>48</v>
      </c>
    </row>
    <row r="68" spans="1:15" x14ac:dyDescent="0.35">
      <c r="J68">
        <v>49</v>
      </c>
    </row>
    <row r="69" spans="1:15" x14ac:dyDescent="0.35">
      <c r="J69">
        <v>50</v>
      </c>
    </row>
    <row r="70" spans="1:15" x14ac:dyDescent="0.35">
      <c r="J70">
        <v>51</v>
      </c>
    </row>
    <row r="71" spans="1:15" x14ac:dyDescent="0.35">
      <c r="D71" s="8">
        <f>AVERAGE(D61:D70)</f>
        <v>1.0032667123470898</v>
      </c>
      <c r="E71" s="8">
        <f>AVERAGE(E61:E70)</f>
        <v>1.4272419999999999</v>
      </c>
      <c r="F71" s="8">
        <f>AVERAGE(F61:F70)</f>
        <v>0.10926533333333333</v>
      </c>
      <c r="G71" s="8">
        <f>AVERAGE(G61:G70)</f>
        <v>13.060042333333334</v>
      </c>
    </row>
    <row r="72" spans="1:15" x14ac:dyDescent="0.35">
      <c r="D72" s="8">
        <f>MEDIAN(D61:D70)</f>
        <v>0.98800270796204981</v>
      </c>
      <c r="E72" s="8">
        <f>MEDIAN(E61:E70)</f>
        <v>1.409613</v>
      </c>
      <c r="F72" s="8">
        <f>MEDIAN(F61:F70)</f>
        <v>0.10863</v>
      </c>
      <c r="G72" s="8">
        <f>MEDIAN(G61:G70)</f>
        <v>12.675523</v>
      </c>
    </row>
    <row r="73" spans="1:15" x14ac:dyDescent="0.35">
      <c r="D73" s="8"/>
    </row>
    <row r="75" spans="1:15" x14ac:dyDescent="0.35">
      <c r="A75">
        <v>1858</v>
      </c>
      <c r="B75">
        <v>1858</v>
      </c>
      <c r="C75" t="s">
        <v>8</v>
      </c>
      <c r="D75">
        <f>((E75/$E$3)+(F75/$F$3))/2</f>
        <v>0.96421505611295633</v>
      </c>
      <c r="E75" s="2">
        <v>1.347529</v>
      </c>
      <c r="F75" s="2">
        <v>0.10691000000000001</v>
      </c>
      <c r="G75" s="2">
        <v>12.337854999999999</v>
      </c>
      <c r="H75" s="2">
        <v>0.115888</v>
      </c>
      <c r="I75" s="2">
        <v>6.2128999999999997E-2</v>
      </c>
      <c r="J75">
        <v>42</v>
      </c>
      <c r="K75">
        <v>400</v>
      </c>
      <c r="L75">
        <v>200</v>
      </c>
      <c r="M75" t="s">
        <v>49</v>
      </c>
      <c r="N75" t="s">
        <v>49</v>
      </c>
      <c r="O75" s="6">
        <f>(32*L75*K75)/A75</f>
        <v>1377.8256189451022</v>
      </c>
    </row>
    <row r="76" spans="1:15" x14ac:dyDescent="0.35">
      <c r="D76">
        <f t="shared" ref="D76:D84" si="5">((E76/$E$3)+(F76/$F$3))/2</f>
        <v>0.94361760019517815</v>
      </c>
      <c r="E76" s="2">
        <v>1.3140229999999999</v>
      </c>
      <c r="F76" s="2">
        <v>0.10499699999999999</v>
      </c>
      <c r="G76" s="2">
        <v>11.75281</v>
      </c>
      <c r="H76" s="2">
        <v>0.114577</v>
      </c>
      <c r="I76" s="2">
        <v>6.0520999999999998E-2</v>
      </c>
      <c r="J76">
        <v>43</v>
      </c>
    </row>
    <row r="77" spans="1:15" x14ac:dyDescent="0.35">
      <c r="D77">
        <f t="shared" si="5"/>
        <v>0.95153250967244651</v>
      </c>
      <c r="E77" s="2">
        <v>1.3332390000000001</v>
      </c>
      <c r="F77" s="2">
        <v>0.10523399999999999</v>
      </c>
      <c r="G77" s="2">
        <v>11.808035</v>
      </c>
      <c r="H77" s="2">
        <v>0.113221</v>
      </c>
      <c r="I77" s="2">
        <v>6.0193999999999998E-2</v>
      </c>
      <c r="J77">
        <v>44</v>
      </c>
    </row>
    <row r="78" spans="1:15" x14ac:dyDescent="0.35">
      <c r="J78">
        <v>45</v>
      </c>
    </row>
    <row r="79" spans="1:15" x14ac:dyDescent="0.35">
      <c r="J79">
        <v>46</v>
      </c>
    </row>
    <row r="80" spans="1:15" x14ac:dyDescent="0.35">
      <c r="J80">
        <v>47</v>
      </c>
    </row>
    <row r="81" spans="4:10" x14ac:dyDescent="0.35">
      <c r="J81">
        <v>48</v>
      </c>
    </row>
    <row r="82" spans="4:10" x14ac:dyDescent="0.35">
      <c r="J82">
        <v>49</v>
      </c>
    </row>
    <row r="83" spans="4:10" x14ac:dyDescent="0.35">
      <c r="J83">
        <v>50</v>
      </c>
    </row>
    <row r="84" spans="4:10" x14ac:dyDescent="0.35">
      <c r="J84">
        <v>51</v>
      </c>
    </row>
    <row r="85" spans="4:10" x14ac:dyDescent="0.35">
      <c r="D85" s="8">
        <f>AVERAGE(D75:D84)</f>
        <v>0.95312172199352696</v>
      </c>
      <c r="E85" s="8">
        <f>AVERAGE(E75:E84)</f>
        <v>1.3315970000000001</v>
      </c>
      <c r="F85" s="8">
        <f>AVERAGE(F75:F84)</f>
        <v>0.10571366666666666</v>
      </c>
      <c r="G85" s="8">
        <f>AVERAGE(G75:G84)</f>
        <v>11.966233333333335</v>
      </c>
    </row>
    <row r="86" spans="4:10" x14ac:dyDescent="0.35">
      <c r="D86" s="8">
        <f>MEDIAN(D75:D84)</f>
        <v>0.95153250967244651</v>
      </c>
      <c r="E86" s="8">
        <f>MEDIAN(E75:E84)</f>
        <v>1.3332390000000001</v>
      </c>
      <c r="F86" s="8">
        <f>MEDIAN(F75:F84)</f>
        <v>0.10523399999999999</v>
      </c>
      <c r="G86" s="8">
        <f>MEDIAN(G75:G84)</f>
        <v>11.808035</v>
      </c>
    </row>
    <row r="87" spans="4:10" x14ac:dyDescent="0.35">
      <c r="D87" s="8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9255-9F50-4D45-A755-E2577DDA0867}">
  <dimension ref="A1:P89"/>
  <sheetViews>
    <sheetView zoomScale="55" zoomScaleNormal="55" workbookViewId="0">
      <pane ySplit="1" topLeftCell="A59" activePane="bottomLeft" state="frozen"/>
      <selection activeCell="B1" sqref="B1"/>
      <selection pane="bottomLeft" activeCell="B70" sqref="B70"/>
    </sheetView>
  </sheetViews>
  <sheetFormatPr baseColWidth="10" defaultRowHeight="14.5" x14ac:dyDescent="0.35"/>
  <cols>
    <col min="1" max="1" width="8.08984375" bestFit="1" customWidth="1"/>
    <col min="2" max="2" width="7.453125" bestFit="1" customWidth="1"/>
    <col min="3" max="3" width="9.81640625" bestFit="1" customWidth="1"/>
    <col min="4" max="4" width="8.7265625" customWidth="1"/>
    <col min="5" max="6" width="7.6328125" bestFit="1" customWidth="1"/>
    <col min="7" max="7" width="7.54296875" bestFit="1" customWidth="1"/>
    <col min="8" max="9" width="8.6328125" bestFit="1" customWidth="1"/>
    <col min="10" max="10" width="4.90625" bestFit="1" customWidth="1"/>
    <col min="11" max="11" width="6.7265625" bestFit="1" customWidth="1"/>
    <col min="12" max="12" width="7.36328125" bestFit="1" customWidth="1"/>
    <col min="13" max="13" width="16.6328125" bestFit="1" customWidth="1"/>
    <col min="14" max="14" width="19" bestFit="1" customWidth="1"/>
    <col min="15" max="15" width="8.7265625" bestFit="1" customWidth="1"/>
    <col min="16" max="16" width="7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B3">
        <v>3903</v>
      </c>
      <c r="C3" t="s">
        <v>20</v>
      </c>
      <c r="D3" s="2">
        <v>1</v>
      </c>
      <c r="E3" s="2">
        <v>3.9237000000000002</v>
      </c>
      <c r="F3" s="2">
        <v>0.16622199999999998</v>
      </c>
    </row>
    <row r="4" spans="1:16" x14ac:dyDescent="0.35">
      <c r="D4" s="2"/>
      <c r="E4" s="2"/>
      <c r="F4" s="2"/>
    </row>
    <row r="5" spans="1:16" x14ac:dyDescent="0.35">
      <c r="D5" s="2"/>
      <c r="E5" s="2"/>
      <c r="F5" s="2"/>
    </row>
    <row r="7" spans="1:16" x14ac:dyDescent="0.35">
      <c r="A7">
        <v>23000</v>
      </c>
      <c r="B7">
        <v>3903</v>
      </c>
      <c r="C7" t="s">
        <v>25</v>
      </c>
      <c r="D7" s="2">
        <f>((E7/$E$3) + (F7/$F$3))/2</f>
        <v>1.1322405412014973</v>
      </c>
      <c r="E7" s="2">
        <v>4.8738219999999997</v>
      </c>
      <c r="F7" s="2">
        <v>0.169934</v>
      </c>
      <c r="G7" s="2">
        <v>98.471798000000007</v>
      </c>
      <c r="H7" s="2">
        <v>0.15798300000000001</v>
      </c>
      <c r="I7" s="2">
        <v>9.5998E-2</v>
      </c>
      <c r="J7">
        <v>42</v>
      </c>
      <c r="K7">
        <v>100</v>
      </c>
      <c r="L7">
        <v>50</v>
      </c>
      <c r="M7" t="s">
        <v>36</v>
      </c>
      <c r="N7" t="s">
        <v>37</v>
      </c>
      <c r="O7" s="6">
        <f>(32*L7*K7)/A7</f>
        <v>6.9565217391304346</v>
      </c>
      <c r="P7" t="s">
        <v>15</v>
      </c>
    </row>
    <row r="8" spans="1:16" x14ac:dyDescent="0.35">
      <c r="D8" s="2">
        <f t="shared" ref="D8:D16" si="0">((E8/$E$3) + (F8/$F$3))/2</f>
        <v>1.0690550636517757</v>
      </c>
      <c r="E8" s="2">
        <v>4.42774</v>
      </c>
      <c r="F8" s="2">
        <v>0.167826</v>
      </c>
      <c r="G8" s="2">
        <v>87.146765000000002</v>
      </c>
      <c r="H8" s="2">
        <v>0.15570300000000001</v>
      </c>
      <c r="I8" s="2">
        <v>0.111971</v>
      </c>
      <c r="J8">
        <v>43</v>
      </c>
      <c r="O8" s="6"/>
    </row>
    <row r="9" spans="1:16" x14ac:dyDescent="0.35">
      <c r="D9" s="2">
        <f t="shared" si="0"/>
        <v>0.93343288321408813</v>
      </c>
      <c r="E9" s="2">
        <v>3.745886</v>
      </c>
      <c r="F9" s="2">
        <v>0.15162500000000001</v>
      </c>
      <c r="G9" s="2">
        <v>60.038955000000001</v>
      </c>
      <c r="H9" s="2">
        <v>0.143596</v>
      </c>
      <c r="I9" s="2">
        <v>0.100495</v>
      </c>
      <c r="J9">
        <v>44</v>
      </c>
      <c r="O9" s="6"/>
    </row>
    <row r="10" spans="1:16" x14ac:dyDescent="0.35">
      <c r="D10" s="2">
        <f t="shared" si="0"/>
        <v>0.96965855438896353</v>
      </c>
      <c r="E10" s="2">
        <v>3.8362940000000001</v>
      </c>
      <c r="F10" s="2">
        <v>0.15983800000000001</v>
      </c>
      <c r="G10" s="2">
        <v>65.677807000000001</v>
      </c>
      <c r="H10" s="2">
        <v>0.15248700000000001</v>
      </c>
      <c r="I10" s="2">
        <v>0.107728</v>
      </c>
      <c r="J10">
        <v>45</v>
      </c>
      <c r="O10" s="6"/>
    </row>
    <row r="11" spans="1:16" x14ac:dyDescent="0.35">
      <c r="D11" s="2">
        <f t="shared" si="0"/>
        <v>1.0103132814454172</v>
      </c>
      <c r="E11" s="2">
        <v>4.1949610000000002</v>
      </c>
      <c r="F11" s="2">
        <v>0.15815899999999999</v>
      </c>
      <c r="G11" s="2">
        <v>61.299902000000003</v>
      </c>
      <c r="H11" s="2">
        <v>0.14788399999999999</v>
      </c>
      <c r="I11" s="2">
        <v>9.3842999999999996E-2</v>
      </c>
      <c r="J11">
        <v>46</v>
      </c>
      <c r="O11" s="6"/>
    </row>
    <row r="12" spans="1:16" x14ac:dyDescent="0.35">
      <c r="D12" s="2">
        <f t="shared" si="0"/>
        <v>0.96304601687777813</v>
      </c>
      <c r="E12" s="2">
        <v>3.919448</v>
      </c>
      <c r="F12" s="2">
        <v>0.154117</v>
      </c>
      <c r="G12" s="2">
        <v>58.202187000000002</v>
      </c>
      <c r="H12" s="2">
        <v>0.14622199999999999</v>
      </c>
      <c r="I12" s="2">
        <v>9.572E-2</v>
      </c>
      <c r="J12">
        <v>47</v>
      </c>
      <c r="O12" s="6"/>
    </row>
    <row r="13" spans="1:16" x14ac:dyDescent="0.35">
      <c r="D13" s="2">
        <f t="shared" si="0"/>
        <v>0.90375518628712492</v>
      </c>
      <c r="E13" s="2">
        <v>3.5729739999999999</v>
      </c>
      <c r="F13" s="2">
        <v>0.14908399999999999</v>
      </c>
      <c r="G13" s="2">
        <v>57.436385999999999</v>
      </c>
      <c r="H13" s="2">
        <v>0.14247399999999999</v>
      </c>
      <c r="I13" s="2">
        <v>0.100498</v>
      </c>
      <c r="J13">
        <v>48</v>
      </c>
      <c r="O13" s="6"/>
    </row>
    <row r="14" spans="1:16" x14ac:dyDescent="0.35">
      <c r="D14" s="2">
        <f t="shared" si="0"/>
        <v>1.0943892418298731</v>
      </c>
      <c r="E14" s="2">
        <v>4.5261310000000003</v>
      </c>
      <c r="F14" s="2">
        <v>0.17208000000000001</v>
      </c>
      <c r="G14" s="2">
        <v>79.288043999999999</v>
      </c>
      <c r="H14" s="2">
        <v>0.15914500000000001</v>
      </c>
      <c r="I14" s="2">
        <v>0.10480399999999999</v>
      </c>
      <c r="J14">
        <v>49</v>
      </c>
      <c r="O14" s="6"/>
    </row>
    <row r="15" spans="1:16" x14ac:dyDescent="0.35">
      <c r="D15" s="2">
        <f t="shared" si="0"/>
        <v>1.0050655289178567</v>
      </c>
      <c r="E15" s="2">
        <v>4.1383419999999997</v>
      </c>
      <c r="F15" s="2">
        <v>0.15881300000000001</v>
      </c>
      <c r="G15" s="2">
        <v>63.096871</v>
      </c>
      <c r="H15" s="2">
        <v>0.14807799999999999</v>
      </c>
      <c r="I15" s="2">
        <v>0.102241</v>
      </c>
      <c r="J15">
        <v>50</v>
      </c>
      <c r="O15" s="6"/>
    </row>
    <row r="16" spans="1:16" x14ac:dyDescent="0.35">
      <c r="D16" s="2">
        <f t="shared" si="0"/>
        <v>1.041401826302409</v>
      </c>
      <c r="E16" s="2">
        <v>4.2800859999999998</v>
      </c>
      <c r="F16" s="2">
        <v>0.16488800000000001</v>
      </c>
      <c r="G16" s="2">
        <v>73.323554999999999</v>
      </c>
      <c r="H16" s="2">
        <v>0.15362300000000001</v>
      </c>
      <c r="I16" s="2">
        <v>0.114102</v>
      </c>
      <c r="J16">
        <v>51</v>
      </c>
      <c r="O16" s="6"/>
    </row>
    <row r="17" spans="1:16" x14ac:dyDescent="0.35">
      <c r="C17" t="s">
        <v>38</v>
      </c>
      <c r="D17" s="8">
        <f>AVERAGE(D7:D16)</f>
        <v>1.0122358124116784</v>
      </c>
      <c r="E17" s="8">
        <f>AVERAGE(E7:E16)</f>
        <v>4.1515684000000004</v>
      </c>
      <c r="F17" s="8">
        <f>AVERAGE(F7:F16)</f>
        <v>0.16063640000000001</v>
      </c>
      <c r="G17" s="8">
        <f>AVERAGE(G7:G16)</f>
        <v>70.398226999999991</v>
      </c>
    </row>
    <row r="18" spans="1:16" x14ac:dyDescent="0.35">
      <c r="C18" t="s">
        <v>39</v>
      </c>
      <c r="D18" s="8">
        <f>MEDIAN(D7:D16)</f>
        <v>1.007689405181637</v>
      </c>
      <c r="E18" s="8">
        <f>MEDIAN(E7:E16)</f>
        <v>4.1666515000000004</v>
      </c>
      <c r="F18" s="8">
        <f>MEDIAN(F7:F16)</f>
        <v>0.15932550000000001</v>
      </c>
      <c r="G18" s="8">
        <f>MEDIAN(G7:G16)</f>
        <v>64.387338999999997</v>
      </c>
    </row>
    <row r="19" spans="1:16" x14ac:dyDescent="0.35">
      <c r="C19" t="s">
        <v>40</v>
      </c>
      <c r="D19" s="8">
        <f t="array" ref="D19">MEDIAN(ABS(D7:D16-MEDIAN(D7:D16)))</f>
        <v>5.3004523386998792E-2</v>
      </c>
      <c r="E19" s="8">
        <f t="array" ref="E19">MEDIAN(ABS(E7:E16-MEDIAN(E7:E16)))</f>
        <v>0.29572299999999996</v>
      </c>
      <c r="F19" s="8">
        <f t="array" ref="F19">MEDIAN(ABS(F7:F16-MEDIAN(F7:F16)))</f>
        <v>6.6314999999999985E-3</v>
      </c>
      <c r="G19" s="8">
        <f t="array" ref="G19">MEDIAN(ABS(G7:G16-MEDIAN(G7:G16)))</f>
        <v>6.5680524999999967</v>
      </c>
    </row>
    <row r="21" spans="1:16" x14ac:dyDescent="0.35">
      <c r="A21">
        <v>3903</v>
      </c>
      <c r="B21">
        <v>3903</v>
      </c>
      <c r="C21" t="s">
        <v>25</v>
      </c>
      <c r="D21" s="2">
        <f>((E21/$E$3) + (F21/$F$3))/2</f>
        <v>0.9075211416655401</v>
      </c>
      <c r="E21" s="2">
        <v>3.5908660000000001</v>
      </c>
      <c r="F21" s="2">
        <v>0.14957799999999999</v>
      </c>
      <c r="G21" s="2">
        <v>43.737675000000003</v>
      </c>
      <c r="H21" s="2">
        <v>0.144425</v>
      </c>
      <c r="I21" s="2">
        <v>9.0884999999999994E-2</v>
      </c>
      <c r="J21">
        <v>42</v>
      </c>
      <c r="K21">
        <v>100</v>
      </c>
      <c r="L21">
        <v>50</v>
      </c>
      <c r="M21" t="s">
        <v>37</v>
      </c>
      <c r="N21" t="s">
        <v>37</v>
      </c>
      <c r="O21" s="6">
        <f t="shared" ref="O21:O30" si="1">(32*L21*K21)/A21</f>
        <v>40.994107097104788</v>
      </c>
      <c r="P21" t="s">
        <v>15</v>
      </c>
    </row>
    <row r="22" spans="1:16" x14ac:dyDescent="0.35">
      <c r="D22" s="2">
        <f t="shared" ref="D22:D30" si="2">((E22/$E$3) + (F22/$F$3))/2</f>
        <v>0.99593544822789437</v>
      </c>
      <c r="E22" s="2">
        <v>4.0812590000000002</v>
      </c>
      <c r="F22" s="2">
        <v>0.158196</v>
      </c>
      <c r="G22" s="2">
        <v>44.795924999999997</v>
      </c>
      <c r="H22" s="2">
        <v>0.150643</v>
      </c>
      <c r="I22" s="2">
        <v>9.2844999999999997E-2</v>
      </c>
      <c r="J22">
        <v>43</v>
      </c>
      <c r="K22">
        <v>100</v>
      </c>
      <c r="L22">
        <v>50</v>
      </c>
      <c r="O22" s="6"/>
    </row>
    <row r="23" spans="1:16" x14ac:dyDescent="0.35">
      <c r="D23" s="2">
        <f t="shared" si="2"/>
        <v>0.95301947749359273</v>
      </c>
      <c r="E23" s="2">
        <v>3.8328579999999999</v>
      </c>
      <c r="F23" s="2">
        <v>0.15445200000000001</v>
      </c>
      <c r="G23" s="2">
        <v>44.549894999999999</v>
      </c>
      <c r="H23" s="2">
        <v>0.145451</v>
      </c>
      <c r="I23" s="2">
        <v>9.2710000000000001E-2</v>
      </c>
      <c r="J23">
        <v>44</v>
      </c>
      <c r="K23">
        <v>100</v>
      </c>
      <c r="L23">
        <v>50</v>
      </c>
      <c r="O23" s="6"/>
    </row>
    <row r="24" spans="1:16" x14ac:dyDescent="0.35">
      <c r="D24" s="2">
        <f t="shared" si="2"/>
        <v>0.84160770700124254</v>
      </c>
      <c r="E24" s="2">
        <v>3.1888809999999999</v>
      </c>
      <c r="F24" s="2">
        <v>0.14469499999999999</v>
      </c>
      <c r="G24" s="2">
        <v>40.008876999999998</v>
      </c>
      <c r="H24" s="2">
        <v>0.13908499999999999</v>
      </c>
      <c r="I24" s="2">
        <v>9.3087000000000003E-2</v>
      </c>
      <c r="J24">
        <v>45</v>
      </c>
      <c r="K24">
        <v>100</v>
      </c>
      <c r="L24">
        <v>50</v>
      </c>
      <c r="O24" s="6"/>
    </row>
    <row r="25" spans="1:16" x14ac:dyDescent="0.35">
      <c r="D25" s="2">
        <f t="shared" si="2"/>
        <v>1.16016397343801</v>
      </c>
      <c r="E25" s="2">
        <v>5.0047829999999998</v>
      </c>
      <c r="F25" s="2">
        <v>0.17366899999999999</v>
      </c>
      <c r="G25" s="2">
        <v>51.742147000000003</v>
      </c>
      <c r="H25" s="2">
        <v>0.16683500000000001</v>
      </c>
      <c r="I25" s="2">
        <v>9.4567999999999999E-2</v>
      </c>
      <c r="J25">
        <v>46</v>
      </c>
      <c r="K25">
        <v>100</v>
      </c>
      <c r="L25">
        <v>50</v>
      </c>
      <c r="O25" s="6"/>
    </row>
    <row r="26" spans="1:16" x14ac:dyDescent="0.35">
      <c r="D26" s="2">
        <f t="shared" si="2"/>
        <v>1.0849113444747811</v>
      </c>
      <c r="E26" s="2">
        <v>4.5960289999999997</v>
      </c>
      <c r="F26" s="2">
        <v>0.165968</v>
      </c>
      <c r="G26" s="2">
        <v>45.946123999999998</v>
      </c>
      <c r="H26" s="2">
        <v>0.15279300000000001</v>
      </c>
      <c r="I26" s="2">
        <v>9.1600000000000001E-2</v>
      </c>
      <c r="J26">
        <v>47</v>
      </c>
      <c r="K26">
        <v>100</v>
      </c>
      <c r="L26">
        <v>50</v>
      </c>
      <c r="O26" s="6"/>
    </row>
    <row r="27" spans="1:16" x14ac:dyDescent="0.35">
      <c r="D27" s="2">
        <f t="shared" si="2"/>
        <v>1.0217397121230891</v>
      </c>
      <c r="E27" s="2">
        <v>4.2136480000000001</v>
      </c>
      <c r="F27" s="2">
        <v>0.161166</v>
      </c>
      <c r="G27" s="2">
        <v>46.280664999999999</v>
      </c>
      <c r="H27" s="2">
        <v>0.15465300000000001</v>
      </c>
      <c r="I27" s="2">
        <v>9.1641E-2</v>
      </c>
      <c r="J27">
        <v>48</v>
      </c>
      <c r="K27">
        <v>100</v>
      </c>
      <c r="L27">
        <v>50</v>
      </c>
      <c r="O27" s="6"/>
    </row>
    <row r="28" spans="1:16" x14ac:dyDescent="0.35">
      <c r="D28" s="2">
        <f t="shared" si="2"/>
        <v>0.96656434711030992</v>
      </c>
      <c r="E28" s="2">
        <v>3.9345469999999998</v>
      </c>
      <c r="F28" s="2">
        <v>0.15464700000000001</v>
      </c>
      <c r="G28" s="2">
        <v>43.659883000000001</v>
      </c>
      <c r="H28" s="2">
        <v>0.15090700000000001</v>
      </c>
      <c r="I28" s="2">
        <v>9.2473E-2</v>
      </c>
      <c r="J28">
        <v>49</v>
      </c>
      <c r="K28">
        <v>100</v>
      </c>
      <c r="L28">
        <v>50</v>
      </c>
      <c r="O28" s="6"/>
    </row>
    <row r="29" spans="1:16" x14ac:dyDescent="0.35">
      <c r="D29" s="2">
        <f t="shared" si="2"/>
        <v>1.0377269375383178</v>
      </c>
      <c r="E29" s="2">
        <v>4.3156189999999999</v>
      </c>
      <c r="F29" s="2">
        <v>0.162161</v>
      </c>
      <c r="G29" s="2">
        <v>48.859383999999999</v>
      </c>
      <c r="H29" s="2">
        <v>0.153887</v>
      </c>
      <c r="I29" s="2">
        <v>9.0162000000000006E-2</v>
      </c>
      <c r="J29">
        <v>50</v>
      </c>
      <c r="K29">
        <v>100</v>
      </c>
      <c r="L29">
        <v>50</v>
      </c>
      <c r="O29" s="6"/>
    </row>
    <row r="30" spans="1:16" x14ac:dyDescent="0.35">
      <c r="D30" s="2">
        <f t="shared" si="2"/>
        <v>0.87457883291924032</v>
      </c>
      <c r="E30" s="2">
        <v>3.376449</v>
      </c>
      <c r="F30" s="2">
        <v>0.14771000000000001</v>
      </c>
      <c r="G30" s="2">
        <v>40.443078999999997</v>
      </c>
      <c r="H30" s="2">
        <v>0.14454800000000001</v>
      </c>
      <c r="I30" s="2">
        <v>9.4532000000000005E-2</v>
      </c>
      <c r="J30">
        <v>51</v>
      </c>
      <c r="K30">
        <v>100</v>
      </c>
      <c r="L30">
        <v>50</v>
      </c>
      <c r="O30" s="6"/>
    </row>
    <row r="31" spans="1:16" x14ac:dyDescent="0.35">
      <c r="C31" t="s">
        <v>38</v>
      </c>
      <c r="D31" s="8">
        <f>AVERAGE(D21:D30)</f>
        <v>0.98437689219920199</v>
      </c>
      <c r="E31" s="8">
        <f>AVERAGE(E21:E30)</f>
        <v>4.0134939000000003</v>
      </c>
      <c r="F31" s="8">
        <f>AVERAGE(F21:F30)</f>
        <v>0.15722419999999998</v>
      </c>
      <c r="G31" s="8">
        <f>AVERAGE(G21:G30)</f>
        <v>45.002365399999995</v>
      </c>
    </row>
    <row r="32" spans="1:16" x14ac:dyDescent="0.35">
      <c r="C32" t="s">
        <v>39</v>
      </c>
      <c r="D32" s="8">
        <f>MEDIAN(D21:D30)</f>
        <v>0.9812498976691022</v>
      </c>
      <c r="E32" s="8">
        <f>MEDIAN(E21:E30)</f>
        <v>4.0079029999999998</v>
      </c>
      <c r="F32" s="8">
        <f>MEDIAN(F21:F30)</f>
        <v>0.15642149999999999</v>
      </c>
      <c r="G32" s="8">
        <f>MEDIAN(G21:G30)</f>
        <v>44.672910000000002</v>
      </c>
    </row>
    <row r="33" spans="1:16" x14ac:dyDescent="0.35">
      <c r="C33" t="s">
        <v>40</v>
      </c>
      <c r="D33" s="8">
        <f t="array" ref="D33">MEDIAN(ABS(D21:D30-MEDIAN(D21:D30)))</f>
        <v>6.5102897936388848E-2</v>
      </c>
      <c r="E33" s="8">
        <f t="array" ref="E33">MEDIAN(ABS(E21:E30-MEDIAN(E21:E30)))</f>
        <v>0.36237649999999988</v>
      </c>
      <c r="F33" s="8">
        <f t="array" ref="F33">MEDIAN(ABS(F21:F30-MEDIAN(F21:F30)))</f>
        <v>6.2915000000000054E-3</v>
      </c>
      <c r="G33" s="8">
        <f t="array" ref="G33">MEDIAN(ABS(G21:G30-MEDIAN(G21:G30)))</f>
        <v>1.4404844999999966</v>
      </c>
    </row>
    <row r="35" spans="1:16" x14ac:dyDescent="0.35">
      <c r="A35">
        <v>23000</v>
      </c>
      <c r="B35">
        <v>3903</v>
      </c>
      <c r="C35" t="s">
        <v>25</v>
      </c>
      <c r="D35" s="2">
        <f>((E35/$E$3) + (F35/$F$3))/2</f>
        <v>0.88790692420194572</v>
      </c>
      <c r="E35" s="2">
        <v>3.5017179999999999</v>
      </c>
      <c r="F35" s="2">
        <v>0.14683399999999999</v>
      </c>
      <c r="G35" s="2">
        <v>48.319234000000002</v>
      </c>
      <c r="H35" s="2">
        <v>0.141425</v>
      </c>
      <c r="I35" s="2">
        <v>8.6382E-2</v>
      </c>
      <c r="J35">
        <v>42</v>
      </c>
      <c r="K35">
        <v>200</v>
      </c>
      <c r="L35">
        <v>100</v>
      </c>
      <c r="M35" t="s">
        <v>36</v>
      </c>
      <c r="N35" t="s">
        <v>37</v>
      </c>
      <c r="O35" s="6">
        <f t="shared" ref="O35:O44" si="3">(32*L35*K35)/A35</f>
        <v>27.826086956521738</v>
      </c>
      <c r="P35" t="s">
        <v>15</v>
      </c>
    </row>
    <row r="36" spans="1:16" x14ac:dyDescent="0.35">
      <c r="D36" s="2">
        <f t="shared" ref="D36:D44" si="4">((E36/$E$3) + (F36/$F$3))/2</f>
        <v>0.93099842318444681</v>
      </c>
      <c r="E36" s="2">
        <v>3.7421959999999999</v>
      </c>
      <c r="F36" s="2">
        <v>0.150972</v>
      </c>
      <c r="G36" s="2">
        <v>47.989474999999999</v>
      </c>
      <c r="H36" s="2">
        <v>0.145367</v>
      </c>
      <c r="I36" s="2">
        <v>8.5819000000000006E-2</v>
      </c>
      <c r="J36">
        <v>43</v>
      </c>
      <c r="K36">
        <v>200</v>
      </c>
      <c r="L36">
        <v>100</v>
      </c>
      <c r="O36" s="6"/>
    </row>
    <row r="37" spans="1:16" x14ac:dyDescent="0.35">
      <c r="D37" s="2">
        <f t="shared" si="4"/>
        <v>0.8965036059428515</v>
      </c>
      <c r="E37" s="2">
        <v>3.50901</v>
      </c>
      <c r="F37" s="2">
        <v>0.14938299999999999</v>
      </c>
      <c r="G37" s="2">
        <v>48.593414000000003</v>
      </c>
      <c r="H37" s="2">
        <v>0.14238200000000001</v>
      </c>
      <c r="I37" s="2">
        <v>8.8369000000000003E-2</v>
      </c>
      <c r="J37">
        <v>44</v>
      </c>
      <c r="K37">
        <v>200</v>
      </c>
      <c r="L37">
        <v>100</v>
      </c>
      <c r="O37" s="6"/>
    </row>
    <row r="38" spans="1:16" x14ac:dyDescent="0.35">
      <c r="D38" s="2">
        <f t="shared" si="4"/>
        <v>0.91209196603086473</v>
      </c>
      <c r="E38" s="2">
        <v>3.6363660000000002</v>
      </c>
      <c r="F38" s="2">
        <v>0.14917</v>
      </c>
      <c r="G38" s="2">
        <v>48.013786000000003</v>
      </c>
      <c r="H38" s="2">
        <v>0.14239399999999999</v>
      </c>
      <c r="I38" s="2">
        <v>8.9356000000000005E-2</v>
      </c>
      <c r="J38">
        <v>45</v>
      </c>
      <c r="K38">
        <v>200</v>
      </c>
      <c r="L38">
        <v>100</v>
      </c>
      <c r="O38" s="6"/>
    </row>
    <row r="39" spans="1:16" x14ac:dyDescent="0.35">
      <c r="D39" s="2">
        <f t="shared" si="4"/>
        <v>0.89667045959988334</v>
      </c>
      <c r="E39" s="2">
        <v>3.568813</v>
      </c>
      <c r="F39" s="2">
        <v>0.14690500000000001</v>
      </c>
      <c r="G39" s="2">
        <v>50.511270000000003</v>
      </c>
      <c r="H39" s="2">
        <v>0.14017099999999999</v>
      </c>
      <c r="I39" s="2">
        <v>8.8512999999999994E-2</v>
      </c>
      <c r="J39">
        <v>46</v>
      </c>
      <c r="K39">
        <v>200</v>
      </c>
      <c r="L39">
        <v>100</v>
      </c>
      <c r="O39" s="6"/>
    </row>
    <row r="40" spans="1:16" x14ac:dyDescent="0.35">
      <c r="D40" s="2">
        <f t="shared" si="4"/>
        <v>0.9093075304145346</v>
      </c>
      <c r="E40" s="2">
        <v>3.6435970000000002</v>
      </c>
      <c r="F40" s="2">
        <v>0.14793799999999999</v>
      </c>
      <c r="G40" s="2">
        <v>47.643079</v>
      </c>
      <c r="H40" s="2">
        <v>0.14041500000000001</v>
      </c>
      <c r="I40" s="2">
        <v>8.7458999999999995E-2</v>
      </c>
      <c r="J40">
        <v>47</v>
      </c>
      <c r="K40">
        <v>200</v>
      </c>
      <c r="L40">
        <v>100</v>
      </c>
      <c r="O40" s="6"/>
    </row>
    <row r="41" spans="1:16" x14ac:dyDescent="0.35">
      <c r="D41" s="2">
        <f t="shared" si="4"/>
        <v>0.89900737364858074</v>
      </c>
      <c r="E41" s="2">
        <v>3.5766710000000002</v>
      </c>
      <c r="F41" s="2">
        <v>0.14734900000000001</v>
      </c>
      <c r="G41" s="2">
        <v>48.668498999999997</v>
      </c>
      <c r="H41" s="2">
        <v>0.14146800000000001</v>
      </c>
      <c r="I41" s="2">
        <v>8.8625999999999996E-2</v>
      </c>
      <c r="J41">
        <v>48</v>
      </c>
      <c r="K41">
        <v>200</v>
      </c>
      <c r="L41">
        <v>100</v>
      </c>
      <c r="O41" s="6"/>
    </row>
    <row r="42" spans="1:16" x14ac:dyDescent="0.35">
      <c r="D42" s="2">
        <f t="shared" si="4"/>
        <v>0.85883014975475325</v>
      </c>
      <c r="E42" s="2">
        <v>3.3541289999999999</v>
      </c>
      <c r="F42" s="2">
        <v>0.14341999999999999</v>
      </c>
      <c r="G42" s="2">
        <v>47.571261</v>
      </c>
      <c r="H42" s="2">
        <v>0.137825</v>
      </c>
      <c r="I42" s="2">
        <v>9.0611999999999998E-2</v>
      </c>
      <c r="J42">
        <v>49</v>
      </c>
      <c r="K42">
        <v>200</v>
      </c>
      <c r="L42">
        <v>100</v>
      </c>
      <c r="O42" s="6"/>
    </row>
    <row r="43" spans="1:16" x14ac:dyDescent="0.35">
      <c r="D43" s="2">
        <f t="shared" si="4"/>
        <v>0.884422936374061</v>
      </c>
      <c r="E43" s="2">
        <v>3.4791460000000001</v>
      </c>
      <c r="F43" s="2">
        <v>0.14663200000000001</v>
      </c>
      <c r="G43" s="2">
        <v>47.502651999999998</v>
      </c>
      <c r="H43" s="2">
        <v>0.14263899999999999</v>
      </c>
      <c r="I43" s="2">
        <v>8.5847999999999994E-2</v>
      </c>
      <c r="J43">
        <v>50</v>
      </c>
      <c r="K43">
        <v>200</v>
      </c>
      <c r="L43">
        <v>100</v>
      </c>
      <c r="O43" s="6"/>
    </row>
    <row r="44" spans="1:16" x14ac:dyDescent="0.35">
      <c r="D44" s="2">
        <f t="shared" si="4"/>
        <v>0.85378574814882668</v>
      </c>
      <c r="E44" s="2">
        <v>3.3247409999999999</v>
      </c>
      <c r="F44" s="2">
        <v>0.142988</v>
      </c>
      <c r="G44" s="2">
        <v>47.440649999999998</v>
      </c>
      <c r="H44" s="2">
        <v>0.138021</v>
      </c>
      <c r="I44" s="2">
        <v>8.9509000000000005E-2</v>
      </c>
      <c r="J44">
        <v>51</v>
      </c>
      <c r="K44">
        <v>200</v>
      </c>
      <c r="L44">
        <v>100</v>
      </c>
      <c r="O44" s="6"/>
    </row>
    <row r="45" spans="1:16" x14ac:dyDescent="0.35">
      <c r="C45" t="s">
        <v>38</v>
      </c>
      <c r="D45" s="8">
        <f>AVERAGE(D35:D44)</f>
        <v>0.89295251173007484</v>
      </c>
      <c r="E45" s="8">
        <f>AVERAGE(E35:E44)</f>
        <v>3.5336387</v>
      </c>
      <c r="F45" s="8">
        <f>AVERAGE(F35:F44)</f>
        <v>0.14715910000000001</v>
      </c>
      <c r="G45" s="8">
        <f>AVERAGE(G35:G44)</f>
        <v>48.225331999999995</v>
      </c>
    </row>
    <row r="46" spans="1:16" x14ac:dyDescent="0.35">
      <c r="C46" t="s">
        <v>39</v>
      </c>
      <c r="D46" s="8">
        <f>MEDIAN(D35:D44)</f>
        <v>0.89658703277136742</v>
      </c>
      <c r="E46" s="8">
        <f>MEDIAN(E35:E44)</f>
        <v>3.5389115000000002</v>
      </c>
      <c r="F46" s="8">
        <f>MEDIAN(F35:F44)</f>
        <v>0.14712700000000001</v>
      </c>
      <c r="G46" s="8">
        <f>MEDIAN(G35:G44)</f>
        <v>48.001630500000005</v>
      </c>
    </row>
    <row r="47" spans="1:16" x14ac:dyDescent="0.35">
      <c r="C47" t="s">
        <v>40</v>
      </c>
      <c r="D47" s="8">
        <f t="array" ref="D47">MEDIAN(ABS(D35:D44-MEDIAN(D35:D44)))</f>
        <v>1.2442297020236803E-2</v>
      </c>
      <c r="E47" s="8">
        <f t="array" ref="E47">MEDIAN(ABS(E35:E44-MEDIAN(E35:E44)))</f>
        <v>7.8610000000000069E-2</v>
      </c>
      <c r="F47" s="8">
        <f t="array" ref="F47">MEDIAN(ABS(F35:F44-MEDIAN(F35:F44)))</f>
        <v>1.4269999999999838E-3</v>
      </c>
      <c r="G47" s="8">
        <f t="array" ref="G47">MEDIAN(ABS(G35:G44-MEDIAN(G35:G44)))</f>
        <v>0.4646740000000058</v>
      </c>
    </row>
    <row r="49" spans="1:16" x14ac:dyDescent="0.35">
      <c r="A49">
        <v>3903</v>
      </c>
      <c r="B49">
        <v>3903</v>
      </c>
      <c r="C49" t="s">
        <v>25</v>
      </c>
      <c r="D49" s="2">
        <f>((E49/$E$3) + (F49/$F$3))/2</f>
        <v>0.86811964314981527</v>
      </c>
      <c r="E49" s="2">
        <v>3.368817</v>
      </c>
      <c r="F49" s="2">
        <v>0.14588599999999999</v>
      </c>
      <c r="G49" s="2">
        <v>37.487510999999998</v>
      </c>
      <c r="H49" s="2">
        <v>0.14178299999999999</v>
      </c>
      <c r="I49" s="2">
        <v>8.5291000000000006E-2</v>
      </c>
      <c r="J49">
        <v>42</v>
      </c>
      <c r="K49">
        <v>200</v>
      </c>
      <c r="L49">
        <v>100</v>
      </c>
      <c r="M49" t="s">
        <v>37</v>
      </c>
      <c r="N49" t="s">
        <v>37</v>
      </c>
      <c r="O49" s="6">
        <f t="shared" ref="O49:O58" si="5">(32*L49*K49)/A49</f>
        <v>163.97642838841915</v>
      </c>
      <c r="P49" t="s">
        <v>15</v>
      </c>
    </row>
    <row r="50" spans="1:16" x14ac:dyDescent="0.35">
      <c r="D50" s="2">
        <f t="shared" ref="D50:D58" si="6">((E50/$E$3) + (F50/$F$3))/2</f>
        <v>0.89332149783236936</v>
      </c>
      <c r="E50" s="2">
        <v>3.4880279999999999</v>
      </c>
      <c r="F50" s="2">
        <v>0.14921400000000001</v>
      </c>
      <c r="G50" s="2">
        <v>40.419435999999997</v>
      </c>
      <c r="H50" s="2">
        <v>0.14383099999999999</v>
      </c>
      <c r="I50" s="2">
        <v>9.0178999999999995E-2</v>
      </c>
      <c r="J50">
        <v>43</v>
      </c>
      <c r="K50">
        <v>200</v>
      </c>
      <c r="L50">
        <v>100</v>
      </c>
      <c r="O50" s="6"/>
    </row>
    <row r="51" spans="1:16" x14ac:dyDescent="0.35">
      <c r="D51" s="2">
        <f t="shared" si="6"/>
        <v>0.85580942248436753</v>
      </c>
      <c r="E51" s="2">
        <v>3.2385999999999999</v>
      </c>
      <c r="F51" s="2">
        <v>0.14731</v>
      </c>
      <c r="G51" s="2">
        <v>37.779130000000002</v>
      </c>
      <c r="H51" s="2">
        <v>0.141649</v>
      </c>
      <c r="I51" s="2">
        <v>9.1939999999999994E-2</v>
      </c>
      <c r="J51">
        <v>44</v>
      </c>
      <c r="K51">
        <v>200</v>
      </c>
      <c r="L51">
        <v>100</v>
      </c>
      <c r="O51" s="6"/>
    </row>
    <row r="52" spans="1:16" x14ac:dyDescent="0.35">
      <c r="D52" s="2">
        <f t="shared" si="6"/>
        <v>0.88330188580413682</v>
      </c>
      <c r="E52" s="2">
        <v>3.4290159999999998</v>
      </c>
      <c r="F52" s="2">
        <v>0.14838299999999999</v>
      </c>
      <c r="G52" s="2">
        <v>39.115205000000003</v>
      </c>
      <c r="H52" s="2">
        <v>0.14221800000000001</v>
      </c>
      <c r="I52" s="2">
        <v>8.7970000000000007E-2</v>
      </c>
      <c r="J52">
        <v>45</v>
      </c>
      <c r="K52">
        <v>200</v>
      </c>
      <c r="L52">
        <v>100</v>
      </c>
      <c r="O52" s="6"/>
    </row>
    <row r="53" spans="1:16" x14ac:dyDescent="0.35">
      <c r="D53" s="2">
        <f t="shared" si="6"/>
        <v>0.84260432717508893</v>
      </c>
      <c r="E53" s="2">
        <v>3.191792</v>
      </c>
      <c r="F53" s="2">
        <v>0.144903</v>
      </c>
      <c r="G53" s="2">
        <v>41.978797999999998</v>
      </c>
      <c r="H53" s="2">
        <v>0.140816</v>
      </c>
      <c r="I53" s="2">
        <v>9.1764999999999999E-2</v>
      </c>
      <c r="J53">
        <v>46</v>
      </c>
      <c r="K53">
        <v>200</v>
      </c>
      <c r="L53">
        <v>100</v>
      </c>
      <c r="O53" s="6"/>
    </row>
    <row r="54" spans="1:16" x14ac:dyDescent="0.35">
      <c r="D54" s="2">
        <f t="shared" si="6"/>
        <v>0.84919419147145203</v>
      </c>
      <c r="E54" s="2">
        <v>3.239398</v>
      </c>
      <c r="F54" s="2">
        <v>0.14507700000000001</v>
      </c>
      <c r="G54" s="2">
        <v>40.580033</v>
      </c>
      <c r="H54" s="2">
        <v>0.14266400000000001</v>
      </c>
      <c r="I54" s="2">
        <v>9.1297000000000003E-2</v>
      </c>
      <c r="J54">
        <v>47</v>
      </c>
      <c r="K54">
        <v>200</v>
      </c>
      <c r="L54">
        <v>100</v>
      </c>
      <c r="O54" s="6"/>
    </row>
    <row r="55" spans="1:16" x14ac:dyDescent="0.35">
      <c r="D55" s="2">
        <f t="shared" si="6"/>
        <v>0.89051763178707777</v>
      </c>
      <c r="E55" s="2">
        <v>3.4717609999999999</v>
      </c>
      <c r="F55" s="2">
        <v>0.14897099999999999</v>
      </c>
      <c r="G55" s="2">
        <v>39.231596000000003</v>
      </c>
      <c r="H55" s="2">
        <v>0.14410999999999999</v>
      </c>
      <c r="I55" s="2">
        <v>9.2540999999999998E-2</v>
      </c>
      <c r="J55">
        <v>48</v>
      </c>
      <c r="K55">
        <v>200</v>
      </c>
      <c r="L55">
        <v>100</v>
      </c>
      <c r="O55" s="6"/>
    </row>
    <row r="56" spans="1:16" x14ac:dyDescent="0.35">
      <c r="D56" s="2">
        <f t="shared" si="6"/>
        <v>0.84818361405356191</v>
      </c>
      <c r="E56" s="2">
        <v>3.2579289999999999</v>
      </c>
      <c r="F56" s="2">
        <v>0.143956</v>
      </c>
      <c r="G56" s="2">
        <v>37.314487999999997</v>
      </c>
      <c r="H56" s="2">
        <v>0.13902200000000001</v>
      </c>
      <c r="I56" s="2">
        <v>8.5313E-2</v>
      </c>
      <c r="J56">
        <v>49</v>
      </c>
      <c r="K56">
        <v>200</v>
      </c>
      <c r="L56">
        <v>100</v>
      </c>
      <c r="O56" s="6"/>
    </row>
    <row r="57" spans="1:16" x14ac:dyDescent="0.35">
      <c r="D57" s="2">
        <f t="shared" si="6"/>
        <v>0.90708238076473768</v>
      </c>
      <c r="E57" s="2">
        <v>3.5725280000000001</v>
      </c>
      <c r="F57" s="2">
        <v>0.15020900000000001</v>
      </c>
      <c r="G57" s="2">
        <v>40.125922000000003</v>
      </c>
      <c r="H57" s="2">
        <v>0.144423</v>
      </c>
      <c r="I57" s="2">
        <v>8.8104000000000002E-2</v>
      </c>
      <c r="J57">
        <v>50</v>
      </c>
      <c r="K57">
        <v>200</v>
      </c>
      <c r="L57">
        <v>100</v>
      </c>
      <c r="O57" s="6"/>
    </row>
    <row r="58" spans="1:16" x14ac:dyDescent="0.35">
      <c r="D58" s="2">
        <f t="shared" si="6"/>
        <v>0.85788338361601568</v>
      </c>
      <c r="E58" s="2">
        <v>3.3040919999999998</v>
      </c>
      <c r="F58" s="2">
        <v>0.14522499999999999</v>
      </c>
      <c r="G58" s="2">
        <v>37.205162000000001</v>
      </c>
      <c r="H58" s="2">
        <v>0.13886599999999999</v>
      </c>
      <c r="I58" s="2">
        <v>8.9405999999999999E-2</v>
      </c>
      <c r="J58">
        <v>51</v>
      </c>
      <c r="K58">
        <v>200</v>
      </c>
      <c r="L58">
        <v>100</v>
      </c>
      <c r="O58" s="6"/>
    </row>
    <row r="59" spans="1:16" x14ac:dyDescent="0.35">
      <c r="C59" t="s">
        <v>38</v>
      </c>
      <c r="D59" s="8">
        <f>AVERAGE(D49:D58)</f>
        <v>0.86960179781386238</v>
      </c>
      <c r="E59" s="8">
        <f>AVERAGE(E49:E58)</f>
        <v>3.3561960999999996</v>
      </c>
      <c r="F59" s="8">
        <f>AVERAGE(F49:F58)</f>
        <v>0.1469134</v>
      </c>
      <c r="G59" s="8">
        <f>AVERAGE(G49:G58)</f>
        <v>39.123728100000008</v>
      </c>
    </row>
    <row r="60" spans="1:16" x14ac:dyDescent="0.35">
      <c r="C60" t="s">
        <v>39</v>
      </c>
      <c r="D60" s="8">
        <f>MEDIAN(D49:D58)</f>
        <v>0.86300151338291542</v>
      </c>
      <c r="E60" s="8">
        <f>MEDIAN(E49:E58)</f>
        <v>3.3364544999999999</v>
      </c>
      <c r="F60" s="8">
        <f>MEDIAN(F49:F58)</f>
        <v>0.14659800000000001</v>
      </c>
      <c r="G60" s="8">
        <f>MEDIAN(G49:G58)</f>
        <v>39.1734005</v>
      </c>
    </row>
    <row r="61" spans="1:16" x14ac:dyDescent="0.35">
      <c r="C61" t="s">
        <v>40</v>
      </c>
      <c r="D61" s="8">
        <f t="array" ref="D61">MEDIAN(ABS(D49:D58-MEDIAN(D49:D58)))</f>
        <v>1.7559135875287457E-2</v>
      </c>
      <c r="E61" s="8">
        <f t="array" ref="E61">MEDIAN(ABS(E49:E58-MEDIAN(E49:E58)))</f>
        <v>9.7455499999999917E-2</v>
      </c>
      <c r="F61" s="8">
        <f t="array" ref="F61">MEDIAN(ABS(F49:F58-MEDIAN(F49:F58)))</f>
        <v>1.7399999999999916E-3</v>
      </c>
      <c r="G61" s="8">
        <f t="array" ref="G61">MEDIAN(ABS(G49:G58-MEDIAN(G49:G58)))</f>
        <v>1.4004514999999991</v>
      </c>
    </row>
    <row r="63" spans="1:16" x14ac:dyDescent="0.35">
      <c r="A63">
        <v>23000</v>
      </c>
      <c r="B63">
        <v>3903</v>
      </c>
      <c r="C63" t="s">
        <v>25</v>
      </c>
      <c r="D63" s="2">
        <f>((E63/$E$3) + (F63/$F$3))/2</f>
        <v>0.83735514918218046</v>
      </c>
      <c r="E63" s="2">
        <v>3.2007370000000002</v>
      </c>
      <c r="F63" s="2">
        <v>0.14277899999999999</v>
      </c>
      <c r="G63" s="2">
        <v>36.782670000000003</v>
      </c>
      <c r="H63" s="2">
        <v>0.13800699999999999</v>
      </c>
      <c r="I63" s="2">
        <v>8.0906000000000006E-2</v>
      </c>
      <c r="J63">
        <v>42</v>
      </c>
      <c r="K63">
        <v>400</v>
      </c>
      <c r="L63">
        <v>200</v>
      </c>
      <c r="M63" t="s">
        <v>36</v>
      </c>
      <c r="N63" t="s">
        <v>37</v>
      </c>
      <c r="O63" s="6">
        <f t="shared" ref="O63" si="7">(32*L63*K63)/A63</f>
        <v>111.30434782608695</v>
      </c>
    </row>
    <row r="64" spans="1:16" x14ac:dyDescent="0.35">
      <c r="D64" s="2">
        <f t="shared" ref="D64:D72" si="8">((E64/$E$3) + (F64/$F$3))/2</f>
        <v>0.85110902549520584</v>
      </c>
      <c r="E64" s="2">
        <v>3.2823730000000002</v>
      </c>
      <c r="F64" s="2">
        <v>0.14389299999999999</v>
      </c>
      <c r="G64" s="2">
        <v>38.193264999999997</v>
      </c>
      <c r="H64" s="2">
        <v>0.13766500000000001</v>
      </c>
      <c r="I64" s="2">
        <v>8.5523000000000002E-2</v>
      </c>
      <c r="J64">
        <v>43</v>
      </c>
      <c r="K64">
        <v>400</v>
      </c>
      <c r="L64">
        <v>200</v>
      </c>
    </row>
    <row r="65" spans="1:15" x14ac:dyDescent="0.35">
      <c r="D65" s="2">
        <f t="shared" si="8"/>
        <v>0.85652401229310293</v>
      </c>
      <c r="E65" s="2">
        <v>3.2849029999999999</v>
      </c>
      <c r="F65" s="2">
        <v>0.14558599999999999</v>
      </c>
      <c r="G65" s="2">
        <v>37.449966000000003</v>
      </c>
      <c r="H65" s="2">
        <v>0.140454</v>
      </c>
      <c r="I65" s="2">
        <v>9.0755000000000002E-2</v>
      </c>
      <c r="J65">
        <v>44</v>
      </c>
      <c r="K65">
        <v>400</v>
      </c>
      <c r="L65">
        <v>200</v>
      </c>
    </row>
    <row r="66" spans="1:15" x14ac:dyDescent="0.35">
      <c r="D66" s="2">
        <f t="shared" si="8"/>
        <v>0.8590570665043703</v>
      </c>
      <c r="E66" s="2">
        <v>3.318047</v>
      </c>
      <c r="F66" s="2">
        <v>0.14502399999999999</v>
      </c>
      <c r="G66" s="2">
        <v>39.686235000000003</v>
      </c>
      <c r="H66" s="2">
        <v>0.13969300000000001</v>
      </c>
      <c r="I66" s="2">
        <v>8.5238999999999995E-2</v>
      </c>
      <c r="J66">
        <v>45</v>
      </c>
      <c r="K66">
        <v>400</v>
      </c>
      <c r="L66">
        <v>200</v>
      </c>
    </row>
    <row r="67" spans="1:15" x14ac:dyDescent="0.35">
      <c r="D67" s="2">
        <f t="shared" si="8"/>
        <v>0.81841677242102673</v>
      </c>
      <c r="E67" s="2">
        <v>3.1132810000000002</v>
      </c>
      <c r="F67" s="2">
        <v>0.14018800000000001</v>
      </c>
      <c r="G67" s="2">
        <v>38.374536999999997</v>
      </c>
      <c r="H67" s="2">
        <v>0.13567899999999999</v>
      </c>
      <c r="I67" s="2">
        <v>8.3390000000000006E-2</v>
      </c>
      <c r="J67">
        <v>46</v>
      </c>
      <c r="K67">
        <v>400</v>
      </c>
      <c r="L67">
        <v>200</v>
      </c>
    </row>
    <row r="68" spans="1:15" x14ac:dyDescent="0.35">
      <c r="D68" s="2"/>
      <c r="J68">
        <v>47</v>
      </c>
    </row>
    <row r="69" spans="1:15" x14ac:dyDescent="0.35">
      <c r="D69" s="2"/>
      <c r="J69">
        <v>48</v>
      </c>
    </row>
    <row r="70" spans="1:15" x14ac:dyDescent="0.35">
      <c r="D70" s="2"/>
      <c r="J70">
        <v>49</v>
      </c>
    </row>
    <row r="71" spans="1:15" x14ac:dyDescent="0.35">
      <c r="D71" s="2"/>
      <c r="J71">
        <v>50</v>
      </c>
    </row>
    <row r="72" spans="1:15" x14ac:dyDescent="0.35">
      <c r="D72" s="2"/>
      <c r="J72">
        <v>51</v>
      </c>
    </row>
    <row r="73" spans="1:15" x14ac:dyDescent="0.35">
      <c r="C73" t="s">
        <v>38</v>
      </c>
      <c r="D73" s="8">
        <f>AVERAGE(D63:D72)</f>
        <v>0.84449240517917734</v>
      </c>
      <c r="E73" s="8">
        <f>AVERAGE(E63:E72)</f>
        <v>3.2398682000000001</v>
      </c>
      <c r="F73" s="8">
        <f>AVERAGE(F63:F72)</f>
        <v>0.14349399999999998</v>
      </c>
      <c r="G73" s="8">
        <f>AVERAGE(G63:G72)</f>
        <v>38.097334599999996</v>
      </c>
    </row>
    <row r="74" spans="1:15" x14ac:dyDescent="0.35">
      <c r="C74" t="s">
        <v>39</v>
      </c>
      <c r="D74" s="8">
        <f>MEDIAN(D63:D72)</f>
        <v>0.85110902549520584</v>
      </c>
      <c r="E74" s="8">
        <f>MEDIAN(E63:E72)</f>
        <v>3.2823730000000002</v>
      </c>
      <c r="F74" s="8">
        <f>MEDIAN(F63:F72)</f>
        <v>0.14389299999999999</v>
      </c>
      <c r="G74" s="8">
        <f>MEDIAN(G63:G72)</f>
        <v>38.193264999999997</v>
      </c>
    </row>
    <row r="75" spans="1:15" x14ac:dyDescent="0.35">
      <c r="C75" t="s">
        <v>40</v>
      </c>
      <c r="D75" s="8">
        <f t="array" ref="D75">MEDIAN(ABS(D63:D67-MEDIAN(D63:D67)))</f>
        <v>7.9480410091644638E-3</v>
      </c>
      <c r="E75" s="8">
        <f t="array" ref="E75">MEDIAN(ABS(E63:E67-MEDIAN(E63:E67)))</f>
        <v>3.5673999999999761E-2</v>
      </c>
      <c r="F75" s="8">
        <f t="array" ref="F75">MEDIAN(ABS(F63:F67-MEDIAN(F63:F67)))</f>
        <v>1.1309999999999931E-3</v>
      </c>
      <c r="G75" s="8">
        <f t="array" ref="G75">MEDIAN(ABS(G63:G67-MEDIAN(G63:G67)))</f>
        <v>0.74329899999999327</v>
      </c>
    </row>
    <row r="77" spans="1:15" x14ac:dyDescent="0.35">
      <c r="A77">
        <v>3903</v>
      </c>
      <c r="B77">
        <v>3903</v>
      </c>
      <c r="C77" t="s">
        <v>25</v>
      </c>
      <c r="D77" s="2">
        <f>((E77/$E$3) + (F77/$F$3))/2</f>
        <v>0.83868711297243759</v>
      </c>
      <c r="E77" s="2">
        <v>3.2273589999999999</v>
      </c>
      <c r="F77" s="2">
        <v>0.142094</v>
      </c>
      <c r="G77" s="2">
        <v>36.284621999999999</v>
      </c>
      <c r="H77" s="2">
        <v>0.13714999999999999</v>
      </c>
      <c r="I77" s="2">
        <v>7.6984999999999998E-2</v>
      </c>
      <c r="J77">
        <v>42</v>
      </c>
      <c r="K77">
        <v>400</v>
      </c>
      <c r="L77">
        <v>200</v>
      </c>
      <c r="M77" t="s">
        <v>37</v>
      </c>
      <c r="N77" t="s">
        <v>37</v>
      </c>
      <c r="O77" s="6">
        <f t="shared" ref="O77" si="9">(32*L77*K77)/A77</f>
        <v>655.90571355367661</v>
      </c>
    </row>
    <row r="78" spans="1:15" x14ac:dyDescent="0.35">
      <c r="D78" s="2">
        <f t="shared" ref="D78:D86" si="10">((E78/$E$3) + (F78/$F$3))/2</f>
        <v>0.84063203975250844</v>
      </c>
      <c r="E78" s="2">
        <v>3.231598</v>
      </c>
      <c r="F78" s="2">
        <v>0.14256099999999999</v>
      </c>
      <c r="G78" s="2">
        <v>38.123125000000002</v>
      </c>
      <c r="H78" s="2">
        <v>0.13863</v>
      </c>
      <c r="I78" s="2">
        <v>7.8623999999999999E-2</v>
      </c>
      <c r="J78">
        <v>43</v>
      </c>
      <c r="K78">
        <v>400</v>
      </c>
      <c r="L78">
        <v>200</v>
      </c>
    </row>
    <row r="79" spans="1:15" x14ac:dyDescent="0.35">
      <c r="D79" s="2">
        <f t="shared" si="10"/>
        <v>0.86418396782347706</v>
      </c>
      <c r="E79" s="2">
        <v>3.329812</v>
      </c>
      <c r="F79" s="2">
        <v>0.14623</v>
      </c>
      <c r="G79" s="2">
        <v>38.96011</v>
      </c>
      <c r="H79" s="2">
        <v>0.14028499999999999</v>
      </c>
      <c r="I79" s="2">
        <v>7.9677999999999999E-2</v>
      </c>
      <c r="J79">
        <v>44</v>
      </c>
      <c r="K79">
        <v>400</v>
      </c>
      <c r="L79">
        <v>200</v>
      </c>
    </row>
    <row r="80" spans="1:15" x14ac:dyDescent="0.35">
      <c r="D80" s="2">
        <f t="shared" si="10"/>
        <v>0.83383013898820413</v>
      </c>
      <c r="E80" s="2">
        <v>3.1710919999999998</v>
      </c>
      <c r="F80" s="2">
        <v>0.14286299999999999</v>
      </c>
      <c r="G80" s="2">
        <v>36.937432999999999</v>
      </c>
      <c r="H80" s="2">
        <v>0.13595599999999999</v>
      </c>
      <c r="I80" s="2">
        <v>7.7114000000000002E-2</v>
      </c>
      <c r="J80">
        <v>45</v>
      </c>
      <c r="K80">
        <v>400</v>
      </c>
      <c r="L80">
        <v>200</v>
      </c>
    </row>
    <row r="81" spans="3:12" x14ac:dyDescent="0.35">
      <c r="D81" s="2">
        <f t="shared" si="10"/>
        <v>0.83238960201218648</v>
      </c>
      <c r="E81" s="2">
        <v>3.1828970000000001</v>
      </c>
      <c r="F81" s="2">
        <v>0.14188400000000001</v>
      </c>
      <c r="G81" s="2">
        <v>36.926437999999997</v>
      </c>
      <c r="H81" s="2">
        <v>0.13602600000000001</v>
      </c>
      <c r="I81" s="2">
        <v>7.8461000000000003E-2</v>
      </c>
      <c r="J81">
        <v>46</v>
      </c>
      <c r="K81">
        <v>400</v>
      </c>
      <c r="L81">
        <v>200</v>
      </c>
    </row>
    <row r="82" spans="3:12" x14ac:dyDescent="0.35">
      <c r="D82" s="2"/>
      <c r="J82">
        <v>47</v>
      </c>
    </row>
    <row r="83" spans="3:12" x14ac:dyDescent="0.35">
      <c r="D83" s="2"/>
      <c r="J83">
        <v>48</v>
      </c>
    </row>
    <row r="84" spans="3:12" x14ac:dyDescent="0.35">
      <c r="D84" s="2"/>
      <c r="J84">
        <v>49</v>
      </c>
    </row>
    <row r="85" spans="3:12" x14ac:dyDescent="0.35">
      <c r="D85" s="2"/>
      <c r="J85">
        <v>50</v>
      </c>
    </row>
    <row r="86" spans="3:12" x14ac:dyDescent="0.35">
      <c r="D86" s="2"/>
      <c r="J86">
        <v>51</v>
      </c>
    </row>
    <row r="87" spans="3:12" x14ac:dyDescent="0.35">
      <c r="C87" t="s">
        <v>38</v>
      </c>
      <c r="D87" s="8">
        <f>AVERAGE(D77:D86)</f>
        <v>0.84194457230976272</v>
      </c>
      <c r="E87" s="8">
        <f>AVERAGE(E77:E86)</f>
        <v>3.2285516000000003</v>
      </c>
      <c r="F87" s="8">
        <f>AVERAGE(F77:F86)</f>
        <v>0.14312639999999999</v>
      </c>
      <c r="G87" s="8">
        <f>AVERAGE(G77:G86)</f>
        <v>37.446345600000001</v>
      </c>
    </row>
    <row r="88" spans="3:12" x14ac:dyDescent="0.35">
      <c r="C88" t="s">
        <v>39</v>
      </c>
      <c r="D88" s="8">
        <f>MEDIAN(D77:D86)</f>
        <v>0.83868711297243759</v>
      </c>
      <c r="E88" s="8">
        <f>MEDIAN(E77:E86)</f>
        <v>3.2273589999999999</v>
      </c>
      <c r="F88" s="8">
        <f>MEDIAN(F77:F86)</f>
        <v>0.14256099999999999</v>
      </c>
      <c r="G88" s="8">
        <f>MEDIAN(G77:G86)</f>
        <v>36.937432999999999</v>
      </c>
    </row>
    <row r="89" spans="3:12" x14ac:dyDescent="0.35">
      <c r="C89" t="s">
        <v>40</v>
      </c>
      <c r="D89" s="8">
        <f t="array" ref="D89">MEDIAN(ABS(D77:D81-MEDIAN(D77:D81)))</f>
        <v>4.8569739842334592E-3</v>
      </c>
      <c r="E89" s="8">
        <f t="array" ref="E89">MEDIAN(ABS(E77:E81-MEDIAN(E77:E81)))</f>
        <v>4.4461999999999779E-2</v>
      </c>
      <c r="F89" s="8">
        <f t="array" ref="F89">MEDIAN(ABS(F77:F81-MEDIAN(F77:F81)))</f>
        <v>4.669999999999952E-4</v>
      </c>
      <c r="G89" s="8">
        <f t="array" ref="G89">MEDIAN(ABS(G77:G81-MEDIAN(G77:G81)))</f>
        <v>0.65281099999999981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5D4A-FDA9-4D93-A162-87A8215011C5}">
  <dimension ref="A1:P89"/>
  <sheetViews>
    <sheetView zoomScale="55" zoomScaleNormal="55" workbookViewId="0">
      <pane ySplit="1" topLeftCell="A59" activePane="bottomLeft" state="frozen"/>
      <selection pane="bottomLeft" activeCell="N16" sqref="K8:N16"/>
    </sheetView>
  </sheetViews>
  <sheetFormatPr baseColWidth="10" defaultRowHeight="14.5" x14ac:dyDescent="0.35"/>
  <cols>
    <col min="1" max="1" width="7.81640625" bestFit="1" customWidth="1"/>
    <col min="2" max="2" width="7.08984375" bestFit="1" customWidth="1"/>
    <col min="3" max="3" width="9.7265625" customWidth="1"/>
    <col min="4" max="4" width="7.54296875" customWidth="1"/>
    <col min="5" max="5" width="8.7265625" customWidth="1"/>
    <col min="6" max="6" width="8.1796875" customWidth="1"/>
    <col min="7" max="7" width="9.81640625" bestFit="1" customWidth="1"/>
    <col min="8" max="9" width="8.54296875" bestFit="1" customWidth="1"/>
    <col min="10" max="10" width="4.7265625" bestFit="1" customWidth="1"/>
    <col min="11" max="11" width="6.7265625" bestFit="1" customWidth="1"/>
    <col min="12" max="12" width="7.36328125" bestFit="1" customWidth="1"/>
    <col min="13" max="13" width="16.08984375" bestFit="1" customWidth="1"/>
    <col min="14" max="14" width="19" bestFit="1" customWidth="1"/>
    <col min="15" max="15" width="8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B3">
        <v>6538</v>
      </c>
      <c r="C3" t="s">
        <v>20</v>
      </c>
      <c r="D3" s="2">
        <v>1</v>
      </c>
      <c r="E3" s="2">
        <v>4.0415999999999999</v>
      </c>
      <c r="F3" s="2">
        <v>0.13985300000000001</v>
      </c>
    </row>
    <row r="7" spans="1:16" x14ac:dyDescent="0.35">
      <c r="A7">
        <v>23000</v>
      </c>
      <c r="B7">
        <v>6538</v>
      </c>
      <c r="C7" t="s">
        <v>25</v>
      </c>
      <c r="D7" s="2">
        <f>((E7/$E$3)+(F7/$F$3))/2</f>
        <v>1.0847965203210359</v>
      </c>
      <c r="E7" s="2">
        <v>4.6373249999999997</v>
      </c>
      <c r="F7" s="2">
        <v>0.142957</v>
      </c>
      <c r="G7" s="2">
        <v>81.668852999999999</v>
      </c>
      <c r="H7" s="2">
        <v>0.138157</v>
      </c>
      <c r="I7" s="2">
        <v>8.0609E-2</v>
      </c>
      <c r="J7">
        <v>42</v>
      </c>
      <c r="K7">
        <v>100</v>
      </c>
      <c r="L7">
        <v>50</v>
      </c>
      <c r="M7" t="s">
        <v>36</v>
      </c>
      <c r="N7" t="s">
        <v>41</v>
      </c>
      <c r="O7" s="6">
        <f>(32*L7*K7)/A7</f>
        <v>6.9565217391304346</v>
      </c>
    </row>
    <row r="8" spans="1:16" x14ac:dyDescent="0.35">
      <c r="D8" s="2">
        <f t="shared" ref="D8:D16" si="0">((E8/$E$3)+(F8/$F$3))/2</f>
        <v>0.96153355993164924</v>
      </c>
      <c r="E8" s="2">
        <v>3.9696910000000001</v>
      </c>
      <c r="F8" s="2">
        <v>0.131582</v>
      </c>
      <c r="G8" s="2">
        <v>69.970343</v>
      </c>
      <c r="H8" s="2">
        <v>0.13197</v>
      </c>
      <c r="I8" s="2">
        <v>9.7195000000000004E-2</v>
      </c>
      <c r="J8">
        <v>43</v>
      </c>
      <c r="O8" s="6"/>
    </row>
    <row r="9" spans="1:16" x14ac:dyDescent="0.35">
      <c r="D9" s="2">
        <f t="shared" si="0"/>
        <v>0.84628300063921169</v>
      </c>
      <c r="E9" s="2">
        <v>3.418523</v>
      </c>
      <c r="F9" s="2">
        <v>0.118418</v>
      </c>
      <c r="G9" s="2">
        <v>48.682341999999998</v>
      </c>
      <c r="H9" s="2">
        <v>0.121169</v>
      </c>
      <c r="I9" s="2">
        <v>8.4252999999999995E-2</v>
      </c>
      <c r="J9">
        <v>44</v>
      </c>
      <c r="O9" s="6"/>
    </row>
    <row r="10" spans="1:16" x14ac:dyDescent="0.35">
      <c r="D10" s="2">
        <f t="shared" si="0"/>
        <v>0.89066893605888131</v>
      </c>
      <c r="E10" s="2">
        <v>3.585299</v>
      </c>
      <c r="F10" s="2">
        <v>0.12506200000000001</v>
      </c>
      <c r="G10" s="2">
        <v>54.578136999999998</v>
      </c>
      <c r="H10" s="2">
        <v>0.12994800000000001</v>
      </c>
      <c r="I10" s="2">
        <v>9.2757000000000006E-2</v>
      </c>
      <c r="J10">
        <v>45</v>
      </c>
      <c r="O10" s="6"/>
    </row>
    <row r="11" spans="1:16" x14ac:dyDescent="0.35">
      <c r="D11" s="2">
        <f t="shared" si="0"/>
        <v>0.93571290649757943</v>
      </c>
      <c r="E11" s="2">
        <v>3.878047</v>
      </c>
      <c r="F11" s="2">
        <v>0.12753100000000001</v>
      </c>
      <c r="G11" s="2">
        <v>48.412587000000002</v>
      </c>
      <c r="H11" s="2">
        <v>0.124968</v>
      </c>
      <c r="I11" s="2">
        <v>7.8169000000000002E-2</v>
      </c>
      <c r="J11">
        <v>46</v>
      </c>
      <c r="O11" s="6"/>
    </row>
    <row r="12" spans="1:16" x14ac:dyDescent="0.35">
      <c r="D12" s="2">
        <f t="shared" si="0"/>
        <v>0.91242956359426386</v>
      </c>
      <c r="E12" s="2">
        <v>3.7453289999999999</v>
      </c>
      <c r="F12" s="2">
        <v>0.125611</v>
      </c>
      <c r="G12" s="2">
        <v>48.505732999999999</v>
      </c>
      <c r="H12" s="2">
        <v>0.12551499999999999</v>
      </c>
      <c r="I12" s="2">
        <v>8.1337000000000007E-2</v>
      </c>
      <c r="J12">
        <v>47</v>
      </c>
      <c r="O12" s="6"/>
    </row>
    <row r="13" spans="1:16" x14ac:dyDescent="0.35">
      <c r="D13" s="2">
        <f t="shared" si="0"/>
        <v>0.83301692564451613</v>
      </c>
      <c r="E13" s="2">
        <v>3.344929</v>
      </c>
      <c r="F13" s="2">
        <v>0.117254</v>
      </c>
      <c r="G13" s="2">
        <v>47.036597</v>
      </c>
      <c r="H13" s="2">
        <v>0.120675</v>
      </c>
      <c r="I13" s="2">
        <v>8.4068000000000004E-2</v>
      </c>
      <c r="J13">
        <v>48</v>
      </c>
      <c r="O13" s="6"/>
    </row>
    <row r="14" spans="1:16" x14ac:dyDescent="0.35">
      <c r="D14" s="2">
        <f t="shared" si="0"/>
        <v>1.0010655971732867</v>
      </c>
      <c r="E14" s="2">
        <v>4.1443950000000003</v>
      </c>
      <c r="F14" s="2">
        <v>0.13659399999999999</v>
      </c>
      <c r="G14" s="2">
        <v>65.775623999999993</v>
      </c>
      <c r="H14" s="2">
        <v>0.136826</v>
      </c>
      <c r="I14" s="2">
        <v>9.2077000000000006E-2</v>
      </c>
      <c r="J14">
        <v>49</v>
      </c>
      <c r="O14" s="6"/>
    </row>
    <row r="15" spans="1:16" x14ac:dyDescent="0.35">
      <c r="D15" s="2">
        <f t="shared" si="0"/>
        <v>0.93318209509859229</v>
      </c>
      <c r="E15" s="2">
        <v>3.8481399999999999</v>
      </c>
      <c r="F15" s="2">
        <v>0.127858</v>
      </c>
      <c r="G15" s="2">
        <v>50.623080999999999</v>
      </c>
      <c r="H15" s="2">
        <v>0.12690100000000001</v>
      </c>
      <c r="I15" s="2">
        <v>8.8538000000000006E-2</v>
      </c>
      <c r="J15">
        <v>50</v>
      </c>
      <c r="O15" s="6"/>
    </row>
    <row r="16" spans="1:16" x14ac:dyDescent="0.35">
      <c r="D16" s="2">
        <f t="shared" si="0"/>
        <v>0.97768611218608359</v>
      </c>
      <c r="E16" s="2">
        <v>4.0365909999999996</v>
      </c>
      <c r="F16" s="2">
        <v>0.13378499999999999</v>
      </c>
      <c r="G16" s="2">
        <v>61.681410999999997</v>
      </c>
      <c r="H16" s="2">
        <v>0.135022</v>
      </c>
      <c r="I16" s="2">
        <v>0.101228</v>
      </c>
      <c r="J16">
        <v>51</v>
      </c>
      <c r="O16" s="6"/>
    </row>
    <row r="17" spans="1:15" x14ac:dyDescent="0.35">
      <c r="D17" s="8">
        <f>AVERAGE(D7:D16)</f>
        <v>0.93763752171450998</v>
      </c>
      <c r="E17" s="8">
        <f>AVERAGE(E7:E16)</f>
        <v>3.8608269000000002</v>
      </c>
      <c r="F17" s="8">
        <f>AVERAGE(F7:F16)</f>
        <v>0.12866520000000001</v>
      </c>
      <c r="G17" s="8">
        <f>AVERAGE(G7:G16)</f>
        <v>57.6934708</v>
      </c>
    </row>
    <row r="18" spans="1:15" x14ac:dyDescent="0.35">
      <c r="D18" s="8">
        <f>MEDIAN(D7:D16)</f>
        <v>0.93444750079808592</v>
      </c>
      <c r="E18" s="8">
        <f>MEDIAN(E7:E16)</f>
        <v>3.8630934999999997</v>
      </c>
      <c r="F18" s="8">
        <f>MEDIAN(F7:F16)</f>
        <v>0.12769449999999999</v>
      </c>
      <c r="G18" s="8">
        <f>MEDIAN(G7:G16)</f>
        <v>52.600608999999999</v>
      </c>
    </row>
    <row r="19" spans="1:15" x14ac:dyDescent="0.35">
      <c r="D19" s="8">
        <f t="array" ref="D19">MEDIAN(ABS(D7:D16-MEDIAN(D7:D16)))</f>
        <v>4.3508588063601139E-2</v>
      </c>
      <c r="E19" s="8">
        <f t="array" ref="E19">MEDIAN(ABS(E7:E16-MEDIAN(E7:E16)))</f>
        <v>0.22564599999999979</v>
      </c>
      <c r="F19" s="8">
        <f t="array" ref="F19">MEDIAN(ABS(F7:F16-MEDIAN(F7:F16)))</f>
        <v>4.9890000000000073E-3</v>
      </c>
      <c r="G19" s="8">
        <f t="array" ref="G19">MEDIAN(ABS(G7:G16-MEDIAN(G7:G16)))</f>
        <v>4.8760169999999974</v>
      </c>
    </row>
    <row r="21" spans="1:15" x14ac:dyDescent="0.35">
      <c r="A21">
        <v>6538</v>
      </c>
      <c r="B21">
        <v>6538</v>
      </c>
      <c r="C21" t="s">
        <v>25</v>
      </c>
      <c r="D21" s="2">
        <f>((E21/$E$3)+(F21/$F$3))/2</f>
        <v>0.78870091355173155</v>
      </c>
      <c r="E21" s="2">
        <v>3.1521889999999999</v>
      </c>
      <c r="F21" s="2">
        <v>0.111528</v>
      </c>
      <c r="G21" s="2">
        <v>41.382250999999997</v>
      </c>
      <c r="H21" s="2">
        <v>0.113992</v>
      </c>
      <c r="I21" s="2">
        <v>7.1467000000000003E-2</v>
      </c>
      <c r="J21">
        <v>42</v>
      </c>
      <c r="K21">
        <v>100</v>
      </c>
      <c r="L21">
        <v>50</v>
      </c>
      <c r="M21" t="s">
        <v>41</v>
      </c>
      <c r="N21" t="s">
        <v>41</v>
      </c>
      <c r="O21" s="6">
        <f t="shared" ref="O21:O30" si="1">(32*L21*K21)/A21</f>
        <v>24.472315692872439</v>
      </c>
    </row>
    <row r="22" spans="1:15" x14ac:dyDescent="0.35">
      <c r="D22" s="2">
        <f t="shared" ref="D22:D30" si="2">((E22/$E$3)+(F22/$F$3))/2</f>
        <v>0.97028226635354997</v>
      </c>
      <c r="E22" s="2">
        <v>4.0788729999999997</v>
      </c>
      <c r="F22" s="2">
        <v>0.13025100000000001</v>
      </c>
      <c r="G22" s="2">
        <v>47.943122000000002</v>
      </c>
      <c r="H22" s="2">
        <v>0.13137099999999999</v>
      </c>
      <c r="I22" s="2">
        <v>7.1218000000000004E-2</v>
      </c>
      <c r="J22">
        <v>43</v>
      </c>
      <c r="O22" s="6"/>
    </row>
    <row r="23" spans="1:15" x14ac:dyDescent="0.35">
      <c r="D23" s="2">
        <f t="shared" si="2"/>
        <v>0.89197722667900947</v>
      </c>
      <c r="E23" s="2">
        <v>3.6831200000000002</v>
      </c>
      <c r="F23" s="2">
        <v>0.122043</v>
      </c>
      <c r="G23" s="2">
        <v>45.806908999999997</v>
      </c>
      <c r="H23" s="2">
        <v>0.12245499999999999</v>
      </c>
      <c r="I23" s="2">
        <v>7.0188E-2</v>
      </c>
      <c r="J23">
        <v>44</v>
      </c>
      <c r="O23" s="6"/>
    </row>
    <row r="24" spans="1:15" x14ac:dyDescent="0.35">
      <c r="D24" s="2">
        <f t="shared" si="2"/>
        <v>0.75205991957132978</v>
      </c>
      <c r="E24" s="2">
        <v>2.9390679999999998</v>
      </c>
      <c r="F24" s="2">
        <v>0.108654</v>
      </c>
      <c r="G24" s="2">
        <v>42.507178000000003</v>
      </c>
      <c r="H24" s="2">
        <v>0.113749</v>
      </c>
      <c r="I24" s="2">
        <v>7.6093999999999995E-2</v>
      </c>
      <c r="J24">
        <v>45</v>
      </c>
      <c r="O24" s="6"/>
    </row>
    <row r="25" spans="1:15" x14ac:dyDescent="0.35">
      <c r="D25" s="2">
        <f t="shared" si="2"/>
        <v>0.78873978536316769</v>
      </c>
      <c r="E25" s="2">
        <v>3.1394120000000001</v>
      </c>
      <c r="F25" s="2">
        <v>0.111981</v>
      </c>
      <c r="G25" s="2">
        <v>40.546408999999997</v>
      </c>
      <c r="H25" s="2">
        <v>0.11390400000000001</v>
      </c>
      <c r="I25" s="2">
        <v>7.5468999999999994E-2</v>
      </c>
      <c r="J25">
        <v>46</v>
      </c>
      <c r="O25" s="6"/>
    </row>
    <row r="26" spans="1:15" x14ac:dyDescent="0.35">
      <c r="D26" s="2">
        <f t="shared" si="2"/>
        <v>0.76808751063316039</v>
      </c>
      <c r="E26" s="2">
        <v>3.0106510000000002</v>
      </c>
      <c r="F26" s="2">
        <v>0.11065999999999999</v>
      </c>
      <c r="G26" s="2">
        <v>45.305188999999999</v>
      </c>
      <c r="H26" s="2">
        <v>0.119725</v>
      </c>
      <c r="I26" s="2">
        <v>8.6241999999999999E-2</v>
      </c>
      <c r="J26">
        <v>47</v>
      </c>
      <c r="O26" s="6"/>
    </row>
    <row r="27" spans="1:15" x14ac:dyDescent="0.35">
      <c r="D27" s="2">
        <f t="shared" si="2"/>
        <v>0.96096355697061675</v>
      </c>
      <c r="E27" s="2">
        <v>4.0224190000000002</v>
      </c>
      <c r="F27" s="2">
        <v>0.12959799999999999</v>
      </c>
      <c r="G27" s="2">
        <v>51.882522999999999</v>
      </c>
      <c r="H27" s="2">
        <v>0.13145699999999999</v>
      </c>
      <c r="I27" s="2">
        <v>6.8544999999999995E-2</v>
      </c>
      <c r="J27">
        <v>48</v>
      </c>
      <c r="O27" s="6"/>
    </row>
    <row r="28" spans="1:15" x14ac:dyDescent="0.35">
      <c r="D28" s="2">
        <f t="shared" si="2"/>
        <v>0.86770634878062269</v>
      </c>
      <c r="E28" s="2">
        <v>3.5625909999999998</v>
      </c>
      <c r="F28" s="2">
        <v>0.119425</v>
      </c>
      <c r="G28" s="2">
        <v>43.740501000000002</v>
      </c>
      <c r="H28" s="2">
        <v>0.123541</v>
      </c>
      <c r="I28" s="2">
        <v>7.0293999999999995E-2</v>
      </c>
      <c r="J28">
        <v>49</v>
      </c>
      <c r="O28" s="6"/>
    </row>
    <row r="29" spans="1:15" x14ac:dyDescent="0.35">
      <c r="D29" s="2">
        <f t="shared" si="2"/>
        <v>1.0650549408184795</v>
      </c>
      <c r="E29" s="2">
        <v>4.5700529999999997</v>
      </c>
      <c r="F29" s="2">
        <v>0.139763</v>
      </c>
      <c r="G29" s="2">
        <v>57.79007</v>
      </c>
      <c r="H29" s="2">
        <v>0.14105699999999999</v>
      </c>
      <c r="I29" s="2">
        <v>7.1877999999999997E-2</v>
      </c>
      <c r="J29">
        <v>50</v>
      </c>
      <c r="O29" s="6"/>
    </row>
    <row r="30" spans="1:15" x14ac:dyDescent="0.35">
      <c r="D30" s="2">
        <f t="shared" si="2"/>
        <v>0.78084946231066654</v>
      </c>
      <c r="E30" s="2">
        <v>3.1113520000000001</v>
      </c>
      <c r="F30" s="2">
        <v>0.110745</v>
      </c>
      <c r="G30" s="2">
        <v>40.315821</v>
      </c>
      <c r="H30" s="2">
        <v>0.11591799999999999</v>
      </c>
      <c r="I30" s="2">
        <v>7.0774000000000004E-2</v>
      </c>
      <c r="J30">
        <v>51</v>
      </c>
      <c r="O30" s="6"/>
    </row>
    <row r="31" spans="1:15" x14ac:dyDescent="0.35">
      <c r="D31" s="8">
        <f>AVERAGE(D21:D30)</f>
        <v>0.86344219310323334</v>
      </c>
      <c r="E31" s="8">
        <f>AVERAGE(E21:E30)</f>
        <v>3.5269728000000002</v>
      </c>
      <c r="F31" s="8">
        <f>AVERAGE(F21:F30)</f>
        <v>0.11946480000000001</v>
      </c>
      <c r="G31" s="8">
        <f>AVERAGE(G21:G30)</f>
        <v>45.721997299999998</v>
      </c>
    </row>
    <row r="32" spans="1:15" x14ac:dyDescent="0.35">
      <c r="D32" s="8">
        <f>MEDIAN(D21:D30)</f>
        <v>0.82822306707189519</v>
      </c>
      <c r="E32" s="8">
        <f>MEDIAN(E21:E30)</f>
        <v>3.3573899999999997</v>
      </c>
      <c r="F32" s="8">
        <f>MEDIAN(F21:F30)</f>
        <v>0.115703</v>
      </c>
      <c r="G32" s="8">
        <f>MEDIAN(G21:G30)</f>
        <v>44.522845000000004</v>
      </c>
    </row>
    <row r="33" spans="1:15" x14ac:dyDescent="0.35">
      <c r="D33" s="8">
        <f t="array" ref="D33">MEDIAN(ABS(D21:D30-MEDIAN(D21:D30)))</f>
        <v>6.1944858022924543E-2</v>
      </c>
      <c r="E33" s="8">
        <f t="array" ref="E33">MEDIAN(ABS(E21:E30-MEDIAN(E21:E30)))</f>
        <v>0.33623449999999999</v>
      </c>
      <c r="F33" s="8">
        <f t="array" ref="F33">MEDIAN(ABS(F21:F30-MEDIAN(F21:F30)))</f>
        <v>5.6915000000000021E-3</v>
      </c>
      <c r="G33" s="8">
        <f t="array" ref="G33">MEDIAN(ABS(G21:G30-MEDIAN(G21:G30)))</f>
        <v>3.2804355000000029</v>
      </c>
    </row>
    <row r="35" spans="1:15" x14ac:dyDescent="0.35">
      <c r="A35">
        <v>23000</v>
      </c>
      <c r="B35">
        <v>6538</v>
      </c>
      <c r="C35" t="s">
        <v>25</v>
      </c>
      <c r="D35" s="2">
        <f>((E35/$E$3)+(F35/$F$3))/2</f>
        <v>0.86281257032271486</v>
      </c>
      <c r="E35" s="2">
        <v>3.520635</v>
      </c>
      <c r="F35" s="2">
        <v>0.119508</v>
      </c>
      <c r="G35" s="2">
        <v>40.846935000000002</v>
      </c>
      <c r="H35" s="2">
        <v>0.121126</v>
      </c>
      <c r="I35" s="2">
        <v>6.8919999999999995E-2</v>
      </c>
      <c r="J35">
        <v>42</v>
      </c>
      <c r="K35">
        <v>200</v>
      </c>
      <c r="L35">
        <v>100</v>
      </c>
      <c r="M35" t="s">
        <v>36</v>
      </c>
      <c r="N35" t="s">
        <v>41</v>
      </c>
      <c r="O35" s="6">
        <f t="shared" ref="O35:O44" si="3">(32*L35*K35)/A35</f>
        <v>27.826086956521738</v>
      </c>
    </row>
    <row r="36" spans="1:15" x14ac:dyDescent="0.35">
      <c r="D36" s="2">
        <f t="shared" ref="D36:D44" si="4">((E36/$E$3)+(F36/$F$3))/2</f>
        <v>0.8743066087692114</v>
      </c>
      <c r="E36" s="2">
        <v>3.5765530000000001</v>
      </c>
      <c r="F36" s="2">
        <v>0.12078800000000001</v>
      </c>
      <c r="G36" s="2">
        <v>38.712310000000002</v>
      </c>
      <c r="H36" s="2">
        <v>0.12336900000000001</v>
      </c>
      <c r="I36" s="2">
        <v>6.8950999999999998E-2</v>
      </c>
      <c r="J36">
        <v>43</v>
      </c>
      <c r="O36" s="6"/>
    </row>
    <row r="37" spans="1:15" x14ac:dyDescent="0.35">
      <c r="D37" s="2">
        <f t="shared" si="4"/>
        <v>0.84841802963440904</v>
      </c>
      <c r="E37" s="2">
        <v>3.434885</v>
      </c>
      <c r="F37" s="2">
        <v>0.118449</v>
      </c>
      <c r="G37" s="2">
        <v>39.618568000000003</v>
      </c>
      <c r="H37" s="2">
        <v>0.12181599999999999</v>
      </c>
      <c r="I37" s="2">
        <v>6.9734000000000004E-2</v>
      </c>
      <c r="J37">
        <v>44</v>
      </c>
      <c r="O37" s="6"/>
    </row>
    <row r="38" spans="1:15" x14ac:dyDescent="0.35">
      <c r="D38" s="2">
        <f t="shared" si="4"/>
        <v>0.86216507992660907</v>
      </c>
      <c r="E38" s="2">
        <v>3.5128870000000001</v>
      </c>
      <c r="F38" s="2">
        <v>0.11959500000000001</v>
      </c>
      <c r="G38" s="2">
        <v>39.506247999999999</v>
      </c>
      <c r="H38" s="2">
        <v>0.121602</v>
      </c>
      <c r="I38" s="2">
        <v>7.0277999999999993E-2</v>
      </c>
      <c r="J38">
        <v>45</v>
      </c>
      <c r="O38" s="6"/>
    </row>
    <row r="39" spans="1:15" x14ac:dyDescent="0.35">
      <c r="D39" s="2">
        <f t="shared" si="4"/>
        <v>0.8523793808265745</v>
      </c>
      <c r="E39" s="2">
        <v>3.4747370000000002</v>
      </c>
      <c r="F39" s="2">
        <v>0.11817800000000001</v>
      </c>
      <c r="G39" s="2">
        <v>41.407868000000001</v>
      </c>
      <c r="H39" s="2">
        <v>0.118477</v>
      </c>
      <c r="I39" s="2">
        <v>7.0280999999999996E-2</v>
      </c>
      <c r="J39">
        <v>46</v>
      </c>
      <c r="O39" s="6"/>
    </row>
    <row r="40" spans="1:15" x14ac:dyDescent="0.35">
      <c r="D40" s="2">
        <f t="shared" si="4"/>
        <v>0.84145890122528066</v>
      </c>
      <c r="E40" s="2">
        <v>3.415219</v>
      </c>
      <c r="F40" s="2">
        <v>0.117183</v>
      </c>
      <c r="G40" s="2">
        <v>38.656004000000003</v>
      </c>
      <c r="H40" s="2">
        <v>0.11706900000000001</v>
      </c>
      <c r="I40" s="2">
        <v>6.9249000000000005E-2</v>
      </c>
      <c r="J40">
        <v>47</v>
      </c>
      <c r="O40" s="6"/>
    </row>
    <row r="41" spans="1:15" x14ac:dyDescent="0.35">
      <c r="D41" s="2">
        <f t="shared" si="4"/>
        <v>0.84539897220151361</v>
      </c>
      <c r="E41" s="2">
        <v>3.4305949999999998</v>
      </c>
      <c r="F41" s="2">
        <v>0.117753</v>
      </c>
      <c r="G41" s="2">
        <v>39.166249999999998</v>
      </c>
      <c r="H41" s="2">
        <v>0.118879</v>
      </c>
      <c r="I41" s="2">
        <v>6.9980000000000001E-2</v>
      </c>
      <c r="J41">
        <v>48</v>
      </c>
      <c r="O41" s="6"/>
    </row>
    <row r="42" spans="1:15" x14ac:dyDescent="0.35">
      <c r="D42" s="2">
        <f t="shared" si="4"/>
        <v>0.77602717194297932</v>
      </c>
      <c r="E42" s="2">
        <v>3.0793659999999998</v>
      </c>
      <c r="F42" s="2">
        <v>0.110503</v>
      </c>
      <c r="G42" s="2">
        <v>38.492874999999998</v>
      </c>
      <c r="H42" s="2">
        <v>0.112429</v>
      </c>
      <c r="I42" s="2">
        <v>7.0571999999999996E-2</v>
      </c>
      <c r="J42">
        <v>49</v>
      </c>
      <c r="O42" s="6"/>
    </row>
    <row r="43" spans="1:15" x14ac:dyDescent="0.35">
      <c r="D43" s="2">
        <f t="shared" si="4"/>
        <v>0.84822336772876872</v>
      </c>
      <c r="E43" s="2">
        <v>3.4308839999999998</v>
      </c>
      <c r="F43" s="2">
        <v>0.118533</v>
      </c>
      <c r="G43" s="2">
        <v>38.992514</v>
      </c>
      <c r="H43" s="2">
        <v>0.121104</v>
      </c>
      <c r="I43" s="2">
        <v>6.9478999999999999E-2</v>
      </c>
      <c r="J43">
        <v>50</v>
      </c>
      <c r="O43" s="6"/>
    </row>
    <row r="44" spans="1:15" x14ac:dyDescent="0.35">
      <c r="D44" s="2">
        <f t="shared" si="4"/>
        <v>0.77021975246681085</v>
      </c>
      <c r="E44" s="2">
        <v>3.0528550000000001</v>
      </c>
      <c r="F44" s="2">
        <v>0.109796</v>
      </c>
      <c r="G44" s="2">
        <v>37.124029</v>
      </c>
      <c r="H44" s="2">
        <v>0.112985</v>
      </c>
      <c r="I44" s="2">
        <v>7.0084999999999995E-2</v>
      </c>
      <c r="J44">
        <v>51</v>
      </c>
      <c r="O44" s="6"/>
    </row>
    <row r="45" spans="1:15" x14ac:dyDescent="0.35">
      <c r="D45" s="8">
        <f>AVERAGE(D35:D44)</f>
        <v>0.83814098350448718</v>
      </c>
      <c r="E45" s="8">
        <f>AVERAGE(E35:E44)</f>
        <v>3.3928615999999998</v>
      </c>
      <c r="F45" s="8">
        <f>AVERAGE(F35:F44)</f>
        <v>0.11702860000000001</v>
      </c>
      <c r="G45" s="8">
        <f>AVERAGE(G35:G44)</f>
        <v>39.252360100000004</v>
      </c>
    </row>
    <row r="46" spans="1:15" x14ac:dyDescent="0.35">
      <c r="D46" s="8">
        <f>MEDIAN(D35:D44)</f>
        <v>0.84832069868158888</v>
      </c>
      <c r="E46" s="8">
        <f>MEDIAN(E35:E44)</f>
        <v>3.4328845000000001</v>
      </c>
      <c r="F46" s="8">
        <f>MEDIAN(F35:F44)</f>
        <v>0.1183135</v>
      </c>
      <c r="G46" s="8">
        <f>MEDIAN(G35:G44)</f>
        <v>39.079381999999995</v>
      </c>
    </row>
    <row r="47" spans="1:15" x14ac:dyDescent="0.35">
      <c r="D47" s="8">
        <f t="array" ref="D47">MEDIAN(ABS(D35:D44-MEDIAN(D35:D44)))</f>
        <v>1.0353089350664202E-2</v>
      </c>
      <c r="E47" s="8">
        <f t="array" ref="E47">MEDIAN(ABS(E35:E44-MEDIAN(E35:E44)))</f>
        <v>6.0927500000000023E-2</v>
      </c>
      <c r="F47" s="8">
        <f t="array" ref="F47">MEDIAN(ABS(F35:F44-MEDIAN(F35:F44)))</f>
        <v>1.1625000000000038E-3</v>
      </c>
      <c r="G47" s="8">
        <f t="array" ref="G47">MEDIAN(ABS(G35:G44-MEDIAN(G35:G44)))</f>
        <v>0.48302600000000595</v>
      </c>
    </row>
    <row r="49" spans="1:15" x14ac:dyDescent="0.35">
      <c r="A49">
        <v>6538</v>
      </c>
      <c r="B49">
        <v>6538</v>
      </c>
      <c r="C49" t="s">
        <v>25</v>
      </c>
      <c r="D49" s="2">
        <f>((E49/$E$3)+(F49/$F$3))/2</f>
        <v>0.84282625739979278</v>
      </c>
      <c r="E49" s="2">
        <v>3.4213010000000001</v>
      </c>
      <c r="F49" s="2">
        <v>0.117355</v>
      </c>
      <c r="G49" s="2">
        <v>39.06259</v>
      </c>
      <c r="H49" s="2">
        <v>0.119752</v>
      </c>
      <c r="I49" s="2">
        <v>6.9037000000000001E-2</v>
      </c>
      <c r="J49">
        <v>42</v>
      </c>
      <c r="K49">
        <v>200</v>
      </c>
      <c r="L49">
        <v>100</v>
      </c>
      <c r="M49" t="s">
        <v>41</v>
      </c>
      <c r="N49" t="s">
        <v>41</v>
      </c>
      <c r="O49" s="6">
        <f t="shared" ref="O49:O58" si="5">(32*L49*K49)/A49</f>
        <v>97.889262771489754</v>
      </c>
    </row>
    <row r="50" spans="1:15" x14ac:dyDescent="0.35">
      <c r="D50" s="2">
        <f t="shared" ref="D50:D58" si="6">((E50/$E$3)+(F50/$F$3))/2</f>
        <v>0.88079907217690701</v>
      </c>
      <c r="E50" s="2">
        <v>3.6178490000000001</v>
      </c>
      <c r="F50" s="2">
        <v>0.121175</v>
      </c>
      <c r="G50" s="2">
        <v>41.602428000000003</v>
      </c>
      <c r="H50" s="2">
        <v>0.12410499999999999</v>
      </c>
      <c r="I50" s="2">
        <v>6.9987999999999995E-2</v>
      </c>
      <c r="J50">
        <v>43</v>
      </c>
      <c r="O50" s="6"/>
    </row>
    <row r="51" spans="1:15" x14ac:dyDescent="0.35">
      <c r="D51" s="2">
        <f t="shared" si="6"/>
        <v>0.80121231856440578</v>
      </c>
      <c r="E51" s="2">
        <v>3.2130649999999998</v>
      </c>
      <c r="F51" s="2">
        <v>0.11292099999999999</v>
      </c>
      <c r="G51" s="2">
        <v>39.611834999999999</v>
      </c>
      <c r="H51" s="2">
        <v>0.114685</v>
      </c>
      <c r="I51" s="2">
        <v>7.1069999999999994E-2</v>
      </c>
      <c r="J51">
        <v>44</v>
      </c>
      <c r="O51" s="6"/>
    </row>
    <row r="52" spans="1:15" x14ac:dyDescent="0.35">
      <c r="D52" s="2">
        <f t="shared" si="6"/>
        <v>0.86154391375698181</v>
      </c>
      <c r="E52" s="2">
        <v>3.5155820000000002</v>
      </c>
      <c r="F52" s="2">
        <v>0.119328</v>
      </c>
      <c r="G52" s="2">
        <v>40.861530999999999</v>
      </c>
      <c r="H52" s="2">
        <v>0.12496500000000001</v>
      </c>
      <c r="I52" s="2">
        <v>7.0275000000000004E-2</v>
      </c>
      <c r="J52">
        <v>45</v>
      </c>
      <c r="O52" s="6"/>
    </row>
    <row r="53" spans="1:15" x14ac:dyDescent="0.35">
      <c r="D53" s="2">
        <f t="shared" si="6"/>
        <v>0.81006325868900697</v>
      </c>
      <c r="E53" s="2">
        <v>3.2611430000000001</v>
      </c>
      <c r="F53" s="2">
        <v>0.113733</v>
      </c>
      <c r="G53" s="2">
        <v>37.935274</v>
      </c>
      <c r="H53" s="2">
        <v>0.11644699999999999</v>
      </c>
      <c r="I53" s="2">
        <v>6.9775000000000004E-2</v>
      </c>
      <c r="J53">
        <v>46</v>
      </c>
      <c r="O53" s="6"/>
    </row>
    <row r="54" spans="1:15" x14ac:dyDescent="0.35">
      <c r="D54" s="2">
        <f t="shared" si="6"/>
        <v>0.83986683018710762</v>
      </c>
      <c r="E54" s="2">
        <v>3.4069159999999998</v>
      </c>
      <c r="F54" s="2">
        <v>0.117025</v>
      </c>
      <c r="G54" s="2">
        <v>38.592761000000003</v>
      </c>
      <c r="H54" s="2">
        <v>0.119405</v>
      </c>
      <c r="I54" s="2">
        <v>7.0951E-2</v>
      </c>
      <c r="J54">
        <v>47</v>
      </c>
      <c r="O54" s="6"/>
    </row>
    <row r="55" spans="1:15" x14ac:dyDescent="0.35">
      <c r="D55" s="2">
        <f t="shared" si="6"/>
        <v>0.98618370197328964</v>
      </c>
      <c r="E55" s="2">
        <v>4.1563720000000002</v>
      </c>
      <c r="F55" s="2">
        <v>0.132017</v>
      </c>
      <c r="G55" s="2">
        <v>48.209829999999997</v>
      </c>
      <c r="H55" s="2">
        <v>0.13342999999999999</v>
      </c>
      <c r="I55" s="2">
        <v>6.9593000000000002E-2</v>
      </c>
      <c r="J55">
        <v>48</v>
      </c>
      <c r="O55" s="6"/>
    </row>
    <row r="56" spans="1:15" x14ac:dyDescent="0.35">
      <c r="D56" s="2">
        <f t="shared" si="6"/>
        <v>0.78851334082539293</v>
      </c>
      <c r="E56" s="2">
        <v>3.1483319999999999</v>
      </c>
      <c r="F56" s="2">
        <v>0.111609</v>
      </c>
      <c r="G56" s="2">
        <v>37.780112000000003</v>
      </c>
      <c r="H56" s="2">
        <v>0.115652</v>
      </c>
      <c r="I56" s="2">
        <v>6.9015999999999994E-2</v>
      </c>
      <c r="J56">
        <v>49</v>
      </c>
      <c r="O56" s="6"/>
    </row>
    <row r="57" spans="1:15" x14ac:dyDescent="0.35">
      <c r="D57" s="2">
        <f t="shared" si="6"/>
        <v>0.86393842552979605</v>
      </c>
      <c r="E57" s="2">
        <v>3.5327410000000001</v>
      </c>
      <c r="F57" s="2">
        <v>0.119404</v>
      </c>
      <c r="G57" s="2">
        <v>39.266190000000002</v>
      </c>
      <c r="H57" s="2">
        <v>0.122664</v>
      </c>
      <c r="I57" s="2">
        <v>7.1521000000000001E-2</v>
      </c>
      <c r="J57">
        <v>50</v>
      </c>
      <c r="O57" s="6"/>
    </row>
    <row r="58" spans="1:15" x14ac:dyDescent="0.35">
      <c r="D58" s="2">
        <f t="shared" si="6"/>
        <v>0.80813194231958629</v>
      </c>
      <c r="E58" s="2">
        <v>3.247757</v>
      </c>
      <c r="F58" s="2">
        <v>0.11365599999999999</v>
      </c>
      <c r="G58" s="2">
        <v>37.713075000000003</v>
      </c>
      <c r="H58" s="2">
        <v>0.12092799999999999</v>
      </c>
      <c r="I58" s="2">
        <v>7.0427000000000003E-2</v>
      </c>
      <c r="J58">
        <v>51</v>
      </c>
      <c r="O58" s="6"/>
    </row>
    <row r="59" spans="1:15" x14ac:dyDescent="0.35">
      <c r="D59" s="8">
        <f>AVERAGE(D49:D58)</f>
        <v>0.84830790614222662</v>
      </c>
      <c r="E59" s="8">
        <f>AVERAGE(E49:E58)</f>
        <v>3.4521057999999996</v>
      </c>
      <c r="F59" s="8">
        <f>AVERAGE(F49:F58)</f>
        <v>0.1178223</v>
      </c>
      <c r="G59" s="8">
        <f>AVERAGE(G49:G58)</f>
        <v>40.063562599999997</v>
      </c>
    </row>
    <row r="60" spans="1:15" x14ac:dyDescent="0.35">
      <c r="D60" s="8">
        <f>MEDIAN(D49:D58)</f>
        <v>0.8413465437934502</v>
      </c>
      <c r="E60" s="8">
        <f>MEDIAN(E49:E58)</f>
        <v>3.4141085000000002</v>
      </c>
      <c r="F60" s="8">
        <f>MEDIAN(F49:F58)</f>
        <v>0.11719</v>
      </c>
      <c r="G60" s="8">
        <f>MEDIAN(G49:G58)</f>
        <v>39.164389999999997</v>
      </c>
    </row>
    <row r="61" spans="1:15" x14ac:dyDescent="0.35">
      <c r="D61" s="8">
        <f t="array" ref="D61">MEDIAN(ABS(D49:D58-MEDIAN(D49:D58)))</f>
        <v>3.2248943289153564E-2</v>
      </c>
      <c r="E61" s="8">
        <f t="array" ref="E61">MEDIAN(ABS(E49:E58-MEDIAN(E49:E58)))</f>
        <v>0.15965850000000015</v>
      </c>
      <c r="F61" s="8">
        <f t="array" ref="F61">MEDIAN(ABS(F49:F58-MEDIAN(F49:F58)))</f>
        <v>3.4955000000000055E-3</v>
      </c>
      <c r="G61" s="8">
        <f t="array" ref="G61">MEDIAN(ABS(G49:G58-MEDIAN(G49:G58)))</f>
        <v>1.3066969999999962</v>
      </c>
    </row>
    <row r="63" spans="1:15" x14ac:dyDescent="0.35">
      <c r="A63">
        <v>23000</v>
      </c>
      <c r="B63">
        <v>6538</v>
      </c>
      <c r="C63" t="s">
        <v>25</v>
      </c>
      <c r="D63" s="2">
        <f>((E63/$E$3)+(F63/$F$3))/2</f>
        <v>0.84318469155189302</v>
      </c>
      <c r="E63" s="2">
        <v>3.4054139999999999</v>
      </c>
      <c r="F63" s="2">
        <v>0.118005</v>
      </c>
      <c r="G63" s="2">
        <v>33.096012999999999</v>
      </c>
      <c r="H63" s="2">
        <v>0.120453</v>
      </c>
      <c r="I63" s="2">
        <v>6.7556000000000005E-2</v>
      </c>
      <c r="J63">
        <v>42</v>
      </c>
      <c r="K63">
        <v>400</v>
      </c>
      <c r="L63">
        <v>200</v>
      </c>
      <c r="M63" t="s">
        <v>36</v>
      </c>
      <c r="N63" t="s">
        <v>41</v>
      </c>
      <c r="O63" s="6">
        <f t="shared" ref="O63:O65" si="7">(32*L63*K63)/A63</f>
        <v>111.30434782608695</v>
      </c>
    </row>
    <row r="64" spans="1:15" x14ac:dyDescent="0.35">
      <c r="D64" s="2">
        <f t="shared" ref="D64:D72" si="8">((E64/$E$3)+(F64/$F$3))/2</f>
        <v>0.83090615789128219</v>
      </c>
      <c r="E64" s="2">
        <v>3.3316530000000002</v>
      </c>
      <c r="F64" s="2">
        <v>0.117123</v>
      </c>
      <c r="G64" s="2">
        <v>32.801887999999998</v>
      </c>
      <c r="H64" s="2">
        <v>0.118058</v>
      </c>
      <c r="I64" s="2">
        <v>7.0588999999999999E-2</v>
      </c>
      <c r="J64">
        <v>43</v>
      </c>
      <c r="O64" s="6"/>
    </row>
    <row r="65" spans="1:15" x14ac:dyDescent="0.35">
      <c r="D65" s="2">
        <f t="shared" si="8"/>
        <v>0.85491042851437704</v>
      </c>
      <c r="E65" s="2">
        <v>3.4462989999999998</v>
      </c>
      <c r="F65" s="2">
        <v>0.11987</v>
      </c>
      <c r="G65" s="2">
        <v>32.605826</v>
      </c>
      <c r="H65" s="2">
        <v>0.123236</v>
      </c>
      <c r="I65" s="2">
        <v>7.4434E-2</v>
      </c>
      <c r="J65">
        <v>44</v>
      </c>
      <c r="O65" s="6"/>
    </row>
    <row r="66" spans="1:15" x14ac:dyDescent="0.35">
      <c r="D66" s="2">
        <f t="shared" si="8"/>
        <v>0.84492715828885345</v>
      </c>
      <c r="E66" s="2">
        <v>3.4116960000000001</v>
      </c>
      <c r="F66" s="2">
        <v>0.11827500000000001</v>
      </c>
      <c r="G66" s="2">
        <v>35.378422</v>
      </c>
      <c r="H66" s="2">
        <v>0.12192600000000001</v>
      </c>
      <c r="I66" s="2">
        <v>6.9332000000000005E-2</v>
      </c>
      <c r="J66">
        <v>45</v>
      </c>
    </row>
    <row r="67" spans="1:15" x14ac:dyDescent="0.35">
      <c r="D67" s="2">
        <f t="shared" si="8"/>
        <v>0.79485608622935999</v>
      </c>
      <c r="E67" s="2">
        <v>3.1537679999999999</v>
      </c>
      <c r="F67" s="2">
        <v>0.113195</v>
      </c>
      <c r="G67" s="2">
        <v>32.604557</v>
      </c>
      <c r="H67" s="2">
        <v>0.11637599999999999</v>
      </c>
      <c r="I67" s="2">
        <v>6.8260000000000001E-2</v>
      </c>
      <c r="J67">
        <v>46</v>
      </c>
    </row>
    <row r="68" spans="1:15" x14ac:dyDescent="0.35">
      <c r="D68" s="2"/>
    </row>
    <row r="69" spans="1:15" x14ac:dyDescent="0.35">
      <c r="D69" s="2"/>
    </row>
    <row r="70" spans="1:15" x14ac:dyDescent="0.35">
      <c r="D70" s="2"/>
    </row>
    <row r="71" spans="1:15" x14ac:dyDescent="0.35">
      <c r="D71" s="2"/>
    </row>
    <row r="72" spans="1:15" x14ac:dyDescent="0.35">
      <c r="D72" s="2"/>
    </row>
    <row r="73" spans="1:15" x14ac:dyDescent="0.35">
      <c r="D73" s="8">
        <f>AVERAGE(D63:D72)</f>
        <v>0.83375690449515305</v>
      </c>
      <c r="E73" s="8">
        <f>AVERAGE(E63:E72)</f>
        <v>3.3497659999999998</v>
      </c>
      <c r="F73" s="8">
        <f>AVERAGE(F63:F72)</f>
        <v>0.11729360000000003</v>
      </c>
      <c r="G73" s="8">
        <f>AVERAGE(G63:G72)</f>
        <v>33.297341199999998</v>
      </c>
    </row>
    <row r="74" spans="1:15" x14ac:dyDescent="0.35">
      <c r="D74" s="8">
        <f>MEDIAN(D63:D72)</f>
        <v>0.84318469155189302</v>
      </c>
      <c r="E74" s="8">
        <f>MEDIAN(E63:E72)</f>
        <v>3.4054139999999999</v>
      </c>
      <c r="F74" s="8">
        <f>MEDIAN(F63:F72)</f>
        <v>0.118005</v>
      </c>
      <c r="G74" s="8">
        <f>MEDIAN(G63:G72)</f>
        <v>32.801887999999998</v>
      </c>
    </row>
    <row r="75" spans="1:15" x14ac:dyDescent="0.35">
      <c r="D75" s="8">
        <f t="array" ref="D75">MEDIAN(ABS(D63:D67-MEDIAN(D63:D67)))</f>
        <v>1.1725736962484024E-2</v>
      </c>
      <c r="E75" s="8">
        <f t="array" ref="E75">MEDIAN(ABS(E63:E67-MEDIAN(E63:E67)))</f>
        <v>4.0884999999999838E-2</v>
      </c>
      <c r="F75" s="8">
        <f t="array" ref="F75">MEDIAN(ABS(F63:F67-MEDIAN(F63:F67)))</f>
        <v>8.819999999999939E-4</v>
      </c>
      <c r="G75" s="8">
        <f t="array" ref="G75">MEDIAN(ABS(G63:G67-MEDIAN(G63:G67)))</f>
        <v>0.19733099999999837</v>
      </c>
    </row>
    <row r="77" spans="1:15" x14ac:dyDescent="0.35">
      <c r="A77">
        <v>6538</v>
      </c>
      <c r="B77">
        <v>6538</v>
      </c>
      <c r="D77" s="2">
        <f>((E77/$E$3)+(F77/$F$3))/2</f>
        <v>0.82933594623427809</v>
      </c>
      <c r="E77" s="2">
        <v>3.3340169999999998</v>
      </c>
      <c r="F77" s="2">
        <v>0.116602</v>
      </c>
      <c r="G77" s="2">
        <v>33.785327000000002</v>
      </c>
      <c r="H77" s="2">
        <v>0.118367</v>
      </c>
      <c r="I77" s="2">
        <v>6.4657000000000006E-2</v>
      </c>
      <c r="J77">
        <v>42</v>
      </c>
      <c r="K77">
        <v>400</v>
      </c>
      <c r="L77">
        <v>200</v>
      </c>
      <c r="M77" t="s">
        <v>41</v>
      </c>
      <c r="N77" t="s">
        <v>41</v>
      </c>
      <c r="O77" s="6">
        <f t="shared" ref="O77:O81" si="9">(32*L77*K77)/A77</f>
        <v>391.55705108595902</v>
      </c>
    </row>
    <row r="78" spans="1:15" x14ac:dyDescent="0.35">
      <c r="D78" s="2">
        <f t="shared" ref="D78:D86" si="10">((E78/$E$3)+(F78/$F$3))/2</f>
        <v>0.81434206729244052</v>
      </c>
      <c r="E78" s="2">
        <v>3.2335389999999999</v>
      </c>
      <c r="F78" s="2">
        <v>0.115885</v>
      </c>
      <c r="G78" s="2">
        <v>31.715008999999998</v>
      </c>
      <c r="H78" s="2">
        <v>0.118774</v>
      </c>
      <c r="I78" s="2">
        <v>7.109E-2</v>
      </c>
      <c r="J78">
        <v>43</v>
      </c>
      <c r="O78" s="6"/>
    </row>
    <row r="79" spans="1:15" x14ac:dyDescent="0.35">
      <c r="D79" s="2">
        <f t="shared" si="10"/>
        <v>0.88517036531257376</v>
      </c>
      <c r="E79" s="2">
        <v>3.600876</v>
      </c>
      <c r="F79" s="2">
        <v>0.122985</v>
      </c>
      <c r="G79" s="2">
        <v>34.252772</v>
      </c>
      <c r="H79" s="2">
        <v>0.127668</v>
      </c>
      <c r="I79" s="2">
        <v>7.0707999999999993E-2</v>
      </c>
      <c r="J79">
        <v>44</v>
      </c>
      <c r="O79" s="6"/>
    </row>
    <row r="80" spans="1:15" x14ac:dyDescent="0.35">
      <c r="D80" s="2">
        <f t="shared" si="10"/>
        <v>0.86395326017004681</v>
      </c>
      <c r="E80" s="2">
        <v>3.498529</v>
      </c>
      <c r="F80" s="2">
        <v>0.120592</v>
      </c>
      <c r="G80" s="2">
        <v>38.69943</v>
      </c>
      <c r="H80" s="2">
        <v>0.12319099999999999</v>
      </c>
      <c r="I80" s="2">
        <v>6.5684000000000006E-2</v>
      </c>
      <c r="J80">
        <v>45</v>
      </c>
      <c r="O80" s="6"/>
    </row>
    <row r="81" spans="4:15" x14ac:dyDescent="0.35">
      <c r="D81" s="2">
        <f t="shared" si="10"/>
        <v>0.81448498905431554</v>
      </c>
      <c r="E81" s="2">
        <v>3.2630729999999999</v>
      </c>
      <c r="F81" s="2">
        <v>0.11490300000000001</v>
      </c>
      <c r="G81" s="2">
        <v>29.940369</v>
      </c>
      <c r="H81" s="2">
        <v>0.118463</v>
      </c>
      <c r="I81" s="2">
        <v>6.9620000000000001E-2</v>
      </c>
      <c r="J81">
        <v>46</v>
      </c>
      <c r="O81" s="6"/>
    </row>
    <row r="82" spans="4:15" x14ac:dyDescent="0.35">
      <c r="D82" s="2"/>
    </row>
    <row r="83" spans="4:15" x14ac:dyDescent="0.35">
      <c r="D83" s="2"/>
    </row>
    <row r="84" spans="4:15" x14ac:dyDescent="0.35">
      <c r="D84" s="2"/>
    </row>
    <row r="85" spans="4:15" x14ac:dyDescent="0.35">
      <c r="D85" s="2"/>
    </row>
    <row r="86" spans="4:15" x14ac:dyDescent="0.35">
      <c r="D86" s="2"/>
    </row>
    <row r="87" spans="4:15" x14ac:dyDescent="0.35">
      <c r="D87" s="8">
        <f>AVERAGE(D77:D86)</f>
        <v>0.8414573256127309</v>
      </c>
      <c r="E87" s="8">
        <f>AVERAGE(E77:E86)</f>
        <v>3.3860067999999997</v>
      </c>
      <c r="F87" s="8">
        <f>AVERAGE(F77:F86)</f>
        <v>0.1181934</v>
      </c>
      <c r="G87" s="8">
        <f>AVERAGE(G77:G86)</f>
        <v>33.678581399999999</v>
      </c>
    </row>
    <row r="88" spans="4:15" x14ac:dyDescent="0.35">
      <c r="D88" s="8">
        <f>MEDIAN(D77:D86)</f>
        <v>0.82933594623427809</v>
      </c>
      <c r="E88" s="8">
        <f>MEDIAN(E77:E86)</f>
        <v>3.3340169999999998</v>
      </c>
      <c r="F88" s="8">
        <f>MEDIAN(F77:F86)</f>
        <v>0.116602</v>
      </c>
      <c r="G88" s="8">
        <f>MEDIAN(G77:G86)</f>
        <v>33.785327000000002</v>
      </c>
    </row>
    <row r="89" spans="4:15" x14ac:dyDescent="0.35">
      <c r="D89" s="8">
        <f t="array" ref="D89">MEDIAN(ABS(D77:D81-MEDIAN(D77:D81)))</f>
        <v>1.4993878941837568E-2</v>
      </c>
      <c r="E89" s="8">
        <f t="array" ref="E89">MEDIAN(ABS(E77:E81-MEDIAN(E77:E81)))</f>
        <v>0.10047799999999985</v>
      </c>
      <c r="F89" s="8">
        <f t="array" ref="F89">MEDIAN(ABS(F77:F81-MEDIAN(F77:F81)))</f>
        <v>1.6989999999999922E-3</v>
      </c>
      <c r="G89" s="8">
        <f t="array" ref="G89">MEDIAN(ABS(G77:G81-MEDIAN(G77:G81)))</f>
        <v>2.0703180000000039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9D99-78A9-461E-9529-F9ABC4B828AB}">
  <dimension ref="A1:P91"/>
  <sheetViews>
    <sheetView zoomScale="55" zoomScaleNormal="55" workbookViewId="0">
      <pane ySplit="1" topLeftCell="A58" activePane="bottomLeft" state="frozen"/>
      <selection pane="bottomLeft" activeCell="O79" sqref="O79"/>
    </sheetView>
  </sheetViews>
  <sheetFormatPr baseColWidth="10" defaultRowHeight="14.5" x14ac:dyDescent="0.35"/>
  <cols>
    <col min="2" max="2" width="7.08984375" bestFit="1" customWidth="1"/>
    <col min="4" max="4" width="6" customWidth="1"/>
    <col min="5" max="6" width="8.36328125" bestFit="1" customWidth="1"/>
    <col min="7" max="7" width="9.90625" bestFit="1" customWidth="1"/>
    <col min="8" max="9" width="8.81640625" bestFit="1" customWidth="1"/>
    <col min="10" max="10" width="4.7265625" bestFit="1" customWidth="1"/>
    <col min="11" max="11" width="6.7265625" bestFit="1" customWidth="1"/>
    <col min="12" max="12" width="7.36328125" bestFit="1" customWidth="1"/>
    <col min="13" max="13" width="16.08984375" bestFit="1" customWidth="1"/>
    <col min="14" max="14" width="19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43</v>
      </c>
      <c r="M1" s="1" t="s">
        <v>9</v>
      </c>
      <c r="N1" s="1" t="s">
        <v>19</v>
      </c>
      <c r="O1" s="3" t="s">
        <v>16</v>
      </c>
      <c r="P1" s="3" t="s">
        <v>7</v>
      </c>
    </row>
    <row r="4" spans="1:16" x14ac:dyDescent="0.35">
      <c r="B4">
        <v>1236</v>
      </c>
      <c r="C4" t="s">
        <v>20</v>
      </c>
      <c r="D4" s="2">
        <v>1</v>
      </c>
      <c r="E4" s="2">
        <v>3.4504000000000001</v>
      </c>
      <c r="F4" s="2">
        <v>0.16017700000000001</v>
      </c>
      <c r="N4" t="s">
        <v>42</v>
      </c>
    </row>
    <row r="8" spans="1:16" x14ac:dyDescent="0.35">
      <c r="A8">
        <v>23000</v>
      </c>
      <c r="B8">
        <v>1236</v>
      </c>
      <c r="C8" t="s">
        <v>8</v>
      </c>
      <c r="D8" s="2">
        <f>((E8/$E$4)+(F8/$F$4))/2</f>
        <v>1.0927772290621114</v>
      </c>
      <c r="E8" s="2">
        <v>3.9992809999999999</v>
      </c>
      <c r="F8" s="2">
        <v>0.16441800000000001</v>
      </c>
      <c r="G8" s="2">
        <v>84.612538000000001</v>
      </c>
      <c r="H8" s="2">
        <v>0.143785</v>
      </c>
      <c r="I8" s="2">
        <v>8.4702E-2</v>
      </c>
      <c r="J8">
        <v>42</v>
      </c>
      <c r="K8">
        <v>100</v>
      </c>
      <c r="L8">
        <v>50</v>
      </c>
      <c r="M8" t="s">
        <v>36</v>
      </c>
      <c r="N8" t="s">
        <v>42</v>
      </c>
      <c r="O8" s="6">
        <f>(32*L8*K8)/A8</f>
        <v>6.9565217391304346</v>
      </c>
    </row>
    <row r="9" spans="1:16" x14ac:dyDescent="0.35">
      <c r="D9" s="2">
        <f t="shared" ref="D9:D17" si="0">((E9/$E$4)+(F9/$F$4))/2</f>
        <v>1.0473409117891754</v>
      </c>
      <c r="E9" s="2">
        <v>3.695643</v>
      </c>
      <c r="F9" s="2">
        <v>0.16395799999999999</v>
      </c>
      <c r="G9" s="2">
        <v>74.34187</v>
      </c>
      <c r="H9" s="2">
        <v>0.14189099999999999</v>
      </c>
      <c r="I9" s="2">
        <v>9.7226000000000007E-2</v>
      </c>
      <c r="J9">
        <v>43</v>
      </c>
    </row>
    <row r="10" spans="1:16" x14ac:dyDescent="0.35">
      <c r="D10" s="2">
        <f t="shared" si="0"/>
        <v>0.89277376012110876</v>
      </c>
      <c r="E10" s="2">
        <v>3.0248249999999999</v>
      </c>
      <c r="F10" s="2">
        <v>0.14558299999999999</v>
      </c>
      <c r="G10" s="2">
        <v>47.954594</v>
      </c>
      <c r="H10" s="2">
        <v>0.12726000000000001</v>
      </c>
      <c r="I10" s="2">
        <v>8.3470000000000003E-2</v>
      </c>
      <c r="J10">
        <v>44</v>
      </c>
    </row>
    <row r="11" spans="1:16" x14ac:dyDescent="0.35">
      <c r="D11" s="2">
        <f t="shared" si="0"/>
        <v>0.96507249454786348</v>
      </c>
      <c r="E11" s="2">
        <v>3.287976</v>
      </c>
      <c r="F11" s="2">
        <v>0.156528</v>
      </c>
      <c r="G11" s="2">
        <v>57.771855000000002</v>
      </c>
      <c r="H11" s="2">
        <v>0.141407</v>
      </c>
      <c r="I11" s="2">
        <v>9.8982000000000001E-2</v>
      </c>
      <c r="J11">
        <v>45</v>
      </c>
    </row>
    <row r="12" spans="1:16" x14ac:dyDescent="0.35">
      <c r="D12" s="2">
        <f t="shared" si="0"/>
        <v>0.9655621520142087</v>
      </c>
      <c r="E12" s="2">
        <v>3.3865669999999999</v>
      </c>
      <c r="F12" s="2">
        <v>0.15210799999999999</v>
      </c>
      <c r="G12" s="2">
        <v>50.040807999999998</v>
      </c>
      <c r="H12" s="2">
        <v>0.13350200000000001</v>
      </c>
      <c r="I12" s="2">
        <v>7.9532000000000005E-2</v>
      </c>
      <c r="J12">
        <v>46</v>
      </c>
    </row>
    <row r="13" spans="1:16" x14ac:dyDescent="0.35">
      <c r="D13" s="2">
        <f t="shared" si="0"/>
        <v>0.93759787215511081</v>
      </c>
      <c r="E13" s="2">
        <v>3.2448160000000001</v>
      </c>
      <c r="F13" s="2">
        <v>0.14973</v>
      </c>
      <c r="G13" s="2">
        <v>47.897829999999999</v>
      </c>
      <c r="H13" s="2">
        <v>0.13413600000000001</v>
      </c>
      <c r="I13" s="2">
        <v>8.3429000000000003E-2</v>
      </c>
      <c r="J13">
        <v>47</v>
      </c>
    </row>
    <row r="14" spans="1:16" x14ac:dyDescent="0.35">
      <c r="D14" s="2">
        <f t="shared" si="0"/>
        <v>0.88831110859630247</v>
      </c>
      <c r="E14" s="2">
        <v>3.0107020000000002</v>
      </c>
      <c r="F14" s="2">
        <v>0.14480899999999999</v>
      </c>
      <c r="G14" s="2">
        <v>47.068897</v>
      </c>
      <c r="H14" s="2">
        <v>0.129133</v>
      </c>
      <c r="I14" s="2">
        <v>8.6670999999999998E-2</v>
      </c>
      <c r="J14">
        <v>48</v>
      </c>
    </row>
    <row r="15" spans="1:16" x14ac:dyDescent="0.35">
      <c r="D15" s="2">
        <f t="shared" si="0"/>
        <v>1.0699618510885218</v>
      </c>
      <c r="E15" s="2">
        <v>3.7376420000000001</v>
      </c>
      <c r="F15" s="2">
        <v>0.16925499999999999</v>
      </c>
      <c r="G15" s="2">
        <v>66.738055000000003</v>
      </c>
      <c r="H15" s="2">
        <v>0.146564</v>
      </c>
      <c r="I15" s="2">
        <v>9.2205999999999996E-2</v>
      </c>
      <c r="J15">
        <v>49</v>
      </c>
    </row>
    <row r="16" spans="1:16" x14ac:dyDescent="0.35">
      <c r="D16" s="2">
        <f t="shared" si="0"/>
        <v>1.003653283555429</v>
      </c>
      <c r="E16" s="2">
        <v>3.5639940000000001</v>
      </c>
      <c r="F16" s="2">
        <v>0.15607399999999999</v>
      </c>
      <c r="G16" s="2">
        <v>57.340119999999999</v>
      </c>
      <c r="H16" s="2">
        <v>0.136659</v>
      </c>
      <c r="I16" s="2">
        <v>9.0913999999999995E-2</v>
      </c>
      <c r="J16">
        <v>50</v>
      </c>
    </row>
    <row r="17" spans="1:15" x14ac:dyDescent="0.35">
      <c r="D17" s="2">
        <f t="shared" si="0"/>
        <v>1.0718257878803275</v>
      </c>
      <c r="E17" s="2">
        <v>3.8566379999999998</v>
      </c>
      <c r="F17" s="2">
        <v>0.164328</v>
      </c>
      <c r="G17" s="2">
        <v>69.889137000000005</v>
      </c>
      <c r="H17" s="2">
        <v>0.14401</v>
      </c>
      <c r="I17" s="2">
        <v>0.10233200000000001</v>
      </c>
      <c r="J17">
        <v>51</v>
      </c>
    </row>
    <row r="18" spans="1:15" x14ac:dyDescent="0.35">
      <c r="D18" s="8">
        <f>AVERAGE(D8:D17)</f>
        <v>0.99348764508101584</v>
      </c>
      <c r="E18" s="8">
        <f>AVERAGE(E8:E17)</f>
        <v>3.4808083999999999</v>
      </c>
      <c r="F18" s="8">
        <f>AVERAGE(F8:F17)</f>
        <v>0.15667910000000002</v>
      </c>
      <c r="G18" s="8">
        <f>AVERAGE(G8:G17)</f>
        <v>60.365570400000003</v>
      </c>
    </row>
    <row r="19" spans="1:15" x14ac:dyDescent="0.35">
      <c r="D19" s="8">
        <f>MEDIAN(D8:D17)</f>
        <v>0.98460771778481893</v>
      </c>
      <c r="E19" s="8">
        <f>MEDIAN(E8:E17)</f>
        <v>3.4752805000000002</v>
      </c>
      <c r="F19" s="8">
        <f>MEDIAN(F8:F17)</f>
        <v>0.156301</v>
      </c>
      <c r="G19" s="8">
        <f>MEDIAN(G8:G17)</f>
        <v>57.555987500000001</v>
      </c>
    </row>
    <row r="20" spans="1:15" x14ac:dyDescent="0.35">
      <c r="D20" s="8">
        <f t="array" ref="D20">MEDIAN(ABS(D8:D17-MEDIAN(D8:D17)))</f>
        <v>7.4043663654029701E-2</v>
      </c>
      <c r="E20" s="8">
        <f t="array" ref="E20">MEDIAN(ABS(E8:E17-MEDIAN(E8:E17)))</f>
        <v>0.24641299999999999</v>
      </c>
      <c r="F20" s="8">
        <f t="array" ref="F20">MEDIAN(ABS(F8:F17-MEDIAN(F8:F17)))</f>
        <v>7.8420000000000017E-3</v>
      </c>
      <c r="G20" s="8">
        <f t="array" ref="G20">MEDIAN(ABS(G8:G17-MEDIAN(G8:G17)))</f>
        <v>9.6297755000000009</v>
      </c>
    </row>
    <row r="22" spans="1:15" x14ac:dyDescent="0.35">
      <c r="A22">
        <v>1236</v>
      </c>
      <c r="B22">
        <v>1236</v>
      </c>
      <c r="C22" t="s">
        <v>8</v>
      </c>
      <c r="D22" s="2">
        <f>((E22/$E$4)+(F22/$F$4))/2</f>
        <v>0.91277490730855215</v>
      </c>
      <c r="E22" s="2">
        <v>3.0796999999999999</v>
      </c>
      <c r="F22" s="2">
        <v>0.14944299999999999</v>
      </c>
      <c r="G22" s="2">
        <v>46.816986999999997</v>
      </c>
      <c r="H22" s="2">
        <v>0.135601</v>
      </c>
      <c r="I22" s="2">
        <v>8.2674999999999998E-2</v>
      </c>
      <c r="J22">
        <v>42</v>
      </c>
      <c r="K22">
        <v>100</v>
      </c>
      <c r="L22">
        <v>50</v>
      </c>
      <c r="M22" t="s">
        <v>42</v>
      </c>
      <c r="N22" t="s">
        <v>42</v>
      </c>
      <c r="O22" s="6">
        <f>(32*L22*K22)/A22</f>
        <v>129.44983818770226</v>
      </c>
    </row>
    <row r="23" spans="1:15" x14ac:dyDescent="0.35">
      <c r="D23" s="2">
        <f t="shared" ref="D23:D31" si="1">((E23/$E$4)+(F23/$F$4))/2</f>
        <v>0.89295659272263195</v>
      </c>
      <c r="E23" s="2">
        <v>3.0163069999999998</v>
      </c>
      <c r="F23" s="2">
        <v>0.146037</v>
      </c>
      <c r="G23" s="2">
        <v>44.606807000000003</v>
      </c>
      <c r="H23" s="2">
        <v>0.13453200000000001</v>
      </c>
      <c r="I23" s="2">
        <v>8.2225999999999994E-2</v>
      </c>
      <c r="J23">
        <v>43</v>
      </c>
    </row>
    <row r="24" spans="1:15" x14ac:dyDescent="0.35">
      <c r="D24" s="2">
        <f t="shared" si="1"/>
        <v>0.84801731096382715</v>
      </c>
      <c r="E24" s="2">
        <v>2.8401329999999998</v>
      </c>
      <c r="F24" s="2">
        <v>0.139819</v>
      </c>
      <c r="G24" s="2">
        <v>44.380612999999997</v>
      </c>
      <c r="H24" s="2">
        <v>0.12531700000000001</v>
      </c>
      <c r="I24" s="2">
        <v>7.6283000000000004E-2</v>
      </c>
      <c r="J24">
        <v>44</v>
      </c>
    </row>
    <row r="25" spans="1:15" x14ac:dyDescent="0.35">
      <c r="D25" s="2">
        <f t="shared" si="1"/>
        <v>0.92354532898874719</v>
      </c>
      <c r="E25" s="2">
        <v>3.06297</v>
      </c>
      <c r="F25" s="2">
        <v>0.15367</v>
      </c>
      <c r="G25" s="2">
        <v>42.736907000000002</v>
      </c>
      <c r="H25" s="2">
        <v>0.139684</v>
      </c>
      <c r="I25" s="2">
        <v>8.4349999999999994E-2</v>
      </c>
      <c r="J25">
        <v>45</v>
      </c>
    </row>
    <row r="26" spans="1:15" x14ac:dyDescent="0.35">
      <c r="D26" s="2">
        <f t="shared" si="1"/>
        <v>0.90336323814631747</v>
      </c>
      <c r="E26" s="2">
        <v>3.056111</v>
      </c>
      <c r="F26" s="2">
        <v>0.14752299999999999</v>
      </c>
      <c r="G26" s="2">
        <v>49.008515000000003</v>
      </c>
      <c r="H26" s="2">
        <v>0.13580300000000001</v>
      </c>
      <c r="I26" s="2">
        <v>8.7758000000000003E-2</v>
      </c>
      <c r="J26">
        <v>46</v>
      </c>
    </row>
    <row r="27" spans="1:15" x14ac:dyDescent="0.35">
      <c r="D27" s="2">
        <f t="shared" si="1"/>
        <v>0.88389581673535433</v>
      </c>
      <c r="E27" s="2">
        <v>2.9438930000000001</v>
      </c>
      <c r="F27" s="2">
        <v>0.14649599999999999</v>
      </c>
      <c r="G27" s="2">
        <v>42.799464</v>
      </c>
      <c r="H27" s="2">
        <v>0.133935</v>
      </c>
      <c r="I27" s="2">
        <v>8.1509999999999999E-2</v>
      </c>
      <c r="J27">
        <v>47</v>
      </c>
    </row>
    <row r="28" spans="1:15" x14ac:dyDescent="0.35">
      <c r="D28" s="2">
        <f t="shared" si="1"/>
        <v>0.85417842117630638</v>
      </c>
      <c r="E28" s="2">
        <v>2.846762</v>
      </c>
      <c r="F28" s="2">
        <v>0.141485</v>
      </c>
      <c r="G28" s="2">
        <v>44.166842000000003</v>
      </c>
      <c r="H28" s="2">
        <v>0.127163</v>
      </c>
      <c r="I28" s="2">
        <v>8.226E-2</v>
      </c>
      <c r="J28">
        <v>48</v>
      </c>
    </row>
    <row r="29" spans="1:15" x14ac:dyDescent="0.35">
      <c r="D29" s="2">
        <f t="shared" si="1"/>
        <v>0.83276143228568666</v>
      </c>
      <c r="E29" s="2">
        <v>2.7648190000000001</v>
      </c>
      <c r="F29" s="2">
        <v>0.138428</v>
      </c>
      <c r="G29" s="2">
        <v>39.024757999999999</v>
      </c>
      <c r="H29" s="2">
        <v>0.12298099999999999</v>
      </c>
      <c r="I29" s="2">
        <v>7.6419000000000001E-2</v>
      </c>
      <c r="J29">
        <v>49</v>
      </c>
    </row>
    <row r="30" spans="1:15" x14ac:dyDescent="0.35">
      <c r="D30" s="2">
        <f t="shared" si="1"/>
        <v>0.85798407255195741</v>
      </c>
      <c r="E30" s="2">
        <v>2.885561</v>
      </c>
      <c r="F30" s="2">
        <v>0.140903</v>
      </c>
      <c r="G30" s="2">
        <v>47.306379999999997</v>
      </c>
      <c r="H30" s="2">
        <v>0.12846099999999999</v>
      </c>
      <c r="I30" s="2">
        <v>8.5609000000000005E-2</v>
      </c>
      <c r="J30">
        <v>50</v>
      </c>
    </row>
    <row r="31" spans="1:15" x14ac:dyDescent="0.35">
      <c r="D31" s="2">
        <f t="shared" si="1"/>
        <v>0.91931010183540129</v>
      </c>
      <c r="E31" s="2">
        <v>3.084473</v>
      </c>
      <c r="F31" s="2">
        <v>0.15131500000000001</v>
      </c>
      <c r="G31" s="2">
        <v>44.613593999999999</v>
      </c>
      <c r="H31" s="2">
        <v>0.13605800000000001</v>
      </c>
      <c r="I31" s="2">
        <v>8.1467999999999999E-2</v>
      </c>
      <c r="J31">
        <v>51</v>
      </c>
    </row>
    <row r="32" spans="1:15" x14ac:dyDescent="0.35">
      <c r="D32" s="8">
        <f>AVERAGE(D22:D31)</f>
        <v>0.88287872227147823</v>
      </c>
      <c r="E32" s="8">
        <f>AVERAGE(E22:E31)</f>
        <v>2.9580728999999994</v>
      </c>
      <c r="F32" s="8">
        <f>AVERAGE(F22:F31)</f>
        <v>0.1455119</v>
      </c>
      <c r="G32" s="8">
        <f>AVERAGE(G22:G31)</f>
        <v>44.546086699999996</v>
      </c>
    </row>
    <row r="33" spans="1:15" x14ac:dyDescent="0.35">
      <c r="D33" s="8">
        <f>MEDIAN(D22:D31)</f>
        <v>0.88842620472899314</v>
      </c>
      <c r="E33" s="8">
        <f>MEDIAN(E22:E31)</f>
        <v>2.9801000000000002</v>
      </c>
      <c r="F33" s="8">
        <f>MEDIAN(F22:F31)</f>
        <v>0.14626649999999999</v>
      </c>
      <c r="G33" s="8">
        <f>MEDIAN(G22:G31)</f>
        <v>44.49371</v>
      </c>
    </row>
    <row r="34" spans="1:15" x14ac:dyDescent="0.35">
      <c r="D34" s="8">
        <f t="array" ref="D34">MEDIAN(ABS(D22:D31-MEDIAN(D22:D31)))</f>
        <v>3.0663014641721942E-2</v>
      </c>
      <c r="E34" s="8">
        <f t="array" ref="E34">MEDIAN(ABS(E22:E31-MEDIAN(E22:E31)))</f>
        <v>9.706949999999992E-2</v>
      </c>
      <c r="F34" s="8">
        <f t="array" ref="F34">MEDIAN(ABS(F22:F31-MEDIAN(F22:F31)))</f>
        <v>4.9150000000000027E-3</v>
      </c>
      <c r="G34" s="8">
        <f t="array" ref="G34">MEDIAN(ABS(G22:G31-MEDIAN(G22:G31)))</f>
        <v>1.7255244999999988</v>
      </c>
    </row>
    <row r="36" spans="1:15" x14ac:dyDescent="0.35">
      <c r="A36">
        <v>23000</v>
      </c>
      <c r="B36">
        <v>1236</v>
      </c>
      <c r="C36" t="s">
        <v>8</v>
      </c>
      <c r="D36" s="2">
        <f>((E36/$E$4)+(F36/$F$4))/2</f>
        <v>0.86899345243221049</v>
      </c>
      <c r="E36" s="2">
        <v>2.9194</v>
      </c>
      <c r="F36" s="2">
        <v>0.14285900000000001</v>
      </c>
      <c r="G36" s="2">
        <v>37.998928999999997</v>
      </c>
      <c r="H36" s="2">
        <v>0.12689600000000001</v>
      </c>
      <c r="I36" s="2">
        <v>7.0605000000000001E-2</v>
      </c>
      <c r="J36">
        <v>42</v>
      </c>
      <c r="K36">
        <v>200</v>
      </c>
      <c r="L36">
        <v>100</v>
      </c>
      <c r="M36" t="s">
        <v>36</v>
      </c>
      <c r="N36" t="s">
        <v>42</v>
      </c>
      <c r="O36" s="6">
        <f>(32*L36*K36)/A36</f>
        <v>27.826086956521738</v>
      </c>
    </row>
    <row r="37" spans="1:15" x14ac:dyDescent="0.35">
      <c r="D37" s="2">
        <f t="shared" ref="D37:D45" si="2">((E37/$E$4)+(F37/$F$4))/2</f>
        <v>0.88213788491228562</v>
      </c>
      <c r="E37" s="2">
        <v>2.9891260000000002</v>
      </c>
      <c r="F37" s="2">
        <v>0.14383299999999999</v>
      </c>
      <c r="G37" s="2">
        <v>36.578958</v>
      </c>
      <c r="H37" s="2">
        <v>0.13034100000000001</v>
      </c>
      <c r="I37" s="2">
        <v>7.0752999999999996E-2</v>
      </c>
      <c r="J37">
        <v>43</v>
      </c>
    </row>
    <row r="38" spans="1:15" x14ac:dyDescent="0.35">
      <c r="D38" s="2">
        <f t="shared" si="2"/>
        <v>0.85273852892585555</v>
      </c>
      <c r="E38" s="2">
        <v>2.8480270000000001</v>
      </c>
      <c r="F38" s="2">
        <v>0.14096500000000001</v>
      </c>
      <c r="G38" s="2">
        <v>37.841248</v>
      </c>
      <c r="H38" s="2">
        <v>0.12720000000000001</v>
      </c>
      <c r="I38" s="2">
        <v>7.2366E-2</v>
      </c>
      <c r="J38">
        <v>44</v>
      </c>
    </row>
    <row r="39" spans="1:15" x14ac:dyDescent="0.35">
      <c r="D39" s="2">
        <f t="shared" si="2"/>
        <v>0.8716228551302323</v>
      </c>
      <c r="E39" s="2">
        <v>2.9566520000000001</v>
      </c>
      <c r="F39" s="2">
        <v>0.14197199999999999</v>
      </c>
      <c r="G39" s="2">
        <v>37.530737000000002</v>
      </c>
      <c r="H39" s="2">
        <v>0.12714700000000001</v>
      </c>
      <c r="I39" s="2">
        <v>7.2053000000000006E-2</v>
      </c>
      <c r="J39">
        <v>45</v>
      </c>
    </row>
    <row r="40" spans="1:15" x14ac:dyDescent="0.35">
      <c r="D40" s="2">
        <f t="shared" si="2"/>
        <v>0.84936498856869735</v>
      </c>
      <c r="E40" s="2">
        <v>2.831877</v>
      </c>
      <c r="F40" s="2">
        <v>0.14063400000000001</v>
      </c>
      <c r="G40" s="2">
        <v>38.597963</v>
      </c>
      <c r="H40" s="2">
        <v>0.124197</v>
      </c>
      <c r="I40" s="2">
        <v>7.2978000000000001E-2</v>
      </c>
      <c r="J40">
        <v>46</v>
      </c>
    </row>
    <row r="41" spans="1:15" x14ac:dyDescent="0.35">
      <c r="D41" s="2">
        <f t="shared" si="2"/>
        <v>0.86412590233944342</v>
      </c>
      <c r="E41" s="2">
        <v>2.9205990000000002</v>
      </c>
      <c r="F41" s="2">
        <v>0.14124400000000001</v>
      </c>
      <c r="G41" s="2">
        <v>36.837052</v>
      </c>
      <c r="H41" s="2">
        <v>0.125499</v>
      </c>
      <c r="I41" s="2">
        <v>7.1359000000000006E-2</v>
      </c>
      <c r="J41">
        <v>47</v>
      </c>
    </row>
    <row r="42" spans="1:15" x14ac:dyDescent="0.35">
      <c r="D42" s="2">
        <f t="shared" si="2"/>
        <v>0.85197257175779983</v>
      </c>
      <c r="E42" s="2">
        <v>2.844163</v>
      </c>
      <c r="F42" s="2">
        <v>0.140899</v>
      </c>
      <c r="G42" s="2">
        <v>37.195157999999999</v>
      </c>
      <c r="H42" s="2">
        <v>0.125227</v>
      </c>
      <c r="I42" s="2">
        <v>7.1197999999999997E-2</v>
      </c>
      <c r="J42">
        <v>48</v>
      </c>
    </row>
    <row r="43" spans="1:15" x14ac:dyDescent="0.35">
      <c r="D43" s="2">
        <f t="shared" si="2"/>
        <v>0.84458469451856266</v>
      </c>
      <c r="E43" s="2">
        <v>2.8179099999999999</v>
      </c>
      <c r="F43" s="2">
        <v>0.13975099999999999</v>
      </c>
      <c r="G43" s="2">
        <v>37.454065999999997</v>
      </c>
      <c r="H43" s="2">
        <v>0.123406</v>
      </c>
      <c r="I43" s="2">
        <v>7.1816000000000005E-2</v>
      </c>
      <c r="J43">
        <v>49</v>
      </c>
    </row>
    <row r="44" spans="1:15" x14ac:dyDescent="0.35">
      <c r="D44" s="2">
        <f t="shared" si="2"/>
        <v>0.85496388846323357</v>
      </c>
      <c r="E44" s="2">
        <v>2.851213</v>
      </c>
      <c r="F44" s="2">
        <v>0.14152999999999999</v>
      </c>
      <c r="G44" s="2">
        <v>36.078480999999996</v>
      </c>
      <c r="H44" s="2">
        <v>0.128469</v>
      </c>
      <c r="I44" s="2">
        <v>7.1359000000000006E-2</v>
      </c>
      <c r="J44">
        <v>50</v>
      </c>
    </row>
    <row r="45" spans="1:15" x14ac:dyDescent="0.35">
      <c r="D45" s="2">
        <f t="shared" si="2"/>
        <v>0.82691616341700425</v>
      </c>
      <c r="E45" s="2">
        <v>2.7375790000000002</v>
      </c>
      <c r="F45" s="2">
        <v>0.13782</v>
      </c>
      <c r="G45" s="2">
        <v>36.166742999999997</v>
      </c>
      <c r="H45" s="2">
        <v>0.123431</v>
      </c>
      <c r="I45" s="2">
        <v>7.2720999999999994E-2</v>
      </c>
      <c r="J45">
        <v>51</v>
      </c>
    </row>
    <row r="46" spans="1:15" x14ac:dyDescent="0.35">
      <c r="D46" s="8">
        <f>AVERAGE(D36:D45)</f>
        <v>0.85674209304653259</v>
      </c>
      <c r="E46" s="8">
        <f>AVERAGE(E36:E45)</f>
        <v>2.8716546000000003</v>
      </c>
      <c r="F46" s="8">
        <f>AVERAGE(F36:F45)</f>
        <v>0.14115070000000002</v>
      </c>
      <c r="G46" s="8">
        <f>AVERAGE(G36:G45)</f>
        <v>37.227933500000006</v>
      </c>
    </row>
    <row r="47" spans="1:15" x14ac:dyDescent="0.35">
      <c r="D47" s="8">
        <f>MEDIAN(D36:D45)</f>
        <v>0.85385120869454456</v>
      </c>
      <c r="E47" s="8">
        <f>MEDIAN(E36:E45)</f>
        <v>2.8496199999999998</v>
      </c>
      <c r="F47" s="8">
        <f>MEDIAN(F36:F45)</f>
        <v>0.14110450000000002</v>
      </c>
      <c r="G47" s="8">
        <f>MEDIAN(G36:G45)</f>
        <v>37.324612000000002</v>
      </c>
    </row>
    <row r="48" spans="1:15" x14ac:dyDescent="0.35">
      <c r="D48" s="8">
        <f t="array" ref="D48">MEDIAN(ABS(D36:D45-MEDIAN(D36:D45)))</f>
        <v>9.7706039104403786E-3</v>
      </c>
      <c r="E48" s="8">
        <f t="array" ref="E48">MEDIAN(ABS(E36:E45-MEDIAN(E36:E45)))</f>
        <v>5.074500000000004E-2</v>
      </c>
      <c r="F48" s="8">
        <f t="array" ref="F48">MEDIAN(ABS(F36:F45-MEDIAN(F36:F45)))</f>
        <v>6.6899999999998905E-4</v>
      </c>
      <c r="G48" s="8">
        <f t="array" ref="G48">MEDIAN(ABS(G36:G45-MEDIAN(G36:G45)))</f>
        <v>0.59547649999999663</v>
      </c>
    </row>
    <row r="51" spans="1:15" x14ac:dyDescent="0.35">
      <c r="A51">
        <v>1236</v>
      </c>
      <c r="B51">
        <v>1236</v>
      </c>
      <c r="C51" t="s">
        <v>8</v>
      </c>
      <c r="D51" s="2">
        <f>((E51/$E$4)+(F51/$F$4))/2</f>
        <v>0.85086805593135417</v>
      </c>
      <c r="E51" s="2">
        <v>2.8111869999999999</v>
      </c>
      <c r="F51" s="2">
        <v>0.14207600000000001</v>
      </c>
      <c r="G51" s="2">
        <v>38.291640999999998</v>
      </c>
      <c r="H51" s="2">
        <v>0.13081300000000001</v>
      </c>
      <c r="I51" s="2">
        <v>7.7787999999999996E-2</v>
      </c>
      <c r="J51">
        <v>42</v>
      </c>
      <c r="K51">
        <v>200</v>
      </c>
      <c r="L51">
        <v>100</v>
      </c>
      <c r="M51" t="s">
        <v>42</v>
      </c>
      <c r="N51" t="s">
        <v>42</v>
      </c>
      <c r="O51" s="6">
        <f>(32*L51*K51)/A51</f>
        <v>517.79935275080902</v>
      </c>
    </row>
    <row r="52" spans="1:15" x14ac:dyDescent="0.35">
      <c r="D52" s="2">
        <f t="shared" ref="D52:D60" si="3">((E52/$E$4)+(F52/$F$4))/2</f>
        <v>0.83595782209150749</v>
      </c>
      <c r="E52" s="2">
        <v>2.7462499999999999</v>
      </c>
      <c r="F52" s="2">
        <v>0.14031399999999999</v>
      </c>
      <c r="G52" s="2">
        <v>35.221910000000001</v>
      </c>
      <c r="H52" s="2">
        <v>0.12797800000000001</v>
      </c>
      <c r="I52" s="2">
        <v>7.4940000000000007E-2</v>
      </c>
      <c r="J52">
        <v>43</v>
      </c>
    </row>
    <row r="53" spans="1:15" x14ac:dyDescent="0.35">
      <c r="D53" s="2">
        <f t="shared" si="3"/>
        <v>0.86258580399413121</v>
      </c>
      <c r="E53" s="2">
        <v>2.8542010000000002</v>
      </c>
      <c r="F53" s="2">
        <v>0.14383299999999999</v>
      </c>
      <c r="G53" s="2">
        <v>40.594928000000003</v>
      </c>
      <c r="H53" s="2">
        <v>0.12984799999999999</v>
      </c>
      <c r="I53" s="2">
        <v>7.5968999999999995E-2</v>
      </c>
      <c r="J53">
        <v>44</v>
      </c>
    </row>
    <row r="54" spans="1:15" x14ac:dyDescent="0.35">
      <c r="D54" s="2">
        <f t="shared" si="3"/>
        <v>0.8450733251132625</v>
      </c>
      <c r="E54" s="2">
        <v>2.7844250000000001</v>
      </c>
      <c r="F54" s="2">
        <v>0.141462</v>
      </c>
      <c r="G54" s="2">
        <v>35.249698000000002</v>
      </c>
      <c r="H54" s="2">
        <v>0.12792600000000001</v>
      </c>
      <c r="I54" s="2">
        <v>7.8487000000000001E-2</v>
      </c>
      <c r="J54">
        <v>45</v>
      </c>
    </row>
    <row r="55" spans="1:15" x14ac:dyDescent="0.35">
      <c r="D55" s="2">
        <f t="shared" si="3"/>
        <v>0.84702317370492619</v>
      </c>
      <c r="E55" s="2">
        <v>2.789501</v>
      </c>
      <c r="F55" s="2">
        <v>0.141851</v>
      </c>
      <c r="G55" s="2">
        <v>38.899258000000003</v>
      </c>
      <c r="H55" s="2">
        <v>0.127026</v>
      </c>
      <c r="I55" s="2">
        <v>7.5102000000000002E-2</v>
      </c>
      <c r="J55">
        <v>46</v>
      </c>
    </row>
    <row r="56" spans="1:15" x14ac:dyDescent="0.35">
      <c r="D56" s="2">
        <f t="shared" si="3"/>
        <v>0.83443637406366422</v>
      </c>
      <c r="E56" s="2">
        <v>2.7465860000000002</v>
      </c>
      <c r="F56" s="2">
        <v>0.13981099999999999</v>
      </c>
      <c r="G56" s="2">
        <v>33.229469000000002</v>
      </c>
      <c r="H56" s="2">
        <v>0.12741</v>
      </c>
      <c r="I56" s="2">
        <v>7.3162000000000005E-2</v>
      </c>
      <c r="J56">
        <v>47</v>
      </c>
    </row>
    <row r="57" spans="1:15" x14ac:dyDescent="0.35">
      <c r="D57" s="2">
        <f t="shared" si="3"/>
        <v>0.82135348389992791</v>
      </c>
      <c r="E57" s="2">
        <v>2.6675049999999998</v>
      </c>
      <c r="F57" s="2">
        <v>0.139291</v>
      </c>
      <c r="G57" s="2">
        <v>32.914554000000003</v>
      </c>
      <c r="H57" s="2">
        <v>0.12565399999999999</v>
      </c>
      <c r="I57" s="2">
        <v>7.9432000000000003E-2</v>
      </c>
      <c r="J57">
        <v>48</v>
      </c>
    </row>
    <row r="58" spans="1:15" x14ac:dyDescent="0.35">
      <c r="D58" s="2">
        <f t="shared" si="3"/>
        <v>0.87500933084381449</v>
      </c>
      <c r="E58" s="2">
        <v>2.9120590000000002</v>
      </c>
      <c r="F58" s="2">
        <v>0.14512700000000001</v>
      </c>
      <c r="G58" s="2">
        <v>42.136941999999998</v>
      </c>
      <c r="H58" s="2">
        <v>0.13045399999999999</v>
      </c>
      <c r="I58" s="2">
        <v>7.7237E-2</v>
      </c>
      <c r="J58">
        <v>49</v>
      </c>
    </row>
    <row r="59" spans="1:15" x14ac:dyDescent="0.35">
      <c r="D59" s="2">
        <f t="shared" si="3"/>
        <v>0.84485342927503049</v>
      </c>
      <c r="E59" s="2">
        <v>2.7883789999999999</v>
      </c>
      <c r="F59" s="2">
        <v>0.141208</v>
      </c>
      <c r="G59" s="2">
        <v>38.788680999999997</v>
      </c>
      <c r="H59" s="2">
        <v>0.127271</v>
      </c>
      <c r="I59" s="2">
        <v>7.5451000000000004E-2</v>
      </c>
      <c r="J59">
        <v>50</v>
      </c>
    </row>
    <row r="60" spans="1:15" x14ac:dyDescent="0.35">
      <c r="D60" s="2">
        <f t="shared" si="3"/>
        <v>0.85730507532198308</v>
      </c>
      <c r="E60" s="2">
        <v>2.8393440000000001</v>
      </c>
      <c r="F60" s="2">
        <v>0.14283100000000001</v>
      </c>
      <c r="G60" s="2">
        <v>38.727339999999998</v>
      </c>
      <c r="H60" s="2">
        <v>0.130383</v>
      </c>
      <c r="I60" s="2">
        <v>7.7881000000000006E-2</v>
      </c>
      <c r="J60">
        <v>51</v>
      </c>
    </row>
    <row r="61" spans="1:15" x14ac:dyDescent="0.35">
      <c r="D61" s="8">
        <f>AVERAGE(D51:D60)</f>
        <v>0.8474465874239604</v>
      </c>
      <c r="E61" s="8">
        <f>AVERAGE(E51:E60)</f>
        <v>2.7939436999999998</v>
      </c>
      <c r="F61" s="8">
        <f>AVERAGE(F51:F60)</f>
        <v>0.14178039999999997</v>
      </c>
      <c r="G61" s="8">
        <f>AVERAGE(G51:G60)</f>
        <v>37.405442100000002</v>
      </c>
    </row>
    <row r="62" spans="1:15" x14ac:dyDescent="0.35">
      <c r="D62" s="8">
        <f>MEDIAN(D51:D60)</f>
        <v>0.8460482494090944</v>
      </c>
      <c r="E62" s="8">
        <f>MEDIAN(E51:E60)</f>
        <v>2.7889400000000002</v>
      </c>
      <c r="F62" s="8">
        <f>MEDIAN(F51:F60)</f>
        <v>0.14165650000000002</v>
      </c>
      <c r="G62" s="8">
        <f>MEDIAN(G51:G60)</f>
        <v>38.509490499999998</v>
      </c>
    </row>
    <row r="63" spans="1:15" x14ac:dyDescent="0.35">
      <c r="D63" s="8">
        <f t="array" ref="D63">MEDIAN(ABS(D51:D60-MEDIAN(D51:D60)))</f>
        <v>1.0673626615237797E-2</v>
      </c>
      <c r="E63" s="8">
        <f t="array" ref="E63">MEDIAN(ABS(E51:E60-MEDIAN(E51:E60)))</f>
        <v>4.2522000000000171E-2</v>
      </c>
      <c r="F63" s="8">
        <f t="array" ref="F63">MEDIAN(ABS(F51:F60-MEDIAN(F51:F60)))</f>
        <v>1.2585000000000096E-3</v>
      </c>
      <c r="G63" s="8">
        <f t="array" ref="G63">MEDIAN(ABS(G51:G60-MEDIAN(G51:G60)))</f>
        <v>2.6726150000000004</v>
      </c>
    </row>
    <row r="65" spans="1:15" x14ac:dyDescent="0.35">
      <c r="A65">
        <v>23000</v>
      </c>
      <c r="B65">
        <v>1236</v>
      </c>
      <c r="C65" t="s">
        <v>8</v>
      </c>
      <c r="D65" s="2">
        <f>((E65/$E$4)+(F65/$F$4))/2</f>
        <v>0.83516888526738631</v>
      </c>
      <c r="E65" s="2">
        <v>2.7370359999999998</v>
      </c>
      <c r="F65" s="2">
        <v>0.140489</v>
      </c>
      <c r="G65" s="2">
        <v>29.227212000000002</v>
      </c>
      <c r="H65" s="2">
        <v>0.12728</v>
      </c>
      <c r="I65" s="2">
        <v>7.3325000000000001E-2</v>
      </c>
      <c r="J65">
        <v>42</v>
      </c>
      <c r="K65">
        <v>400</v>
      </c>
      <c r="L65">
        <v>200</v>
      </c>
      <c r="M65" t="s">
        <v>36</v>
      </c>
      <c r="N65" t="s">
        <v>42</v>
      </c>
      <c r="O65" s="6">
        <f>(32*L65*K65)/A65</f>
        <v>111.30434782608695</v>
      </c>
    </row>
    <row r="66" spans="1:15" x14ac:dyDescent="0.35">
      <c r="D66" s="2">
        <f t="shared" ref="D66:D74" si="4">((E66/$E$4)+(F66/$F$4))/2</f>
        <v>0.84155273042388812</v>
      </c>
      <c r="E66" s="2">
        <v>2.7527629999999998</v>
      </c>
      <c r="F66" s="2">
        <v>0.14180400000000001</v>
      </c>
      <c r="G66" s="2">
        <v>30.459873999999999</v>
      </c>
      <c r="H66" s="2">
        <v>0.12693299999999999</v>
      </c>
      <c r="I66" s="2">
        <v>7.5949000000000003E-2</v>
      </c>
      <c r="J66">
        <v>43</v>
      </c>
    </row>
    <row r="67" spans="1:15" x14ac:dyDescent="0.35">
      <c r="D67" s="2">
        <f t="shared" si="4"/>
        <v>0.85959796082643625</v>
      </c>
      <c r="E67" s="2">
        <v>2.8260000000000001</v>
      </c>
      <c r="F67" s="2">
        <v>0.14418500000000001</v>
      </c>
      <c r="G67" s="2">
        <v>29.855633000000001</v>
      </c>
      <c r="H67" s="2">
        <v>0.131438</v>
      </c>
      <c r="I67" s="2">
        <v>7.6738000000000001E-2</v>
      </c>
      <c r="J67">
        <v>44</v>
      </c>
    </row>
    <row r="68" spans="1:15" x14ac:dyDescent="0.35">
      <c r="D68" s="2"/>
      <c r="J68">
        <v>45</v>
      </c>
    </row>
    <row r="69" spans="1:15" x14ac:dyDescent="0.35">
      <c r="D69" s="2"/>
      <c r="J69">
        <v>46</v>
      </c>
    </row>
    <row r="70" spans="1:15" x14ac:dyDescent="0.35">
      <c r="D70" s="2"/>
      <c r="J70">
        <v>47</v>
      </c>
    </row>
    <row r="71" spans="1:15" x14ac:dyDescent="0.35">
      <c r="D71" s="2"/>
      <c r="J71">
        <v>48</v>
      </c>
    </row>
    <row r="72" spans="1:15" x14ac:dyDescent="0.35">
      <c r="D72" s="2"/>
      <c r="J72">
        <v>49</v>
      </c>
    </row>
    <row r="73" spans="1:15" x14ac:dyDescent="0.35">
      <c r="D73" s="2"/>
      <c r="J73">
        <v>50</v>
      </c>
    </row>
    <row r="74" spans="1:15" x14ac:dyDescent="0.35">
      <c r="D74" s="2"/>
      <c r="J74">
        <v>51</v>
      </c>
    </row>
    <row r="75" spans="1:15" x14ac:dyDescent="0.35">
      <c r="D75" s="8">
        <f>AVERAGE(D65:D74)</f>
        <v>0.84543985883923689</v>
      </c>
      <c r="E75" s="8">
        <f>AVERAGE(E65:E74)</f>
        <v>2.7719330000000002</v>
      </c>
      <c r="F75" s="8">
        <f>AVERAGE(F65:F74)</f>
        <v>0.14215933333333333</v>
      </c>
      <c r="G75" s="8">
        <f>AVERAGE(G65:G74)</f>
        <v>29.847573000000001</v>
      </c>
    </row>
    <row r="76" spans="1:15" x14ac:dyDescent="0.35">
      <c r="D76" s="8">
        <f>MEDIAN(D65:D74)</f>
        <v>0.84155273042388812</v>
      </c>
      <c r="E76" s="8">
        <f>MEDIAN(E65:E74)</f>
        <v>2.7527629999999998</v>
      </c>
      <c r="F76" s="8">
        <f>MEDIAN(F65:F74)</f>
        <v>0.14180400000000001</v>
      </c>
      <c r="G76" s="8">
        <f>MEDIAN(G65:G74)</f>
        <v>29.855633000000001</v>
      </c>
    </row>
    <row r="77" spans="1:15" x14ac:dyDescent="0.35">
      <c r="D77" s="8">
        <f t="array" ref="D77">MEDIAN(ABS(D65:D67-MEDIAN(D65:D67)))</f>
        <v>6.3838451565018106E-3</v>
      </c>
      <c r="E77" s="8">
        <f t="array" ref="E77">MEDIAN(ABS(E65:E67-MEDIAN(E65:E67)))</f>
        <v>1.5727000000000046E-2</v>
      </c>
      <c r="F77" s="8">
        <f t="array" ref="F77">MEDIAN(ABS(F65:F67-MEDIAN(F65:F67)))</f>
        <v>1.3150000000000106E-3</v>
      </c>
      <c r="G77" s="8">
        <f t="array" ref="G77">MEDIAN(ABS(G65:G67-MEDIAN(G65:G67)))</f>
        <v>0.60424099999999825</v>
      </c>
    </row>
    <row r="79" spans="1:15" x14ac:dyDescent="0.35">
      <c r="A79">
        <v>1236</v>
      </c>
      <c r="B79">
        <v>1236</v>
      </c>
      <c r="C79" t="s">
        <v>8</v>
      </c>
      <c r="D79" s="2">
        <f>((E79/$E$4)+(F79/$F$4))/2</f>
        <v>0.81457822598134644</v>
      </c>
      <c r="E79" s="2">
        <v>2.6807639999999999</v>
      </c>
      <c r="F79" s="2">
        <v>0.13650499999999999</v>
      </c>
      <c r="G79" s="2">
        <v>30.268450999999999</v>
      </c>
      <c r="H79" s="2">
        <v>0.12479</v>
      </c>
      <c r="I79" s="2">
        <v>7.4843999999999994E-2</v>
      </c>
      <c r="J79">
        <v>42</v>
      </c>
      <c r="K79">
        <v>400</v>
      </c>
      <c r="L79">
        <v>200</v>
      </c>
      <c r="M79" t="s">
        <v>42</v>
      </c>
      <c r="N79" t="s">
        <v>42</v>
      </c>
      <c r="O79" s="6">
        <f>(32*L79*K79)/A79</f>
        <v>2071.1974110032361</v>
      </c>
    </row>
    <row r="80" spans="1:15" x14ac:dyDescent="0.35">
      <c r="D80" s="2">
        <f t="shared" ref="D80:D88" si="5">((E80/$E$4)+(F80/$F$4))/2</f>
        <v>0.79807088681483984</v>
      </c>
      <c r="E80" s="2">
        <v>2.609674</v>
      </c>
      <c r="F80" s="2">
        <v>0.134517</v>
      </c>
      <c r="G80" s="2">
        <v>29.158218999999999</v>
      </c>
      <c r="H80" s="2">
        <v>0.121708</v>
      </c>
      <c r="I80" s="2">
        <v>6.9510000000000002E-2</v>
      </c>
      <c r="J80">
        <v>43</v>
      </c>
    </row>
    <row r="81" spans="4:10" x14ac:dyDescent="0.35">
      <c r="D81" s="2">
        <f t="shared" si="5"/>
        <v>0.84299832137446296</v>
      </c>
      <c r="E81" s="2">
        <v>2.7783129999999998</v>
      </c>
      <c r="F81" s="2">
        <v>0.14108100000000001</v>
      </c>
      <c r="G81" s="2">
        <v>29.991050000000001</v>
      </c>
      <c r="H81" s="2">
        <v>0.12930800000000001</v>
      </c>
      <c r="I81" s="2">
        <v>7.3703000000000005E-2</v>
      </c>
      <c r="J81">
        <v>44</v>
      </c>
    </row>
    <row r="82" spans="4:10" x14ac:dyDescent="0.35">
      <c r="D82" s="2"/>
      <c r="J82">
        <v>45</v>
      </c>
    </row>
    <row r="83" spans="4:10" x14ac:dyDescent="0.35">
      <c r="D83" s="2"/>
      <c r="J83">
        <v>46</v>
      </c>
    </row>
    <row r="84" spans="4:10" x14ac:dyDescent="0.35">
      <c r="D84" s="2"/>
      <c r="J84">
        <v>47</v>
      </c>
    </row>
    <row r="85" spans="4:10" x14ac:dyDescent="0.35">
      <c r="D85" s="2"/>
      <c r="J85">
        <v>48</v>
      </c>
    </row>
    <row r="86" spans="4:10" x14ac:dyDescent="0.35">
      <c r="D86" s="2"/>
      <c r="J86">
        <v>49</v>
      </c>
    </row>
    <row r="87" spans="4:10" x14ac:dyDescent="0.35">
      <c r="D87" s="2"/>
      <c r="J87">
        <v>50</v>
      </c>
    </row>
    <row r="88" spans="4:10" x14ac:dyDescent="0.35">
      <c r="D88" s="2"/>
      <c r="J88">
        <v>51</v>
      </c>
    </row>
    <row r="89" spans="4:10" x14ac:dyDescent="0.35">
      <c r="D89" s="8">
        <f>AVERAGE(D79:D88)</f>
        <v>0.81854914472354989</v>
      </c>
      <c r="E89" s="8">
        <f>AVERAGE(E79:E88)</f>
        <v>2.6895836666666662</v>
      </c>
      <c r="F89" s="8">
        <f>AVERAGE(F79:F88)</f>
        <v>0.13736766666666667</v>
      </c>
      <c r="G89" s="8">
        <f>AVERAGE(G79:G88)</f>
        <v>29.805906666666669</v>
      </c>
    </row>
    <row r="90" spans="4:10" x14ac:dyDescent="0.35">
      <c r="D90" s="8">
        <f>MEDIAN(D79:D88)</f>
        <v>0.81457822598134644</v>
      </c>
      <c r="E90" s="8">
        <f>MEDIAN(E79:E88)</f>
        <v>2.6807639999999999</v>
      </c>
      <c r="F90" s="8">
        <f>MEDIAN(F79:F88)</f>
        <v>0.13650499999999999</v>
      </c>
      <c r="G90" s="8">
        <f>MEDIAN(G79:G88)</f>
        <v>29.991050000000001</v>
      </c>
    </row>
    <row r="91" spans="4:10" x14ac:dyDescent="0.35">
      <c r="D91" s="8">
        <f t="array" ref="D91">MEDIAN(ABS(D79:D81-MEDIAN(D79:D81)))</f>
        <v>1.6507339166506596E-2</v>
      </c>
      <c r="E91" s="8">
        <f t="array" ref="E91">MEDIAN(ABS(E79:E81-MEDIAN(E79:E81)))</f>
        <v>7.1089999999999876E-2</v>
      </c>
      <c r="F91" s="8">
        <f t="array" ref="F91">MEDIAN(ABS(F79:F81-MEDIAN(F79:F81)))</f>
        <v>1.9879999999999898E-3</v>
      </c>
      <c r="G91" s="8">
        <f t="array" ref="G91">MEDIAN(ABS(G79:G81-MEDIAN(G79:G81)))</f>
        <v>0.27740099999999757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016A-7AAD-46D1-A75F-301279D77EE5}">
  <dimension ref="A1:P104"/>
  <sheetViews>
    <sheetView zoomScale="55" zoomScaleNormal="55" workbookViewId="0">
      <pane ySplit="1" topLeftCell="A74" activePane="bottomLeft" state="frozen"/>
      <selection pane="bottomLeft" activeCell="O85" sqref="O85"/>
    </sheetView>
  </sheetViews>
  <sheetFormatPr baseColWidth="10" defaultRowHeight="14.5" x14ac:dyDescent="0.35"/>
  <cols>
    <col min="1" max="1" width="8" bestFit="1" customWidth="1"/>
    <col min="2" max="2" width="7.36328125" bestFit="1" customWidth="1"/>
    <col min="3" max="3" width="8.1796875" bestFit="1" customWidth="1"/>
    <col min="4" max="4" width="6.26953125" customWidth="1"/>
    <col min="5" max="5" width="7" customWidth="1"/>
    <col min="6" max="6" width="6.90625" bestFit="1" customWidth="1"/>
    <col min="7" max="7" width="8.08984375" customWidth="1"/>
    <col min="8" max="8" width="8.6328125" bestFit="1" customWidth="1"/>
    <col min="9" max="9" width="9.54296875" bestFit="1" customWidth="1"/>
    <col min="10" max="10" width="5" bestFit="1" customWidth="1"/>
    <col min="11" max="11" width="6.90625" bestFit="1" customWidth="1"/>
    <col min="12" max="12" width="7.54296875" bestFit="1" customWidth="1"/>
    <col min="13" max="13" width="18.453125" bestFit="1" customWidth="1"/>
    <col min="14" max="14" width="19.36328125" bestFit="1" customWidth="1"/>
    <col min="15" max="15" width="8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43</v>
      </c>
      <c r="M1" s="1" t="s">
        <v>9</v>
      </c>
      <c r="N1" s="1" t="s">
        <v>19</v>
      </c>
      <c r="O1" s="3" t="s">
        <v>16</v>
      </c>
      <c r="P1" s="3" t="s">
        <v>7</v>
      </c>
    </row>
    <row r="4" spans="1:16" x14ac:dyDescent="0.35">
      <c r="C4" t="s">
        <v>20</v>
      </c>
      <c r="D4" s="2">
        <v>1</v>
      </c>
      <c r="E4" s="2">
        <v>3.7349999999999999</v>
      </c>
      <c r="F4" s="2">
        <v>0.19010200000000002</v>
      </c>
    </row>
    <row r="8" spans="1:16" x14ac:dyDescent="0.35">
      <c r="A8">
        <v>23000</v>
      </c>
      <c r="B8">
        <v>3716</v>
      </c>
      <c r="C8" t="s">
        <v>8</v>
      </c>
      <c r="D8">
        <f>((E8/$E$4)+(F8/$F$4))/2</f>
        <v>1.1705587836203821</v>
      </c>
      <c r="E8" s="2">
        <v>4.7047759999999998</v>
      </c>
      <c r="F8" s="2">
        <v>0.20558999999999999</v>
      </c>
      <c r="G8" s="2">
        <v>106.46519000000001</v>
      </c>
      <c r="H8" s="2">
        <v>0.18885099999999999</v>
      </c>
      <c r="I8" s="2">
        <v>0.121415</v>
      </c>
      <c r="J8">
        <v>42</v>
      </c>
      <c r="K8">
        <v>100</v>
      </c>
      <c r="L8">
        <v>50</v>
      </c>
      <c r="M8" t="s">
        <v>36</v>
      </c>
      <c r="N8" t="s">
        <v>46</v>
      </c>
      <c r="O8" s="6">
        <f>(32*L8*K8)/A8</f>
        <v>6.9565217391304346</v>
      </c>
    </row>
    <row r="9" spans="1:16" x14ac:dyDescent="0.35">
      <c r="D9">
        <f t="shared" ref="D9:D17" si="0">((E9/$E$4)+(F9/$F$4))/2</f>
        <v>1.1212478446595082</v>
      </c>
      <c r="E9" s="2">
        <v>4.3770540000000002</v>
      </c>
      <c r="F9" s="2">
        <v>0.20352200000000001</v>
      </c>
      <c r="G9" s="2">
        <v>97.793713999999994</v>
      </c>
      <c r="H9" s="2">
        <v>0.184226</v>
      </c>
      <c r="I9" s="2">
        <v>0.13484299999999999</v>
      </c>
      <c r="J9">
        <v>43</v>
      </c>
      <c r="K9">
        <v>100</v>
      </c>
      <c r="L9">
        <v>50</v>
      </c>
      <c r="M9" t="s">
        <v>36</v>
      </c>
      <c r="N9" t="s">
        <v>46</v>
      </c>
    </row>
    <row r="10" spans="1:16" x14ac:dyDescent="0.35">
      <c r="D10">
        <f t="shared" si="0"/>
        <v>0.96658228465161167</v>
      </c>
      <c r="E10" s="2">
        <v>3.6443560000000002</v>
      </c>
      <c r="F10" s="2">
        <v>0.18201000000000001</v>
      </c>
      <c r="G10" s="2">
        <v>68.096264000000005</v>
      </c>
      <c r="H10" s="2">
        <v>0.16709599999999999</v>
      </c>
      <c r="I10" s="2">
        <v>0.125277</v>
      </c>
      <c r="J10">
        <v>44</v>
      </c>
      <c r="K10">
        <v>100</v>
      </c>
      <c r="L10">
        <v>50</v>
      </c>
      <c r="M10" t="s">
        <v>36</v>
      </c>
      <c r="N10" t="s">
        <v>46</v>
      </c>
    </row>
    <row r="11" spans="1:16" x14ac:dyDescent="0.35">
      <c r="D11">
        <f t="shared" si="0"/>
        <v>1.0061889721500457</v>
      </c>
      <c r="E11" s="2">
        <v>3.7869489999999999</v>
      </c>
      <c r="F11" s="2">
        <v>0.18981100000000001</v>
      </c>
      <c r="G11" s="2">
        <v>76.911849000000004</v>
      </c>
      <c r="H11" s="2">
        <v>0.17773700000000001</v>
      </c>
      <c r="I11" s="2">
        <v>0.13155600000000001</v>
      </c>
      <c r="J11">
        <v>45</v>
      </c>
      <c r="K11">
        <v>100</v>
      </c>
      <c r="L11">
        <v>50</v>
      </c>
      <c r="M11" t="s">
        <v>36</v>
      </c>
      <c r="N11" t="s">
        <v>46</v>
      </c>
    </row>
    <row r="12" spans="1:16" x14ac:dyDescent="0.35">
      <c r="D12">
        <f t="shared" si="0"/>
        <v>1.0441371212272612</v>
      </c>
      <c r="E12" s="2">
        <v>4.0605979999999997</v>
      </c>
      <c r="F12" s="2">
        <v>0.19031100000000001</v>
      </c>
      <c r="G12" s="2">
        <v>70.311063000000004</v>
      </c>
      <c r="H12" s="2">
        <v>0.17466300000000001</v>
      </c>
      <c r="I12" s="2">
        <v>0.118757</v>
      </c>
      <c r="J12">
        <v>46</v>
      </c>
      <c r="K12">
        <v>100</v>
      </c>
      <c r="L12">
        <v>50</v>
      </c>
      <c r="M12" t="s">
        <v>36</v>
      </c>
      <c r="N12" t="s">
        <v>46</v>
      </c>
    </row>
    <row r="13" spans="1:16" x14ac:dyDescent="0.35">
      <c r="D13">
        <f t="shared" si="0"/>
        <v>0.99803022892508475</v>
      </c>
      <c r="E13" s="2">
        <v>3.817383</v>
      </c>
      <c r="F13" s="2">
        <v>0.18515999999999999</v>
      </c>
      <c r="G13" s="2">
        <v>65.956475999999995</v>
      </c>
      <c r="H13" s="2">
        <v>0.17236000000000001</v>
      </c>
      <c r="I13" s="2">
        <v>0.120862</v>
      </c>
      <c r="J13">
        <v>47</v>
      </c>
      <c r="K13">
        <v>100</v>
      </c>
      <c r="L13">
        <v>50</v>
      </c>
      <c r="M13" t="s">
        <v>36</v>
      </c>
      <c r="N13" t="s">
        <v>46</v>
      </c>
    </row>
    <row r="14" spans="1:16" x14ac:dyDescent="0.35">
      <c r="D14">
        <f t="shared" si="0"/>
        <v>0.93897783538794077</v>
      </c>
      <c r="E14" s="2">
        <v>3.502319</v>
      </c>
      <c r="F14" s="2">
        <v>0.17874399999999999</v>
      </c>
      <c r="G14" s="2">
        <v>64.996560000000002</v>
      </c>
      <c r="H14" s="2">
        <v>0.166709</v>
      </c>
      <c r="I14" s="2">
        <v>0.12551100000000001</v>
      </c>
      <c r="J14">
        <v>48</v>
      </c>
      <c r="K14">
        <v>100</v>
      </c>
      <c r="L14">
        <v>50</v>
      </c>
      <c r="M14" t="s">
        <v>36</v>
      </c>
      <c r="N14" t="s">
        <v>46</v>
      </c>
    </row>
    <row r="15" spans="1:16" x14ac:dyDescent="0.35">
      <c r="D15">
        <f t="shared" si="0"/>
        <v>1.1456992187706967</v>
      </c>
      <c r="E15" s="2">
        <v>4.4635319999999998</v>
      </c>
      <c r="F15" s="2">
        <v>0.20841699999999999</v>
      </c>
      <c r="G15" s="2">
        <v>91.700519999999997</v>
      </c>
      <c r="H15" s="2">
        <v>0.187695</v>
      </c>
      <c r="I15" s="2">
        <v>0.12721099999999999</v>
      </c>
      <c r="J15">
        <v>49</v>
      </c>
      <c r="K15">
        <v>100</v>
      </c>
      <c r="L15">
        <v>50</v>
      </c>
      <c r="M15" t="s">
        <v>36</v>
      </c>
      <c r="N15" t="s">
        <v>46</v>
      </c>
    </row>
    <row r="16" spans="1:16" x14ac:dyDescent="0.35">
      <c r="D16">
        <f t="shared" si="0"/>
        <v>1.0489191743650279</v>
      </c>
      <c r="E16" s="2">
        <v>4.0525260000000003</v>
      </c>
      <c r="F16" s="2">
        <v>0.19253999999999999</v>
      </c>
      <c r="G16" s="2">
        <v>73.032280999999998</v>
      </c>
      <c r="H16" s="2">
        <v>0.17494599999999999</v>
      </c>
      <c r="I16" s="2">
        <v>0.12696299999999999</v>
      </c>
      <c r="J16">
        <v>50</v>
      </c>
      <c r="K16">
        <v>100</v>
      </c>
      <c r="L16">
        <v>50</v>
      </c>
      <c r="M16" t="s">
        <v>36</v>
      </c>
      <c r="N16" t="s">
        <v>46</v>
      </c>
    </row>
    <row r="17" spans="1:15" x14ac:dyDescent="0.35">
      <c r="D17">
        <f t="shared" si="0"/>
        <v>1.0926442808628476</v>
      </c>
      <c r="E17" s="2">
        <v>4.245806</v>
      </c>
      <c r="F17" s="2">
        <v>0.199327</v>
      </c>
      <c r="G17" s="2">
        <v>84.807344999999998</v>
      </c>
      <c r="H17" s="2">
        <v>0.180589</v>
      </c>
      <c r="I17" s="2">
        <v>0.13689499999999999</v>
      </c>
      <c r="J17">
        <v>51</v>
      </c>
      <c r="K17">
        <v>100</v>
      </c>
      <c r="L17">
        <v>50</v>
      </c>
      <c r="M17" t="s">
        <v>36</v>
      </c>
      <c r="N17" t="s">
        <v>46</v>
      </c>
    </row>
    <row r="18" spans="1:15" x14ac:dyDescent="0.35">
      <c r="C18" t="s">
        <v>38</v>
      </c>
      <c r="D18" s="8">
        <f>AVERAGE(D8:D17)</f>
        <v>1.0532985744620407</v>
      </c>
      <c r="E18" s="8">
        <f>AVERAGE(E8:E17)</f>
        <v>4.0655298999999996</v>
      </c>
      <c r="F18" s="8">
        <f>AVERAGE(F8:F17)</f>
        <v>0.19354320000000003</v>
      </c>
      <c r="G18" s="8">
        <f>AVERAGE(G8:G17)</f>
        <v>80.007126199999988</v>
      </c>
    </row>
    <row r="19" spans="1:15" x14ac:dyDescent="0.35">
      <c r="C19" t="s">
        <v>39</v>
      </c>
      <c r="D19" s="8">
        <f>MEDIAN(D8:D17)</f>
        <v>1.0465281477961446</v>
      </c>
      <c r="E19" s="8">
        <f>MEDIAN(E8:E17)</f>
        <v>4.0565619999999996</v>
      </c>
      <c r="F19" s="8">
        <f>MEDIAN(F8:F17)</f>
        <v>0.1914255</v>
      </c>
      <c r="G19" s="8">
        <f>MEDIAN(G8:G17)</f>
        <v>74.972065000000001</v>
      </c>
    </row>
    <row r="20" spans="1:15" x14ac:dyDescent="0.35">
      <c r="C20" t="s">
        <v>40</v>
      </c>
      <c r="D20" s="8">
        <f t="array" ref="D20">MEDIAN(ABS(D8:D17-MEDIAN(D8:D17)))</f>
        <v>6.1608807867211735E-2</v>
      </c>
      <c r="E20" s="8">
        <f t="array" ref="E20">MEDIAN(ABS(E8:E17-MEDIAN(E8:E17)))</f>
        <v>0.29505250000000016</v>
      </c>
      <c r="F20" s="8">
        <f t="array" ref="F20">MEDIAN(ABS(F8:F17-MEDIAN(F8:F17)))</f>
        <v>8.6584999999999995E-3</v>
      </c>
      <c r="G20" s="8">
        <f t="array" ref="G20">MEDIAN(ABS(G8:G17-MEDIAN(G8:G17)))</f>
        <v>9.4254345000000015</v>
      </c>
    </row>
    <row r="22" spans="1:15" x14ac:dyDescent="0.35">
      <c r="A22">
        <v>3716</v>
      </c>
      <c r="B22">
        <v>3716</v>
      </c>
      <c r="C22" t="s">
        <v>8</v>
      </c>
      <c r="D22">
        <f>((E22/$E$4)+(F22/$F$4))/2</f>
        <v>0.93313776363445111</v>
      </c>
      <c r="E22" s="2">
        <v>3.4936069999999999</v>
      </c>
      <c r="F22" s="2">
        <v>0.17696700000000001</v>
      </c>
      <c r="G22" s="2">
        <v>44.316679000000001</v>
      </c>
      <c r="H22" s="2">
        <v>0.164016</v>
      </c>
      <c r="I22" s="2">
        <v>0.11448700000000001</v>
      </c>
      <c r="J22">
        <v>42</v>
      </c>
      <c r="K22">
        <v>100</v>
      </c>
      <c r="L22">
        <v>50</v>
      </c>
      <c r="M22" t="s">
        <v>46</v>
      </c>
      <c r="N22" t="s">
        <v>46</v>
      </c>
      <c r="O22" s="6">
        <f>(32*L22*K22)/A22</f>
        <v>43.057050592034443</v>
      </c>
    </row>
    <row r="23" spans="1:15" x14ac:dyDescent="0.35">
      <c r="D23">
        <f t="shared" ref="D23:D31" si="1">((E23/$E$4)+(F23/$F$4))/2</f>
        <v>0.9741882724087374</v>
      </c>
      <c r="E23" s="2">
        <v>3.6154709999999999</v>
      </c>
      <c r="F23" s="2">
        <v>0.18637200000000001</v>
      </c>
      <c r="G23" s="2">
        <v>52.126432000000001</v>
      </c>
      <c r="H23" s="2">
        <v>0.18207799999999999</v>
      </c>
      <c r="I23" s="2">
        <v>0.13716200000000001</v>
      </c>
      <c r="J23">
        <v>43</v>
      </c>
      <c r="K23">
        <v>100</v>
      </c>
      <c r="L23">
        <v>50</v>
      </c>
      <c r="M23" t="s">
        <v>46</v>
      </c>
      <c r="N23" t="s">
        <v>46</v>
      </c>
    </row>
    <row r="24" spans="1:15" x14ac:dyDescent="0.35">
      <c r="D24">
        <f t="shared" si="1"/>
        <v>0.92090033857255549</v>
      </c>
      <c r="E24" s="2">
        <v>3.4246699999999999</v>
      </c>
      <c r="F24" s="2">
        <v>0.17582300000000001</v>
      </c>
      <c r="G24" s="2">
        <v>43.513753000000001</v>
      </c>
      <c r="H24" s="2">
        <v>0.16327900000000001</v>
      </c>
      <c r="I24" s="2">
        <v>0.114401</v>
      </c>
      <c r="J24">
        <v>44</v>
      </c>
      <c r="K24">
        <v>100</v>
      </c>
      <c r="L24">
        <v>50</v>
      </c>
      <c r="M24" t="s">
        <v>46</v>
      </c>
      <c r="N24" t="s">
        <v>46</v>
      </c>
    </row>
    <row r="25" spans="1:15" x14ac:dyDescent="0.35">
      <c r="D25">
        <f t="shared" si="1"/>
        <v>0.89527714366600086</v>
      </c>
      <c r="E25" s="2">
        <v>3.279436</v>
      </c>
      <c r="F25" s="2">
        <v>0.17347299999999999</v>
      </c>
      <c r="G25" s="2">
        <v>44.469064000000003</v>
      </c>
      <c r="H25" s="2">
        <v>0.16175100000000001</v>
      </c>
      <c r="I25" s="2">
        <v>0.11702</v>
      </c>
      <c r="J25">
        <v>45</v>
      </c>
      <c r="K25">
        <v>100</v>
      </c>
      <c r="L25">
        <v>50</v>
      </c>
      <c r="M25" t="s">
        <v>46</v>
      </c>
      <c r="N25" t="s">
        <v>46</v>
      </c>
    </row>
    <row r="26" spans="1:15" x14ac:dyDescent="0.35">
      <c r="D26">
        <f t="shared" si="1"/>
        <v>0.91400971920703689</v>
      </c>
      <c r="E26" s="2">
        <v>3.3241179999999999</v>
      </c>
      <c r="F26" s="2">
        <v>0.17832100000000001</v>
      </c>
      <c r="G26" s="2">
        <v>47.526206999999999</v>
      </c>
      <c r="H26" s="2">
        <v>0.169491</v>
      </c>
      <c r="I26" s="2">
        <v>0.126633</v>
      </c>
      <c r="J26">
        <v>46</v>
      </c>
      <c r="K26">
        <v>100</v>
      </c>
      <c r="L26">
        <v>50</v>
      </c>
      <c r="M26" t="s">
        <v>46</v>
      </c>
      <c r="N26" t="s">
        <v>46</v>
      </c>
    </row>
    <row r="27" spans="1:15" x14ac:dyDescent="0.35">
      <c r="D27">
        <f t="shared" si="1"/>
        <v>0.96478170454733814</v>
      </c>
      <c r="E27" s="2">
        <v>3.6536179999999998</v>
      </c>
      <c r="F27" s="2">
        <v>0.18085399999999999</v>
      </c>
      <c r="G27" s="2">
        <v>45.937154</v>
      </c>
      <c r="H27" s="2">
        <v>0.16491600000000001</v>
      </c>
      <c r="I27" s="2">
        <v>0.117867</v>
      </c>
      <c r="J27">
        <v>47</v>
      </c>
      <c r="K27">
        <v>100</v>
      </c>
      <c r="L27">
        <v>50</v>
      </c>
      <c r="M27" t="s">
        <v>46</v>
      </c>
      <c r="N27" t="s">
        <v>46</v>
      </c>
    </row>
    <row r="28" spans="1:15" x14ac:dyDescent="0.35">
      <c r="D28">
        <f t="shared" si="1"/>
        <v>0.99483816373108336</v>
      </c>
      <c r="E28" s="2">
        <v>3.8270369999999998</v>
      </c>
      <c r="F28" s="2">
        <v>0.18345500000000001</v>
      </c>
      <c r="G28" s="2">
        <v>38.777237999999997</v>
      </c>
      <c r="H28" s="2">
        <v>0.17141400000000001</v>
      </c>
      <c r="I28" s="2">
        <v>0.114492</v>
      </c>
      <c r="J28">
        <v>48</v>
      </c>
      <c r="K28">
        <v>100</v>
      </c>
      <c r="L28">
        <v>50</v>
      </c>
      <c r="M28" t="s">
        <v>46</v>
      </c>
      <c r="N28" t="s">
        <v>46</v>
      </c>
    </row>
    <row r="29" spans="1:15" x14ac:dyDescent="0.35">
      <c r="D29">
        <f t="shared" si="1"/>
        <v>1.0075208760541812</v>
      </c>
      <c r="E29" s="2">
        <v>3.7589199999999998</v>
      </c>
      <c r="F29" s="2">
        <v>0.191744</v>
      </c>
      <c r="G29" s="2">
        <v>53.266858999999997</v>
      </c>
      <c r="H29" s="2">
        <v>0.18490100000000001</v>
      </c>
      <c r="I29" s="2">
        <v>0.135684</v>
      </c>
      <c r="J29">
        <v>49</v>
      </c>
      <c r="K29">
        <v>100</v>
      </c>
      <c r="L29">
        <v>50</v>
      </c>
      <c r="M29" t="s">
        <v>46</v>
      </c>
      <c r="N29" t="s">
        <v>46</v>
      </c>
    </row>
    <row r="30" spans="1:15" x14ac:dyDescent="0.35">
      <c r="D30">
        <f t="shared" si="1"/>
        <v>0.9033947032620282</v>
      </c>
      <c r="E30" s="2">
        <v>3.3124500000000001</v>
      </c>
      <c r="F30" s="2">
        <v>0.17487900000000001</v>
      </c>
      <c r="G30" s="2">
        <v>45.631855000000002</v>
      </c>
      <c r="H30" s="2">
        <v>0.16430800000000001</v>
      </c>
      <c r="I30" s="2">
        <v>0.119786</v>
      </c>
      <c r="J30">
        <v>50</v>
      </c>
      <c r="K30">
        <v>100</v>
      </c>
      <c r="L30">
        <v>50</v>
      </c>
      <c r="M30" t="s">
        <v>46</v>
      </c>
      <c r="N30" t="s">
        <v>46</v>
      </c>
    </row>
    <row r="31" spans="1:15" x14ac:dyDescent="0.35">
      <c r="D31">
        <f t="shared" si="1"/>
        <v>0.87865751659255087</v>
      </c>
      <c r="E31" s="2">
        <v>3.1811039999999999</v>
      </c>
      <c r="F31" s="2">
        <v>0.17215900000000001</v>
      </c>
      <c r="G31" s="2">
        <v>44.201965000000001</v>
      </c>
      <c r="H31" s="2">
        <v>0.161467</v>
      </c>
      <c r="I31" s="2">
        <v>0.115491</v>
      </c>
      <c r="J31">
        <v>51</v>
      </c>
      <c r="K31">
        <v>100</v>
      </c>
      <c r="L31">
        <v>50</v>
      </c>
      <c r="M31" t="s">
        <v>46</v>
      </c>
      <c r="N31" t="s">
        <v>46</v>
      </c>
    </row>
    <row r="32" spans="1:15" x14ac:dyDescent="0.35">
      <c r="C32" t="s">
        <v>38</v>
      </c>
      <c r="D32" s="8">
        <f>AVERAGE(D22:D31)</f>
        <v>0.93867062016759628</v>
      </c>
      <c r="E32" s="8">
        <f>AVERAGE(E22:E31)</f>
        <v>3.4870430999999997</v>
      </c>
      <c r="F32" s="8">
        <f>AVERAGE(F22:F31)</f>
        <v>0.1794047</v>
      </c>
      <c r="G32" s="8">
        <f>AVERAGE(G22:G31)</f>
        <v>45.9767206</v>
      </c>
    </row>
    <row r="33" spans="1:15" x14ac:dyDescent="0.35">
      <c r="C33" t="s">
        <v>39</v>
      </c>
      <c r="D33" s="8">
        <f>MEDIAN(D22:D31)</f>
        <v>0.92701905110350324</v>
      </c>
      <c r="E33" s="8">
        <f>MEDIAN(E22:E31)</f>
        <v>3.4591384999999999</v>
      </c>
      <c r="F33" s="8">
        <f>MEDIAN(F22:F31)</f>
        <v>0.17764400000000002</v>
      </c>
      <c r="G33" s="8">
        <f>MEDIAN(G22:G31)</f>
        <v>45.050459500000002</v>
      </c>
    </row>
    <row r="34" spans="1:15" x14ac:dyDescent="0.35">
      <c r="C34" t="s">
        <v>40</v>
      </c>
      <c r="D34" s="8">
        <f t="array" ref="D34">MEDIAN(ABS(D22:D31-MEDIAN(D22:D31)))</f>
        <v>3.4752280440668637E-2</v>
      </c>
      <c r="E34" s="11">
        <f t="array" ref="E34">MEDIAN(ABS(E22:E31-MEDIAN(E22:E31)))</f>
        <v>0.16801749999999993</v>
      </c>
      <c r="F34" s="11">
        <f t="array" ref="F34">MEDIAN(ABS(F22:F31-MEDIAN(F22:F31)))</f>
        <v>3.6904999999999993E-3</v>
      </c>
      <c r="G34" s="11">
        <f t="array" ref="G34">MEDIAN(ABS(G22:G31-MEDIAN(G22:G31)))</f>
        <v>1.2117004999999992</v>
      </c>
    </row>
    <row r="36" spans="1:15" x14ac:dyDescent="0.35">
      <c r="A36">
        <v>23000</v>
      </c>
      <c r="B36">
        <v>3716</v>
      </c>
      <c r="C36" t="s">
        <v>8</v>
      </c>
      <c r="D36">
        <f>((E36/$E$4)+(F36/$F$4))/2</f>
        <v>0.92142934560586842</v>
      </c>
      <c r="E36" s="2">
        <v>3.4221970000000002</v>
      </c>
      <c r="F36" s="2">
        <v>0.17615</v>
      </c>
      <c r="G36" s="2">
        <v>55.174543</v>
      </c>
      <c r="H36" s="2">
        <v>0.16481999999999999</v>
      </c>
      <c r="I36" s="2">
        <v>0.117244</v>
      </c>
      <c r="J36">
        <v>42</v>
      </c>
      <c r="K36">
        <v>200</v>
      </c>
      <c r="L36">
        <v>100</v>
      </c>
      <c r="M36" t="s">
        <v>36</v>
      </c>
      <c r="N36" t="s">
        <v>46</v>
      </c>
      <c r="O36" s="6">
        <f>(32*L36*K36)/A36</f>
        <v>27.826086956521738</v>
      </c>
    </row>
    <row r="37" spans="1:15" x14ac:dyDescent="0.35">
      <c r="D37">
        <f t="shared" ref="D37:D45" si="2">((E37/$E$4)+(F37/$F$4))/2</f>
        <v>0.94383176471161523</v>
      </c>
      <c r="E37" s="2">
        <v>3.5526650000000002</v>
      </c>
      <c r="F37" s="2">
        <v>0.17802699999999999</v>
      </c>
      <c r="G37" s="2">
        <v>53.900666000000001</v>
      </c>
      <c r="H37" s="2">
        <v>0.16794799999999999</v>
      </c>
      <c r="I37" s="2">
        <v>0.11486200000000001</v>
      </c>
      <c r="J37">
        <v>43</v>
      </c>
      <c r="K37">
        <v>200</v>
      </c>
      <c r="L37">
        <v>100</v>
      </c>
      <c r="M37" t="s">
        <v>36</v>
      </c>
      <c r="N37" t="s">
        <v>46</v>
      </c>
    </row>
    <row r="38" spans="1:15" x14ac:dyDescent="0.35">
      <c r="D38">
        <f t="shared" si="2"/>
        <v>0.91999257997154693</v>
      </c>
      <c r="E38" s="2">
        <v>3.4189500000000002</v>
      </c>
      <c r="F38" s="2">
        <v>0.17576900000000001</v>
      </c>
      <c r="G38" s="2">
        <v>56.244157999999999</v>
      </c>
      <c r="H38" s="2">
        <v>0.16572200000000001</v>
      </c>
      <c r="I38" s="2">
        <v>0.117912</v>
      </c>
      <c r="J38">
        <v>44</v>
      </c>
      <c r="K38">
        <v>200</v>
      </c>
      <c r="L38">
        <v>100</v>
      </c>
      <c r="M38" t="s">
        <v>36</v>
      </c>
      <c r="N38" t="s">
        <v>46</v>
      </c>
    </row>
    <row r="39" spans="1:15" x14ac:dyDescent="0.35">
      <c r="D39">
        <f t="shared" si="2"/>
        <v>0.93717940691234913</v>
      </c>
      <c r="E39" s="2">
        <v>3.5106540000000002</v>
      </c>
      <c r="F39" s="2">
        <v>0.17763599999999999</v>
      </c>
      <c r="G39" s="2">
        <v>56.002696999999998</v>
      </c>
      <c r="H39" s="2">
        <v>0.165994</v>
      </c>
      <c r="I39" s="2">
        <v>0.119952</v>
      </c>
      <c r="J39">
        <v>45</v>
      </c>
      <c r="K39">
        <v>200</v>
      </c>
      <c r="L39">
        <v>100</v>
      </c>
      <c r="M39" t="s">
        <v>36</v>
      </c>
      <c r="N39" t="s">
        <v>46</v>
      </c>
    </row>
    <row r="40" spans="1:15" x14ac:dyDescent="0.35">
      <c r="D40">
        <f t="shared" si="2"/>
        <v>0.92331071641705997</v>
      </c>
      <c r="E40" s="2">
        <v>3.4391389999999999</v>
      </c>
      <c r="F40" s="2">
        <v>0.17600299999999999</v>
      </c>
      <c r="G40" s="2">
        <v>57.955584999999999</v>
      </c>
      <c r="H40" s="2">
        <v>0.16423199999999999</v>
      </c>
      <c r="I40" s="2">
        <v>0.11914</v>
      </c>
      <c r="J40">
        <v>46</v>
      </c>
      <c r="K40">
        <v>200</v>
      </c>
      <c r="L40">
        <v>100</v>
      </c>
      <c r="M40" t="s">
        <v>36</v>
      </c>
      <c r="N40" t="s">
        <v>46</v>
      </c>
    </row>
    <row r="41" spans="1:15" x14ac:dyDescent="0.35">
      <c r="D41">
        <f t="shared" si="2"/>
        <v>0.93339878125316145</v>
      </c>
      <c r="E41" s="2">
        <v>3.4970500000000002</v>
      </c>
      <c r="F41" s="2">
        <v>0.17689099999999999</v>
      </c>
      <c r="G41" s="2">
        <v>54.738625999999996</v>
      </c>
      <c r="H41" s="2">
        <v>0.16428599999999999</v>
      </c>
      <c r="I41" s="2">
        <v>0.11563</v>
      </c>
      <c r="J41">
        <v>47</v>
      </c>
      <c r="K41">
        <v>200</v>
      </c>
      <c r="L41">
        <v>100</v>
      </c>
      <c r="M41" t="s">
        <v>36</v>
      </c>
      <c r="N41" t="s">
        <v>46</v>
      </c>
    </row>
    <row r="42" spans="1:15" x14ac:dyDescent="0.35">
      <c r="D42">
        <f t="shared" si="2"/>
        <v>0.91986351152401136</v>
      </c>
      <c r="E42" s="2">
        <v>3.4236049999999998</v>
      </c>
      <c r="F42" s="2">
        <v>0.175483</v>
      </c>
      <c r="G42" s="2">
        <v>55.992545</v>
      </c>
      <c r="H42" s="2">
        <v>0.16414400000000001</v>
      </c>
      <c r="I42" s="2">
        <v>0.118468</v>
      </c>
      <c r="J42">
        <v>48</v>
      </c>
      <c r="K42">
        <v>200</v>
      </c>
      <c r="L42">
        <v>100</v>
      </c>
      <c r="M42" t="s">
        <v>36</v>
      </c>
      <c r="N42" t="s">
        <v>46</v>
      </c>
    </row>
    <row r="43" spans="1:15" x14ac:dyDescent="0.35">
      <c r="D43">
        <f t="shared" si="2"/>
        <v>0.90211631523481284</v>
      </c>
      <c r="E43" s="2">
        <v>3.3169089999999999</v>
      </c>
      <c r="F43" s="2">
        <v>0.17416599999999999</v>
      </c>
      <c r="G43" s="2">
        <v>54.910719999999998</v>
      </c>
      <c r="H43" s="2">
        <v>0.16195599999999999</v>
      </c>
      <c r="I43" s="2">
        <v>0.12213</v>
      </c>
      <c r="J43">
        <v>49</v>
      </c>
      <c r="K43">
        <v>200</v>
      </c>
      <c r="L43">
        <v>100</v>
      </c>
      <c r="M43" t="s">
        <v>36</v>
      </c>
      <c r="N43" t="s">
        <v>46</v>
      </c>
    </row>
    <row r="44" spans="1:15" x14ac:dyDescent="0.35">
      <c r="D44">
        <f t="shared" si="2"/>
        <v>0.91224286195009208</v>
      </c>
      <c r="E44" s="2">
        <v>3.3718460000000001</v>
      </c>
      <c r="F44" s="2">
        <v>0.17521999999999999</v>
      </c>
      <c r="G44" s="2">
        <v>53.970745999999998</v>
      </c>
      <c r="H44" s="2">
        <v>0.165404</v>
      </c>
      <c r="I44" s="2">
        <v>0.114222</v>
      </c>
      <c r="J44">
        <v>50</v>
      </c>
      <c r="K44">
        <v>200</v>
      </c>
      <c r="L44">
        <v>100</v>
      </c>
      <c r="M44" t="s">
        <v>36</v>
      </c>
      <c r="N44" t="s">
        <v>46</v>
      </c>
    </row>
    <row r="45" spans="1:15" x14ac:dyDescent="0.35">
      <c r="D45">
        <f t="shared" si="2"/>
        <v>0.89368231436440015</v>
      </c>
      <c r="E45" s="2">
        <v>3.28104</v>
      </c>
      <c r="F45" s="2">
        <v>0.17278499999999999</v>
      </c>
      <c r="G45" s="2">
        <v>54.757159000000001</v>
      </c>
      <c r="H45" s="2">
        <v>0.16203300000000001</v>
      </c>
      <c r="I45" s="2">
        <v>0.120048</v>
      </c>
      <c r="J45">
        <v>51</v>
      </c>
      <c r="K45">
        <v>200</v>
      </c>
      <c r="L45">
        <v>100</v>
      </c>
      <c r="M45" t="s">
        <v>36</v>
      </c>
      <c r="N45" t="s">
        <v>46</v>
      </c>
    </row>
    <row r="46" spans="1:15" x14ac:dyDescent="0.35">
      <c r="C46" t="s">
        <v>38</v>
      </c>
      <c r="D46" s="8">
        <f>AVERAGE(D36:D45)</f>
        <v>0.92070475979449162</v>
      </c>
      <c r="E46" s="8">
        <f>AVERAGE(E36:E45)</f>
        <v>3.4234054999999999</v>
      </c>
      <c r="F46" s="8">
        <f>AVERAGE(F36:F45)</f>
        <v>0.175813</v>
      </c>
      <c r="G46" s="8">
        <f>AVERAGE(G36:G45)</f>
        <v>55.364744500000008</v>
      </c>
    </row>
    <row r="47" spans="1:15" x14ac:dyDescent="0.35">
      <c r="C47" t="s">
        <v>39</v>
      </c>
      <c r="D47" s="8">
        <f>MEDIAN(D36:D45)</f>
        <v>0.92071096278870768</v>
      </c>
      <c r="E47" s="8">
        <f>MEDIAN(E36:E45)</f>
        <v>3.422901</v>
      </c>
      <c r="F47" s="8">
        <f>MEDIAN(F36:F45)</f>
        <v>0.17588599999999999</v>
      </c>
      <c r="G47" s="8">
        <f>MEDIAN(G36:G45)</f>
        <v>55.042631499999999</v>
      </c>
    </row>
    <row r="48" spans="1:15" x14ac:dyDescent="0.35">
      <c r="C48" t="s">
        <v>40</v>
      </c>
      <c r="D48" s="8">
        <f t="array" ref="D48">MEDIAN(ABS(D36:D45-MEDIAN(D36:D45)))</f>
        <v>1.0577959651534685E-2</v>
      </c>
      <c r="E48" s="8">
        <f t="array" ref="E48">MEDIAN(ABS(E36:E45-MEDIAN(E36:E45)))</f>
        <v>6.2602000000000046E-2</v>
      </c>
      <c r="F48" s="8">
        <f t="array" ref="F48">MEDIAN(ABS(F36:F45-MEDIAN(F36:F45)))</f>
        <v>8.3550000000000291E-4</v>
      </c>
      <c r="G48" s="8">
        <f t="array" ref="G48">MEDIAN(ABS(G36:G45-MEDIAN(G36:G45)))</f>
        <v>0.95498949999999994</v>
      </c>
    </row>
    <row r="50" spans="1:15" x14ac:dyDescent="0.35">
      <c r="A50">
        <v>3716</v>
      </c>
      <c r="B50">
        <v>3716</v>
      </c>
      <c r="D50">
        <f>((E50/$E$4)+(F50/$F$4))/2</f>
        <v>0.88501532646667502</v>
      </c>
      <c r="E50" s="2">
        <v>3.1874159999999998</v>
      </c>
      <c r="F50" s="2">
        <v>0.17425499999999999</v>
      </c>
      <c r="G50" s="2">
        <v>39.292563999999999</v>
      </c>
      <c r="H50" s="2">
        <v>0.16375400000000001</v>
      </c>
      <c r="I50" s="2">
        <v>0.101064</v>
      </c>
      <c r="J50">
        <v>42</v>
      </c>
      <c r="K50">
        <v>200</v>
      </c>
      <c r="L50">
        <v>100</v>
      </c>
      <c r="M50" t="s">
        <v>46</v>
      </c>
      <c r="N50" t="s">
        <v>46</v>
      </c>
      <c r="O50" s="6">
        <f>(32*L50*K50)/A50</f>
        <v>172.22820236813777</v>
      </c>
    </row>
    <row r="51" spans="1:15" x14ac:dyDescent="0.35">
      <c r="D51">
        <f t="shared" ref="D51:D59" si="3">((E51/$E$4)+(F51/$F$4))/2</f>
        <v>0.89646766258097155</v>
      </c>
      <c r="E51" s="2">
        <v>3.2322359999999999</v>
      </c>
      <c r="F51" s="2">
        <v>0.17632800000000001</v>
      </c>
      <c r="G51" s="2">
        <v>40.644485000000003</v>
      </c>
      <c r="H51" s="2">
        <v>0.16523099999999999</v>
      </c>
      <c r="I51" s="2">
        <v>0.11115999999999999</v>
      </c>
      <c r="J51">
        <v>43</v>
      </c>
      <c r="K51">
        <v>200</v>
      </c>
      <c r="L51">
        <v>100</v>
      </c>
      <c r="M51" t="s">
        <v>46</v>
      </c>
      <c r="N51" t="s">
        <v>46</v>
      </c>
    </row>
    <row r="52" spans="1:15" x14ac:dyDescent="0.35">
      <c r="D52">
        <f t="shared" si="3"/>
        <v>0.87801185467022647</v>
      </c>
      <c r="E52" s="2">
        <v>3.166693</v>
      </c>
      <c r="F52" s="2">
        <v>0.17264699999999999</v>
      </c>
      <c r="G52" s="2">
        <v>41.852040000000002</v>
      </c>
      <c r="H52" s="2">
        <v>0.16208800000000001</v>
      </c>
      <c r="I52" s="2">
        <v>0.115469</v>
      </c>
      <c r="J52">
        <v>44</v>
      </c>
      <c r="K52">
        <v>200</v>
      </c>
      <c r="L52">
        <v>100</v>
      </c>
      <c r="M52" t="s">
        <v>46</v>
      </c>
      <c r="N52" t="s">
        <v>46</v>
      </c>
    </row>
    <row r="53" spans="1:15" x14ac:dyDescent="0.35">
      <c r="D53">
        <f t="shared" si="3"/>
        <v>0.89389800713340706</v>
      </c>
      <c r="E53" s="2">
        <v>3.2472859999999999</v>
      </c>
      <c r="F53" s="2">
        <v>0.17458499999999999</v>
      </c>
      <c r="G53" s="2">
        <v>39.18573</v>
      </c>
      <c r="H53" s="2">
        <v>0.16431399999999999</v>
      </c>
      <c r="I53" s="2">
        <v>0.101407</v>
      </c>
      <c r="J53">
        <v>45</v>
      </c>
      <c r="K53">
        <v>200</v>
      </c>
      <c r="L53">
        <v>100</v>
      </c>
      <c r="M53" t="s">
        <v>46</v>
      </c>
      <c r="N53" t="s">
        <v>46</v>
      </c>
    </row>
    <row r="54" spans="1:15" x14ac:dyDescent="0.35">
      <c r="D54">
        <f t="shared" si="3"/>
        <v>0.87629255895133706</v>
      </c>
      <c r="E54" s="2">
        <v>3.1713360000000002</v>
      </c>
      <c r="F54" s="2">
        <v>0.17175699999999999</v>
      </c>
      <c r="G54" s="2">
        <v>41.615380999999999</v>
      </c>
      <c r="H54" s="2">
        <v>0.16164700000000001</v>
      </c>
      <c r="I54" s="2">
        <v>0.114784</v>
      </c>
      <c r="J54">
        <v>46</v>
      </c>
      <c r="K54">
        <v>200</v>
      </c>
      <c r="L54">
        <v>100</v>
      </c>
      <c r="M54" t="s">
        <v>46</v>
      </c>
      <c r="N54" t="s">
        <v>46</v>
      </c>
    </row>
    <row r="55" spans="1:15" x14ac:dyDescent="0.35">
      <c r="D55">
        <f t="shared" si="3"/>
        <v>0.88496203116323224</v>
      </c>
      <c r="E55" s="2">
        <v>3.1869000000000001</v>
      </c>
      <c r="F55" s="2">
        <v>0.174261</v>
      </c>
      <c r="G55" s="2">
        <v>38.565356999999999</v>
      </c>
      <c r="H55" s="2">
        <v>0.16386800000000001</v>
      </c>
      <c r="I55" s="2">
        <v>0.101133</v>
      </c>
      <c r="J55">
        <v>47</v>
      </c>
      <c r="K55">
        <v>200</v>
      </c>
      <c r="L55">
        <v>100</v>
      </c>
      <c r="M55" t="s">
        <v>46</v>
      </c>
      <c r="N55" t="s">
        <v>46</v>
      </c>
    </row>
    <row r="56" spans="1:15" x14ac:dyDescent="0.35">
      <c r="D56">
        <f t="shared" si="3"/>
        <v>0.88749526501639786</v>
      </c>
      <c r="E56" s="2">
        <v>3.2243900000000001</v>
      </c>
      <c r="F56" s="2">
        <v>0.173316</v>
      </c>
      <c r="G56" s="2">
        <v>38.664700000000003</v>
      </c>
      <c r="H56" s="2">
        <v>0.163463</v>
      </c>
      <c r="I56" s="2">
        <v>0.10256899999999999</v>
      </c>
      <c r="J56">
        <v>48</v>
      </c>
      <c r="K56">
        <v>200</v>
      </c>
      <c r="L56">
        <v>100</v>
      </c>
      <c r="M56" t="s">
        <v>46</v>
      </c>
      <c r="N56" t="s">
        <v>46</v>
      </c>
    </row>
    <row r="57" spans="1:15" x14ac:dyDescent="0.35">
      <c r="D57">
        <f t="shared" si="3"/>
        <v>0.88156676736790784</v>
      </c>
      <c r="E57" s="2">
        <v>3.171754</v>
      </c>
      <c r="F57" s="2">
        <v>0.17374100000000001</v>
      </c>
      <c r="G57" s="2">
        <v>38.961032000000003</v>
      </c>
      <c r="H57" s="2">
        <v>0.16326299999999999</v>
      </c>
      <c r="I57" s="2">
        <v>0.104852</v>
      </c>
      <c r="J57">
        <v>49</v>
      </c>
      <c r="K57">
        <v>200</v>
      </c>
      <c r="L57">
        <v>100</v>
      </c>
      <c r="M57" t="s">
        <v>46</v>
      </c>
      <c r="N57" t="s">
        <v>46</v>
      </c>
    </row>
    <row r="58" spans="1:15" x14ac:dyDescent="0.35">
      <c r="D58">
        <f t="shared" si="3"/>
        <v>0.882066257560568</v>
      </c>
      <c r="E58" s="2">
        <v>3.1824599999999998</v>
      </c>
      <c r="F58" s="2">
        <v>0.17338600000000001</v>
      </c>
      <c r="G58" s="2">
        <v>41.190871999999999</v>
      </c>
      <c r="H58" s="2">
        <v>0.16275800000000001</v>
      </c>
      <c r="I58" s="2">
        <v>0.114359</v>
      </c>
      <c r="J58">
        <v>50</v>
      </c>
      <c r="K58">
        <v>200</v>
      </c>
      <c r="L58">
        <v>100</v>
      </c>
      <c r="M58" t="s">
        <v>46</v>
      </c>
      <c r="N58" t="s">
        <v>46</v>
      </c>
    </row>
    <row r="59" spans="1:15" x14ac:dyDescent="0.35">
      <c r="D59">
        <f t="shared" si="3"/>
        <v>0.89059165215004632</v>
      </c>
      <c r="E59" s="2">
        <v>3.2146499999999998</v>
      </c>
      <c r="F59" s="2">
        <v>0.17498900000000001</v>
      </c>
      <c r="G59" s="2">
        <v>41.505808999999999</v>
      </c>
      <c r="H59" s="2">
        <v>0.16391</v>
      </c>
      <c r="I59" s="2">
        <v>0.11281099999999999</v>
      </c>
      <c r="J59">
        <v>51</v>
      </c>
      <c r="K59">
        <v>200</v>
      </c>
      <c r="L59">
        <v>100</v>
      </c>
      <c r="M59" t="s">
        <v>46</v>
      </c>
      <c r="N59" t="s">
        <v>46</v>
      </c>
    </row>
    <row r="60" spans="1:15" x14ac:dyDescent="0.35">
      <c r="C60" t="s">
        <v>38</v>
      </c>
      <c r="D60" s="8">
        <f>AVERAGE(D50:D59)</f>
        <v>0.88563673830607692</v>
      </c>
      <c r="E60" s="8">
        <f>AVERAGE(E50:E59)</f>
        <v>3.1985120999999999</v>
      </c>
      <c r="F60" s="8">
        <f>AVERAGE(F50:F59)</f>
        <v>0.17392650000000001</v>
      </c>
      <c r="G60" s="8">
        <f>AVERAGE(G50:G59)</f>
        <v>40.147796999999997</v>
      </c>
    </row>
    <row r="61" spans="1:15" x14ac:dyDescent="0.35">
      <c r="C61" t="s">
        <v>39</v>
      </c>
      <c r="D61" s="8">
        <f>MEDIAN(D50:D59)</f>
        <v>0.88498867881495369</v>
      </c>
      <c r="E61" s="8">
        <f>MEDIAN(E50:E59)</f>
        <v>3.1871580000000002</v>
      </c>
      <c r="F61" s="8">
        <f>MEDIAN(F50:F59)</f>
        <v>0.17399799999999999</v>
      </c>
      <c r="G61" s="8">
        <f>MEDIAN(G50:G59)</f>
        <v>39.968524500000001</v>
      </c>
    </row>
    <row r="62" spans="1:15" x14ac:dyDescent="0.35">
      <c r="C62" t="s">
        <v>40</v>
      </c>
      <c r="D62" s="8">
        <f t="array" ref="D62">MEDIAN(ABS(D50:D59-MEDIAN(D50:D59)))</f>
        <v>4.5124423910692379E-3</v>
      </c>
      <c r="E62" s="8">
        <f t="array" ref="E62">MEDIAN(ABS(E50:E59-MEDIAN(E50:E59)))</f>
        <v>1.814350000000009E-2</v>
      </c>
      <c r="F62" s="8">
        <f t="array" ref="F62">MEDIAN(ABS(F50:F59-MEDIAN(F50:F59)))</f>
        <v>6.4699999999998092E-4</v>
      </c>
      <c r="G62" s="8">
        <f t="array" ref="G62">MEDIAN(ABS(G50:G59-MEDIAN(G50:G59)))</f>
        <v>1.2630859999999977</v>
      </c>
    </row>
    <row r="64" spans="1:15" x14ac:dyDescent="0.35">
      <c r="A64">
        <v>23000</v>
      </c>
      <c r="B64">
        <v>3716</v>
      </c>
      <c r="D64">
        <f>((E64/$E$4)+(F64/$F$4))/2</f>
        <v>0.88256858053952203</v>
      </c>
      <c r="E64">
        <v>3.186232</v>
      </c>
      <c r="F64">
        <v>0.17338500000000001</v>
      </c>
      <c r="G64">
        <v>40.646596000000002</v>
      </c>
      <c r="H64">
        <v>0.16366</v>
      </c>
      <c r="I64">
        <v>0.10308</v>
      </c>
      <c r="J64">
        <v>42</v>
      </c>
      <c r="K64">
        <v>400</v>
      </c>
      <c r="L64">
        <v>200</v>
      </c>
      <c r="M64" t="s">
        <v>36</v>
      </c>
      <c r="N64" t="s">
        <v>46</v>
      </c>
      <c r="O64" s="6">
        <f>(32*L64*K64)/A64</f>
        <v>111.30434782608695</v>
      </c>
    </row>
    <row r="65" spans="1:15" x14ac:dyDescent="0.35">
      <c r="D65">
        <f t="shared" ref="D65:D73" si="4">((E65/$E$4)+(F65/$F$4))/2</f>
        <v>0.89678486684461101</v>
      </c>
      <c r="E65">
        <v>3.2395369999999999</v>
      </c>
      <c r="F65">
        <v>0.17607700000000001</v>
      </c>
      <c r="G65">
        <v>45.947543000000003</v>
      </c>
      <c r="H65">
        <v>0.164377</v>
      </c>
      <c r="I65">
        <v>0.11390500000000001</v>
      </c>
      <c r="J65">
        <v>43</v>
      </c>
      <c r="K65">
        <v>400</v>
      </c>
      <c r="L65">
        <v>200</v>
      </c>
      <c r="M65" t="s">
        <v>36</v>
      </c>
      <c r="N65" t="s">
        <v>46</v>
      </c>
    </row>
    <row r="66" spans="1:15" x14ac:dyDescent="0.35">
      <c r="D66">
        <f t="shared" si="4"/>
        <v>0.89507096096808281</v>
      </c>
      <c r="E66">
        <v>3.2383850000000001</v>
      </c>
      <c r="F66">
        <v>0.175484</v>
      </c>
      <c r="G66">
        <v>44.490056000000003</v>
      </c>
      <c r="H66">
        <v>0.165573</v>
      </c>
      <c r="I66">
        <v>0.115845</v>
      </c>
      <c r="J66">
        <v>44</v>
      </c>
      <c r="K66">
        <v>400</v>
      </c>
      <c r="L66">
        <v>200</v>
      </c>
      <c r="M66" t="s">
        <v>36</v>
      </c>
      <c r="N66" t="s">
        <v>46</v>
      </c>
    </row>
    <row r="67" spans="1:15" x14ac:dyDescent="0.35">
      <c r="D67">
        <f t="shared" si="4"/>
        <v>0.89653802853979736</v>
      </c>
      <c r="E67">
        <v>3.273746</v>
      </c>
      <c r="F67">
        <v>0.17424200000000001</v>
      </c>
      <c r="G67">
        <v>45.581696000000001</v>
      </c>
      <c r="H67">
        <v>0.164966</v>
      </c>
      <c r="I67">
        <v>0.10822900000000001</v>
      </c>
      <c r="J67">
        <v>45</v>
      </c>
      <c r="K67">
        <v>400</v>
      </c>
      <c r="L67">
        <v>200</v>
      </c>
      <c r="M67" t="s">
        <v>36</v>
      </c>
      <c r="N67" t="s">
        <v>46</v>
      </c>
    </row>
    <row r="68" spans="1:15" x14ac:dyDescent="0.35">
      <c r="D68">
        <f t="shared" si="4"/>
        <v>0.87332385094272724</v>
      </c>
      <c r="E68">
        <v>3.1380590000000002</v>
      </c>
      <c r="F68">
        <v>0.172322</v>
      </c>
      <c r="G68">
        <v>45.777695999999999</v>
      </c>
      <c r="H68">
        <v>0.16200999999999999</v>
      </c>
      <c r="I68">
        <v>0.11086699999999999</v>
      </c>
      <c r="J68">
        <v>46</v>
      </c>
      <c r="K68">
        <v>400</v>
      </c>
      <c r="L68">
        <v>200</v>
      </c>
      <c r="M68" t="s">
        <v>36</v>
      </c>
      <c r="N68" t="s">
        <v>46</v>
      </c>
    </row>
    <row r="69" spans="1:15" x14ac:dyDescent="0.35">
      <c r="J69">
        <v>47</v>
      </c>
    </row>
    <row r="70" spans="1:15" x14ac:dyDescent="0.35">
      <c r="J70">
        <v>48</v>
      </c>
    </row>
    <row r="71" spans="1:15" x14ac:dyDescent="0.35">
      <c r="J71">
        <v>49</v>
      </c>
    </row>
    <row r="72" spans="1:15" x14ac:dyDescent="0.35">
      <c r="J72">
        <v>50</v>
      </c>
    </row>
    <row r="73" spans="1:15" x14ac:dyDescent="0.35">
      <c r="J73">
        <v>51</v>
      </c>
    </row>
    <row r="74" spans="1:15" x14ac:dyDescent="0.35">
      <c r="C74" t="s">
        <v>38</v>
      </c>
      <c r="D74" s="8">
        <f>AVERAGE(D64:D73)</f>
        <v>0.888857257566948</v>
      </c>
      <c r="E74" s="8">
        <f>AVERAGE(E64:E73)</f>
        <v>3.2151917999999995</v>
      </c>
      <c r="F74" s="8">
        <f>AVERAGE(F64:F73)</f>
        <v>0.17430200000000001</v>
      </c>
      <c r="G74" s="8">
        <f>AVERAGE(G64:G73)</f>
        <v>44.488717399999999</v>
      </c>
    </row>
    <row r="75" spans="1:15" x14ac:dyDescent="0.35">
      <c r="C75" t="s">
        <v>39</v>
      </c>
      <c r="D75" s="8">
        <f>MEDIAN(D64:D73)</f>
        <v>0.89507096096808281</v>
      </c>
      <c r="E75" s="8">
        <f>MEDIAN(E64:E73)</f>
        <v>3.2383850000000001</v>
      </c>
      <c r="F75" s="8">
        <f>MEDIAN(F64:F73)</f>
        <v>0.17424200000000001</v>
      </c>
      <c r="G75" s="8">
        <f>MEDIAN(G64:G73)</f>
        <v>45.581696000000001</v>
      </c>
    </row>
    <row r="76" spans="1:15" x14ac:dyDescent="0.35">
      <c r="C76" t="s">
        <v>40</v>
      </c>
      <c r="D76" s="8">
        <f t="array" ref="D76">MEDIAN(ABS(D64:D68-MEDIAN(D64:D68)))</f>
        <v>1.7139058765281989E-3</v>
      </c>
      <c r="E76" s="8"/>
      <c r="F76" s="8"/>
      <c r="G76" s="8"/>
    </row>
    <row r="78" spans="1:15" x14ac:dyDescent="0.35">
      <c r="A78">
        <v>3716</v>
      </c>
      <c r="B78">
        <v>3716</v>
      </c>
      <c r="D78">
        <f>((E78/$E$4)+(F78/$F$4))/2</f>
        <v>0.88172703048431811</v>
      </c>
      <c r="E78">
        <v>3.18973</v>
      </c>
      <c r="F78">
        <v>0.17288700000000001</v>
      </c>
      <c r="G78">
        <v>38.333621000000001</v>
      </c>
      <c r="H78">
        <v>0.16231899999999999</v>
      </c>
      <c r="I78">
        <v>0.10148799999999999</v>
      </c>
      <c r="J78">
        <v>42</v>
      </c>
      <c r="K78">
        <v>400</v>
      </c>
      <c r="L78">
        <v>200</v>
      </c>
      <c r="M78" t="s">
        <v>46</v>
      </c>
      <c r="N78" t="s">
        <v>46</v>
      </c>
      <c r="O78" s="6">
        <f>(32*L78*K78)/A78</f>
        <v>688.91280947255109</v>
      </c>
    </row>
    <row r="79" spans="1:15" x14ac:dyDescent="0.35">
      <c r="D79">
        <f t="shared" ref="D79:D87" si="5">((E79/$E$4)+(F79/$F$4))/2</f>
        <v>0.87854141813560616</v>
      </c>
      <c r="E79">
        <v>3.1776040000000001</v>
      </c>
      <c r="F79">
        <v>0.172293</v>
      </c>
      <c r="G79">
        <v>39.503616999999998</v>
      </c>
      <c r="H79">
        <v>0.16228999999999999</v>
      </c>
      <c r="I79">
        <v>0.100818</v>
      </c>
      <c r="J79">
        <v>43</v>
      </c>
      <c r="K79">
        <v>400</v>
      </c>
      <c r="L79">
        <v>200</v>
      </c>
      <c r="M79" t="s">
        <v>46</v>
      </c>
      <c r="N79" t="s">
        <v>46</v>
      </c>
    </row>
    <row r="80" spans="1:15" x14ac:dyDescent="0.35">
      <c r="D80">
        <f t="shared" si="5"/>
        <v>0.88190702099937979</v>
      </c>
      <c r="E80">
        <v>3.1790699999999998</v>
      </c>
      <c r="F80">
        <v>0.17349800000000001</v>
      </c>
      <c r="G80">
        <v>38.410009000000002</v>
      </c>
      <c r="H80">
        <v>0.162436</v>
      </c>
      <c r="I80">
        <v>9.9602999999999997E-2</v>
      </c>
      <c r="J80">
        <v>44</v>
      </c>
      <c r="K80">
        <v>400</v>
      </c>
      <c r="L80">
        <v>200</v>
      </c>
      <c r="M80" t="s">
        <v>46</v>
      </c>
      <c r="N80" t="s">
        <v>46</v>
      </c>
    </row>
    <row r="81" spans="1:15" x14ac:dyDescent="0.35">
      <c r="D81">
        <f t="shared" si="5"/>
        <v>0.88815046228194805</v>
      </c>
      <c r="E81">
        <v>3.2072400000000001</v>
      </c>
      <c r="F81">
        <v>0.17443800000000001</v>
      </c>
      <c r="G81">
        <v>40.387027000000003</v>
      </c>
      <c r="H81">
        <v>0.16331399999999999</v>
      </c>
      <c r="I81">
        <v>0.100229</v>
      </c>
      <c r="J81">
        <v>45</v>
      </c>
      <c r="K81">
        <v>400</v>
      </c>
      <c r="L81">
        <v>200</v>
      </c>
      <c r="M81" t="s">
        <v>46</v>
      </c>
      <c r="N81" t="s">
        <v>46</v>
      </c>
    </row>
    <row r="82" spans="1:15" x14ac:dyDescent="0.35">
      <c r="D82">
        <f t="shared" si="5"/>
        <v>0.88569957997043425</v>
      </c>
      <c r="E82">
        <v>3.2071450000000001</v>
      </c>
      <c r="F82">
        <v>0.173511</v>
      </c>
      <c r="G82">
        <v>37.561279999999996</v>
      </c>
      <c r="H82">
        <v>0.16259799999999999</v>
      </c>
      <c r="I82">
        <v>0.101268</v>
      </c>
      <c r="J82">
        <v>46</v>
      </c>
      <c r="K82">
        <v>400</v>
      </c>
      <c r="L82">
        <v>200</v>
      </c>
      <c r="M82" t="s">
        <v>46</v>
      </c>
      <c r="N82" t="s">
        <v>46</v>
      </c>
    </row>
    <row r="83" spans="1:15" x14ac:dyDescent="0.35">
      <c r="J83">
        <v>47</v>
      </c>
    </row>
    <row r="84" spans="1:15" x14ac:dyDescent="0.35">
      <c r="J84">
        <v>48</v>
      </c>
    </row>
    <row r="85" spans="1:15" x14ac:dyDescent="0.35">
      <c r="J85">
        <v>49</v>
      </c>
    </row>
    <row r="86" spans="1:15" x14ac:dyDescent="0.35">
      <c r="J86">
        <v>50</v>
      </c>
    </row>
    <row r="87" spans="1:15" x14ac:dyDescent="0.35">
      <c r="J87">
        <v>51</v>
      </c>
    </row>
    <row r="88" spans="1:15" x14ac:dyDescent="0.35">
      <c r="C88" t="s">
        <v>38</v>
      </c>
      <c r="D88" s="8">
        <f>AVERAGE(D78:D87)</f>
        <v>0.88320510237433736</v>
      </c>
      <c r="E88" s="8">
        <f>AVERAGE(E78:E87)</f>
        <v>3.1921577999999999</v>
      </c>
      <c r="F88" s="8">
        <f>AVERAGE(F78:F87)</f>
        <v>0.17332540000000002</v>
      </c>
      <c r="G88" s="8">
        <f>AVERAGE(G78:G87)</f>
        <v>38.8391108</v>
      </c>
    </row>
    <row r="89" spans="1:15" x14ac:dyDescent="0.35">
      <c r="C89" t="s">
        <v>39</v>
      </c>
      <c r="D89" s="8">
        <f>MEDIAN(D78:D87)</f>
        <v>0.88190702099937979</v>
      </c>
      <c r="E89" s="8">
        <f>MEDIAN(E78:E87)</f>
        <v>3.18973</v>
      </c>
      <c r="F89" s="8">
        <f>MEDIAN(F78:F87)</f>
        <v>0.17349800000000001</v>
      </c>
      <c r="G89" s="8">
        <f>MEDIAN(G78:G87)</f>
        <v>38.410009000000002</v>
      </c>
    </row>
    <row r="90" spans="1:15" x14ac:dyDescent="0.35">
      <c r="C90" t="s">
        <v>40</v>
      </c>
      <c r="D90" s="8">
        <f t="array" ref="D90">MEDIAN(ABS(D78:D82-MEDIAN(D78:D82)))</f>
        <v>3.3656028637736313E-3</v>
      </c>
      <c r="E90" s="8"/>
      <c r="F90" s="8"/>
      <c r="G90" s="8"/>
    </row>
    <row r="92" spans="1:15" x14ac:dyDescent="0.35">
      <c r="A92">
        <v>23000</v>
      </c>
      <c r="B92">
        <v>3716</v>
      </c>
      <c r="D92">
        <f>((E92/$E$4)+(F92/$F$4))/2</f>
        <v>0.91197687960568818</v>
      </c>
      <c r="E92" s="2">
        <v>3.366244</v>
      </c>
      <c r="F92" s="2">
        <v>0.175404</v>
      </c>
      <c r="G92" s="2">
        <v>56.645603000000001</v>
      </c>
      <c r="H92" s="2">
        <v>0.163302</v>
      </c>
      <c r="I92" s="2">
        <v>0.124043</v>
      </c>
      <c r="J92">
        <v>42</v>
      </c>
      <c r="K92">
        <v>620</v>
      </c>
      <c r="L92">
        <v>50</v>
      </c>
      <c r="M92" t="s">
        <v>36</v>
      </c>
      <c r="N92" t="s">
        <v>46</v>
      </c>
      <c r="O92" s="6">
        <f>(32*L92*K92)/A92</f>
        <v>43.130434782608695</v>
      </c>
    </row>
    <row r="93" spans="1:15" x14ac:dyDescent="0.35">
      <c r="D93">
        <f t="shared" ref="D93:D101" si="6">((E93/$E$4)+(F93/$F$4))/2</f>
        <v>0.90660359488403719</v>
      </c>
      <c r="E93" s="2">
        <v>3.3358310000000002</v>
      </c>
      <c r="F93" s="2">
        <v>0.17490900000000001</v>
      </c>
      <c r="G93" s="2">
        <v>56.651235999999997</v>
      </c>
      <c r="H93" s="2">
        <v>0.16302800000000001</v>
      </c>
      <c r="I93" s="2">
        <v>0.123006</v>
      </c>
      <c r="J93">
        <v>43</v>
      </c>
      <c r="K93">
        <v>620</v>
      </c>
      <c r="L93">
        <v>50</v>
      </c>
      <c r="M93" t="s">
        <v>36</v>
      </c>
      <c r="N93" t="s">
        <v>46</v>
      </c>
    </row>
    <row r="94" spans="1:15" x14ac:dyDescent="0.35">
      <c r="D94">
        <f t="shared" si="6"/>
        <v>0.9195022268239933</v>
      </c>
      <c r="E94" s="2">
        <v>3.419079</v>
      </c>
      <c r="F94" s="2">
        <v>0.17557600000000001</v>
      </c>
      <c r="G94" s="2">
        <v>59.092241000000001</v>
      </c>
      <c r="H94" s="2">
        <v>0.16417200000000001</v>
      </c>
      <c r="I94" s="2">
        <v>0.120048</v>
      </c>
      <c r="J94">
        <v>44</v>
      </c>
      <c r="K94">
        <v>620</v>
      </c>
      <c r="L94">
        <v>50</v>
      </c>
      <c r="M94" t="s">
        <v>36</v>
      </c>
      <c r="N94" t="s">
        <v>46</v>
      </c>
    </row>
    <row r="95" spans="1:15" x14ac:dyDescent="0.35">
      <c r="D95">
        <f t="shared" si="6"/>
        <v>0.90592473596046097</v>
      </c>
      <c r="E95" s="2">
        <v>3.3479709999999998</v>
      </c>
      <c r="F95" s="2">
        <v>0.17403299999999999</v>
      </c>
      <c r="G95" s="2">
        <v>59.733521000000003</v>
      </c>
      <c r="H95" s="2">
        <v>0.16328999999999999</v>
      </c>
      <c r="I95" s="2">
        <v>0.118115</v>
      </c>
      <c r="J95">
        <v>45</v>
      </c>
      <c r="K95">
        <v>620</v>
      </c>
      <c r="L95">
        <v>50</v>
      </c>
      <c r="M95" t="s">
        <v>36</v>
      </c>
      <c r="N95" t="s">
        <v>46</v>
      </c>
    </row>
    <row r="96" spans="1:15" x14ac:dyDescent="0.35">
      <c r="D96">
        <f t="shared" si="6"/>
        <v>0.90415880256040093</v>
      </c>
      <c r="E96" s="2">
        <v>3.3383159999999998</v>
      </c>
      <c r="F96" s="2">
        <v>0.17385300000000001</v>
      </c>
      <c r="G96" s="2">
        <v>57.379765999999996</v>
      </c>
      <c r="H96" s="2">
        <v>0.162801</v>
      </c>
      <c r="I96" s="2">
        <v>0.125719</v>
      </c>
      <c r="J96">
        <v>46</v>
      </c>
      <c r="K96">
        <v>620</v>
      </c>
      <c r="L96">
        <v>50</v>
      </c>
      <c r="M96" t="s">
        <v>36</v>
      </c>
      <c r="N96" t="s">
        <v>46</v>
      </c>
    </row>
    <row r="97" spans="3:10" x14ac:dyDescent="0.35">
      <c r="J97">
        <v>47</v>
      </c>
    </row>
    <row r="98" spans="3:10" x14ac:dyDescent="0.35">
      <c r="J98">
        <v>48</v>
      </c>
    </row>
    <row r="99" spans="3:10" x14ac:dyDescent="0.35">
      <c r="J99">
        <v>49</v>
      </c>
    </row>
    <row r="100" spans="3:10" x14ac:dyDescent="0.35">
      <c r="J100">
        <v>50</v>
      </c>
    </row>
    <row r="101" spans="3:10" x14ac:dyDescent="0.35">
      <c r="J101">
        <v>51</v>
      </c>
    </row>
    <row r="102" spans="3:10" x14ac:dyDescent="0.35">
      <c r="C102" t="s">
        <v>38</v>
      </c>
      <c r="D102" s="8">
        <f>AVERAGE(D92:D101)</f>
        <v>0.90963324796691614</v>
      </c>
      <c r="E102" s="8">
        <f>AVERAGE(E92:E101)</f>
        <v>3.3614882000000001</v>
      </c>
      <c r="F102" s="8">
        <f>AVERAGE(F92:F101)</f>
        <v>0.17475500000000002</v>
      </c>
      <c r="G102" s="8">
        <f>AVERAGE(G92:G101)</f>
        <v>57.900473399999996</v>
      </c>
    </row>
    <row r="103" spans="3:10" x14ac:dyDescent="0.35">
      <c r="C103" t="s">
        <v>39</v>
      </c>
      <c r="D103" s="8">
        <f>MEDIAN(D92:D101)</f>
        <v>0.90660359488403719</v>
      </c>
      <c r="E103" s="8">
        <f>MEDIAN(E92:E101)</f>
        <v>3.3479709999999998</v>
      </c>
      <c r="F103" s="8">
        <f>MEDIAN(F92:F101)</f>
        <v>0.17490900000000001</v>
      </c>
      <c r="G103" s="8">
        <f>MEDIAN(G92:G101)</f>
        <v>57.379765999999996</v>
      </c>
    </row>
    <row r="104" spans="3:10" x14ac:dyDescent="0.35">
      <c r="C104" t="s">
        <v>40</v>
      </c>
      <c r="D104" s="8">
        <f t="array" ref="D104">MEDIAN(ABS(D92:D96-MEDIAN(D92:D96)))</f>
        <v>2.4447923236362579E-3</v>
      </c>
      <c r="E104" s="8">
        <f t="array" ref="E104">MEDIAN(ABS(E92:E96-MEDIAN(E92:E96)))</f>
        <v>1.2139999999999596E-2</v>
      </c>
      <c r="F104" s="8">
        <f t="array" ref="F104">MEDIAN(ABS(F92:F96-MEDIAN(F92:F96)))</f>
        <v>6.6700000000000093E-4</v>
      </c>
      <c r="G104" s="8">
        <f t="array" ref="G104">MEDIAN(ABS(G92:G96-MEDIAN(G92:G96)))</f>
        <v>0.73416299999999524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90E9-A3E0-4E7D-8648-73248D48B006}">
  <dimension ref="A1:P102"/>
  <sheetViews>
    <sheetView zoomScale="55" zoomScaleNormal="55" workbookViewId="0">
      <pane ySplit="1" topLeftCell="A74" activePane="bottomLeft" state="frozen"/>
      <selection pane="bottomLeft" activeCell="D40" sqref="D40:D41"/>
    </sheetView>
  </sheetViews>
  <sheetFormatPr baseColWidth="10" defaultRowHeight="14.5" x14ac:dyDescent="0.35"/>
  <cols>
    <col min="2" max="2" width="7.453125" bestFit="1" customWidth="1"/>
    <col min="3" max="3" width="8.1796875" bestFit="1" customWidth="1"/>
    <col min="4" max="4" width="7.453125" customWidth="1"/>
    <col min="5" max="5" width="6.54296875" customWidth="1"/>
    <col min="6" max="6" width="8.36328125" customWidth="1"/>
    <col min="7" max="7" width="7.1796875" customWidth="1"/>
    <col min="8" max="8" width="8.08984375" customWidth="1"/>
    <col min="9" max="9" width="7.90625" customWidth="1"/>
    <col min="10" max="10" width="5" bestFit="1" customWidth="1"/>
    <col min="11" max="11" width="6.90625" bestFit="1" customWidth="1"/>
    <col min="12" max="12" width="7.54296875" bestFit="1" customWidth="1"/>
    <col min="13" max="13" width="17.90625" bestFit="1" customWidth="1"/>
    <col min="14" max="14" width="19.363281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43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C3" t="s">
        <v>20</v>
      </c>
      <c r="D3" s="2">
        <f>((E3/$E$3)+(F3/$F$3))/2</f>
        <v>1</v>
      </c>
      <c r="E3" s="2">
        <v>4.3239000000000001</v>
      </c>
      <c r="F3" s="2">
        <v>0.17861399999999999</v>
      </c>
    </row>
    <row r="7" spans="1:16" x14ac:dyDescent="0.35">
      <c r="A7">
        <v>23000</v>
      </c>
      <c r="B7">
        <v>6519</v>
      </c>
      <c r="C7" t="s">
        <v>8</v>
      </c>
      <c r="D7" s="2">
        <f>((E7/$E$3)+(F7/$F$3))/2</f>
        <v>1.0032305345049743</v>
      </c>
      <c r="E7" s="2">
        <v>4.5516019999999999</v>
      </c>
      <c r="F7" s="2">
        <v>0.17036200000000001</v>
      </c>
      <c r="G7" s="2">
        <v>97.418982999999997</v>
      </c>
      <c r="H7" s="2">
        <v>0.16529099999999999</v>
      </c>
      <c r="I7" s="2">
        <v>0.11283700000000001</v>
      </c>
      <c r="J7">
        <v>42</v>
      </c>
      <c r="K7">
        <v>100</v>
      </c>
      <c r="L7">
        <v>50</v>
      </c>
      <c r="M7" t="s">
        <v>36</v>
      </c>
      <c r="N7" t="s">
        <v>47</v>
      </c>
      <c r="O7" s="6">
        <f>(32*L7*K7)/A7</f>
        <v>6.9565217391304346</v>
      </c>
    </row>
    <row r="8" spans="1:16" x14ac:dyDescent="0.35">
      <c r="A8">
        <v>23000</v>
      </c>
      <c r="B8">
        <v>6519</v>
      </c>
      <c r="C8" t="s">
        <v>8</v>
      </c>
      <c r="D8" s="2">
        <f t="shared" ref="D8:D16" si="0">((E8/$E$3)+(F8/$F$3))/2</f>
        <v>0.97305961304575361</v>
      </c>
      <c r="E8" s="2">
        <v>4.323976</v>
      </c>
      <c r="F8" s="2">
        <v>0.168987</v>
      </c>
      <c r="G8" s="2">
        <v>92.591420999999997</v>
      </c>
      <c r="H8" s="2">
        <v>0.164352</v>
      </c>
      <c r="I8" s="2">
        <v>0.134018</v>
      </c>
      <c r="J8">
        <v>43</v>
      </c>
      <c r="K8">
        <v>100</v>
      </c>
      <c r="L8">
        <v>50</v>
      </c>
      <c r="M8" t="s">
        <v>36</v>
      </c>
      <c r="N8" t="s">
        <v>47</v>
      </c>
      <c r="O8" s="6"/>
    </row>
    <row r="9" spans="1:16" x14ac:dyDescent="0.35">
      <c r="A9">
        <v>23000</v>
      </c>
      <c r="B9">
        <v>6519</v>
      </c>
      <c r="C9" t="s">
        <v>8</v>
      </c>
      <c r="D9" s="2">
        <f t="shared" si="0"/>
        <v>0.86124770542220952</v>
      </c>
      <c r="E9" s="2">
        <v>3.714118</v>
      </c>
      <c r="F9" s="2">
        <v>0.15423700000000001</v>
      </c>
      <c r="G9" s="2">
        <v>68.188918999999999</v>
      </c>
      <c r="H9" s="2">
        <v>0.15042900000000001</v>
      </c>
      <c r="I9" s="2">
        <v>0.11558599999999999</v>
      </c>
      <c r="J9">
        <v>44</v>
      </c>
      <c r="K9">
        <v>100</v>
      </c>
      <c r="L9">
        <v>50</v>
      </c>
      <c r="M9" t="s">
        <v>36</v>
      </c>
      <c r="N9" t="s">
        <v>47</v>
      </c>
      <c r="O9" s="6"/>
    </row>
    <row r="10" spans="1:16" x14ac:dyDescent="0.35">
      <c r="A10">
        <v>23000</v>
      </c>
      <c r="B10">
        <v>6519</v>
      </c>
      <c r="C10" t="s">
        <v>8</v>
      </c>
      <c r="D10" s="2">
        <f t="shared" si="0"/>
        <v>0.92664480473916211</v>
      </c>
      <c r="E10" s="2">
        <v>3.9969329999999998</v>
      </c>
      <c r="F10" s="2">
        <v>0.16591600000000001</v>
      </c>
      <c r="G10" s="2">
        <v>76.725260000000006</v>
      </c>
      <c r="H10" s="2">
        <v>0.16351299999999999</v>
      </c>
      <c r="I10" s="2">
        <v>0.131249</v>
      </c>
      <c r="J10">
        <v>45</v>
      </c>
      <c r="K10">
        <v>100</v>
      </c>
      <c r="L10">
        <v>50</v>
      </c>
      <c r="M10" t="s">
        <v>36</v>
      </c>
      <c r="N10" t="s">
        <v>47</v>
      </c>
      <c r="O10" s="6"/>
    </row>
    <row r="11" spans="1:16" x14ac:dyDescent="0.35">
      <c r="A11">
        <v>23000</v>
      </c>
      <c r="B11">
        <v>6519</v>
      </c>
      <c r="C11" t="s">
        <v>8</v>
      </c>
      <c r="D11" s="2">
        <f t="shared" si="0"/>
        <v>0.91942782293056835</v>
      </c>
      <c r="E11" s="2">
        <v>4.0665769999999997</v>
      </c>
      <c r="F11" s="2">
        <v>0.16046099999999999</v>
      </c>
      <c r="G11" s="2">
        <v>68.405828999999997</v>
      </c>
      <c r="H11" s="2">
        <v>0.15525600000000001</v>
      </c>
      <c r="I11" s="2">
        <v>0.10799</v>
      </c>
      <c r="J11">
        <v>46</v>
      </c>
      <c r="K11">
        <v>100</v>
      </c>
      <c r="L11">
        <v>50</v>
      </c>
      <c r="M11" t="s">
        <v>36</v>
      </c>
      <c r="N11" t="s">
        <v>47</v>
      </c>
      <c r="O11" s="6"/>
    </row>
    <row r="12" spans="1:16" x14ac:dyDescent="0.35">
      <c r="A12">
        <v>23000</v>
      </c>
      <c r="B12">
        <v>6519</v>
      </c>
      <c r="C12" t="s">
        <v>8</v>
      </c>
      <c r="D12" s="2">
        <f t="shared" si="0"/>
        <v>0.90355473559523025</v>
      </c>
      <c r="E12" s="2">
        <v>3.933764</v>
      </c>
      <c r="F12" s="2">
        <v>0.160277</v>
      </c>
      <c r="G12" s="2">
        <v>67.356934999999993</v>
      </c>
      <c r="H12" s="2">
        <v>0.155476</v>
      </c>
      <c r="I12" s="2">
        <v>0.111688</v>
      </c>
      <c r="J12">
        <v>47</v>
      </c>
      <c r="K12">
        <v>100</v>
      </c>
      <c r="L12">
        <v>50</v>
      </c>
      <c r="M12" t="s">
        <v>36</v>
      </c>
      <c r="N12" t="s">
        <v>47</v>
      </c>
      <c r="O12" s="6"/>
    </row>
    <row r="13" spans="1:16" x14ac:dyDescent="0.35">
      <c r="A13">
        <v>23000</v>
      </c>
      <c r="B13">
        <v>6519</v>
      </c>
      <c r="C13" t="s">
        <v>8</v>
      </c>
      <c r="D13" s="2">
        <f t="shared" si="0"/>
        <v>0.85481390928097745</v>
      </c>
      <c r="E13" s="2">
        <v>3.6494260000000001</v>
      </c>
      <c r="F13" s="2">
        <v>0.154611</v>
      </c>
      <c r="G13" s="2">
        <v>66.819284999999994</v>
      </c>
      <c r="H13" s="2">
        <v>0.151254</v>
      </c>
      <c r="I13" s="2">
        <v>0.115337</v>
      </c>
      <c r="J13">
        <v>48</v>
      </c>
      <c r="K13">
        <v>100</v>
      </c>
      <c r="L13">
        <v>50</v>
      </c>
      <c r="M13" t="s">
        <v>36</v>
      </c>
      <c r="N13" t="s">
        <v>47</v>
      </c>
      <c r="O13" s="6"/>
    </row>
    <row r="14" spans="1:16" x14ac:dyDescent="0.35">
      <c r="A14">
        <v>23000</v>
      </c>
      <c r="B14">
        <v>6519</v>
      </c>
      <c r="C14" t="s">
        <v>8</v>
      </c>
      <c r="D14" s="2">
        <f t="shared" si="0"/>
        <v>1.0000178765153149</v>
      </c>
      <c r="E14" s="2">
        <v>4.4392849999999999</v>
      </c>
      <c r="F14" s="2">
        <v>0.17385400000000001</v>
      </c>
      <c r="G14" s="2">
        <v>84.529264999999995</v>
      </c>
      <c r="H14" s="2">
        <v>0.16781299999999999</v>
      </c>
      <c r="I14" s="2">
        <v>0.12595200000000001</v>
      </c>
      <c r="J14">
        <v>49</v>
      </c>
      <c r="K14">
        <v>100</v>
      </c>
      <c r="L14">
        <v>50</v>
      </c>
      <c r="M14" t="s">
        <v>36</v>
      </c>
      <c r="N14" t="s">
        <v>47</v>
      </c>
      <c r="O14" s="6"/>
    </row>
    <row r="15" spans="1:16" x14ac:dyDescent="0.35">
      <c r="A15">
        <v>23000</v>
      </c>
      <c r="B15">
        <v>6519</v>
      </c>
      <c r="C15" t="s">
        <v>8</v>
      </c>
      <c r="D15" s="2">
        <f t="shared" si="0"/>
        <v>0.91143875079491388</v>
      </c>
      <c r="E15" s="2">
        <v>3.9953829999999999</v>
      </c>
      <c r="F15" s="2">
        <v>0.160548</v>
      </c>
      <c r="G15" s="2">
        <v>71.090034000000003</v>
      </c>
      <c r="H15" s="2">
        <v>0.15532399999999999</v>
      </c>
      <c r="I15" s="2">
        <v>0.119882</v>
      </c>
      <c r="J15">
        <v>50</v>
      </c>
      <c r="K15">
        <v>100</v>
      </c>
      <c r="L15">
        <v>50</v>
      </c>
      <c r="M15" t="s">
        <v>36</v>
      </c>
      <c r="N15" t="s">
        <v>47</v>
      </c>
      <c r="O15" s="6"/>
    </row>
    <row r="16" spans="1:16" x14ac:dyDescent="0.35">
      <c r="A16">
        <v>23000</v>
      </c>
      <c r="B16">
        <v>6519</v>
      </c>
      <c r="C16" t="s">
        <v>8</v>
      </c>
      <c r="D16" s="2">
        <f t="shared" si="0"/>
        <v>0.95220638184509565</v>
      </c>
      <c r="E16" s="2">
        <v>4.1903629999999996</v>
      </c>
      <c r="F16" s="2">
        <v>0.16705700000000001</v>
      </c>
      <c r="G16" s="2">
        <v>82.299813</v>
      </c>
      <c r="H16" s="2">
        <v>0.162081</v>
      </c>
      <c r="I16" s="2">
        <v>0.1346</v>
      </c>
      <c r="J16">
        <v>51</v>
      </c>
      <c r="K16">
        <v>100</v>
      </c>
      <c r="L16">
        <v>50</v>
      </c>
      <c r="M16" t="s">
        <v>36</v>
      </c>
      <c r="N16" t="s">
        <v>47</v>
      </c>
      <c r="O16" s="6"/>
    </row>
    <row r="17" spans="1:15" x14ac:dyDescent="0.35">
      <c r="C17" t="s">
        <v>38</v>
      </c>
      <c r="D17" s="8">
        <f>AVERAGE(D7:D16)</f>
        <v>0.93056421346742013</v>
      </c>
      <c r="E17" s="8">
        <f>AVERAGE(E7:E16)</f>
        <v>4.086142699999999</v>
      </c>
      <c r="F17" s="8">
        <f>AVERAGE(F7:F16)</f>
        <v>0.163631</v>
      </c>
      <c r="G17" s="8">
        <f>AVERAGE(G7:G16)</f>
        <v>77.542574400000007</v>
      </c>
    </row>
    <row r="18" spans="1:15" x14ac:dyDescent="0.35">
      <c r="C18" t="s">
        <v>39</v>
      </c>
      <c r="D18" s="8">
        <f>MEDIAN(D7:D16)</f>
        <v>0.92303631383486517</v>
      </c>
      <c r="E18" s="8">
        <f>MEDIAN(E7:E16)</f>
        <v>4.0317549999999995</v>
      </c>
      <c r="F18" s="8">
        <f>MEDIAN(F7:F16)</f>
        <v>0.16323199999999999</v>
      </c>
      <c r="G18" s="8">
        <f>MEDIAN(G7:G16)</f>
        <v>73.907646999999997</v>
      </c>
    </row>
    <row r="19" spans="1:15" x14ac:dyDescent="0.35">
      <c r="C19" t="s">
        <v>40</v>
      </c>
      <c r="D19" s="8">
        <f t="array" ref="D19">MEDIAN(ABS(D7:D16-MEDIAN(D7:D16)))</f>
        <v>3.9596683610559458E-2</v>
      </c>
      <c r="E19" s="8">
        <f t="array" ref="E19">MEDIAN(ABS(E7:E16-MEDIAN(E7:E16)))</f>
        <v>0.2254145000000003</v>
      </c>
      <c r="F19" s="8">
        <f t="array" ref="F19">MEDIAN(ABS(F7:F16-MEDIAN(F7:F16)))</f>
        <v>4.7900000000000165E-3</v>
      </c>
      <c r="G19" s="8">
        <f t="array" ref="G19">MEDIAN(ABS(G7:G16-MEDIAN(G7:G16)))</f>
        <v>6.819537000000004</v>
      </c>
    </row>
    <row r="21" spans="1:15" x14ac:dyDescent="0.35">
      <c r="A21">
        <v>6519</v>
      </c>
      <c r="B21">
        <v>6519</v>
      </c>
      <c r="C21" t="s">
        <v>8</v>
      </c>
      <c r="D21" s="2">
        <f>((E21/$E$3)+(F21/$F$3))/2</f>
        <v>0.83139189156693094</v>
      </c>
      <c r="E21" s="2">
        <v>3.541458</v>
      </c>
      <c r="F21" s="2">
        <v>0.150704</v>
      </c>
      <c r="G21" s="2">
        <v>48.093513999999999</v>
      </c>
      <c r="H21" s="2">
        <v>0.14599699999999999</v>
      </c>
      <c r="I21" s="2">
        <v>9.8525000000000001E-2</v>
      </c>
      <c r="J21">
        <v>42</v>
      </c>
      <c r="K21">
        <v>100</v>
      </c>
      <c r="L21">
        <v>50</v>
      </c>
      <c r="M21" t="s">
        <v>47</v>
      </c>
      <c r="N21" t="s">
        <v>47</v>
      </c>
      <c r="O21" s="6">
        <f>(32*L21*K21)/A21</f>
        <v>24.543641662831721</v>
      </c>
    </row>
    <row r="22" spans="1:15" x14ac:dyDescent="0.35">
      <c r="A22">
        <v>6519</v>
      </c>
      <c r="B22">
        <v>6519</v>
      </c>
      <c r="C22" t="s">
        <v>8</v>
      </c>
      <c r="D22" s="2">
        <f t="shared" ref="D22:D30" si="1">((E22/$E$3)+(F22/$F$3))/2</f>
        <v>1.3267012715339135</v>
      </c>
      <c r="E22" s="2">
        <v>6.3947269999999996</v>
      </c>
      <c r="F22" s="2">
        <v>0.20977799999999999</v>
      </c>
      <c r="G22" s="2">
        <v>71.598695000000006</v>
      </c>
      <c r="H22" s="2">
        <v>0.20765800000000001</v>
      </c>
      <c r="I22" s="2">
        <v>0.103877</v>
      </c>
      <c r="J22">
        <v>43</v>
      </c>
      <c r="K22">
        <v>100</v>
      </c>
      <c r="L22">
        <v>50</v>
      </c>
      <c r="M22" t="s">
        <v>47</v>
      </c>
      <c r="N22" t="s">
        <v>47</v>
      </c>
    </row>
    <row r="23" spans="1:15" x14ac:dyDescent="0.35">
      <c r="A23">
        <v>6519</v>
      </c>
      <c r="B23">
        <v>6519</v>
      </c>
      <c r="C23" t="s">
        <v>8</v>
      </c>
      <c r="D23" s="2">
        <f t="shared" si="1"/>
        <v>0.78947763967397522</v>
      </c>
      <c r="E23" s="2">
        <v>3.2872020000000002</v>
      </c>
      <c r="F23" s="2">
        <v>0.146234</v>
      </c>
      <c r="G23" s="2">
        <v>48.87547</v>
      </c>
      <c r="H23" s="2">
        <v>0.14252699999999999</v>
      </c>
      <c r="I23" s="2">
        <v>9.8866999999999997E-2</v>
      </c>
      <c r="J23">
        <v>44</v>
      </c>
      <c r="K23">
        <v>100</v>
      </c>
      <c r="L23">
        <v>50</v>
      </c>
      <c r="M23" t="s">
        <v>47</v>
      </c>
      <c r="N23" t="s">
        <v>47</v>
      </c>
    </row>
    <row r="24" spans="1:15" x14ac:dyDescent="0.35">
      <c r="A24">
        <v>6519</v>
      </c>
      <c r="B24">
        <v>6519</v>
      </c>
      <c r="C24" t="s">
        <v>8</v>
      </c>
      <c r="D24" s="2">
        <f t="shared" si="1"/>
        <v>0.78863851240962746</v>
      </c>
      <c r="E24" s="2">
        <v>3.270359</v>
      </c>
      <c r="F24" s="2">
        <v>0.14663000000000001</v>
      </c>
      <c r="G24" s="2">
        <v>47.385984999999998</v>
      </c>
      <c r="H24" s="2">
        <v>0.14231199999999999</v>
      </c>
      <c r="I24" s="2">
        <v>9.9959999999999993E-2</v>
      </c>
      <c r="J24">
        <v>45</v>
      </c>
      <c r="K24">
        <v>100</v>
      </c>
      <c r="L24">
        <v>50</v>
      </c>
      <c r="M24" t="s">
        <v>47</v>
      </c>
      <c r="N24" t="s">
        <v>47</v>
      </c>
    </row>
    <row r="25" spans="1:15" x14ac:dyDescent="0.35">
      <c r="A25">
        <v>6519</v>
      </c>
      <c r="B25">
        <v>6519</v>
      </c>
      <c r="C25" t="s">
        <v>8</v>
      </c>
      <c r="D25" s="2">
        <f t="shared" si="1"/>
        <v>0.93975103608344934</v>
      </c>
      <c r="E25" s="2">
        <v>4.1850759999999996</v>
      </c>
      <c r="F25" s="2">
        <v>0.162826</v>
      </c>
      <c r="G25" s="2">
        <v>45.769928</v>
      </c>
      <c r="H25" s="2">
        <v>0.159215</v>
      </c>
      <c r="I25" s="2">
        <v>9.8783999999999997E-2</v>
      </c>
      <c r="J25">
        <v>46</v>
      </c>
      <c r="K25">
        <v>100</v>
      </c>
      <c r="L25">
        <v>50</v>
      </c>
      <c r="M25" t="s">
        <v>47</v>
      </c>
      <c r="N25" t="s">
        <v>47</v>
      </c>
    </row>
    <row r="26" spans="1:15" x14ac:dyDescent="0.35">
      <c r="A26">
        <v>6519</v>
      </c>
      <c r="B26">
        <v>6519</v>
      </c>
      <c r="C26" t="s">
        <v>8</v>
      </c>
      <c r="D26" s="2">
        <f t="shared" si="1"/>
        <v>0.90911897288484877</v>
      </c>
      <c r="E26" s="2">
        <v>4.0004499999999998</v>
      </c>
      <c r="F26" s="2">
        <v>0.15951000000000001</v>
      </c>
      <c r="G26" s="2">
        <v>46.02402</v>
      </c>
      <c r="H26" s="2">
        <v>0.152756</v>
      </c>
      <c r="I26" s="2">
        <v>9.5791000000000001E-2</v>
      </c>
      <c r="J26">
        <v>47</v>
      </c>
      <c r="K26">
        <v>100</v>
      </c>
      <c r="L26">
        <v>50</v>
      </c>
      <c r="M26" t="s">
        <v>47</v>
      </c>
      <c r="N26" t="s">
        <v>47</v>
      </c>
    </row>
    <row r="27" spans="1:15" x14ac:dyDescent="0.35">
      <c r="A27">
        <v>6519</v>
      </c>
      <c r="B27">
        <v>6519</v>
      </c>
      <c r="C27" t="s">
        <v>8</v>
      </c>
      <c r="D27" s="2">
        <f t="shared" si="1"/>
        <v>1.147000683386765</v>
      </c>
      <c r="E27" s="2">
        <v>5.3481860000000001</v>
      </c>
      <c r="F27" s="2">
        <v>0.18881500000000001</v>
      </c>
      <c r="G27" s="2">
        <v>60.791120999999997</v>
      </c>
      <c r="H27" s="2">
        <v>0.18649399999999999</v>
      </c>
      <c r="I27" s="2">
        <v>9.8145999999999997E-2</v>
      </c>
      <c r="J27">
        <v>48</v>
      </c>
      <c r="K27">
        <v>100</v>
      </c>
      <c r="L27">
        <v>50</v>
      </c>
      <c r="M27" t="s">
        <v>47</v>
      </c>
      <c r="N27" t="s">
        <v>47</v>
      </c>
    </row>
    <row r="28" spans="1:15" x14ac:dyDescent="0.35">
      <c r="A28">
        <v>6519</v>
      </c>
      <c r="B28">
        <v>6519</v>
      </c>
      <c r="C28" t="s">
        <v>8</v>
      </c>
      <c r="D28" s="2">
        <f t="shared" si="1"/>
        <v>0.79832343952494589</v>
      </c>
      <c r="E28" s="2">
        <v>3.336973</v>
      </c>
      <c r="F28" s="2">
        <v>0.147338</v>
      </c>
      <c r="G28" s="2">
        <v>46.182650000000002</v>
      </c>
      <c r="H28" s="2">
        <v>0.14400199999999999</v>
      </c>
      <c r="I28" s="2">
        <v>9.7643999999999995E-2</v>
      </c>
      <c r="J28">
        <v>49</v>
      </c>
      <c r="K28">
        <v>100</v>
      </c>
      <c r="L28">
        <v>50</v>
      </c>
      <c r="M28" t="s">
        <v>47</v>
      </c>
      <c r="N28" t="s">
        <v>47</v>
      </c>
    </row>
    <row r="29" spans="1:15" x14ac:dyDescent="0.35">
      <c r="A29">
        <v>6519</v>
      </c>
      <c r="B29">
        <v>6519</v>
      </c>
      <c r="C29" t="s">
        <v>8</v>
      </c>
      <c r="D29" s="2">
        <f t="shared" si="1"/>
        <v>0.81834878955337864</v>
      </c>
      <c r="E29" s="2">
        <v>3.4770799999999999</v>
      </c>
      <c r="F29" s="2">
        <v>0.148704</v>
      </c>
      <c r="G29" s="2">
        <v>48.561743</v>
      </c>
      <c r="H29" s="2">
        <v>0.14412900000000001</v>
      </c>
      <c r="I29" s="2">
        <v>9.8696999999999993E-2</v>
      </c>
      <c r="J29">
        <v>50</v>
      </c>
      <c r="K29">
        <v>100</v>
      </c>
      <c r="L29">
        <v>50</v>
      </c>
      <c r="M29" t="s">
        <v>47</v>
      </c>
      <c r="N29" t="s">
        <v>47</v>
      </c>
    </row>
    <row r="30" spans="1:15" x14ac:dyDescent="0.35">
      <c r="A30">
        <v>6519</v>
      </c>
      <c r="B30">
        <v>6519</v>
      </c>
      <c r="C30" t="s">
        <v>8</v>
      </c>
      <c r="D30" s="2">
        <f t="shared" si="1"/>
        <v>0.79681037610327721</v>
      </c>
      <c r="E30" s="2">
        <v>3.3540999999999999</v>
      </c>
      <c r="F30" s="2">
        <v>0.14609</v>
      </c>
      <c r="G30" s="2">
        <v>45.730668000000001</v>
      </c>
      <c r="H30" s="2">
        <v>0.14199200000000001</v>
      </c>
      <c r="I30" s="2">
        <v>9.5063999999999996E-2</v>
      </c>
      <c r="J30">
        <v>51</v>
      </c>
      <c r="K30">
        <v>100</v>
      </c>
      <c r="L30">
        <v>50</v>
      </c>
      <c r="M30" t="s">
        <v>47</v>
      </c>
      <c r="N30" t="s">
        <v>47</v>
      </c>
    </row>
    <row r="31" spans="1:15" x14ac:dyDescent="0.35">
      <c r="C31" t="s">
        <v>38</v>
      </c>
      <c r="D31" s="8">
        <f>AVERAGE(D21:D30)</f>
        <v>0.91455626127211131</v>
      </c>
      <c r="E31" s="8">
        <f>AVERAGE(E21:E30)</f>
        <v>4.0195611000000007</v>
      </c>
      <c r="F31" s="8">
        <f>AVERAGE(F21:F30)</f>
        <v>0.1606629</v>
      </c>
      <c r="G31" s="8">
        <f>AVERAGE(G21:G30)</f>
        <v>50.901379399999996</v>
      </c>
    </row>
    <row r="32" spans="1:15" x14ac:dyDescent="0.35">
      <c r="C32" t="s">
        <v>39</v>
      </c>
      <c r="D32" s="8">
        <f>MEDIAN(D21:D30)</f>
        <v>0.82487034056015474</v>
      </c>
      <c r="E32" s="8">
        <f>MEDIAN(E21:E30)</f>
        <v>3.5092689999999997</v>
      </c>
      <c r="F32" s="8">
        <f>MEDIAN(F21:F30)</f>
        <v>0.149704</v>
      </c>
      <c r="G32" s="8">
        <f>MEDIAN(G21:G30)</f>
        <v>47.739749500000002</v>
      </c>
    </row>
    <row r="33" spans="1:15" x14ac:dyDescent="0.35">
      <c r="C33" t="s">
        <v>40</v>
      </c>
      <c r="D33" s="8">
        <f t="array" ref="D33">MEDIAN(ABS(D21:D30-MEDIAN(D21:D30)))</f>
        <v>3.5812264518353398E-2</v>
      </c>
      <c r="E33" s="8">
        <f t="array" ref="E33">MEDIAN(ABS(E21:E30-MEDIAN(E21:E30)))</f>
        <v>0.23048849999999965</v>
      </c>
      <c r="F33" s="8">
        <f t="array" ref="F33">MEDIAN(ABS(F21:F30-MEDIAN(F21:F30)))</f>
        <v>3.5420000000000035E-3</v>
      </c>
      <c r="G33" s="8">
        <f t="array" ref="G33">MEDIAN(ABS(G21:G30-MEDIAN(G21:G30)))</f>
        <v>1.6364145000000008</v>
      </c>
    </row>
    <row r="34" spans="1:15" x14ac:dyDescent="0.35">
      <c r="E34" s="9"/>
      <c r="F34" s="9"/>
      <c r="G34" s="9"/>
    </row>
    <row r="35" spans="1:15" x14ac:dyDescent="0.35">
      <c r="A35">
        <v>23000</v>
      </c>
      <c r="B35">
        <v>6519</v>
      </c>
      <c r="C35" t="s">
        <v>8</v>
      </c>
      <c r="D35" s="2">
        <f t="shared" ref="D35:D39" si="2">((E35/$E$3)+(F35/$F$3))/2</f>
        <v>0.80537691926920674</v>
      </c>
      <c r="E35" s="9">
        <v>3.416925</v>
      </c>
      <c r="F35" s="9">
        <v>0.14655499999999999</v>
      </c>
      <c r="G35" s="9">
        <v>56.512149999999998</v>
      </c>
      <c r="H35">
        <v>0.142433</v>
      </c>
      <c r="I35">
        <v>0.10446900000000001</v>
      </c>
      <c r="J35">
        <v>42</v>
      </c>
      <c r="K35">
        <v>352</v>
      </c>
      <c r="L35">
        <v>50</v>
      </c>
      <c r="M35" t="s">
        <v>36</v>
      </c>
      <c r="N35" t="s">
        <v>47</v>
      </c>
      <c r="O35" s="6">
        <f>(32*L35*K35)/A35</f>
        <v>24.486956521739131</v>
      </c>
    </row>
    <row r="36" spans="1:15" x14ac:dyDescent="0.35">
      <c r="A36">
        <v>23000</v>
      </c>
      <c r="B36">
        <v>6519</v>
      </c>
      <c r="C36" t="s">
        <v>8</v>
      </c>
      <c r="D36" s="2">
        <f t="shared" si="2"/>
        <v>0.79721432483735311</v>
      </c>
      <c r="E36" s="9">
        <v>3.3477890000000001</v>
      </c>
      <c r="F36" s="9">
        <v>0.14649499999999999</v>
      </c>
      <c r="G36" s="9">
        <v>57.178756999999997</v>
      </c>
      <c r="H36">
        <v>0.14268400000000001</v>
      </c>
      <c r="I36">
        <v>0.10612000000000001</v>
      </c>
      <c r="J36">
        <v>43</v>
      </c>
      <c r="K36">
        <v>352</v>
      </c>
      <c r="L36">
        <v>50</v>
      </c>
      <c r="M36" t="s">
        <v>36</v>
      </c>
      <c r="N36" t="s">
        <v>47</v>
      </c>
    </row>
    <row r="37" spans="1:15" x14ac:dyDescent="0.35">
      <c r="A37">
        <v>23000</v>
      </c>
      <c r="B37">
        <v>6519</v>
      </c>
      <c r="C37" t="s">
        <v>8</v>
      </c>
      <c r="D37" s="2">
        <f t="shared" si="2"/>
        <v>0.79602683250667572</v>
      </c>
      <c r="E37" s="9">
        <v>3.36151</v>
      </c>
      <c r="F37" s="9">
        <v>0.14550399999999999</v>
      </c>
      <c r="G37" s="9">
        <v>57.914323000000003</v>
      </c>
      <c r="H37">
        <v>0.14103299999999999</v>
      </c>
      <c r="I37">
        <v>9.9819000000000005E-2</v>
      </c>
      <c r="J37">
        <v>44</v>
      </c>
      <c r="K37">
        <v>352</v>
      </c>
      <c r="L37">
        <v>50</v>
      </c>
      <c r="M37" t="s">
        <v>36</v>
      </c>
      <c r="N37" t="s">
        <v>47</v>
      </c>
    </row>
    <row r="38" spans="1:15" x14ac:dyDescent="0.35">
      <c r="A38">
        <v>23000</v>
      </c>
      <c r="B38">
        <v>6519</v>
      </c>
      <c r="C38" t="s">
        <v>8</v>
      </c>
      <c r="D38" s="2">
        <f t="shared" si="2"/>
        <v>0.77905755125384624</v>
      </c>
      <c r="E38" s="9">
        <v>3.2536170000000002</v>
      </c>
      <c r="F38" s="9">
        <v>0.143899</v>
      </c>
      <c r="G38" s="9">
        <v>58.183700000000002</v>
      </c>
      <c r="H38">
        <v>0.13972599999999999</v>
      </c>
      <c r="I38">
        <v>0.101288</v>
      </c>
      <c r="J38">
        <v>45</v>
      </c>
      <c r="K38">
        <v>352</v>
      </c>
      <c r="L38">
        <v>50</v>
      </c>
      <c r="M38" t="s">
        <v>36</v>
      </c>
      <c r="N38" t="s">
        <v>47</v>
      </c>
    </row>
    <row r="39" spans="1:15" x14ac:dyDescent="0.35">
      <c r="A39">
        <v>23000</v>
      </c>
      <c r="B39">
        <v>6519</v>
      </c>
      <c r="C39" t="s">
        <v>8</v>
      </c>
      <c r="D39" s="2">
        <f t="shared" si="2"/>
        <v>0.82326369687978285</v>
      </c>
      <c r="E39" s="9">
        <v>3.5281769999999999</v>
      </c>
      <c r="F39" s="9">
        <v>0.14834900000000001</v>
      </c>
      <c r="G39" s="9">
        <v>60.744568000000001</v>
      </c>
      <c r="H39">
        <v>0.14419299999999999</v>
      </c>
      <c r="I39">
        <v>0.102774</v>
      </c>
      <c r="J39">
        <v>46</v>
      </c>
      <c r="K39">
        <v>352</v>
      </c>
      <c r="L39">
        <v>50</v>
      </c>
      <c r="M39" t="s">
        <v>36</v>
      </c>
      <c r="N39" t="s">
        <v>47</v>
      </c>
    </row>
    <row r="40" spans="1:15" x14ac:dyDescent="0.35">
      <c r="C40" t="s">
        <v>38</v>
      </c>
      <c r="D40" s="8">
        <f>AVERAGE(D35:D39)</f>
        <v>0.800187864949373</v>
      </c>
      <c r="E40" s="8">
        <f>AVERAGE(E35:E39)</f>
        <v>3.3816036000000005</v>
      </c>
      <c r="F40" s="8">
        <f>AVERAGE(F35:F39)</f>
        <v>0.1461604</v>
      </c>
      <c r="G40" s="8">
        <f>AVERAGE(G35:G39)</f>
        <v>58.106699599999999</v>
      </c>
    </row>
    <row r="41" spans="1:15" x14ac:dyDescent="0.35">
      <c r="C41" t="s">
        <v>39</v>
      </c>
      <c r="D41" s="8">
        <f>MEDIAN(D35:D39)</f>
        <v>0.79721432483735311</v>
      </c>
      <c r="E41" s="8">
        <f>MEDIAN(E35:E39)</f>
        <v>3.36151</v>
      </c>
      <c r="F41" s="8">
        <f>MEDIAN(F35:F39)</f>
        <v>0.14649499999999999</v>
      </c>
      <c r="G41" s="8">
        <f>MEDIAN(G35:G39)</f>
        <v>57.914323000000003</v>
      </c>
    </row>
    <row r="42" spans="1:15" x14ac:dyDescent="0.35">
      <c r="E42" s="9"/>
      <c r="F42" s="9"/>
      <c r="G42" s="9"/>
    </row>
    <row r="43" spans="1:15" x14ac:dyDescent="0.35">
      <c r="E43" s="9"/>
      <c r="F43" s="9"/>
      <c r="G43" s="9"/>
    </row>
    <row r="44" spans="1:15" x14ac:dyDescent="0.35">
      <c r="E44" s="9"/>
      <c r="F44" s="9"/>
      <c r="G44" s="9"/>
    </row>
    <row r="45" spans="1:15" x14ac:dyDescent="0.35">
      <c r="E45" s="9"/>
      <c r="F45" s="9"/>
      <c r="G45" s="9"/>
    </row>
    <row r="46" spans="1:15" x14ac:dyDescent="0.35">
      <c r="E46" s="9"/>
      <c r="F46" s="9"/>
      <c r="G46" s="9"/>
    </row>
    <row r="48" spans="1:15" x14ac:dyDescent="0.35">
      <c r="A48">
        <v>23000</v>
      </c>
      <c r="B48">
        <v>6519</v>
      </c>
      <c r="C48" t="s">
        <v>8</v>
      </c>
      <c r="D48" s="2">
        <f>((E48/$E$3)+(F48/$F$3))/2</f>
        <v>0.80387500174013882</v>
      </c>
      <c r="E48" s="2">
        <v>3.4047839999999998</v>
      </c>
      <c r="F48" s="2">
        <v>0.14652000000000001</v>
      </c>
      <c r="G48" s="2">
        <v>52.026930999999998</v>
      </c>
      <c r="H48" s="2">
        <v>0.14252999999999999</v>
      </c>
      <c r="I48" s="2">
        <v>9.2679999999999998E-2</v>
      </c>
      <c r="J48">
        <v>42</v>
      </c>
      <c r="K48">
        <v>200</v>
      </c>
      <c r="L48">
        <v>100</v>
      </c>
      <c r="M48" t="s">
        <v>36</v>
      </c>
      <c r="N48" t="s">
        <v>47</v>
      </c>
      <c r="O48" s="6">
        <f>(32*L48*K48)/A48</f>
        <v>27.826086956521738</v>
      </c>
    </row>
    <row r="49" spans="1:15" x14ac:dyDescent="0.35">
      <c r="A49">
        <v>23000</v>
      </c>
      <c r="B49">
        <v>6519</v>
      </c>
      <c r="C49" t="s">
        <v>8</v>
      </c>
      <c r="D49" s="2">
        <f t="shared" ref="D49:D57" si="3">((E49/$E$3)+(F49/$F$3))/2</f>
        <v>0.83409801184019394</v>
      </c>
      <c r="E49" s="2">
        <v>3.5750999999999999</v>
      </c>
      <c r="F49" s="2">
        <v>0.150281</v>
      </c>
      <c r="G49" s="2">
        <v>51.105172000000003</v>
      </c>
      <c r="H49" s="2">
        <v>0.14758199999999999</v>
      </c>
      <c r="I49" s="2">
        <v>9.1331999999999997E-2</v>
      </c>
      <c r="J49">
        <v>43</v>
      </c>
      <c r="K49">
        <v>200</v>
      </c>
      <c r="L49">
        <v>100</v>
      </c>
      <c r="M49" t="s">
        <v>36</v>
      </c>
      <c r="N49" t="s">
        <v>47</v>
      </c>
    </row>
    <row r="50" spans="1:15" x14ac:dyDescent="0.35">
      <c r="A50">
        <v>23000</v>
      </c>
      <c r="B50">
        <v>6519</v>
      </c>
      <c r="C50" t="s">
        <v>8</v>
      </c>
      <c r="D50" s="2">
        <f t="shared" si="3"/>
        <v>0.80630871846679186</v>
      </c>
      <c r="E50" s="2">
        <v>3.4147430000000001</v>
      </c>
      <c r="F50" s="2">
        <v>0.146978</v>
      </c>
      <c r="G50" s="2">
        <v>51.229261000000001</v>
      </c>
      <c r="H50" s="2">
        <v>0.144258</v>
      </c>
      <c r="I50" s="2">
        <v>9.2080999999999996E-2</v>
      </c>
      <c r="J50">
        <v>44</v>
      </c>
      <c r="K50">
        <v>200</v>
      </c>
      <c r="L50">
        <v>100</v>
      </c>
      <c r="M50" t="s">
        <v>36</v>
      </c>
      <c r="N50" t="s">
        <v>47</v>
      </c>
    </row>
    <row r="51" spans="1:15" x14ac:dyDescent="0.35">
      <c r="A51">
        <v>23000</v>
      </c>
      <c r="B51">
        <v>6519</v>
      </c>
      <c r="C51" t="s">
        <v>8</v>
      </c>
      <c r="D51" s="2">
        <f t="shared" si="3"/>
        <v>0.82082080346178543</v>
      </c>
      <c r="E51" s="2">
        <v>3.5006119999999998</v>
      </c>
      <c r="F51" s="2">
        <v>0.148615</v>
      </c>
      <c r="G51" s="2">
        <v>51.013876000000003</v>
      </c>
      <c r="H51" s="2">
        <v>0.143849</v>
      </c>
      <c r="I51" s="2">
        <v>9.3792E-2</v>
      </c>
      <c r="J51">
        <v>45</v>
      </c>
      <c r="K51">
        <v>200</v>
      </c>
      <c r="L51">
        <v>100</v>
      </c>
      <c r="M51" t="s">
        <v>36</v>
      </c>
      <c r="N51" t="s">
        <v>47</v>
      </c>
    </row>
    <row r="52" spans="1:15" x14ac:dyDescent="0.35">
      <c r="A52">
        <v>23000</v>
      </c>
      <c r="B52">
        <v>6519</v>
      </c>
      <c r="C52" t="s">
        <v>8</v>
      </c>
      <c r="D52" s="2">
        <f t="shared" si="3"/>
        <v>0.81388079423584703</v>
      </c>
      <c r="E52" s="2">
        <v>3.461633</v>
      </c>
      <c r="F52" s="2">
        <v>0.14774599999999999</v>
      </c>
      <c r="G52" s="2">
        <v>55.079633999999999</v>
      </c>
      <c r="H52" s="2">
        <v>0.14321900000000001</v>
      </c>
      <c r="I52" s="2">
        <v>9.5977000000000007E-2</v>
      </c>
      <c r="J52">
        <v>46</v>
      </c>
      <c r="K52">
        <v>200</v>
      </c>
      <c r="L52">
        <v>100</v>
      </c>
      <c r="M52" t="s">
        <v>36</v>
      </c>
      <c r="N52" t="s">
        <v>47</v>
      </c>
    </row>
    <row r="53" spans="1:15" x14ac:dyDescent="0.35">
      <c r="A53">
        <v>23000</v>
      </c>
      <c r="B53">
        <v>6519</v>
      </c>
      <c r="C53" t="s">
        <v>8</v>
      </c>
      <c r="D53" s="2">
        <f t="shared" si="3"/>
        <v>0.82228835755415064</v>
      </c>
      <c r="E53" s="2">
        <v>3.5237609999999999</v>
      </c>
      <c r="F53" s="2">
        <v>0.14818300000000001</v>
      </c>
      <c r="G53" s="2">
        <v>51.965916999999997</v>
      </c>
      <c r="H53" s="2">
        <v>0.14321300000000001</v>
      </c>
      <c r="I53" s="2">
        <v>9.3483999999999998E-2</v>
      </c>
      <c r="J53">
        <v>47</v>
      </c>
      <c r="K53">
        <v>200</v>
      </c>
      <c r="L53">
        <v>100</v>
      </c>
      <c r="M53" t="s">
        <v>36</v>
      </c>
      <c r="N53" t="s">
        <v>47</v>
      </c>
    </row>
    <row r="54" spans="1:15" x14ac:dyDescent="0.35">
      <c r="A54">
        <v>23000</v>
      </c>
      <c r="B54">
        <v>6519</v>
      </c>
      <c r="C54" t="s">
        <v>8</v>
      </c>
      <c r="D54" s="2">
        <f t="shared" si="3"/>
        <v>0.8135026619134329</v>
      </c>
      <c r="E54" s="2">
        <v>3.457201</v>
      </c>
      <c r="F54" s="2">
        <v>0.14779400000000001</v>
      </c>
      <c r="G54" s="2">
        <v>52.108905</v>
      </c>
      <c r="H54" s="2">
        <v>0.143369</v>
      </c>
      <c r="I54" s="2">
        <v>9.3274999999999997E-2</v>
      </c>
      <c r="J54">
        <v>48</v>
      </c>
      <c r="K54">
        <v>200</v>
      </c>
      <c r="L54">
        <v>100</v>
      </c>
      <c r="M54" t="s">
        <v>36</v>
      </c>
      <c r="N54" t="s">
        <v>47</v>
      </c>
    </row>
    <row r="55" spans="1:15" x14ac:dyDescent="0.35">
      <c r="A55">
        <v>23000</v>
      </c>
      <c r="B55">
        <v>6519</v>
      </c>
      <c r="C55" t="s">
        <v>8</v>
      </c>
      <c r="D55" s="2">
        <f t="shared" si="3"/>
        <v>0.78914896837986737</v>
      </c>
      <c r="E55" s="2">
        <v>3.3194129999999999</v>
      </c>
      <c r="F55" s="2">
        <v>0.144786</v>
      </c>
      <c r="G55" s="2">
        <v>52.747072000000003</v>
      </c>
      <c r="H55" s="2">
        <v>0.13989299999999999</v>
      </c>
      <c r="I55" s="2">
        <v>9.7148999999999999E-2</v>
      </c>
      <c r="J55">
        <v>49</v>
      </c>
      <c r="K55">
        <v>200</v>
      </c>
      <c r="L55">
        <v>100</v>
      </c>
      <c r="M55" t="s">
        <v>36</v>
      </c>
      <c r="N55" t="s">
        <v>47</v>
      </c>
    </row>
    <row r="56" spans="1:15" x14ac:dyDescent="0.35">
      <c r="A56">
        <v>23000</v>
      </c>
      <c r="B56">
        <v>6519</v>
      </c>
      <c r="C56" t="s">
        <v>8</v>
      </c>
      <c r="D56" s="2">
        <f t="shared" si="3"/>
        <v>0.81244910832101724</v>
      </c>
      <c r="E56" s="2">
        <v>3.4286509999999999</v>
      </c>
      <c r="F56" s="2">
        <v>0.14859700000000001</v>
      </c>
      <c r="G56" s="2">
        <v>51.073068999999997</v>
      </c>
      <c r="H56" s="2">
        <v>0.14571500000000001</v>
      </c>
      <c r="I56" s="2">
        <v>9.1527999999999998E-2</v>
      </c>
      <c r="J56">
        <v>50</v>
      </c>
      <c r="K56">
        <v>200</v>
      </c>
      <c r="L56">
        <v>100</v>
      </c>
      <c r="M56" t="s">
        <v>36</v>
      </c>
      <c r="N56" t="s">
        <v>47</v>
      </c>
    </row>
    <row r="57" spans="1:15" x14ac:dyDescent="0.35">
      <c r="A57">
        <v>23000</v>
      </c>
      <c r="B57">
        <v>6519</v>
      </c>
      <c r="C57" t="s">
        <v>8</v>
      </c>
      <c r="D57" s="2">
        <f t="shared" si="3"/>
        <v>0.78279175308035409</v>
      </c>
      <c r="E57" s="2">
        <v>3.2864179999999998</v>
      </c>
      <c r="F57" s="2">
        <v>0.14387800000000001</v>
      </c>
      <c r="G57" s="2">
        <v>51.516094000000002</v>
      </c>
      <c r="H57" s="2">
        <v>0.14052100000000001</v>
      </c>
      <c r="I57" s="2">
        <v>9.4404000000000002E-2</v>
      </c>
      <c r="J57">
        <v>51</v>
      </c>
      <c r="K57">
        <v>200</v>
      </c>
      <c r="L57">
        <v>100</v>
      </c>
      <c r="M57" t="s">
        <v>36</v>
      </c>
      <c r="N57" t="s">
        <v>47</v>
      </c>
    </row>
    <row r="58" spans="1:15" x14ac:dyDescent="0.35">
      <c r="C58" t="s">
        <v>38</v>
      </c>
      <c r="D58" s="8">
        <f>AVERAGE(D48:D57)</f>
        <v>0.80991641789935787</v>
      </c>
      <c r="E58" s="8">
        <f>AVERAGE(E48:E57)</f>
        <v>3.4372315999999996</v>
      </c>
      <c r="F58" s="8">
        <f>AVERAGE(F48:F57)</f>
        <v>0.14733780000000002</v>
      </c>
      <c r="G58" s="8">
        <f>AVERAGE(G48:G57)</f>
        <v>51.986593099999993</v>
      </c>
    </row>
    <row r="59" spans="1:15" x14ac:dyDescent="0.35">
      <c r="C59" t="s">
        <v>39</v>
      </c>
      <c r="D59" s="8">
        <f>MEDIAN(D48:D57)</f>
        <v>0.81297588511722507</v>
      </c>
      <c r="E59" s="8">
        <f>MEDIAN(E48:E57)</f>
        <v>3.4429259999999999</v>
      </c>
      <c r="F59" s="8">
        <f>MEDIAN(F48:F57)</f>
        <v>0.14777000000000001</v>
      </c>
      <c r="G59" s="8">
        <f>MEDIAN(G48:G57)</f>
        <v>51.7410055</v>
      </c>
    </row>
    <row r="60" spans="1:15" x14ac:dyDescent="0.35">
      <c r="C60" t="s">
        <v>40</v>
      </c>
      <c r="D60" s="8">
        <f t="array" ref="D60">MEDIAN(ABS(D48:D57-MEDIAN(D48:D57)))</f>
        <v>8.472900860823307E-3</v>
      </c>
      <c r="E60" s="8">
        <f t="array" ref="E60">MEDIAN(ABS(E48:E57-MEDIAN(E48:E57)))</f>
        <v>4.7914000000000012E-2</v>
      </c>
      <c r="F60" s="8">
        <f t="array" ref="F60">MEDIAN(ABS(F48:F57-MEDIAN(F48:F57)))</f>
        <v>8.3599999999998953E-4</v>
      </c>
      <c r="G60" s="8">
        <f t="array" ref="G60">MEDIAN(ABS(G48:G57-MEDIAN(G48:G57)))</f>
        <v>0.57378899999999788</v>
      </c>
    </row>
    <row r="62" spans="1:15" x14ac:dyDescent="0.35">
      <c r="A62">
        <v>6519</v>
      </c>
      <c r="B62">
        <v>6519</v>
      </c>
      <c r="C62" t="s">
        <v>8</v>
      </c>
      <c r="D62" s="2">
        <f>((E62/$E$3)+(F62/$F$3))/2</f>
        <v>0.80032677470108804</v>
      </c>
      <c r="E62" s="2">
        <v>3.3451710000000001</v>
      </c>
      <c r="F62" s="2">
        <v>0.14771500000000001</v>
      </c>
      <c r="G62" s="2">
        <v>38.556480000000001</v>
      </c>
      <c r="H62" s="2">
        <v>0.14218</v>
      </c>
      <c r="I62" s="2">
        <v>9.0815999999999994E-2</v>
      </c>
      <c r="J62">
        <v>42</v>
      </c>
      <c r="K62">
        <v>200</v>
      </c>
      <c r="L62">
        <v>100</v>
      </c>
      <c r="M62" t="s">
        <v>47</v>
      </c>
      <c r="N62" t="s">
        <v>47</v>
      </c>
      <c r="O62" s="6">
        <f>(32*L62*K62)/A62</f>
        <v>98.174566651326884</v>
      </c>
    </row>
    <row r="63" spans="1:15" x14ac:dyDescent="0.35">
      <c r="A63">
        <v>6519</v>
      </c>
      <c r="B63">
        <v>6519</v>
      </c>
      <c r="C63" t="s">
        <v>8</v>
      </c>
      <c r="D63" s="2">
        <f t="shared" ref="D63:D71" si="4">((E63/$E$3)+(F63/$F$3))/2</f>
        <v>0.78444050122520714</v>
      </c>
      <c r="E63" s="2">
        <v>3.2513399999999999</v>
      </c>
      <c r="F63" s="2">
        <v>0.14591599999999999</v>
      </c>
      <c r="G63" s="2">
        <v>46.546886999999998</v>
      </c>
      <c r="H63" s="2">
        <v>0.14215900000000001</v>
      </c>
      <c r="I63" s="2">
        <v>9.5146999999999995E-2</v>
      </c>
      <c r="J63">
        <v>43</v>
      </c>
      <c r="K63">
        <v>200</v>
      </c>
      <c r="L63">
        <v>100</v>
      </c>
      <c r="M63" t="s">
        <v>47</v>
      </c>
      <c r="N63" t="s">
        <v>47</v>
      </c>
    </row>
    <row r="64" spans="1:15" x14ac:dyDescent="0.35">
      <c r="A64">
        <v>6519</v>
      </c>
      <c r="B64">
        <v>6519</v>
      </c>
      <c r="C64" t="s">
        <v>8</v>
      </c>
      <c r="D64" s="2">
        <f t="shared" si="4"/>
        <v>0.79386585005691712</v>
      </c>
      <c r="E64" s="2">
        <v>3.3090519999999999</v>
      </c>
      <c r="F64" s="2">
        <v>0.146899</v>
      </c>
      <c r="G64" s="2">
        <v>43.706325999999997</v>
      </c>
      <c r="H64" s="2">
        <v>0.14236699999999999</v>
      </c>
      <c r="I64" s="2">
        <v>9.1051000000000007E-2</v>
      </c>
      <c r="J64">
        <v>44</v>
      </c>
      <c r="K64">
        <v>200</v>
      </c>
      <c r="L64">
        <v>100</v>
      </c>
      <c r="M64" t="s">
        <v>47</v>
      </c>
      <c r="N64" t="s">
        <v>47</v>
      </c>
    </row>
    <row r="65" spans="1:15" x14ac:dyDescent="0.35">
      <c r="A65">
        <v>6519</v>
      </c>
      <c r="B65">
        <v>6519</v>
      </c>
      <c r="C65" t="s">
        <v>8</v>
      </c>
      <c r="D65" s="2">
        <f t="shared" si="4"/>
        <v>0.79853811981092582</v>
      </c>
      <c r="E65" s="2">
        <v>3.3246920000000002</v>
      </c>
      <c r="F65" s="2">
        <v>0.147922</v>
      </c>
      <c r="G65" s="2">
        <v>42.125698</v>
      </c>
      <c r="H65" s="2">
        <v>0.142847</v>
      </c>
      <c r="I65" s="2">
        <v>9.0552999999999995E-2</v>
      </c>
      <c r="J65">
        <v>45</v>
      </c>
      <c r="K65">
        <v>200</v>
      </c>
      <c r="L65">
        <v>100</v>
      </c>
      <c r="M65" t="s">
        <v>47</v>
      </c>
      <c r="N65" t="s">
        <v>47</v>
      </c>
    </row>
    <row r="66" spans="1:15" x14ac:dyDescent="0.35">
      <c r="A66">
        <v>6519</v>
      </c>
      <c r="B66">
        <v>6519</v>
      </c>
      <c r="C66" t="s">
        <v>8</v>
      </c>
      <c r="D66" s="2">
        <f t="shared" si="4"/>
        <v>0.79558311810363391</v>
      </c>
      <c r="E66" s="2">
        <v>3.3131300000000001</v>
      </c>
      <c r="F66" s="2">
        <v>0.147344</v>
      </c>
      <c r="G66" s="2">
        <v>43.396518999999998</v>
      </c>
      <c r="H66" s="2">
        <v>0.14338999999999999</v>
      </c>
      <c r="I66" s="2">
        <v>9.4698000000000004E-2</v>
      </c>
      <c r="J66">
        <v>46</v>
      </c>
      <c r="K66">
        <v>200</v>
      </c>
      <c r="L66">
        <v>100</v>
      </c>
      <c r="M66" t="s">
        <v>47</v>
      </c>
      <c r="N66" t="s">
        <v>47</v>
      </c>
    </row>
    <row r="67" spans="1:15" x14ac:dyDescent="0.35">
      <c r="A67">
        <v>6519</v>
      </c>
      <c r="B67">
        <v>6519</v>
      </c>
      <c r="C67" t="s">
        <v>8</v>
      </c>
      <c r="D67" s="2">
        <f t="shared" si="4"/>
        <v>0.78392795669994053</v>
      </c>
      <c r="E67" s="2">
        <v>3.2576559999999999</v>
      </c>
      <c r="F67" s="2">
        <v>0.14547199999999999</v>
      </c>
      <c r="G67" s="2">
        <v>39.188372000000001</v>
      </c>
      <c r="H67" s="2">
        <v>0.141736</v>
      </c>
      <c r="I67" s="2">
        <v>8.8013999999999995E-2</v>
      </c>
      <c r="J67">
        <v>47</v>
      </c>
      <c r="K67">
        <v>200</v>
      </c>
      <c r="L67">
        <v>100</v>
      </c>
      <c r="M67" t="s">
        <v>47</v>
      </c>
      <c r="N67" t="s">
        <v>47</v>
      </c>
    </row>
    <row r="68" spans="1:15" x14ac:dyDescent="0.35">
      <c r="A68">
        <v>6519</v>
      </c>
      <c r="B68">
        <v>6519</v>
      </c>
      <c r="C68" t="s">
        <v>8</v>
      </c>
      <c r="D68" s="2">
        <f t="shared" si="4"/>
        <v>0.84888856144485347</v>
      </c>
      <c r="E68" s="2">
        <v>3.600654</v>
      </c>
      <c r="F68" s="2">
        <v>0.15450900000000001</v>
      </c>
      <c r="G68" s="2">
        <v>41.030608999999998</v>
      </c>
      <c r="H68" s="2">
        <v>0.1474</v>
      </c>
      <c r="I68" s="2">
        <v>9.2479000000000006E-2</v>
      </c>
      <c r="J68">
        <v>48</v>
      </c>
      <c r="K68">
        <v>200</v>
      </c>
      <c r="L68">
        <v>100</v>
      </c>
      <c r="M68" t="s">
        <v>47</v>
      </c>
      <c r="N68" t="s">
        <v>47</v>
      </c>
    </row>
    <row r="69" spans="1:15" x14ac:dyDescent="0.35">
      <c r="A69">
        <v>6519</v>
      </c>
      <c r="B69">
        <v>6519</v>
      </c>
      <c r="C69" t="s">
        <v>8</v>
      </c>
      <c r="D69" s="2">
        <f t="shared" si="4"/>
        <v>0.84320546408739561</v>
      </c>
      <c r="E69" s="2">
        <v>3.6279810000000001</v>
      </c>
      <c r="F69" s="2">
        <v>0.15135000000000001</v>
      </c>
      <c r="G69" s="2">
        <v>46.277279999999998</v>
      </c>
      <c r="H69" s="2">
        <v>0.14769499999999999</v>
      </c>
      <c r="I69" s="2">
        <v>9.3620999999999996E-2</v>
      </c>
      <c r="J69">
        <v>49</v>
      </c>
      <c r="K69">
        <v>200</v>
      </c>
      <c r="L69">
        <v>100</v>
      </c>
      <c r="M69" t="s">
        <v>47</v>
      </c>
      <c r="N69" t="s">
        <v>47</v>
      </c>
    </row>
    <row r="70" spans="1:15" x14ac:dyDescent="0.35">
      <c r="A70">
        <v>6519</v>
      </c>
      <c r="B70">
        <v>6519</v>
      </c>
      <c r="C70" t="s">
        <v>8</v>
      </c>
      <c r="D70" s="2">
        <f t="shared" si="4"/>
        <v>0.79654425324682054</v>
      </c>
      <c r="E70" s="2">
        <v>3.3325290000000001</v>
      </c>
      <c r="F70" s="2">
        <v>0.14688599999999999</v>
      </c>
      <c r="G70" s="2">
        <v>40.709195000000001</v>
      </c>
      <c r="H70" s="2">
        <v>0.14169899999999999</v>
      </c>
      <c r="I70" s="2">
        <v>9.1006000000000004E-2</v>
      </c>
      <c r="J70">
        <v>50</v>
      </c>
      <c r="K70">
        <v>200</v>
      </c>
      <c r="L70">
        <v>100</v>
      </c>
      <c r="M70" t="s">
        <v>47</v>
      </c>
      <c r="N70" t="s">
        <v>47</v>
      </c>
    </row>
    <row r="71" spans="1:15" x14ac:dyDescent="0.35">
      <c r="A71">
        <v>6519</v>
      </c>
      <c r="B71">
        <v>6519</v>
      </c>
      <c r="C71" t="s">
        <v>8</v>
      </c>
      <c r="D71" s="2">
        <f t="shared" si="4"/>
        <v>0.78113154689196496</v>
      </c>
      <c r="E71" s="2">
        <v>3.2562530000000001</v>
      </c>
      <c r="F71" s="2">
        <v>0.14453099999999999</v>
      </c>
      <c r="G71" s="2">
        <v>44.389707000000001</v>
      </c>
      <c r="H71" s="2">
        <v>0.14096700000000001</v>
      </c>
      <c r="I71" s="2">
        <v>9.2272000000000007E-2</v>
      </c>
      <c r="J71">
        <v>51</v>
      </c>
      <c r="K71">
        <v>200</v>
      </c>
      <c r="L71">
        <v>100</v>
      </c>
      <c r="M71" t="s">
        <v>47</v>
      </c>
      <c r="N71" t="s">
        <v>47</v>
      </c>
    </row>
    <row r="72" spans="1:15" x14ac:dyDescent="0.35">
      <c r="C72" t="s">
        <v>38</v>
      </c>
      <c r="D72" s="8">
        <f>AVERAGE(D62:D71)</f>
        <v>0.80264521462687477</v>
      </c>
      <c r="E72" s="8">
        <f>AVERAGE(E62:E71)</f>
        <v>3.3618458000000002</v>
      </c>
      <c r="F72" s="8">
        <f>AVERAGE(F62:F71)</f>
        <v>0.1478544</v>
      </c>
      <c r="G72" s="8">
        <f>AVERAGE(G62:G71)</f>
        <v>42.592707300000001</v>
      </c>
    </row>
    <row r="73" spans="1:15" x14ac:dyDescent="0.35">
      <c r="C73" t="s">
        <v>39</v>
      </c>
      <c r="D73" s="8">
        <f>MEDIAN(D62:D71)</f>
        <v>0.79606368567522723</v>
      </c>
      <c r="E73" s="8">
        <f>MEDIAN(E62:E71)</f>
        <v>3.3189109999999999</v>
      </c>
      <c r="F73" s="8">
        <f>MEDIAN(F62:F71)</f>
        <v>0.14712150000000002</v>
      </c>
      <c r="G73" s="8">
        <f>MEDIAN(G62:G71)</f>
        <v>42.761108499999999</v>
      </c>
    </row>
    <row r="74" spans="1:15" x14ac:dyDescent="0.35">
      <c r="C74" t="s">
        <v>40</v>
      </c>
      <c r="D74" s="8">
        <f t="array" ref="D74">MEDIAN(ABS(D62:D71-MEDIAN(D62:D71)))</f>
        <v>7.9431367379404483E-3</v>
      </c>
      <c r="E74" s="8">
        <f t="array" ref="E74">MEDIAN(ABS(E62:E71-MEDIAN(E62:E71)))</f>
        <v>4.3757500000000116E-2</v>
      </c>
      <c r="F74" s="8">
        <f t="array" ref="F74">MEDIAN(ABS(F62:F71-MEDIAN(F62:F71)))</f>
        <v>1.0030000000000039E-3</v>
      </c>
      <c r="G74" s="8">
        <f t="array" ref="G74">MEDIAN(ABS(G62:G71-MEDIAN(G62:G71)))</f>
        <v>1.8912064999999991</v>
      </c>
    </row>
    <row r="76" spans="1:15" x14ac:dyDescent="0.35">
      <c r="A76">
        <v>23000</v>
      </c>
      <c r="B76">
        <v>6519</v>
      </c>
      <c r="C76" t="s">
        <v>8</v>
      </c>
      <c r="D76" s="2">
        <f>((E76/$E$3)+(F76/$F$3))/2</f>
        <v>0.78475581329133326</v>
      </c>
      <c r="E76" s="2">
        <v>3.2584</v>
      </c>
      <c r="F76" s="2">
        <v>0.14573700000000001</v>
      </c>
      <c r="G76" s="2">
        <v>39.848590999999999</v>
      </c>
      <c r="H76" s="2">
        <v>0.14124700000000001</v>
      </c>
      <c r="I76" s="2">
        <v>8.9260000000000006E-2</v>
      </c>
      <c r="J76">
        <v>42</v>
      </c>
      <c r="K76">
        <v>400</v>
      </c>
      <c r="L76">
        <v>200</v>
      </c>
      <c r="M76" t="s">
        <v>36</v>
      </c>
      <c r="N76" t="s">
        <v>47</v>
      </c>
      <c r="O76" s="6">
        <f>(32*L76*K76)/A76</f>
        <v>111.30434782608695</v>
      </c>
    </row>
    <row r="77" spans="1:15" x14ac:dyDescent="0.35">
      <c r="A77">
        <v>23000</v>
      </c>
      <c r="B77">
        <v>6519</v>
      </c>
      <c r="C77" t="s">
        <v>8</v>
      </c>
      <c r="D77" s="2">
        <f t="shared" ref="D77:D85" si="5">((E77/$E$3)+(F77/$F$3))/2</f>
        <v>0.79547987670375608</v>
      </c>
      <c r="E77" s="2">
        <v>3.31047</v>
      </c>
      <c r="F77" s="2">
        <v>0.14741699999999999</v>
      </c>
      <c r="G77" s="2">
        <v>42.455702000000002</v>
      </c>
      <c r="H77" s="2">
        <v>0.141821</v>
      </c>
      <c r="I77" s="2">
        <v>9.2184000000000002E-2</v>
      </c>
      <c r="J77">
        <v>43</v>
      </c>
      <c r="K77">
        <v>400</v>
      </c>
      <c r="L77">
        <v>200</v>
      </c>
      <c r="M77" t="s">
        <v>36</v>
      </c>
      <c r="N77" t="s">
        <v>47</v>
      </c>
    </row>
    <row r="78" spans="1:15" x14ac:dyDescent="0.35">
      <c r="A78">
        <v>23000</v>
      </c>
      <c r="B78">
        <v>6519</v>
      </c>
      <c r="C78" t="s">
        <v>8</v>
      </c>
      <c r="D78" s="2">
        <f t="shared" si="5"/>
        <v>0.79267428061371636</v>
      </c>
      <c r="E78" s="2">
        <v>3.2953100000000002</v>
      </c>
      <c r="F78" s="2">
        <v>0.14704100000000001</v>
      </c>
      <c r="G78" s="2">
        <v>38.869798000000003</v>
      </c>
      <c r="H78" s="2">
        <v>0.142591</v>
      </c>
      <c r="I78" s="2">
        <v>9.3057000000000001E-2</v>
      </c>
      <c r="J78">
        <v>44</v>
      </c>
      <c r="K78">
        <v>400</v>
      </c>
      <c r="L78">
        <v>200</v>
      </c>
      <c r="M78" t="s">
        <v>36</v>
      </c>
      <c r="N78" t="s">
        <v>47</v>
      </c>
    </row>
    <row r="79" spans="1:15" x14ac:dyDescent="0.35">
      <c r="A79">
        <v>23000</v>
      </c>
      <c r="B79">
        <v>6519</v>
      </c>
      <c r="C79" t="s">
        <v>8</v>
      </c>
      <c r="D79" s="2">
        <f t="shared" si="5"/>
        <v>0.79203633030573228</v>
      </c>
      <c r="E79" s="2">
        <v>3.3019940000000001</v>
      </c>
      <c r="F79" s="2">
        <v>0.146537</v>
      </c>
      <c r="G79" s="2">
        <v>42.772418000000002</v>
      </c>
      <c r="H79" s="2">
        <v>0.141814</v>
      </c>
      <c r="I79" s="2">
        <v>9.0115000000000001E-2</v>
      </c>
      <c r="J79">
        <v>45</v>
      </c>
      <c r="K79">
        <v>400</v>
      </c>
      <c r="L79">
        <v>200</v>
      </c>
      <c r="M79" t="s">
        <v>36</v>
      </c>
      <c r="N79" t="s">
        <v>47</v>
      </c>
    </row>
    <row r="80" spans="1:15" x14ac:dyDescent="0.35">
      <c r="A80">
        <v>23000</v>
      </c>
      <c r="B80">
        <v>6519</v>
      </c>
      <c r="C80" t="s">
        <v>8</v>
      </c>
      <c r="D80" s="2">
        <f t="shared" si="5"/>
        <v>0.77783923085732964</v>
      </c>
      <c r="E80" s="2">
        <v>3.220253</v>
      </c>
      <c r="F80" s="2">
        <v>0.144842</v>
      </c>
      <c r="G80" s="2">
        <v>42.592779999999998</v>
      </c>
      <c r="H80" s="2">
        <v>0.14052899999999999</v>
      </c>
      <c r="I80" s="2">
        <v>9.0895000000000004E-2</v>
      </c>
      <c r="J80">
        <v>46</v>
      </c>
      <c r="K80">
        <v>400</v>
      </c>
      <c r="L80">
        <v>200</v>
      </c>
      <c r="M80" t="s">
        <v>36</v>
      </c>
      <c r="N80" t="s">
        <v>47</v>
      </c>
    </row>
    <row r="81" spans="1:15" x14ac:dyDescent="0.35">
      <c r="A81">
        <v>23000</v>
      </c>
      <c r="B81">
        <v>6519</v>
      </c>
      <c r="C81" t="s">
        <v>8</v>
      </c>
      <c r="D81" s="2">
        <f t="shared" si="5"/>
        <v>0.89593225706220392</v>
      </c>
      <c r="E81" s="2">
        <v>3.8980579999999998</v>
      </c>
      <c r="F81" s="2">
        <v>0.159029</v>
      </c>
      <c r="G81" s="2">
        <v>43.411760000000001</v>
      </c>
      <c r="H81" s="2">
        <v>0.15376400000000001</v>
      </c>
      <c r="I81" s="2">
        <v>9.2580999999999997E-2</v>
      </c>
      <c r="J81">
        <v>47</v>
      </c>
      <c r="K81">
        <v>400</v>
      </c>
      <c r="L81">
        <v>200</v>
      </c>
      <c r="M81" t="s">
        <v>36</v>
      </c>
      <c r="N81" t="s">
        <v>47</v>
      </c>
    </row>
    <row r="82" spans="1:15" x14ac:dyDescent="0.35">
      <c r="A82">
        <v>23000</v>
      </c>
      <c r="B82">
        <v>6519</v>
      </c>
      <c r="C82" t="s">
        <v>8</v>
      </c>
      <c r="D82" s="2">
        <f t="shared" si="5"/>
        <v>0.80021451423328904</v>
      </c>
      <c r="E82" s="2">
        <v>3.323817</v>
      </c>
      <c r="F82" s="2">
        <v>0.14855699999999999</v>
      </c>
      <c r="G82" s="2">
        <v>44.483811000000003</v>
      </c>
      <c r="H82" s="2">
        <v>0.14263300000000001</v>
      </c>
      <c r="I82" s="2">
        <v>9.4419000000000003E-2</v>
      </c>
      <c r="J82">
        <v>48</v>
      </c>
      <c r="K82">
        <v>400</v>
      </c>
      <c r="L82">
        <v>200</v>
      </c>
      <c r="M82" t="s">
        <v>36</v>
      </c>
      <c r="N82" t="s">
        <v>47</v>
      </c>
    </row>
    <row r="83" spans="1:15" x14ac:dyDescent="0.35">
      <c r="A83">
        <v>23000</v>
      </c>
      <c r="B83">
        <v>6519</v>
      </c>
      <c r="C83" t="s">
        <v>8</v>
      </c>
      <c r="D83" s="2">
        <f t="shared" si="5"/>
        <v>0.7936881103377883</v>
      </c>
      <c r="E83" s="2">
        <v>3.313688</v>
      </c>
      <c r="F83" s="2">
        <v>0.146644</v>
      </c>
      <c r="G83" s="2">
        <v>44.485793999999999</v>
      </c>
      <c r="H83" s="2">
        <v>0.14176</v>
      </c>
      <c r="I83" s="2">
        <v>8.7783E-2</v>
      </c>
      <c r="J83">
        <v>49</v>
      </c>
      <c r="K83">
        <v>400</v>
      </c>
      <c r="L83">
        <v>200</v>
      </c>
      <c r="M83" t="s">
        <v>36</v>
      </c>
      <c r="N83" t="s">
        <v>47</v>
      </c>
    </row>
    <row r="84" spans="1:15" x14ac:dyDescent="0.35">
      <c r="A84">
        <v>23000</v>
      </c>
      <c r="B84">
        <v>6519</v>
      </c>
      <c r="C84" t="s">
        <v>8</v>
      </c>
      <c r="D84" s="2">
        <f t="shared" si="5"/>
        <v>0.79794127915844637</v>
      </c>
      <c r="E84" s="2">
        <v>3.3134060000000001</v>
      </c>
      <c r="F84" s="2">
        <v>0.148175</v>
      </c>
      <c r="G84" s="2">
        <v>41.930106000000002</v>
      </c>
      <c r="H84" s="2">
        <v>0.14258000000000001</v>
      </c>
      <c r="I84" s="2">
        <v>9.2707999999999999E-2</v>
      </c>
      <c r="J84">
        <v>50</v>
      </c>
      <c r="K84">
        <v>400</v>
      </c>
      <c r="L84">
        <v>200</v>
      </c>
      <c r="M84" t="s">
        <v>36</v>
      </c>
      <c r="N84" t="s">
        <v>47</v>
      </c>
    </row>
    <row r="85" spans="1:15" x14ac:dyDescent="0.35">
      <c r="A85">
        <v>23000</v>
      </c>
      <c r="B85">
        <v>6519</v>
      </c>
      <c r="C85" t="s">
        <v>8</v>
      </c>
      <c r="D85" s="2">
        <f t="shared" si="5"/>
        <v>0.78967781677545501</v>
      </c>
      <c r="E85" s="2">
        <v>3.2820580000000001</v>
      </c>
      <c r="F85" s="2">
        <v>0.14651800000000001</v>
      </c>
      <c r="G85" s="2">
        <v>42.404271999999999</v>
      </c>
      <c r="H85" s="2">
        <v>0.142318</v>
      </c>
      <c r="I85" s="2">
        <v>9.0076000000000003E-2</v>
      </c>
      <c r="J85">
        <v>51</v>
      </c>
      <c r="K85">
        <v>400</v>
      </c>
      <c r="L85">
        <v>200</v>
      </c>
      <c r="M85" t="s">
        <v>36</v>
      </c>
      <c r="N85" t="s">
        <v>47</v>
      </c>
    </row>
    <row r="86" spans="1:15" x14ac:dyDescent="0.35">
      <c r="C86" t="s">
        <v>38</v>
      </c>
      <c r="D86" s="8">
        <f>AVERAGE(D76:D85)</f>
        <v>0.80202395093390511</v>
      </c>
      <c r="E86" s="8">
        <f>AVERAGE(E76:E85)</f>
        <v>3.3517454</v>
      </c>
      <c r="F86" s="8">
        <f>AVERAGE(F76:F85)</f>
        <v>0.14804970000000001</v>
      </c>
      <c r="G86" s="8">
        <f>AVERAGE(G76:G85)</f>
        <v>42.3255032</v>
      </c>
    </row>
    <row r="87" spans="1:15" x14ac:dyDescent="0.35">
      <c r="C87" t="s">
        <v>39</v>
      </c>
      <c r="D87" s="8">
        <f>MEDIAN(D76:D85)</f>
        <v>0.79318119547575239</v>
      </c>
      <c r="E87" s="8">
        <f>MEDIAN(E76:E85)</f>
        <v>3.3062320000000001</v>
      </c>
      <c r="F87" s="8">
        <f>MEDIAN(F76:F85)</f>
        <v>0.14684249999999999</v>
      </c>
      <c r="G87" s="8">
        <f>MEDIAN(G76:G85)</f>
        <v>42.524241000000004</v>
      </c>
    </row>
    <row r="88" spans="1:15" x14ac:dyDescent="0.35">
      <c r="C88" t="s">
        <v>40</v>
      </c>
      <c r="D88" s="8">
        <f t="array" ref="D88">MEDIAN(ABS(D76:D85-MEDIAN(D76:D85)))</f>
        <v>4.13173119149568E-3</v>
      </c>
      <c r="E88" s="8">
        <f t="array" ref="E88">MEDIAN(ABS(E76:E85-MEDIAN(E76:E85)))</f>
        <v>1.4253499999999919E-2</v>
      </c>
      <c r="F88" s="8">
        <f t="array" ref="F88">MEDIAN(ABS(F76:F85-MEDIAN(F76:F85)))</f>
        <v>8.3999999999999353E-4</v>
      </c>
      <c r="G88" s="8">
        <f t="array" ref="G88">MEDIAN(ABS(G76:G85-MEDIAN(G76:G85)))</f>
        <v>0.74082699999999946</v>
      </c>
    </row>
    <row r="90" spans="1:15" x14ac:dyDescent="0.35">
      <c r="A90">
        <v>6519</v>
      </c>
      <c r="B90">
        <v>6519</v>
      </c>
      <c r="C90" t="s">
        <v>8</v>
      </c>
      <c r="D90" s="2">
        <f>((E90/$E$3)+(F90/$F$3))/2</f>
        <v>0.78349497223038322</v>
      </c>
      <c r="E90" s="2">
        <v>3.255001</v>
      </c>
      <c r="F90" s="2">
        <v>0.145427</v>
      </c>
      <c r="G90" s="2">
        <v>37.182735999999998</v>
      </c>
      <c r="H90" s="2">
        <v>0.14104</v>
      </c>
      <c r="I90" s="2">
        <v>8.4307999999999994E-2</v>
      </c>
      <c r="J90">
        <v>42</v>
      </c>
      <c r="K90">
        <v>400</v>
      </c>
      <c r="L90">
        <v>200</v>
      </c>
      <c r="M90" t="s">
        <v>47</v>
      </c>
      <c r="N90" t="s">
        <v>47</v>
      </c>
      <c r="O90" s="6">
        <f>(32*L90*K90)/A90</f>
        <v>392.69826660530754</v>
      </c>
    </row>
    <row r="91" spans="1:15" x14ac:dyDescent="0.35">
      <c r="A91">
        <v>6519</v>
      </c>
      <c r="B91">
        <v>6519</v>
      </c>
      <c r="C91" t="s">
        <v>8</v>
      </c>
      <c r="D91" s="2">
        <f t="shared" ref="D91:D99" si="6">((E91/$E$3)+(F91/$F$3))/2</f>
        <v>0.78301276373866924</v>
      </c>
      <c r="E91" s="2">
        <v>3.254559</v>
      </c>
      <c r="F91" s="2">
        <v>0.14527300000000001</v>
      </c>
      <c r="G91" s="2">
        <v>36.614333999999999</v>
      </c>
      <c r="H91" s="2">
        <v>0.140291</v>
      </c>
      <c r="I91" s="2">
        <v>8.4570000000000006E-2</v>
      </c>
      <c r="J91">
        <v>43</v>
      </c>
      <c r="K91">
        <v>400</v>
      </c>
      <c r="L91">
        <v>200</v>
      </c>
      <c r="M91" t="s">
        <v>47</v>
      </c>
      <c r="N91" t="s">
        <v>47</v>
      </c>
    </row>
    <row r="92" spans="1:15" x14ac:dyDescent="0.35">
      <c r="A92">
        <v>6519</v>
      </c>
      <c r="B92">
        <v>6519</v>
      </c>
      <c r="C92" t="s">
        <v>8</v>
      </c>
      <c r="D92" s="2">
        <f t="shared" si="6"/>
        <v>0.78809926862925916</v>
      </c>
      <c r="E92" s="2">
        <v>3.2827139999999999</v>
      </c>
      <c r="F92" s="2">
        <v>0.145927</v>
      </c>
      <c r="G92" s="2">
        <v>36.555686000000001</v>
      </c>
      <c r="H92" s="2">
        <v>0.141347</v>
      </c>
      <c r="I92" s="2">
        <v>8.6868000000000001E-2</v>
      </c>
      <c r="J92">
        <v>44</v>
      </c>
      <c r="K92">
        <v>400</v>
      </c>
      <c r="L92">
        <v>200</v>
      </c>
      <c r="M92" t="s">
        <v>47</v>
      </c>
      <c r="N92" t="s">
        <v>47</v>
      </c>
    </row>
    <row r="93" spans="1:15" x14ac:dyDescent="0.35">
      <c r="A93">
        <v>6519</v>
      </c>
      <c r="B93">
        <v>6519</v>
      </c>
      <c r="C93" t="s">
        <v>8</v>
      </c>
      <c r="D93" s="2">
        <f t="shared" si="6"/>
        <v>0.78202980027628433</v>
      </c>
      <c r="E93" s="2">
        <v>3.2486730000000001</v>
      </c>
      <c r="F93" s="2">
        <v>0.14516499999999999</v>
      </c>
      <c r="G93" s="2">
        <v>39.039428000000001</v>
      </c>
      <c r="H93" s="2">
        <v>0.140545</v>
      </c>
      <c r="I93" s="2">
        <v>8.6332999999999993E-2</v>
      </c>
      <c r="J93">
        <v>45</v>
      </c>
      <c r="K93">
        <v>400</v>
      </c>
      <c r="L93">
        <v>200</v>
      </c>
      <c r="M93" t="s">
        <v>47</v>
      </c>
      <c r="N93" t="s">
        <v>47</v>
      </c>
    </row>
    <row r="94" spans="1:15" x14ac:dyDescent="0.35">
      <c r="A94">
        <v>6519</v>
      </c>
      <c r="B94">
        <v>6519</v>
      </c>
      <c r="C94" t="s">
        <v>8</v>
      </c>
      <c r="D94" s="2">
        <f t="shared" si="6"/>
        <v>0.78087436919390041</v>
      </c>
      <c r="E94" s="2">
        <v>3.2558929999999999</v>
      </c>
      <c r="F94" s="2">
        <v>0.144454</v>
      </c>
      <c r="G94" s="2">
        <v>35.704186</v>
      </c>
      <c r="H94" s="2">
        <v>0.14116500000000001</v>
      </c>
      <c r="I94" s="2">
        <v>8.5033999999999998E-2</v>
      </c>
      <c r="J94">
        <v>46</v>
      </c>
      <c r="K94">
        <v>400</v>
      </c>
      <c r="L94">
        <v>200</v>
      </c>
      <c r="M94" t="s">
        <v>47</v>
      </c>
      <c r="N94" t="s">
        <v>47</v>
      </c>
    </row>
    <row r="95" spans="1:15" x14ac:dyDescent="0.35">
      <c r="A95">
        <v>6519</v>
      </c>
      <c r="B95">
        <v>6519</v>
      </c>
      <c r="C95" t="s">
        <v>8</v>
      </c>
      <c r="D95" s="2">
        <f t="shared" si="6"/>
        <v>0.79738368820274896</v>
      </c>
      <c r="E95" s="2">
        <v>3.3335910000000002</v>
      </c>
      <c r="F95" s="2">
        <v>0.147142</v>
      </c>
      <c r="G95" s="2">
        <v>36.137934999999999</v>
      </c>
      <c r="H95" s="2">
        <v>0.14289099999999999</v>
      </c>
      <c r="I95" s="2">
        <v>8.5619000000000001E-2</v>
      </c>
      <c r="J95">
        <v>47</v>
      </c>
      <c r="K95">
        <v>400</v>
      </c>
      <c r="L95">
        <v>200</v>
      </c>
      <c r="M95" t="s">
        <v>47</v>
      </c>
      <c r="N95" t="s">
        <v>47</v>
      </c>
    </row>
    <row r="96" spans="1:15" x14ac:dyDescent="0.35">
      <c r="A96">
        <v>6519</v>
      </c>
      <c r="B96">
        <v>6519</v>
      </c>
      <c r="C96" t="s">
        <v>8</v>
      </c>
      <c r="D96" s="2">
        <f t="shared" si="6"/>
        <v>0.7827426952041151</v>
      </c>
      <c r="E96" s="2">
        <v>3.2447189999999999</v>
      </c>
      <c r="F96" s="2">
        <v>0.14558299999999999</v>
      </c>
      <c r="G96" s="2">
        <v>40.871279000000001</v>
      </c>
      <c r="H96" s="2">
        <v>0.141291</v>
      </c>
      <c r="I96" s="2">
        <v>8.5542999999999994E-2</v>
      </c>
      <c r="J96">
        <v>48</v>
      </c>
      <c r="K96">
        <v>400</v>
      </c>
      <c r="L96">
        <v>200</v>
      </c>
      <c r="M96" t="s">
        <v>47</v>
      </c>
      <c r="N96" t="s">
        <v>47</v>
      </c>
    </row>
    <row r="97" spans="1:14" x14ac:dyDescent="0.35">
      <c r="A97">
        <v>6519</v>
      </c>
      <c r="B97">
        <v>6519</v>
      </c>
      <c r="C97" t="s">
        <v>8</v>
      </c>
      <c r="D97" s="2">
        <f t="shared" si="6"/>
        <v>0.7819548433427147</v>
      </c>
      <c r="E97" s="2">
        <v>3.2552629999999998</v>
      </c>
      <c r="F97" s="2">
        <v>0.14486599999999999</v>
      </c>
      <c r="G97" s="2">
        <v>34.275483000000001</v>
      </c>
      <c r="H97" s="2">
        <v>0.14132600000000001</v>
      </c>
      <c r="I97" s="2">
        <v>8.6094000000000004E-2</v>
      </c>
      <c r="J97">
        <v>49</v>
      </c>
      <c r="K97">
        <v>400</v>
      </c>
      <c r="L97">
        <v>200</v>
      </c>
      <c r="M97" t="s">
        <v>47</v>
      </c>
      <c r="N97" t="s">
        <v>47</v>
      </c>
    </row>
    <row r="98" spans="1:14" x14ac:dyDescent="0.35">
      <c r="A98">
        <v>6519</v>
      </c>
      <c r="B98">
        <v>6519</v>
      </c>
      <c r="C98" t="s">
        <v>8</v>
      </c>
      <c r="D98" s="2">
        <f t="shared" si="6"/>
        <v>0.77684896999137254</v>
      </c>
      <c r="E98" s="2">
        <v>3.223624</v>
      </c>
      <c r="F98" s="2">
        <v>0.14434900000000001</v>
      </c>
      <c r="G98" s="2">
        <v>37.99868</v>
      </c>
      <c r="H98" s="2">
        <v>0.13925399999999999</v>
      </c>
      <c r="I98" s="2">
        <v>8.5110000000000005E-2</v>
      </c>
      <c r="J98">
        <v>50</v>
      </c>
      <c r="K98">
        <v>400</v>
      </c>
      <c r="L98">
        <v>200</v>
      </c>
      <c r="M98" t="s">
        <v>47</v>
      </c>
      <c r="N98" t="s">
        <v>47</v>
      </c>
    </row>
    <row r="99" spans="1:14" x14ac:dyDescent="0.35">
      <c r="A99">
        <v>6519</v>
      </c>
      <c r="B99">
        <v>6519</v>
      </c>
      <c r="C99" t="s">
        <v>8</v>
      </c>
      <c r="D99" s="2">
        <f t="shared" si="6"/>
        <v>0.78484330823244219</v>
      </c>
      <c r="E99" s="2">
        <v>3.2680410000000002</v>
      </c>
      <c r="F99" s="2">
        <v>0.14537</v>
      </c>
      <c r="G99" s="2">
        <v>35.930911000000002</v>
      </c>
      <c r="H99" s="2">
        <v>0.14105599999999999</v>
      </c>
      <c r="I99" s="2">
        <v>8.5019999999999998E-2</v>
      </c>
      <c r="J99">
        <v>51</v>
      </c>
      <c r="K99">
        <v>400</v>
      </c>
      <c r="L99">
        <v>200</v>
      </c>
      <c r="M99" t="s">
        <v>47</v>
      </c>
      <c r="N99" t="s">
        <v>47</v>
      </c>
    </row>
    <row r="100" spans="1:14" x14ac:dyDescent="0.35">
      <c r="C100" t="s">
        <v>38</v>
      </c>
      <c r="D100" s="8">
        <f>AVERAGE(D90:D99)</f>
        <v>0.78412846790418911</v>
      </c>
      <c r="E100" s="8">
        <f>AVERAGE(E90:E99)</f>
        <v>3.2622078000000001</v>
      </c>
      <c r="F100" s="8">
        <f>AVERAGE(F90:F99)</f>
        <v>0.14535559999999997</v>
      </c>
      <c r="G100" s="8">
        <f>AVERAGE(G90:G99)</f>
        <v>37.031065799999993</v>
      </c>
    </row>
    <row r="101" spans="1:14" x14ac:dyDescent="0.35">
      <c r="C101" t="s">
        <v>39</v>
      </c>
      <c r="D101" s="8">
        <f>MEDIAN(D90:D99)</f>
        <v>0.78287772947139223</v>
      </c>
      <c r="E101" s="8">
        <f>MEDIAN(E90:E99)</f>
        <v>3.2551319999999997</v>
      </c>
      <c r="F101" s="8">
        <f>MEDIAN(F90:F99)</f>
        <v>0.14532149999999999</v>
      </c>
      <c r="G101" s="8">
        <f>MEDIAN(G90:G99)</f>
        <v>36.585009999999997</v>
      </c>
    </row>
    <row r="102" spans="1:14" x14ac:dyDescent="0.35">
      <c r="C102" t="s">
        <v>40</v>
      </c>
      <c r="D102" s="8">
        <f t="array" ref="D102">MEDIAN(ABS(D90:D99-MEDIAN(D90:D99)))</f>
        <v>1.4442324448637467E-3</v>
      </c>
      <c r="E102" s="8">
        <f t="array" ref="E102">MEDIAN(ABS(E90:E99-MEDIAN(E90:E99)))</f>
        <v>8.435999999999666E-3</v>
      </c>
      <c r="F102" s="8">
        <f t="array" ref="F102">MEDIAN(ABS(F90:F99-MEDIAN(F90:F99)))</f>
        <v>3.5849999999999771E-4</v>
      </c>
      <c r="G102" s="8">
        <f t="array" ref="G102">MEDIAN(ABS(G90:G99-MEDIAN(G90:G99)))</f>
        <v>0.76746149999999602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D859-3920-4C03-93BC-6CB27733A2B3}">
  <dimension ref="A1:P89"/>
  <sheetViews>
    <sheetView topLeftCell="B1" zoomScale="55" zoomScaleNormal="55" workbookViewId="0">
      <pane ySplit="1" topLeftCell="A59" activePane="bottomLeft" state="frozen"/>
      <selection pane="bottomLeft" activeCell="D75" sqref="D75"/>
    </sheetView>
  </sheetViews>
  <sheetFormatPr baseColWidth="10" defaultRowHeight="14.5" x14ac:dyDescent="0.35"/>
  <cols>
    <col min="1" max="1" width="8" bestFit="1" customWidth="1"/>
    <col min="2" max="2" width="7.08984375" bestFit="1" customWidth="1"/>
    <col min="3" max="3" width="8.1796875" bestFit="1" customWidth="1"/>
    <col min="4" max="4" width="8.453125" customWidth="1"/>
    <col min="5" max="6" width="8.81640625" bestFit="1" customWidth="1"/>
    <col min="7" max="7" width="10.81640625" bestFit="1" customWidth="1"/>
    <col min="8" max="9" width="8.81640625" bestFit="1" customWidth="1"/>
    <col min="10" max="10" width="4.7265625" bestFit="1" customWidth="1"/>
    <col min="11" max="11" width="6.7265625" bestFit="1" customWidth="1"/>
    <col min="12" max="12" width="7.36328125" bestFit="1" customWidth="1"/>
    <col min="13" max="14" width="23.08984375" bestFit="1" customWidth="1"/>
    <col min="15" max="15" width="8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43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C3" t="s">
        <v>20</v>
      </c>
      <c r="D3" s="2"/>
      <c r="E3" s="2">
        <v>3.0699000000000001</v>
      </c>
      <c r="F3" s="2">
        <v>0.11654</v>
      </c>
    </row>
    <row r="4" spans="1:16" x14ac:dyDescent="0.35">
      <c r="D4" s="2"/>
      <c r="E4" s="2"/>
      <c r="F4" s="2"/>
    </row>
    <row r="7" spans="1:16" x14ac:dyDescent="0.35">
      <c r="A7">
        <v>23000</v>
      </c>
      <c r="B7">
        <v>1088</v>
      </c>
      <c r="C7" t="s">
        <v>8</v>
      </c>
      <c r="D7" s="2">
        <f>((E7/$E$3)+(F7/$F$3))/2</f>
        <v>1.7390072795205165</v>
      </c>
      <c r="E7" s="2">
        <v>6.3341729999999998</v>
      </c>
      <c r="F7" s="2">
        <v>0.16486899999999999</v>
      </c>
      <c r="G7" s="2">
        <v>122.756334</v>
      </c>
      <c r="H7" s="2">
        <v>0.16692299999999999</v>
      </c>
      <c r="I7" s="2">
        <v>9.0041999999999997E-2</v>
      </c>
      <c r="J7">
        <v>42</v>
      </c>
      <c r="K7">
        <v>100</v>
      </c>
      <c r="L7">
        <v>50</v>
      </c>
      <c r="M7" t="s">
        <v>36</v>
      </c>
      <c r="N7" t="s">
        <v>48</v>
      </c>
      <c r="O7" s="6">
        <f>(32*L7*K7)/A7</f>
        <v>6.9565217391304346</v>
      </c>
    </row>
    <row r="8" spans="1:16" x14ac:dyDescent="0.35">
      <c r="D8" s="2">
        <f t="shared" ref="D8:D16" si="0">((E8/$E$3)+(F8/$F$3))/2</f>
        <v>1.500478633911885</v>
      </c>
      <c r="E8" s="2">
        <v>5.2509030000000001</v>
      </c>
      <c r="F8" s="2">
        <v>0.150396</v>
      </c>
      <c r="G8" s="2">
        <v>91.367735999999994</v>
      </c>
      <c r="H8" s="2">
        <v>0.148752</v>
      </c>
      <c r="I8" s="2">
        <v>9.4714000000000007E-2</v>
      </c>
      <c r="J8">
        <v>43</v>
      </c>
      <c r="K8">
        <v>100</v>
      </c>
      <c r="L8">
        <v>50</v>
      </c>
      <c r="M8" t="s">
        <v>36</v>
      </c>
      <c r="N8" t="s">
        <v>48</v>
      </c>
    </row>
    <row r="9" spans="1:16" x14ac:dyDescent="0.35">
      <c r="D9" s="2">
        <f t="shared" si="0"/>
        <v>1.1648218634694407</v>
      </c>
      <c r="E9" s="2">
        <v>3.8790659999999999</v>
      </c>
      <c r="F9" s="2">
        <v>0.124239</v>
      </c>
      <c r="G9" s="2">
        <v>45.617384999999999</v>
      </c>
      <c r="H9" s="2">
        <v>0.124501</v>
      </c>
      <c r="I9" s="2">
        <v>8.7304999999999994E-2</v>
      </c>
      <c r="J9">
        <v>44</v>
      </c>
      <c r="K9">
        <v>100</v>
      </c>
      <c r="L9">
        <v>50</v>
      </c>
      <c r="M9" t="s">
        <v>36</v>
      </c>
      <c r="N9" t="s">
        <v>48</v>
      </c>
    </row>
    <row r="10" spans="1:16" x14ac:dyDescent="0.35">
      <c r="D10" s="2">
        <f t="shared" si="0"/>
        <v>1.1560312385733669</v>
      </c>
      <c r="E10" s="2">
        <v>3.799884</v>
      </c>
      <c r="F10" s="2">
        <v>0.125196</v>
      </c>
      <c r="G10" s="2">
        <v>53.713822</v>
      </c>
      <c r="H10" s="2">
        <v>0.12925500000000001</v>
      </c>
      <c r="I10" s="2">
        <v>8.9510000000000006E-2</v>
      </c>
      <c r="J10">
        <v>45</v>
      </c>
      <c r="K10">
        <v>100</v>
      </c>
      <c r="L10">
        <v>50</v>
      </c>
      <c r="M10" t="s">
        <v>36</v>
      </c>
      <c r="N10" t="s">
        <v>48</v>
      </c>
    </row>
    <row r="11" spans="1:16" x14ac:dyDescent="0.35">
      <c r="D11" s="2">
        <f t="shared" si="0"/>
        <v>1.3886991339029602</v>
      </c>
      <c r="E11" s="2">
        <v>4.8587870000000004</v>
      </c>
      <c r="F11" s="2">
        <v>0.13922799999999999</v>
      </c>
      <c r="G11" s="2">
        <v>53.624274</v>
      </c>
      <c r="H11" s="2">
        <v>0.140682</v>
      </c>
      <c r="I11" s="2">
        <v>8.7874999999999995E-2</v>
      </c>
      <c r="J11">
        <v>46</v>
      </c>
      <c r="K11">
        <v>100</v>
      </c>
      <c r="L11">
        <v>50</v>
      </c>
      <c r="M11" t="s">
        <v>36</v>
      </c>
      <c r="N11" t="s">
        <v>48</v>
      </c>
    </row>
    <row r="12" spans="1:16" x14ac:dyDescent="0.35">
      <c r="D12" s="2">
        <f t="shared" si="0"/>
        <v>1.2444256805952791</v>
      </c>
      <c r="E12" s="2">
        <v>4.2380040000000001</v>
      </c>
      <c r="F12" s="2">
        <v>0.129167</v>
      </c>
      <c r="G12" s="2">
        <v>43.366363</v>
      </c>
      <c r="H12" s="2">
        <v>0.133073</v>
      </c>
      <c r="I12" s="2">
        <v>8.6929000000000006E-2</v>
      </c>
      <c r="J12">
        <v>47</v>
      </c>
      <c r="K12">
        <v>100</v>
      </c>
      <c r="L12">
        <v>50</v>
      </c>
      <c r="M12" t="s">
        <v>36</v>
      </c>
      <c r="N12" t="s">
        <v>48</v>
      </c>
    </row>
    <row r="13" spans="1:16" x14ac:dyDescent="0.35">
      <c r="D13" s="2">
        <f t="shared" si="0"/>
        <v>1.06861798595108</v>
      </c>
      <c r="E13" s="2">
        <v>3.491069</v>
      </c>
      <c r="F13" s="2">
        <v>0.116545</v>
      </c>
      <c r="G13" s="2">
        <v>39.886116999999999</v>
      </c>
      <c r="H13" s="2">
        <v>0.11952500000000001</v>
      </c>
      <c r="I13" s="2">
        <v>8.5583999999999993E-2</v>
      </c>
      <c r="J13">
        <v>48</v>
      </c>
      <c r="K13">
        <v>100</v>
      </c>
      <c r="L13">
        <v>50</v>
      </c>
      <c r="M13" t="s">
        <v>36</v>
      </c>
      <c r="N13" t="s">
        <v>48</v>
      </c>
    </row>
    <row r="14" spans="1:16" x14ac:dyDescent="0.35">
      <c r="D14" s="2">
        <f t="shared" si="0"/>
        <v>1.5388533830979076</v>
      </c>
      <c r="E14" s="2">
        <v>5.3856789999999997</v>
      </c>
      <c r="F14" s="2">
        <v>0.154224</v>
      </c>
      <c r="G14" s="2">
        <v>86.789469999999994</v>
      </c>
      <c r="H14" s="2">
        <v>0.15173600000000001</v>
      </c>
      <c r="I14" s="2">
        <v>9.2466000000000007E-2</v>
      </c>
      <c r="J14">
        <v>49</v>
      </c>
      <c r="K14">
        <v>100</v>
      </c>
      <c r="L14">
        <v>50</v>
      </c>
      <c r="M14" t="s">
        <v>36</v>
      </c>
      <c r="N14" t="s">
        <v>48</v>
      </c>
    </row>
    <row r="15" spans="1:16" x14ac:dyDescent="0.35">
      <c r="D15" s="2">
        <f t="shared" si="0"/>
        <v>1.3873241313614955</v>
      </c>
      <c r="E15" s="2">
        <v>4.8490539999999998</v>
      </c>
      <c r="F15" s="2">
        <v>0.13927700000000001</v>
      </c>
      <c r="G15" s="2">
        <v>56.831755999999999</v>
      </c>
      <c r="H15" s="2">
        <v>0.136764</v>
      </c>
      <c r="I15" s="2">
        <v>9.0218000000000007E-2</v>
      </c>
      <c r="J15">
        <v>50</v>
      </c>
      <c r="K15">
        <v>100</v>
      </c>
      <c r="L15">
        <v>50</v>
      </c>
      <c r="M15" t="s">
        <v>36</v>
      </c>
      <c r="N15" t="s">
        <v>48</v>
      </c>
    </row>
    <row r="16" spans="1:16" x14ac:dyDescent="0.35">
      <c r="D16" s="2">
        <f t="shared" si="0"/>
        <v>1.4245752896921666</v>
      </c>
      <c r="E16" s="2">
        <v>4.9798289999999996</v>
      </c>
      <c r="F16" s="2">
        <v>0.14299500000000001</v>
      </c>
      <c r="G16" s="2">
        <v>68.659324999999995</v>
      </c>
      <c r="H16" s="2">
        <v>0.138826</v>
      </c>
      <c r="I16" s="2">
        <v>9.4005000000000005E-2</v>
      </c>
      <c r="J16">
        <v>51</v>
      </c>
      <c r="K16">
        <v>100</v>
      </c>
      <c r="L16">
        <v>50</v>
      </c>
      <c r="M16" t="s">
        <v>36</v>
      </c>
      <c r="N16" t="s">
        <v>48</v>
      </c>
    </row>
    <row r="17" spans="1:15" x14ac:dyDescent="0.35">
      <c r="C17" t="s">
        <v>38</v>
      </c>
      <c r="D17" s="8">
        <f>AVERAGE(D7:D16)</f>
        <v>1.3612834620076097</v>
      </c>
      <c r="E17" s="8">
        <f>AVERAGE(E7:E16)</f>
        <v>4.7066448000000012</v>
      </c>
      <c r="F17" s="8">
        <f>AVERAGE(F7:F16)</f>
        <v>0.1386136</v>
      </c>
      <c r="G17" s="8">
        <f>AVERAGE(G7:G16)</f>
        <v>66.2612582</v>
      </c>
    </row>
    <row r="18" spans="1:15" x14ac:dyDescent="0.35">
      <c r="C18" t="s">
        <v>39</v>
      </c>
      <c r="D18" s="8">
        <f>MEDIAN(D7:D16)</f>
        <v>1.3880116326322278</v>
      </c>
      <c r="E18" s="8">
        <f>MEDIAN(E7:E16)</f>
        <v>4.8539205000000001</v>
      </c>
      <c r="F18" s="8">
        <f>MEDIAN(F7:F16)</f>
        <v>0.1392525</v>
      </c>
      <c r="G18" s="8">
        <f>MEDIAN(G7:G16)</f>
        <v>55.272789000000003</v>
      </c>
    </row>
    <row r="19" spans="1:15" x14ac:dyDescent="0.35">
      <c r="C19" t="s">
        <v>40</v>
      </c>
      <c r="D19" s="8">
        <f t="array" ref="D19">MEDIAN(ABS(D7:D16-MEDIAN(D7:D16)))</f>
        <v>0.14721385125131425</v>
      </c>
      <c r="E19" s="8">
        <f t="array" ref="E19">MEDIAN(ABS(E7:E16-MEDIAN(E7:E16)))</f>
        <v>0.57383749999999978</v>
      </c>
      <c r="F19" s="8">
        <f t="array" ref="F19">MEDIAN(ABS(F7:F16-MEDIAN(F7:F16)))</f>
        <v>1.26E-2</v>
      </c>
      <c r="G19" s="8">
        <f t="array" ref="G19">MEDIAN(ABS(G7:G16-MEDIAN(G7:G16)))</f>
        <v>12.646480999999998</v>
      </c>
    </row>
    <row r="21" spans="1:15" x14ac:dyDescent="0.35">
      <c r="A21">
        <v>1088</v>
      </c>
      <c r="B21">
        <v>1088</v>
      </c>
      <c r="C21" t="s">
        <v>8</v>
      </c>
      <c r="D21" s="2">
        <f>((E21/$E$3)+(F21/$F$3))/2</f>
        <v>0.86276610163109169</v>
      </c>
      <c r="E21" s="2">
        <v>2.5687039999999999</v>
      </c>
      <c r="F21" s="2">
        <v>0.10358000000000001</v>
      </c>
      <c r="G21" s="2">
        <v>35.247101999999998</v>
      </c>
      <c r="H21" s="2">
        <v>0.10970299999999999</v>
      </c>
      <c r="I21" s="2">
        <v>8.9934E-2</v>
      </c>
      <c r="J21">
        <v>42</v>
      </c>
      <c r="K21">
        <v>100</v>
      </c>
      <c r="L21">
        <v>50</v>
      </c>
      <c r="M21" t="s">
        <v>48</v>
      </c>
      <c r="N21" t="s">
        <v>48</v>
      </c>
      <c r="O21" s="6">
        <f>(32*L21*K21)/A21</f>
        <v>147.05882352941177</v>
      </c>
    </row>
    <row r="22" spans="1:15" x14ac:dyDescent="0.35">
      <c r="D22" s="2">
        <f t="shared" ref="D22:D30" si="1">((E22/$E$3)+(F22/$F$3))/2</f>
        <v>0.85518731224502165</v>
      </c>
      <c r="E22" s="2">
        <v>2.5804930000000001</v>
      </c>
      <c r="F22" s="2">
        <v>0.101366</v>
      </c>
      <c r="G22" s="2">
        <v>33.639501000000003</v>
      </c>
      <c r="H22" s="2">
        <v>0.10692400000000001</v>
      </c>
      <c r="I22" s="2">
        <v>8.6418999999999996E-2</v>
      </c>
      <c r="J22">
        <v>43</v>
      </c>
      <c r="K22">
        <v>100</v>
      </c>
      <c r="L22">
        <v>50</v>
      </c>
      <c r="M22" t="s">
        <v>48</v>
      </c>
      <c r="N22" t="s">
        <v>48</v>
      </c>
    </row>
    <row r="23" spans="1:15" x14ac:dyDescent="0.35">
      <c r="D23" s="2">
        <f t="shared" si="1"/>
        <v>0.8507088421943646</v>
      </c>
      <c r="E23" s="2">
        <v>2.5385870000000001</v>
      </c>
      <c r="F23" s="2">
        <v>0.101913</v>
      </c>
      <c r="G23" s="2">
        <v>35.612760999999999</v>
      </c>
      <c r="H23" s="2">
        <v>0.107984</v>
      </c>
      <c r="I23" s="2">
        <v>9.0357000000000007E-2</v>
      </c>
      <c r="J23">
        <v>44</v>
      </c>
      <c r="K23">
        <v>100</v>
      </c>
      <c r="L23">
        <v>50</v>
      </c>
      <c r="M23" t="s">
        <v>48</v>
      </c>
      <c r="N23" t="s">
        <v>48</v>
      </c>
    </row>
    <row r="24" spans="1:15" x14ac:dyDescent="0.35">
      <c r="D24" s="2">
        <f t="shared" si="1"/>
        <v>0.87577843463702121</v>
      </c>
      <c r="E24" s="2">
        <v>2.672463</v>
      </c>
      <c r="F24" s="2">
        <v>0.102674</v>
      </c>
      <c r="G24" s="2">
        <v>32.960026999999997</v>
      </c>
      <c r="H24" s="2">
        <v>0.10631400000000001</v>
      </c>
      <c r="I24" s="2">
        <v>8.3586999999999995E-2</v>
      </c>
      <c r="J24">
        <v>45</v>
      </c>
      <c r="K24">
        <v>100</v>
      </c>
      <c r="L24">
        <v>50</v>
      </c>
      <c r="M24" t="s">
        <v>48</v>
      </c>
      <c r="N24" t="s">
        <v>48</v>
      </c>
    </row>
    <row r="25" spans="1:15" x14ac:dyDescent="0.35">
      <c r="D25" s="2">
        <f t="shared" si="1"/>
        <v>0.85287009559590921</v>
      </c>
      <c r="E25" s="2">
        <v>2.544797</v>
      </c>
      <c r="F25" s="2">
        <v>0.10218099999999999</v>
      </c>
      <c r="G25" s="2">
        <v>34.552276999999997</v>
      </c>
      <c r="H25" s="2">
        <v>0.106887</v>
      </c>
      <c r="I25" s="2">
        <v>8.8818999999999995E-2</v>
      </c>
      <c r="J25">
        <v>46</v>
      </c>
      <c r="K25">
        <v>100</v>
      </c>
      <c r="L25">
        <v>50</v>
      </c>
      <c r="M25" t="s">
        <v>48</v>
      </c>
      <c r="N25" t="s">
        <v>48</v>
      </c>
    </row>
    <row r="26" spans="1:15" x14ac:dyDescent="0.35">
      <c r="D26" s="2">
        <f t="shared" si="1"/>
        <v>0.88173800455116291</v>
      </c>
      <c r="E26" s="2">
        <v>2.6689609999999999</v>
      </c>
      <c r="F26" s="2">
        <v>0.104196</v>
      </c>
      <c r="G26" s="2">
        <v>35.20928</v>
      </c>
      <c r="H26" s="2">
        <v>0.11126</v>
      </c>
      <c r="I26" s="2">
        <v>8.8596999999999995E-2</v>
      </c>
      <c r="J26">
        <v>47</v>
      </c>
      <c r="K26">
        <v>100</v>
      </c>
      <c r="L26">
        <v>50</v>
      </c>
      <c r="M26" t="s">
        <v>48</v>
      </c>
      <c r="N26" t="s">
        <v>48</v>
      </c>
    </row>
    <row r="27" spans="1:15" x14ac:dyDescent="0.35">
      <c r="D27" s="2">
        <f t="shared" si="1"/>
        <v>0.86746119346350903</v>
      </c>
      <c r="E27" s="2">
        <v>2.6078570000000001</v>
      </c>
      <c r="F27" s="2">
        <v>0.103188</v>
      </c>
      <c r="G27" s="2">
        <v>38.802750000000003</v>
      </c>
      <c r="H27" s="2">
        <v>0.108205</v>
      </c>
      <c r="I27" s="2">
        <v>9.0133000000000005E-2</v>
      </c>
      <c r="J27">
        <v>48</v>
      </c>
      <c r="K27">
        <v>100</v>
      </c>
      <c r="L27">
        <v>50</v>
      </c>
      <c r="M27" t="s">
        <v>48</v>
      </c>
      <c r="N27" t="s">
        <v>48</v>
      </c>
    </row>
    <row r="28" spans="1:15" x14ac:dyDescent="0.35">
      <c r="D28" s="2">
        <f t="shared" si="1"/>
        <v>0.86431917457053076</v>
      </c>
      <c r="E28" s="2">
        <v>2.6159349999999999</v>
      </c>
      <c r="F28" s="2">
        <v>0.102149</v>
      </c>
      <c r="G28" s="2">
        <v>33.440190999999999</v>
      </c>
      <c r="H28" s="2">
        <v>0.10587299999999999</v>
      </c>
      <c r="I28" s="2">
        <v>8.6212999999999998E-2</v>
      </c>
      <c r="J28">
        <v>49</v>
      </c>
      <c r="K28">
        <v>100</v>
      </c>
      <c r="L28">
        <v>50</v>
      </c>
      <c r="M28" t="s">
        <v>48</v>
      </c>
      <c r="N28" t="s">
        <v>48</v>
      </c>
    </row>
    <row r="29" spans="1:15" x14ac:dyDescent="0.35">
      <c r="D29" s="2">
        <f t="shared" si="1"/>
        <v>0.88721371742087629</v>
      </c>
      <c r="E29" s="2">
        <v>2.6638579999999998</v>
      </c>
      <c r="F29" s="2">
        <v>0.105666</v>
      </c>
      <c r="G29" s="2">
        <v>36.322122</v>
      </c>
      <c r="H29" s="2">
        <v>0.11122799999999999</v>
      </c>
      <c r="I29" s="2">
        <v>9.0899999999999995E-2</v>
      </c>
      <c r="J29">
        <v>50</v>
      </c>
      <c r="K29">
        <v>100</v>
      </c>
      <c r="L29">
        <v>50</v>
      </c>
      <c r="M29" t="s">
        <v>48</v>
      </c>
      <c r="N29" t="s">
        <v>48</v>
      </c>
    </row>
    <row r="30" spans="1:15" x14ac:dyDescent="0.35">
      <c r="D30" s="2">
        <f t="shared" si="1"/>
        <v>0.87453236190212358</v>
      </c>
      <c r="E30" s="2">
        <v>2.6808809999999998</v>
      </c>
      <c r="F30" s="2">
        <v>0.102064</v>
      </c>
      <c r="G30" s="2">
        <v>34.266815999999999</v>
      </c>
      <c r="H30" s="2">
        <v>0.106589</v>
      </c>
      <c r="I30" s="2">
        <v>8.5418999999999995E-2</v>
      </c>
      <c r="J30">
        <v>51</v>
      </c>
      <c r="K30">
        <v>100</v>
      </c>
      <c r="L30">
        <v>50</v>
      </c>
      <c r="M30" t="s">
        <v>48</v>
      </c>
      <c r="N30" t="s">
        <v>48</v>
      </c>
    </row>
    <row r="31" spans="1:15" x14ac:dyDescent="0.35">
      <c r="C31" t="s">
        <v>38</v>
      </c>
      <c r="D31" s="8">
        <f>AVERAGE(D21:D30)</f>
        <v>0.86725752382116106</v>
      </c>
      <c r="E31" s="8">
        <f>AVERAGE(E21:E30)</f>
        <v>2.6142536000000001</v>
      </c>
      <c r="F31" s="8">
        <f>AVERAGE(F21:F30)</f>
        <v>0.10289770000000001</v>
      </c>
      <c r="G31" s="8">
        <f>AVERAGE(G21:G30)</f>
        <v>35.005282699999995</v>
      </c>
    </row>
    <row r="32" spans="1:15" x14ac:dyDescent="0.35">
      <c r="C32" t="s">
        <v>39</v>
      </c>
      <c r="D32" s="8">
        <f>MEDIAN(D21:D30)</f>
        <v>0.86589018401701989</v>
      </c>
      <c r="E32" s="8">
        <f>MEDIAN(E21:E30)</f>
        <v>2.6118959999999998</v>
      </c>
      <c r="F32" s="8">
        <f>MEDIAN(F21:F30)</f>
        <v>0.1024275</v>
      </c>
      <c r="G32" s="8">
        <f>MEDIAN(G21:G30)</f>
        <v>34.880778499999998</v>
      </c>
    </row>
    <row r="33" spans="1:15" x14ac:dyDescent="0.35">
      <c r="C33" t="s">
        <v>40</v>
      </c>
      <c r="D33" s="8">
        <f t="array" ref="D33">MEDIAN(ABS(D21:D30-MEDIAN(D21:D30)))</f>
        <v>1.0295561195999781E-2</v>
      </c>
      <c r="E33" s="8">
        <f t="array" ref="E33">MEDIAN(ABS(E21:E30-MEDIAN(E21:E30)))</f>
        <v>5.4513500000000104E-2</v>
      </c>
      <c r="F33" s="8">
        <f t="array" ref="F33">MEDIAN(ABS(F21:F30-MEDIAN(F21:F30)))</f>
        <v>6.3749999999999918E-4</v>
      </c>
      <c r="G33" s="8">
        <f t="array" ref="G33">MEDIAN(ABS(G21:G30-MEDIAN(G21:G30)))</f>
        <v>0.98662999999999812</v>
      </c>
    </row>
    <row r="35" spans="1:15" x14ac:dyDescent="0.35">
      <c r="A35">
        <v>23000</v>
      </c>
      <c r="B35">
        <v>1088</v>
      </c>
      <c r="C35" t="s">
        <v>8</v>
      </c>
      <c r="D35" s="2">
        <f>((E35/$E$3)+(F35/$F$3))/2</f>
        <v>1.0410366165277136</v>
      </c>
      <c r="E35" s="2">
        <v>3.3623970000000001</v>
      </c>
      <c r="F35" s="2">
        <v>0.11500100000000001</v>
      </c>
      <c r="G35" s="2">
        <v>33.454557000000001</v>
      </c>
      <c r="H35" s="2">
        <v>0.115747</v>
      </c>
      <c r="I35" s="2">
        <v>7.9504000000000005E-2</v>
      </c>
      <c r="J35">
        <v>42</v>
      </c>
      <c r="K35">
        <v>200</v>
      </c>
      <c r="L35">
        <v>100</v>
      </c>
      <c r="M35" t="s">
        <v>36</v>
      </c>
      <c r="N35" t="s">
        <v>48</v>
      </c>
      <c r="O35" s="6">
        <f>(32*L35*K35)/A35</f>
        <v>27.826086956521738</v>
      </c>
    </row>
    <row r="36" spans="1:15" x14ac:dyDescent="0.35">
      <c r="D36" s="2">
        <f t="shared" ref="D36:D44" si="2">((E36/$E$3)+(F36/$F$3))/2</f>
        <v>1.1289152445407733</v>
      </c>
      <c r="E36" s="2">
        <v>3.7629999999999999</v>
      </c>
      <c r="F36" s="2">
        <v>0.12027599999999999</v>
      </c>
      <c r="G36" s="2">
        <v>35.282905</v>
      </c>
      <c r="H36" s="2">
        <v>0.122615</v>
      </c>
      <c r="I36" s="2">
        <v>8.1899E-2</v>
      </c>
      <c r="J36">
        <v>43</v>
      </c>
      <c r="K36">
        <v>200</v>
      </c>
      <c r="L36">
        <v>100</v>
      </c>
      <c r="M36" t="s">
        <v>36</v>
      </c>
      <c r="N36" t="s">
        <v>48</v>
      </c>
    </row>
    <row r="37" spans="1:15" x14ac:dyDescent="0.35">
      <c r="D37" s="2">
        <f t="shared" si="2"/>
        <v>1.0334040954506634</v>
      </c>
      <c r="E37" s="2">
        <v>3.3533620000000002</v>
      </c>
      <c r="F37" s="2">
        <v>0.113565</v>
      </c>
      <c r="G37" s="2">
        <v>34.119447000000001</v>
      </c>
      <c r="H37" s="2">
        <v>0.116411</v>
      </c>
      <c r="I37" s="2">
        <v>7.9001000000000002E-2</v>
      </c>
      <c r="J37">
        <v>44</v>
      </c>
      <c r="K37">
        <v>200</v>
      </c>
      <c r="L37">
        <v>100</v>
      </c>
      <c r="M37" t="s">
        <v>36</v>
      </c>
      <c r="N37" t="s">
        <v>48</v>
      </c>
    </row>
    <row r="38" spans="1:15" x14ac:dyDescent="0.35">
      <c r="D38" s="2">
        <f t="shared" si="2"/>
        <v>1.0949191413432393</v>
      </c>
      <c r="E38" s="2">
        <v>3.604584</v>
      </c>
      <c r="F38" s="2">
        <v>0.118366</v>
      </c>
      <c r="G38" s="2">
        <v>36.271172</v>
      </c>
      <c r="H38" s="2">
        <v>0.119506</v>
      </c>
      <c r="I38" s="2">
        <v>8.0846000000000001E-2</v>
      </c>
      <c r="J38">
        <v>45</v>
      </c>
      <c r="K38">
        <v>200</v>
      </c>
      <c r="L38">
        <v>100</v>
      </c>
      <c r="M38" t="s">
        <v>36</v>
      </c>
      <c r="N38" t="s">
        <v>48</v>
      </c>
    </row>
    <row r="39" spans="1:15" x14ac:dyDescent="0.35">
      <c r="D39" s="2">
        <f t="shared" si="2"/>
        <v>1.0669298976656107</v>
      </c>
      <c r="E39" s="2">
        <v>3.4903719999999998</v>
      </c>
      <c r="F39" s="2">
        <v>0.116178</v>
      </c>
      <c r="G39" s="2">
        <v>35.488503999999999</v>
      </c>
      <c r="H39" s="2">
        <v>0.117855</v>
      </c>
      <c r="I39" s="2">
        <v>8.1303E-2</v>
      </c>
      <c r="J39">
        <v>46</v>
      </c>
      <c r="K39">
        <v>200</v>
      </c>
      <c r="L39">
        <v>100</v>
      </c>
      <c r="M39" t="s">
        <v>36</v>
      </c>
      <c r="N39" t="s">
        <v>48</v>
      </c>
    </row>
    <row r="40" spans="1:15" x14ac:dyDescent="0.35">
      <c r="D40" s="2">
        <f t="shared" si="2"/>
        <v>1.1210701002436378</v>
      </c>
      <c r="E40" s="2">
        <v>3.737908</v>
      </c>
      <c r="F40" s="2">
        <v>0.11940000000000001</v>
      </c>
      <c r="G40" s="2">
        <v>34.449117000000001</v>
      </c>
      <c r="H40" s="2">
        <v>0.11981600000000001</v>
      </c>
      <c r="I40" s="2">
        <v>8.1563999999999998E-2</v>
      </c>
      <c r="J40">
        <v>47</v>
      </c>
      <c r="K40">
        <v>200</v>
      </c>
      <c r="L40">
        <v>100</v>
      </c>
      <c r="M40" t="s">
        <v>36</v>
      </c>
      <c r="N40" t="s">
        <v>48</v>
      </c>
    </row>
    <row r="41" spans="1:15" x14ac:dyDescent="0.35">
      <c r="D41" s="2">
        <f t="shared" si="2"/>
        <v>1.063741612740519</v>
      </c>
      <c r="E41" s="2">
        <v>3.4761440000000001</v>
      </c>
      <c r="F41" s="2">
        <v>0.11597499999999999</v>
      </c>
      <c r="G41" s="2">
        <v>34.951661999999999</v>
      </c>
      <c r="H41" s="2">
        <v>0.116359</v>
      </c>
      <c r="I41" s="2">
        <v>8.0140000000000003E-2</v>
      </c>
      <c r="J41">
        <v>48</v>
      </c>
      <c r="K41">
        <v>200</v>
      </c>
      <c r="L41">
        <v>100</v>
      </c>
      <c r="M41" t="s">
        <v>36</v>
      </c>
      <c r="N41" t="s">
        <v>48</v>
      </c>
    </row>
    <row r="42" spans="1:15" x14ac:dyDescent="0.35">
      <c r="D42" s="2">
        <f t="shared" si="2"/>
        <v>0.99644803424189832</v>
      </c>
      <c r="E42" s="2">
        <v>3.2046950000000001</v>
      </c>
      <c r="F42" s="2">
        <v>0.110595</v>
      </c>
      <c r="G42" s="2">
        <v>32.825038999999997</v>
      </c>
      <c r="H42" s="2">
        <v>0.11167299999999999</v>
      </c>
      <c r="I42" s="2">
        <v>8.0692E-2</v>
      </c>
      <c r="J42">
        <v>49</v>
      </c>
      <c r="K42">
        <v>200</v>
      </c>
      <c r="L42">
        <v>100</v>
      </c>
      <c r="M42" t="s">
        <v>36</v>
      </c>
      <c r="N42" t="s">
        <v>48</v>
      </c>
    </row>
    <row r="43" spans="1:15" x14ac:dyDescent="0.35">
      <c r="D43" s="2">
        <f t="shared" si="2"/>
        <v>1.0067819113047101</v>
      </c>
      <c r="E43" s="2">
        <v>3.2289460000000001</v>
      </c>
      <c r="F43" s="2">
        <v>0.112083</v>
      </c>
      <c r="G43" s="2">
        <v>32.074803000000003</v>
      </c>
      <c r="H43" s="2">
        <v>0.114659</v>
      </c>
      <c r="I43" s="2">
        <v>7.8543000000000002E-2</v>
      </c>
      <c r="J43">
        <v>50</v>
      </c>
      <c r="K43">
        <v>200</v>
      </c>
      <c r="L43">
        <v>100</v>
      </c>
      <c r="M43" t="s">
        <v>36</v>
      </c>
      <c r="N43" t="s">
        <v>48</v>
      </c>
    </row>
    <row r="44" spans="1:15" x14ac:dyDescent="0.35">
      <c r="D44" s="2">
        <f t="shared" si="2"/>
        <v>0.96949661170568102</v>
      </c>
      <c r="E44" s="2">
        <v>3.0836839999999999</v>
      </c>
      <c r="F44" s="2">
        <v>0.108907</v>
      </c>
      <c r="G44" s="2">
        <v>32.036290000000001</v>
      </c>
      <c r="H44" s="2">
        <v>0.111321</v>
      </c>
      <c r="I44" s="2">
        <v>7.9824999999999993E-2</v>
      </c>
      <c r="J44">
        <v>51</v>
      </c>
      <c r="K44">
        <v>200</v>
      </c>
      <c r="L44">
        <v>100</v>
      </c>
      <c r="M44" t="s">
        <v>36</v>
      </c>
      <c r="N44" t="s">
        <v>48</v>
      </c>
    </row>
    <row r="45" spans="1:15" x14ac:dyDescent="0.35">
      <c r="C45" t="s">
        <v>38</v>
      </c>
      <c r="D45" s="8">
        <f>AVERAGE(D35:D44)</f>
        <v>1.0522743265764447</v>
      </c>
      <c r="E45" s="8">
        <f>AVERAGE(E35:E44)</f>
        <v>3.4305092000000004</v>
      </c>
      <c r="F45" s="8">
        <f>AVERAGE(F35:F44)</f>
        <v>0.11503459999999999</v>
      </c>
      <c r="G45" s="8">
        <f>AVERAGE(G35:G44)</f>
        <v>34.095349599999999</v>
      </c>
    </row>
    <row r="46" spans="1:15" x14ac:dyDescent="0.35">
      <c r="C46" t="s">
        <v>39</v>
      </c>
      <c r="D46" s="8">
        <f>MEDIAN(D35:D44)</f>
        <v>1.0523891146341162</v>
      </c>
      <c r="E46" s="8">
        <f>MEDIAN(E35:E44)</f>
        <v>3.4192705000000001</v>
      </c>
      <c r="F46" s="8">
        <f>MEDIAN(F35:F44)</f>
        <v>0.11548800000000001</v>
      </c>
      <c r="G46" s="8">
        <f>MEDIAN(G35:G44)</f>
        <v>34.284282000000005</v>
      </c>
    </row>
    <row r="47" spans="1:15" x14ac:dyDescent="0.35">
      <c r="C47" t="s">
        <v>40</v>
      </c>
      <c r="D47" s="8">
        <f t="array" ref="D47">MEDIAN(ABS(D35:D44-MEDIAN(D35:D44)))</f>
        <v>4.4068615019264623E-2</v>
      </c>
      <c r="E47" s="8">
        <f t="array" ref="E47">MEDIAN(ABS(E35:E44-MEDIAN(E35:E44)))</f>
        <v>0.18781899999999996</v>
      </c>
      <c r="F47" s="8">
        <f t="array" ref="F47">MEDIAN(ABS(F35:F44-MEDIAN(F35:F44)))</f>
        <v>3.1414999999999985E-3</v>
      </c>
      <c r="G47" s="8">
        <f t="array" ref="G47">MEDIAN(ABS(G35:G44-MEDIAN(G35:G44)))</f>
        <v>1.1014224999999946</v>
      </c>
    </row>
    <row r="49" spans="1:15" x14ac:dyDescent="0.35">
      <c r="A49">
        <v>1088</v>
      </c>
      <c r="B49">
        <v>1088</v>
      </c>
      <c r="C49" t="s">
        <v>8</v>
      </c>
      <c r="D49" s="2">
        <f>((E49/$E$3)+(F49/$F$3))/2</f>
        <v>0.86307721083257549</v>
      </c>
      <c r="E49" s="2">
        <v>2.594401</v>
      </c>
      <c r="F49" s="2">
        <v>0.102677</v>
      </c>
      <c r="G49" s="2">
        <v>30.807193999999999</v>
      </c>
      <c r="H49" s="2">
        <v>0.10625900000000001</v>
      </c>
      <c r="I49" s="2">
        <v>7.8424999999999995E-2</v>
      </c>
      <c r="J49">
        <v>42</v>
      </c>
      <c r="K49">
        <v>200</v>
      </c>
      <c r="L49">
        <v>100</v>
      </c>
      <c r="M49" t="s">
        <v>48</v>
      </c>
      <c r="N49" t="s">
        <v>48</v>
      </c>
      <c r="O49" s="6">
        <f>(32*L49*K49)/A49</f>
        <v>588.23529411764707</v>
      </c>
    </row>
    <row r="50" spans="1:15" x14ac:dyDescent="0.35">
      <c r="D50" s="2">
        <f t="shared" ref="D50:D58" si="3">((E50/$E$3)+(F50/$F$3))/2</f>
        <v>0.85438646981427913</v>
      </c>
      <c r="E50" s="2">
        <v>2.5352199999999998</v>
      </c>
      <c r="F50" s="2">
        <v>0.102898</v>
      </c>
      <c r="G50" s="2">
        <v>32.020262000000002</v>
      </c>
      <c r="H50" s="2">
        <v>0.107208</v>
      </c>
      <c r="I50" s="2">
        <v>8.0270999999999995E-2</v>
      </c>
      <c r="J50">
        <v>43</v>
      </c>
      <c r="K50">
        <v>200</v>
      </c>
      <c r="L50">
        <v>100</v>
      </c>
      <c r="M50" t="s">
        <v>48</v>
      </c>
      <c r="N50" t="s">
        <v>48</v>
      </c>
    </row>
    <row r="51" spans="1:15" x14ac:dyDescent="0.35">
      <c r="D51" s="2">
        <f t="shared" si="3"/>
        <v>0.89262489676706303</v>
      </c>
      <c r="E51" s="2">
        <v>2.6721620000000001</v>
      </c>
      <c r="F51" s="2">
        <v>0.106612</v>
      </c>
      <c r="G51" s="2">
        <v>33.229540999999998</v>
      </c>
      <c r="H51" s="2">
        <v>0.110975</v>
      </c>
      <c r="I51" s="2">
        <v>8.2475999999999994E-2</v>
      </c>
      <c r="J51">
        <v>44</v>
      </c>
      <c r="K51">
        <v>200</v>
      </c>
      <c r="L51">
        <v>100</v>
      </c>
      <c r="M51" t="s">
        <v>48</v>
      </c>
      <c r="N51" t="s">
        <v>48</v>
      </c>
    </row>
    <row r="52" spans="1:15" x14ac:dyDescent="0.35">
      <c r="D52" s="2">
        <f t="shared" si="3"/>
        <v>0.86830318562338205</v>
      </c>
      <c r="E52" s="2">
        <v>2.5968789999999999</v>
      </c>
      <c r="F52" s="2">
        <v>0.103801</v>
      </c>
      <c r="G52" s="2">
        <v>33.809370999999999</v>
      </c>
      <c r="H52" s="2">
        <v>0.107317</v>
      </c>
      <c r="I52" s="2">
        <v>8.0338000000000007E-2</v>
      </c>
      <c r="J52">
        <v>45</v>
      </c>
      <c r="K52">
        <v>200</v>
      </c>
      <c r="L52">
        <v>100</v>
      </c>
      <c r="M52" t="s">
        <v>48</v>
      </c>
      <c r="N52" t="s">
        <v>48</v>
      </c>
    </row>
    <row r="53" spans="1:15" x14ac:dyDescent="0.35">
      <c r="D53" s="2">
        <f t="shared" si="3"/>
        <v>0.86999379477341598</v>
      </c>
      <c r="E53" s="2">
        <v>2.5628199999999999</v>
      </c>
      <c r="F53" s="2">
        <v>0.105488</v>
      </c>
      <c r="G53" s="2">
        <v>32.308096999999997</v>
      </c>
      <c r="H53" s="2">
        <v>0.10921</v>
      </c>
      <c r="I53" s="2">
        <v>8.2068000000000002E-2</v>
      </c>
      <c r="J53">
        <v>46</v>
      </c>
      <c r="K53">
        <v>200</v>
      </c>
      <c r="L53">
        <v>100</v>
      </c>
      <c r="M53" t="s">
        <v>48</v>
      </c>
      <c r="N53" t="s">
        <v>48</v>
      </c>
    </row>
    <row r="54" spans="1:15" x14ac:dyDescent="0.35">
      <c r="D54" s="2">
        <f t="shared" si="3"/>
        <v>0.84889630901521906</v>
      </c>
      <c r="E54" s="2">
        <v>2.5322789999999999</v>
      </c>
      <c r="F54" s="2">
        <v>0.10173</v>
      </c>
      <c r="G54" s="2">
        <v>30.758790999999999</v>
      </c>
      <c r="H54" s="2">
        <v>0.10603</v>
      </c>
      <c r="I54" s="2">
        <v>8.0798999999999996E-2</v>
      </c>
      <c r="J54">
        <v>47</v>
      </c>
      <c r="K54">
        <v>200</v>
      </c>
      <c r="L54">
        <v>100</v>
      </c>
      <c r="M54" t="s">
        <v>48</v>
      </c>
      <c r="N54" t="s">
        <v>48</v>
      </c>
    </row>
    <row r="55" spans="1:15" x14ac:dyDescent="0.35">
      <c r="D55" s="2">
        <f t="shared" si="3"/>
        <v>0.86081102729602588</v>
      </c>
      <c r="E55" s="2">
        <v>2.5469010000000001</v>
      </c>
      <c r="F55" s="2">
        <v>0.103952</v>
      </c>
      <c r="G55" s="2">
        <v>34.642409999999998</v>
      </c>
      <c r="H55" s="2">
        <v>0.10796699999999999</v>
      </c>
      <c r="I55" s="2">
        <v>8.4737999999999994E-2</v>
      </c>
      <c r="J55">
        <v>48</v>
      </c>
      <c r="K55">
        <v>200</v>
      </c>
      <c r="L55">
        <v>100</v>
      </c>
      <c r="M55" t="s">
        <v>48</v>
      </c>
      <c r="N55" t="s">
        <v>48</v>
      </c>
    </row>
    <row r="56" spans="1:15" x14ac:dyDescent="0.35">
      <c r="D56" s="2">
        <f t="shared" si="3"/>
        <v>0.84633867109941696</v>
      </c>
      <c r="E56" s="2">
        <v>2.528851</v>
      </c>
      <c r="F56" s="2">
        <v>0.10126400000000001</v>
      </c>
      <c r="G56" s="2">
        <v>32.611656000000004</v>
      </c>
      <c r="H56" s="2">
        <v>0.105075</v>
      </c>
      <c r="I56" s="2">
        <v>7.8723000000000001E-2</v>
      </c>
      <c r="J56">
        <v>49</v>
      </c>
      <c r="K56">
        <v>200</v>
      </c>
      <c r="L56">
        <v>100</v>
      </c>
      <c r="M56" t="s">
        <v>48</v>
      </c>
      <c r="N56" t="s">
        <v>48</v>
      </c>
    </row>
    <row r="57" spans="1:15" x14ac:dyDescent="0.35">
      <c r="D57" s="2">
        <f t="shared" si="3"/>
        <v>0.86610706349504629</v>
      </c>
      <c r="E57" s="2">
        <v>2.5876890000000001</v>
      </c>
      <c r="F57" s="2">
        <v>0.10363799999999999</v>
      </c>
      <c r="G57" s="2">
        <v>31.319168000000001</v>
      </c>
      <c r="H57" s="2">
        <v>0.10735599999999999</v>
      </c>
      <c r="I57" s="2">
        <v>8.1545000000000006E-2</v>
      </c>
      <c r="J57">
        <v>50</v>
      </c>
      <c r="K57">
        <v>200</v>
      </c>
      <c r="L57">
        <v>100</v>
      </c>
      <c r="M57" t="s">
        <v>48</v>
      </c>
      <c r="N57" t="s">
        <v>48</v>
      </c>
    </row>
    <row r="58" spans="1:15" x14ac:dyDescent="0.35">
      <c r="D58" s="2">
        <f t="shared" si="3"/>
        <v>0.85677590989841723</v>
      </c>
      <c r="E58" s="2">
        <v>2.558926</v>
      </c>
      <c r="F58" s="2">
        <v>0.10255499999999999</v>
      </c>
      <c r="G58" s="2">
        <v>33.299340999999998</v>
      </c>
      <c r="H58" s="2">
        <v>0.107262</v>
      </c>
      <c r="I58" s="2">
        <v>8.2977999999999996E-2</v>
      </c>
      <c r="J58">
        <v>51</v>
      </c>
      <c r="K58">
        <v>200</v>
      </c>
      <c r="L58">
        <v>100</v>
      </c>
      <c r="M58" t="s">
        <v>48</v>
      </c>
      <c r="N58" t="s">
        <v>48</v>
      </c>
    </row>
    <row r="59" spans="1:15" x14ac:dyDescent="0.35">
      <c r="C59" t="s">
        <v>38</v>
      </c>
      <c r="D59" s="8">
        <f>AVERAGE(D49:D58)</f>
        <v>0.86273145386148398</v>
      </c>
      <c r="E59" s="8">
        <f>AVERAGE(E49:E58)</f>
        <v>2.5716127999999996</v>
      </c>
      <c r="F59" s="8">
        <f>AVERAGE(F49:F58)</f>
        <v>0.10346150000000001</v>
      </c>
      <c r="G59" s="8">
        <f>AVERAGE(G49:G58)</f>
        <v>32.480583100000004</v>
      </c>
    </row>
    <row r="60" spans="1:15" x14ac:dyDescent="0.35">
      <c r="C60" t="s">
        <v>39</v>
      </c>
      <c r="D60" s="8">
        <f>MEDIAN(D49:D58)</f>
        <v>0.86194411906430068</v>
      </c>
      <c r="E60" s="8">
        <f>MEDIAN(E49:E58)</f>
        <v>2.560873</v>
      </c>
      <c r="F60" s="8">
        <f>MEDIAN(F49:F58)</f>
        <v>0.103268</v>
      </c>
      <c r="G60" s="8">
        <f>MEDIAN(G49:G58)</f>
        <v>32.4598765</v>
      </c>
    </row>
    <row r="61" spans="1:15" x14ac:dyDescent="0.35">
      <c r="C61" t="s">
        <v>40</v>
      </c>
      <c r="D61" s="8">
        <f t="array" ref="D61">MEDIAN(ABS(D49:D58-MEDIAN(D49:D58)))</f>
        <v>6.9583579045514599E-3</v>
      </c>
      <c r="E61" s="8">
        <f t="array" ref="E61">MEDIAN(ABS(E49:E58-MEDIAN(E49:E58)))</f>
        <v>2.7705000000000091E-2</v>
      </c>
      <c r="F61" s="8">
        <f t="array" ref="F61">MEDIAN(ABS(F49:F58-MEDIAN(F49:F58)))</f>
        <v>6.9850000000000467E-4</v>
      </c>
      <c r="G61" s="8">
        <f t="array" ref="G61">MEDIAN(ABS(G49:G58-MEDIAN(G49:G58)))</f>
        <v>0.99008649999999854</v>
      </c>
    </row>
    <row r="63" spans="1:15" x14ac:dyDescent="0.35">
      <c r="A63">
        <v>23000</v>
      </c>
      <c r="B63">
        <v>1088</v>
      </c>
      <c r="C63" t="s">
        <v>8</v>
      </c>
      <c r="D63" s="2">
        <f>((E63/$E$3)+(F63/$F$3))/2</f>
        <v>0.87095432757911084</v>
      </c>
      <c r="E63" s="2">
        <v>2.6248260000000001</v>
      </c>
      <c r="F63" s="2">
        <v>0.10335800000000001</v>
      </c>
      <c r="G63" s="2">
        <v>27.222905000000001</v>
      </c>
      <c r="H63" s="2">
        <v>0.107695</v>
      </c>
      <c r="I63" s="2">
        <v>7.2887999999999994E-2</v>
      </c>
      <c r="J63">
        <v>42</v>
      </c>
      <c r="K63">
        <v>400</v>
      </c>
      <c r="L63">
        <v>200</v>
      </c>
      <c r="M63" t="s">
        <v>36</v>
      </c>
      <c r="N63" t="s">
        <v>48</v>
      </c>
      <c r="O63" s="6">
        <f>(32*L63*K63)/A63</f>
        <v>111.30434782608695</v>
      </c>
    </row>
    <row r="64" spans="1:15" x14ac:dyDescent="0.35">
      <c r="D64" s="2">
        <f t="shared" ref="D64:D72" si="4">((E64/$E$3)+(F64/$F$3))/2</f>
        <v>0.92139577110797954</v>
      </c>
      <c r="E64" s="2">
        <v>2.837456</v>
      </c>
      <c r="F64" s="2">
        <v>0.107043</v>
      </c>
      <c r="G64" s="2">
        <v>29.707303</v>
      </c>
      <c r="H64" s="2">
        <v>0.109999</v>
      </c>
      <c r="I64" s="2">
        <v>7.9646999999999996E-2</v>
      </c>
      <c r="J64">
        <v>43</v>
      </c>
      <c r="K64">
        <v>400</v>
      </c>
      <c r="L64">
        <v>200</v>
      </c>
      <c r="M64" t="s">
        <v>36</v>
      </c>
      <c r="N64" t="s">
        <v>48</v>
      </c>
    </row>
    <row r="65" spans="1:15" x14ac:dyDescent="0.35">
      <c r="D65" s="2">
        <f t="shared" si="4"/>
        <v>0.90515986445514607</v>
      </c>
      <c r="E65" s="2">
        <v>2.7707510000000002</v>
      </c>
      <c r="F65" s="2">
        <v>0.105791</v>
      </c>
      <c r="G65" s="2">
        <v>28.067422000000001</v>
      </c>
      <c r="H65" s="2">
        <v>0.109268</v>
      </c>
      <c r="I65" s="2">
        <v>7.7770000000000006E-2</v>
      </c>
      <c r="J65">
        <v>44</v>
      </c>
      <c r="K65">
        <v>400</v>
      </c>
      <c r="L65">
        <v>200</v>
      </c>
      <c r="M65" t="s">
        <v>36</v>
      </c>
      <c r="N65" t="s">
        <v>48</v>
      </c>
    </row>
    <row r="66" spans="1:15" x14ac:dyDescent="0.35">
      <c r="D66" s="2">
        <f t="shared" si="4"/>
        <v>0.92196604370722079</v>
      </c>
      <c r="E66" s="2">
        <v>2.8560249999999998</v>
      </c>
      <c r="F66" s="2">
        <v>0.106471</v>
      </c>
      <c r="G66" s="2">
        <v>28.982144999999999</v>
      </c>
      <c r="H66" s="2">
        <v>0.11036899999999999</v>
      </c>
      <c r="I66" s="2">
        <v>7.6731999999999995E-2</v>
      </c>
      <c r="J66">
        <v>45</v>
      </c>
      <c r="K66">
        <v>400</v>
      </c>
      <c r="L66">
        <v>200</v>
      </c>
      <c r="M66" t="s">
        <v>36</v>
      </c>
      <c r="N66" t="s">
        <v>48</v>
      </c>
    </row>
    <row r="67" spans="1:15" x14ac:dyDescent="0.35">
      <c r="D67" s="2">
        <f t="shared" si="4"/>
        <v>0.85127515905319884</v>
      </c>
      <c r="E67" s="2">
        <v>2.5307369999999998</v>
      </c>
      <c r="F67" s="2">
        <v>0.102343</v>
      </c>
      <c r="G67" s="2">
        <v>29.183665999999999</v>
      </c>
      <c r="H67" s="2">
        <v>0.10638</v>
      </c>
      <c r="I67" s="2">
        <v>7.5108999999999995E-2</v>
      </c>
      <c r="J67">
        <v>46</v>
      </c>
      <c r="K67">
        <v>400</v>
      </c>
      <c r="L67">
        <v>200</v>
      </c>
      <c r="M67" t="s">
        <v>36</v>
      </c>
      <c r="N67" t="s">
        <v>48</v>
      </c>
    </row>
    <row r="68" spans="1:15" x14ac:dyDescent="0.35">
      <c r="D68" s="2"/>
      <c r="J68">
        <v>47</v>
      </c>
    </row>
    <row r="69" spans="1:15" x14ac:dyDescent="0.35">
      <c r="D69" s="2"/>
      <c r="J69">
        <v>48</v>
      </c>
    </row>
    <row r="70" spans="1:15" x14ac:dyDescent="0.35">
      <c r="D70" s="2"/>
      <c r="J70">
        <v>49</v>
      </c>
    </row>
    <row r="71" spans="1:15" x14ac:dyDescent="0.35">
      <c r="D71" s="2"/>
      <c r="J71">
        <v>50</v>
      </c>
    </row>
    <row r="72" spans="1:15" x14ac:dyDescent="0.35">
      <c r="D72" s="2"/>
      <c r="J72">
        <v>51</v>
      </c>
    </row>
    <row r="73" spans="1:15" x14ac:dyDescent="0.35">
      <c r="C73" t="s">
        <v>38</v>
      </c>
      <c r="D73" s="8">
        <f>AVERAGE(D63:D72)</f>
        <v>0.89415023318053122</v>
      </c>
      <c r="E73" s="8">
        <f>AVERAGE(E63:E72)</f>
        <v>2.7239590000000002</v>
      </c>
      <c r="F73" s="8">
        <f>AVERAGE(F63:F72)</f>
        <v>0.10500119999999999</v>
      </c>
      <c r="G73" s="8">
        <f>AVERAGE(G63:G72)</f>
        <v>28.6326882</v>
      </c>
    </row>
    <row r="74" spans="1:15" x14ac:dyDescent="0.35">
      <c r="C74" t="s">
        <v>39</v>
      </c>
      <c r="D74" s="8">
        <f>MEDIAN(D63:D72)</f>
        <v>0.90515986445514607</v>
      </c>
      <c r="E74" s="8">
        <f>MEDIAN(E63:E72)</f>
        <v>2.7707510000000002</v>
      </c>
      <c r="F74" s="8">
        <f>MEDIAN(F63:F72)</f>
        <v>0.105791</v>
      </c>
      <c r="G74" s="8">
        <f>MEDIAN(G63:G72)</f>
        <v>28.982144999999999</v>
      </c>
    </row>
    <row r="75" spans="1:15" x14ac:dyDescent="0.35">
      <c r="C75" t="s">
        <v>40</v>
      </c>
      <c r="D75" s="8">
        <f t="array" ref="D75">MEDIAN(ABS(D63:D67-MEDIAN(D63:D67)))</f>
        <v>1.6806179252074727E-2</v>
      </c>
      <c r="E75" s="8"/>
      <c r="F75" s="8"/>
      <c r="G75" s="8"/>
    </row>
    <row r="77" spans="1:15" x14ac:dyDescent="0.35">
      <c r="A77">
        <v>1088</v>
      </c>
      <c r="B77">
        <v>1088</v>
      </c>
      <c r="C77" t="s">
        <v>8</v>
      </c>
      <c r="D77" s="2">
        <f>((E77/$E$3)+(F77/$F$3))/2</f>
        <v>0.84602974963986666</v>
      </c>
      <c r="E77" s="2">
        <v>2.5250840000000001</v>
      </c>
      <c r="F77" s="2">
        <v>0.10133499999999999</v>
      </c>
      <c r="G77" s="2">
        <v>32.209600000000002</v>
      </c>
      <c r="H77" s="2">
        <v>0.107194</v>
      </c>
      <c r="I77" s="2">
        <v>7.5853000000000004E-2</v>
      </c>
      <c r="J77">
        <v>42</v>
      </c>
      <c r="K77">
        <v>400</v>
      </c>
      <c r="L77">
        <v>200</v>
      </c>
      <c r="M77" t="s">
        <v>48</v>
      </c>
      <c r="N77" t="s">
        <v>48</v>
      </c>
      <c r="O77" s="6">
        <f>(32*L77*K77)/A77</f>
        <v>2352.9411764705883</v>
      </c>
    </row>
    <row r="78" spans="1:15" x14ac:dyDescent="0.35">
      <c r="D78" s="2">
        <f t="shared" ref="D78:D86" si="5">((E78/$E$3)+(F78/$F$3))/2</f>
        <v>0.86700820364931896</v>
      </c>
      <c r="E78" s="2">
        <v>2.594776</v>
      </c>
      <c r="F78" s="2">
        <v>0.103579</v>
      </c>
      <c r="G78" s="2">
        <v>36.121353999999997</v>
      </c>
      <c r="H78" s="2">
        <v>0.10920000000000001</v>
      </c>
      <c r="I78" s="2">
        <v>8.0153000000000002E-2</v>
      </c>
      <c r="J78">
        <v>43</v>
      </c>
      <c r="K78">
        <v>400</v>
      </c>
      <c r="L78">
        <v>200</v>
      </c>
      <c r="M78" t="s">
        <v>48</v>
      </c>
      <c r="N78" t="s">
        <v>48</v>
      </c>
    </row>
    <row r="79" spans="1:15" x14ac:dyDescent="0.35">
      <c r="D79" s="2">
        <f t="shared" si="5"/>
        <v>0.86980081790634256</v>
      </c>
      <c r="E79" s="2">
        <v>2.6257779999999999</v>
      </c>
      <c r="F79" s="2">
        <v>0.10305300000000001</v>
      </c>
      <c r="G79" s="2">
        <v>34.034982999999997</v>
      </c>
      <c r="H79" s="2">
        <v>0.10814699999999999</v>
      </c>
      <c r="I79" s="2">
        <v>7.5166999999999998E-2</v>
      </c>
      <c r="J79">
        <v>44</v>
      </c>
      <c r="K79">
        <v>400</v>
      </c>
      <c r="L79">
        <v>200</v>
      </c>
      <c r="M79" t="s">
        <v>48</v>
      </c>
      <c r="N79" t="s">
        <v>48</v>
      </c>
    </row>
    <row r="80" spans="1:15" x14ac:dyDescent="0.35">
      <c r="D80" s="2">
        <f t="shared" si="5"/>
        <v>0.87570930045460482</v>
      </c>
      <c r="E80" s="2">
        <v>2.6461969999999999</v>
      </c>
      <c r="F80" s="2">
        <v>0.103655</v>
      </c>
      <c r="G80" s="2">
        <v>36.232002000000001</v>
      </c>
      <c r="H80" s="2">
        <v>0.10829999999999999</v>
      </c>
      <c r="I80" s="2">
        <v>7.5719999999999996E-2</v>
      </c>
      <c r="J80">
        <v>45</v>
      </c>
      <c r="K80">
        <v>400</v>
      </c>
      <c r="L80">
        <v>200</v>
      </c>
      <c r="M80" t="s">
        <v>48</v>
      </c>
      <c r="N80" t="s">
        <v>48</v>
      </c>
    </row>
    <row r="81" spans="3:14" x14ac:dyDescent="0.35">
      <c r="D81" s="2">
        <f t="shared" si="5"/>
        <v>0.85223990796490845</v>
      </c>
      <c r="E81" s="2">
        <v>2.5446420000000001</v>
      </c>
      <c r="F81" s="2">
        <v>0.10204000000000001</v>
      </c>
      <c r="G81" s="2">
        <v>34.847050000000003</v>
      </c>
      <c r="H81" s="2">
        <v>0.107664</v>
      </c>
      <c r="I81" s="2">
        <v>7.8389E-2</v>
      </c>
      <c r="J81">
        <v>46</v>
      </c>
      <c r="K81">
        <v>400</v>
      </c>
      <c r="L81">
        <v>200</v>
      </c>
      <c r="M81" t="s">
        <v>48</v>
      </c>
      <c r="N81" t="s">
        <v>48</v>
      </c>
    </row>
    <row r="82" spans="3:14" x14ac:dyDescent="0.35">
      <c r="D82" s="2"/>
      <c r="J82">
        <v>47</v>
      </c>
    </row>
    <row r="83" spans="3:14" x14ac:dyDescent="0.35">
      <c r="D83" s="2"/>
      <c r="J83">
        <v>48</v>
      </c>
    </row>
    <row r="84" spans="3:14" x14ac:dyDescent="0.35">
      <c r="D84" s="2"/>
      <c r="J84">
        <v>49</v>
      </c>
    </row>
    <row r="85" spans="3:14" x14ac:dyDescent="0.35">
      <c r="D85" s="2"/>
      <c r="J85">
        <v>50</v>
      </c>
    </row>
    <row r="86" spans="3:14" x14ac:dyDescent="0.35">
      <c r="D86" s="2"/>
      <c r="J86">
        <v>51</v>
      </c>
    </row>
    <row r="87" spans="3:14" x14ac:dyDescent="0.35">
      <c r="C87" t="s">
        <v>38</v>
      </c>
      <c r="D87" s="8">
        <f>AVERAGE(D77:D86)</f>
        <v>0.86215759592300834</v>
      </c>
      <c r="E87" s="8">
        <f>AVERAGE(E77:E86)</f>
        <v>2.5872953999999999</v>
      </c>
      <c r="F87" s="8">
        <f>AVERAGE(F77:F86)</f>
        <v>0.10273239999999999</v>
      </c>
      <c r="G87" s="8">
        <f>AVERAGE(G77:G86)</f>
        <v>34.688997799999996</v>
      </c>
    </row>
    <row r="88" spans="3:14" x14ac:dyDescent="0.35">
      <c r="C88" t="s">
        <v>39</v>
      </c>
      <c r="D88" s="8">
        <f>MEDIAN(D77:D86)</f>
        <v>0.86700820364931896</v>
      </c>
      <c r="E88" s="8">
        <f>MEDIAN(E77:E86)</f>
        <v>2.594776</v>
      </c>
      <c r="F88" s="8">
        <f>MEDIAN(F77:F86)</f>
        <v>0.10305300000000001</v>
      </c>
      <c r="G88" s="8">
        <f>MEDIAN(G77:G86)</f>
        <v>34.847050000000003</v>
      </c>
    </row>
    <row r="89" spans="3:14" x14ac:dyDescent="0.35">
      <c r="C89" t="s">
        <v>40</v>
      </c>
      <c r="D89" s="8">
        <f t="array" ref="D89">MEDIAN(ABS(D77:D81-MEDIAN(D77:D81)))</f>
        <v>8.7010968052858573E-3</v>
      </c>
      <c r="E89" s="8"/>
      <c r="F89" s="8"/>
      <c r="G89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m4_m_industry</vt:lpstr>
      <vt:lpstr>m4_m_macro</vt:lpstr>
      <vt:lpstr>m4_m_finance</vt:lpstr>
      <vt:lpstr>m4_m_demographic</vt:lpstr>
      <vt:lpstr>m4_m_micro</vt:lpstr>
      <vt:lpstr>m4_m_other</vt:lpstr>
      <vt:lpstr>m4_q_macro</vt:lpstr>
      <vt:lpstr>m4_q_micro</vt:lpstr>
      <vt:lpstr>m4_q_finance</vt:lpstr>
      <vt:lpstr>m4_q_industry</vt:lpstr>
      <vt:lpstr>m4_q_other</vt:lpstr>
      <vt:lpstr>m4_q_demographic</vt:lpstr>
      <vt:lpstr>m4_y_macro</vt:lpstr>
      <vt:lpstr>m4_y_micro</vt:lpstr>
      <vt:lpstr>m4_y_other</vt:lpstr>
      <vt:lpstr>m4_y_industry</vt:lpstr>
      <vt:lpstr>m4_y_finance</vt:lpstr>
      <vt:lpstr>m4_y_demographic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2019-12-30T02:17:26Z</dcterms:modified>
</cp:coreProperties>
</file>