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62E99950-A953-421B-9EB5-4E1479B14816}" xr6:coauthVersionLast="45" xr6:coauthVersionMax="45" xr10:uidLastSave="{00000000-0000-0000-0000-000000000000}"/>
  <bookViews>
    <workbookView xWindow="-110" yWindow="-110" windowWidth="19420" windowHeight="10420" tabRatio="818"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8" i="6" l="1"/>
  <c r="F45" i="6" l="1"/>
  <c r="E45" i="6"/>
  <c r="F44" i="6"/>
  <c r="E44" i="6"/>
  <c r="F32" i="6"/>
  <c r="E32" i="6"/>
  <c r="F31" i="6"/>
  <c r="E31" i="6"/>
  <c r="D43" i="6"/>
  <c r="D42" i="6"/>
  <c r="D41" i="6"/>
  <c r="D40" i="6"/>
  <c r="D39" i="6"/>
  <c r="D37" i="6"/>
  <c r="D36" i="6"/>
  <c r="D35" i="6"/>
  <c r="D34" i="6"/>
  <c r="D30" i="6"/>
  <c r="D29" i="6"/>
  <c r="D28" i="6"/>
  <c r="D27" i="6"/>
  <c r="D26" i="6"/>
  <c r="D25" i="6"/>
  <c r="D24" i="6"/>
  <c r="D23" i="6"/>
  <c r="D22" i="6"/>
  <c r="D21" i="6"/>
  <c r="D17" i="6"/>
  <c r="D15" i="6"/>
  <c r="D14" i="6"/>
  <c r="D13" i="6"/>
  <c r="D12" i="6"/>
  <c r="D11" i="6"/>
  <c r="D10" i="6"/>
  <c r="D9" i="6"/>
  <c r="D8" i="6"/>
  <c r="D7" i="6"/>
  <c r="D6" i="6"/>
  <c r="D4" i="6"/>
  <c r="D3" i="6"/>
  <c r="D31" i="6" l="1"/>
  <c r="D44" i="6"/>
  <c r="D32" i="6"/>
  <c r="D45" i="6"/>
  <c r="D4" i="8" l="1"/>
  <c r="D5" i="8"/>
  <c r="D6" i="8"/>
  <c r="D7" i="8"/>
  <c r="D8" i="8"/>
  <c r="D9" i="8"/>
  <c r="D10" i="8"/>
  <c r="D3" i="8"/>
  <c r="N29" i="1"/>
  <c r="N28" i="1"/>
  <c r="N27" i="1"/>
  <c r="N26" i="1"/>
  <c r="N25" i="1"/>
  <c r="N24" i="1"/>
  <c r="N23" i="1"/>
  <c r="N22" i="1"/>
  <c r="N21" i="1"/>
  <c r="N20" i="1"/>
  <c r="D33" i="5"/>
  <c r="F43" i="5"/>
  <c r="E43" i="5"/>
  <c r="F42" i="5"/>
  <c r="E42" i="5"/>
  <c r="D41" i="5"/>
  <c r="D40" i="5"/>
  <c r="D39" i="5"/>
  <c r="D38" i="5"/>
  <c r="D37" i="5"/>
  <c r="D36" i="5"/>
  <c r="D35" i="5"/>
  <c r="D34" i="5"/>
  <c r="D32" i="5"/>
  <c r="D43" i="5" l="1"/>
  <c r="D42" i="5"/>
  <c r="D20" i="5"/>
  <c r="E30" i="5"/>
  <c r="F30" i="5"/>
  <c r="E29" i="5"/>
  <c r="F29" i="5"/>
  <c r="D28" i="5"/>
  <c r="D27" i="5"/>
  <c r="D26" i="5"/>
  <c r="D25" i="5"/>
  <c r="D24" i="5"/>
  <c r="D23" i="5"/>
  <c r="D22" i="5"/>
  <c r="D21" i="5"/>
  <c r="D19" i="5"/>
  <c r="D30" i="5" l="1"/>
  <c r="D29" i="5"/>
  <c r="F31" i="1"/>
  <c r="E31" i="1"/>
  <c r="D15" i="1"/>
  <c r="D14" i="1"/>
  <c r="D5" i="1"/>
  <c r="D4" i="1"/>
  <c r="D3" i="1"/>
  <c r="F30" i="1"/>
  <c r="E30" i="1"/>
  <c r="D29" i="1"/>
  <c r="D28" i="1"/>
  <c r="D27" i="1"/>
  <c r="D26" i="1"/>
  <c r="D25" i="1"/>
  <c r="D24" i="1"/>
  <c r="D23" i="1"/>
  <c r="D22" i="1"/>
  <c r="D21" i="1"/>
  <c r="D12" i="1"/>
  <c r="D11" i="1"/>
  <c r="D10" i="1"/>
  <c r="D9" i="1"/>
  <c r="D8" i="1"/>
  <c r="D30" i="1" l="1"/>
  <c r="D31" i="1"/>
  <c r="D10" i="5"/>
  <c r="D7" i="5" l="1"/>
  <c r="D8" i="5"/>
  <c r="D9" i="5"/>
  <c r="D11" i="5"/>
  <c r="D12" i="5"/>
  <c r="D13" i="5"/>
  <c r="D14" i="5"/>
  <c r="D16" i="5"/>
  <c r="D4" i="5"/>
  <c r="D5" i="5"/>
  <c r="D3" i="5"/>
  <c r="E4" i="4" l="1"/>
  <c r="E5" i="4"/>
  <c r="E7" i="4"/>
  <c r="E8" i="4"/>
  <c r="E10" i="4"/>
  <c r="E11" i="4"/>
  <c r="E13" i="4"/>
  <c r="E3" i="4"/>
  <c r="D4" i="9"/>
  <c r="D5" i="9"/>
  <c r="D6" i="9"/>
  <c r="D7" i="9"/>
  <c r="D8" i="9"/>
  <c r="D9" i="9"/>
  <c r="D10" i="9"/>
  <c r="D11" i="9"/>
  <c r="D3" i="9"/>
</calcChain>
</file>

<file path=xl/sharedStrings.xml><?xml version="1.0" encoding="utf-8"?>
<sst xmlns="http://schemas.openxmlformats.org/spreadsheetml/2006/main" count="563" uniqueCount="179">
  <si>
    <t>epochs</t>
  </si>
  <si>
    <t>MASE</t>
  </si>
  <si>
    <t>sMAPE</t>
  </si>
  <si>
    <t>MSIS</t>
  </si>
  <si>
    <t>Data</t>
  </si>
  <si>
    <t>DeepAR</t>
  </si>
  <si>
    <t>m4_hourly</t>
  </si>
  <si>
    <t>m4_daily</t>
  </si>
  <si>
    <t>m4_monthly</t>
  </si>
  <si>
    <t>m4_weekly</t>
  </si>
  <si>
    <t>N</t>
  </si>
  <si>
    <t>Parameters</t>
  </si>
  <si>
    <t>Notes</t>
  </si>
  <si>
    <t>seed</t>
  </si>
  <si>
    <t>True</t>
  </si>
  <si>
    <t>Method</t>
  </si>
  <si>
    <t>context / prediction len</t>
  </si>
  <si>
    <t>final training loss (epoch)</t>
  </si>
  <si>
    <t>batches</t>
  </si>
  <si>
    <t>training/ prediction range</t>
  </si>
  <si>
    <t>use feat static</t>
  </si>
  <si>
    <t>Final training loss</t>
  </si>
  <si>
    <t>layers</t>
  </si>
  <si>
    <t>Methods</t>
  </si>
  <si>
    <t>train./pred. range</t>
  </si>
  <si>
    <t>m4_quarterly</t>
  </si>
  <si>
    <t>m4_yearly</t>
  </si>
  <si>
    <t xml:space="preserve">epochs </t>
  </si>
  <si>
    <t>num_batches</t>
  </si>
  <si>
    <t>use_feat</t>
  </si>
  <si>
    <t>Smyl</t>
  </si>
  <si>
    <t>MM</t>
  </si>
  <si>
    <t>Legaki</t>
  </si>
  <si>
    <t>ARIMA</t>
  </si>
  <si>
    <t>ETS</t>
  </si>
  <si>
    <t>Comb</t>
  </si>
  <si>
    <t>Naive2</t>
  </si>
  <si>
    <t>theta</t>
  </si>
  <si>
    <t>ETSARIMA</t>
  </si>
  <si>
    <t xml:space="preserve"> </t>
  </si>
  <si>
    <t>passes</t>
  </si>
  <si>
    <t>Passes</t>
  </si>
  <si>
    <t>Doornik</t>
  </si>
  <si>
    <t>Theta</t>
  </si>
  <si>
    <t>num batches</t>
  </si>
  <si>
    <t>use feat</t>
  </si>
  <si>
    <t>true dates</t>
  </si>
  <si>
    <t>OWA_m4</t>
  </si>
  <si>
    <t>SES</t>
  </si>
  <si>
    <t>Holt</t>
  </si>
  <si>
    <t>Damped</t>
  </si>
  <si>
    <t>Naive</t>
  </si>
  <si>
    <t>sNaive</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</si>
  <si>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</si>
  <si>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</si>
  <si>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</si>
  <si>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</si>
  <si>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</si>
  <si>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</si>
  <si>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</si>
  <si>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</si>
  <si>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</si>
  <si>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</si>
  <si>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</si>
  <si>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</si>
  <si>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</si>
  <si>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</si>
  <si>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</si>
  <si>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</si>
  <si>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</si>
  <si>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</si>
  <si>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</si>
  <si>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</si>
  <si>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</si>
  <si>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</si>
  <si>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</si>
  <si>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</si>
  <si>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</si>
  <si>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</si>
  <si>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</si>
  <si>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</si>
  <si>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</si>
  <si>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</si>
  <si>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</si>
  <si>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</si>
  <si>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</si>
  <si>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</si>
  <si>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</si>
  <si>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</si>
  <si>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</si>
  <si>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</si>
  <si>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</si>
  <si>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</si>
  <si>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</si>
  <si>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</si>
  <si>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</si>
  <si>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</si>
  <si>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</si>
  <si>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</si>
  <si>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</si>
  <si>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</si>
  <si>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</si>
  <si>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</si>
  <si>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</si>
  <si>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</si>
  <si>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</si>
  <si>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</si>
  <si>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</si>
  <si>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</si>
  <si>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</si>
  <si>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</si>
  <si>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</si>
  <si>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</si>
  <si>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</si>
  <si>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</si>
  <si>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</si>
  <si>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</si>
  <si>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</si>
  <si>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</si>
  <si>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</si>
  <si>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</si>
  <si>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</si>
  <si>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</si>
  <si>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</si>
  <si>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</si>
  <si>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</si>
  <si>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</si>
  <si>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</si>
  <si>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</si>
  <si>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</si>
  <si>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</si>
  <si>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</si>
  <si>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</si>
  <si>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</si>
  <si>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</si>
  <si>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</si>
  <si>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</si>
  <si>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</si>
  <si>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</si>
  <si>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</si>
  <si>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</si>
  <si>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</si>
  <si>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</si>
  <si>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</si>
  <si>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</si>
  <si>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</si>
  <si>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</si>
  <si>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</si>
  <si>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</si>
  <si>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</si>
  <si>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</si>
  <si>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</si>
  <si>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</si>
  <si>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</si>
  <si>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</si>
  <si>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</si>
  <si>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</si>
  <si>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</si>
  <si>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</si>
  <si>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</si>
  <si>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</si>
  <si>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</si>
  <si>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</si>
  <si>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</si>
  <si>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</si>
  <si>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</si>
  <si>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</si>
  <si>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</si>
  <si>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</si>
  <si>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</si>
  <si>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</si>
  <si>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Notes / Convergence?</t>
  </si>
  <si>
    <t>parameters</t>
  </si>
  <si>
    <t>Notes 2</t>
  </si>
  <si>
    <t>m4_monthly_domain</t>
  </si>
  <si>
    <t>wQL[0.5]</t>
  </si>
  <si>
    <t>wQL[0.9]</t>
  </si>
  <si>
    <t>weighted quantile loss (0.5)</t>
  </si>
  <si>
    <t>weighted quantile loss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</si>
</sst>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7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4"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abSelected="1" topLeftCell="A43" zoomScale="55" zoomScaleNormal="55" workbookViewId="0">
      <selection activeCell="F48" sqref="F48"/>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61" t="s">
        <v>103</v>
      </c>
      <c r="C2" s="62"/>
      <c r="D2" s="63"/>
    </row>
    <row r="3" spans="2:4" ht="24" customHeight="1" x14ac:dyDescent="0.35">
      <c r="B3" s="27" t="s">
        <v>56</v>
      </c>
      <c r="C3" s="47" t="s">
        <v>57</v>
      </c>
      <c r="D3" s="42" t="s">
        <v>143</v>
      </c>
    </row>
    <row r="4" spans="2:4" ht="58" x14ac:dyDescent="0.35">
      <c r="B4" s="28" t="s">
        <v>6</v>
      </c>
      <c r="C4" s="37" t="s">
        <v>76</v>
      </c>
      <c r="D4" s="43" t="s">
        <v>144</v>
      </c>
    </row>
    <row r="5" spans="2:4" x14ac:dyDescent="0.35">
      <c r="B5" s="28" t="s">
        <v>7</v>
      </c>
      <c r="C5" s="37" t="s">
        <v>75</v>
      </c>
      <c r="D5" s="43"/>
    </row>
    <row r="6" spans="2:4" x14ac:dyDescent="0.35">
      <c r="B6" s="28" t="s">
        <v>9</v>
      </c>
      <c r="C6" s="37" t="s">
        <v>77</v>
      </c>
      <c r="D6" s="43"/>
    </row>
    <row r="7" spans="2:4" x14ac:dyDescent="0.35">
      <c r="B7" s="28" t="s">
        <v>8</v>
      </c>
      <c r="C7" s="37" t="s">
        <v>78</v>
      </c>
      <c r="D7" s="43"/>
    </row>
    <row r="8" spans="2:4" x14ac:dyDescent="0.35">
      <c r="B8" s="28" t="s">
        <v>25</v>
      </c>
      <c r="C8" s="37" t="s">
        <v>80</v>
      </c>
      <c r="D8" s="43"/>
    </row>
    <row r="9" spans="2:4" x14ac:dyDescent="0.35">
      <c r="B9" s="29" t="s">
        <v>26</v>
      </c>
      <c r="C9" s="48" t="s">
        <v>79</v>
      </c>
      <c r="D9" s="44"/>
    </row>
    <row r="10" spans="2:4" x14ac:dyDescent="0.35">
      <c r="B10" s="28" t="s">
        <v>58</v>
      </c>
      <c r="C10" s="37" t="s">
        <v>81</v>
      </c>
      <c r="D10" s="43"/>
    </row>
    <row r="11" spans="2:4" x14ac:dyDescent="0.35">
      <c r="B11" s="28" t="s">
        <v>59</v>
      </c>
      <c r="C11" s="37" t="s">
        <v>82</v>
      </c>
      <c r="D11" s="43"/>
    </row>
    <row r="12" spans="2:4" x14ac:dyDescent="0.35">
      <c r="B12" s="28" t="s">
        <v>60</v>
      </c>
      <c r="C12" s="37" t="s">
        <v>83</v>
      </c>
      <c r="D12" s="43"/>
    </row>
    <row r="13" spans="2:4" x14ac:dyDescent="0.35">
      <c r="B13" s="28" t="s">
        <v>61</v>
      </c>
      <c r="C13" s="37" t="s">
        <v>84</v>
      </c>
      <c r="D13" s="43"/>
    </row>
    <row r="14" spans="2:4" x14ac:dyDescent="0.35">
      <c r="B14" s="28" t="s">
        <v>62</v>
      </c>
      <c r="C14" s="37" t="s">
        <v>85</v>
      </c>
      <c r="D14" s="43"/>
    </row>
    <row r="15" spans="2:4" x14ac:dyDescent="0.35">
      <c r="B15" s="28" t="s">
        <v>63</v>
      </c>
      <c r="C15" s="37" t="s">
        <v>86</v>
      </c>
      <c r="D15" s="43"/>
    </row>
    <row r="16" spans="2:4" x14ac:dyDescent="0.35">
      <c r="B16" s="28" t="s">
        <v>70</v>
      </c>
      <c r="C16" s="37" t="s">
        <v>87</v>
      </c>
      <c r="D16" s="43"/>
    </row>
    <row r="17" spans="2:5" x14ac:dyDescent="0.35">
      <c r="B17" s="28" t="s">
        <v>71</v>
      </c>
      <c r="C17" s="37" t="s">
        <v>88</v>
      </c>
      <c r="D17" s="43"/>
    </row>
    <row r="18" spans="2:5" x14ac:dyDescent="0.35">
      <c r="B18" s="28" t="s">
        <v>72</v>
      </c>
      <c r="C18" s="37" t="s">
        <v>89</v>
      </c>
      <c r="D18" s="43"/>
    </row>
    <row r="19" spans="2:5" x14ac:dyDescent="0.35">
      <c r="B19" s="28" t="s">
        <v>73</v>
      </c>
      <c r="C19" s="37" t="s">
        <v>90</v>
      </c>
      <c r="D19" s="43"/>
    </row>
    <row r="20" spans="2:5" x14ac:dyDescent="0.35">
      <c r="B20" s="28" t="s">
        <v>74</v>
      </c>
      <c r="C20" s="37" t="s">
        <v>91</v>
      </c>
      <c r="D20" s="43"/>
    </row>
    <row r="21" spans="2:5" x14ac:dyDescent="0.35">
      <c r="B21" s="28" t="s">
        <v>98</v>
      </c>
      <c r="C21" s="37" t="s">
        <v>99</v>
      </c>
      <c r="D21" s="43"/>
    </row>
    <row r="22" spans="2:5" x14ac:dyDescent="0.35">
      <c r="B22" s="28" t="s">
        <v>64</v>
      </c>
      <c r="C22" s="37" t="s">
        <v>93</v>
      </c>
      <c r="D22" s="43"/>
    </row>
    <row r="23" spans="2:5" x14ac:dyDescent="0.35">
      <c r="B23" s="28" t="s">
        <v>65</v>
      </c>
      <c r="C23" s="37" t="s">
        <v>94</v>
      </c>
      <c r="D23" s="43"/>
    </row>
    <row r="24" spans="2:5" x14ac:dyDescent="0.35">
      <c r="B24" s="28" t="s">
        <v>66</v>
      </c>
      <c r="C24" s="37" t="s">
        <v>95</v>
      </c>
      <c r="D24" s="43"/>
    </row>
    <row r="25" spans="2:5" x14ac:dyDescent="0.35">
      <c r="B25" s="28" t="s">
        <v>67</v>
      </c>
      <c r="C25" s="37" t="s">
        <v>96</v>
      </c>
      <c r="D25" s="43"/>
    </row>
    <row r="26" spans="2:5" x14ac:dyDescent="0.35">
      <c r="B26" s="28" t="s">
        <v>68</v>
      </c>
      <c r="C26" s="37" t="s">
        <v>97</v>
      </c>
      <c r="D26" s="43"/>
    </row>
    <row r="27" spans="2:5" ht="15" thickBot="1" x14ac:dyDescent="0.4">
      <c r="B27" s="30" t="s">
        <v>69</v>
      </c>
      <c r="C27" s="41" t="s">
        <v>92</v>
      </c>
      <c r="D27" s="45"/>
    </row>
    <row r="28" spans="2:5" ht="15" thickBot="1" x14ac:dyDescent="0.4"/>
    <row r="29" spans="2:5" ht="18.5" x14ac:dyDescent="0.45">
      <c r="B29" s="31" t="s">
        <v>104</v>
      </c>
      <c r="C29" s="49"/>
    </row>
    <row r="30" spans="2:5" ht="31" customHeight="1" x14ac:dyDescent="0.35">
      <c r="B30" s="64" t="s">
        <v>105</v>
      </c>
      <c r="C30" s="65"/>
      <c r="E30" s="26"/>
    </row>
    <row r="31" spans="2:5" ht="22.5" customHeight="1" x14ac:dyDescent="0.35">
      <c r="B31" s="27" t="s">
        <v>106</v>
      </c>
      <c r="C31" s="42" t="s">
        <v>101</v>
      </c>
    </row>
    <row r="32" spans="2:5" ht="58" x14ac:dyDescent="0.35">
      <c r="B32" s="32" t="s">
        <v>107</v>
      </c>
      <c r="C32" s="33" t="s">
        <v>108</v>
      </c>
    </row>
    <row r="33" spans="2:4" ht="29" x14ac:dyDescent="0.35">
      <c r="B33" s="36" t="s">
        <v>154</v>
      </c>
      <c r="C33" s="56" t="s">
        <v>155</v>
      </c>
    </row>
    <row r="34" spans="2:4" ht="44" thickBot="1" x14ac:dyDescent="0.4">
      <c r="B34" s="34" t="s">
        <v>109</v>
      </c>
      <c r="C34" s="35" t="s">
        <v>110</v>
      </c>
    </row>
    <row r="35" spans="2:4" ht="15" thickBot="1" x14ac:dyDescent="0.4"/>
    <row r="36" spans="2:4" ht="18.5" x14ac:dyDescent="0.45">
      <c r="B36" s="61" t="s">
        <v>111</v>
      </c>
      <c r="C36" s="62"/>
      <c r="D36" s="63"/>
    </row>
    <row r="37" spans="2:4" ht="26" customHeight="1" x14ac:dyDescent="0.35">
      <c r="B37" s="27" t="s">
        <v>100</v>
      </c>
      <c r="C37" s="47" t="s">
        <v>101</v>
      </c>
      <c r="D37" s="42" t="s">
        <v>102</v>
      </c>
    </row>
    <row r="38" spans="2:4" ht="58" x14ac:dyDescent="0.35">
      <c r="B38" s="36" t="s">
        <v>53</v>
      </c>
      <c r="C38" s="37" t="s">
        <v>112</v>
      </c>
      <c r="D38" s="46" t="s">
        <v>113</v>
      </c>
    </row>
    <row r="39" spans="2:4" x14ac:dyDescent="0.35">
      <c r="B39" s="28" t="s">
        <v>4</v>
      </c>
      <c r="C39" s="37" t="s">
        <v>114</v>
      </c>
      <c r="D39" s="43" t="s">
        <v>116</v>
      </c>
    </row>
    <row r="40" spans="2:4" ht="29" x14ac:dyDescent="0.35">
      <c r="B40" s="28" t="s">
        <v>10</v>
      </c>
      <c r="C40" s="37" t="s">
        <v>115</v>
      </c>
      <c r="D40" s="43" t="s">
        <v>113</v>
      </c>
    </row>
    <row r="41" spans="2:4" x14ac:dyDescent="0.35">
      <c r="B41" s="28" t="s">
        <v>15</v>
      </c>
      <c r="C41" s="37" t="s">
        <v>117</v>
      </c>
      <c r="D41" s="43" t="s">
        <v>116</v>
      </c>
    </row>
    <row r="42" spans="2:4" ht="72.5" x14ac:dyDescent="0.35">
      <c r="B42" s="28" t="s">
        <v>47</v>
      </c>
      <c r="C42" s="37" t="s">
        <v>119</v>
      </c>
      <c r="D42" s="43" t="s">
        <v>118</v>
      </c>
    </row>
    <row r="43" spans="2:4" ht="29" x14ac:dyDescent="0.35">
      <c r="B43" s="28" t="s">
        <v>1</v>
      </c>
      <c r="C43" s="37" t="s">
        <v>120</v>
      </c>
      <c r="D43" s="43" t="s">
        <v>118</v>
      </c>
    </row>
    <row r="44" spans="2:4" ht="43.5" x14ac:dyDescent="0.35">
      <c r="B44" s="28" t="s">
        <v>2</v>
      </c>
      <c r="C44" s="37" t="s">
        <v>121</v>
      </c>
      <c r="D44" s="43" t="s">
        <v>118</v>
      </c>
    </row>
    <row r="45" spans="2:4" ht="29" x14ac:dyDescent="0.35">
      <c r="B45" s="38" t="s">
        <v>3</v>
      </c>
      <c r="C45" s="37" t="s">
        <v>122</v>
      </c>
      <c r="D45" s="43" t="s">
        <v>118</v>
      </c>
    </row>
    <row r="46" spans="2:4" x14ac:dyDescent="0.35">
      <c r="B46" s="39" t="s">
        <v>175</v>
      </c>
      <c r="C46" s="37" t="s">
        <v>177</v>
      </c>
      <c r="D46" s="43" t="s">
        <v>118</v>
      </c>
    </row>
    <row r="47" spans="2:4" x14ac:dyDescent="0.35">
      <c r="B47" s="39" t="s">
        <v>176</v>
      </c>
      <c r="C47" s="37" t="s">
        <v>178</v>
      </c>
      <c r="D47" s="43" t="s">
        <v>118</v>
      </c>
    </row>
    <row r="48" spans="2:4" ht="130.5" x14ac:dyDescent="0.35">
      <c r="B48" s="39" t="s">
        <v>13</v>
      </c>
      <c r="C48" s="37" t="s">
        <v>159</v>
      </c>
      <c r="D48" s="43" t="s">
        <v>113</v>
      </c>
    </row>
    <row r="49" spans="2:4" ht="29" x14ac:dyDescent="0.35">
      <c r="B49" s="38" t="s">
        <v>0</v>
      </c>
      <c r="C49" s="37" t="s">
        <v>123</v>
      </c>
      <c r="D49" s="43" t="s">
        <v>113</v>
      </c>
    </row>
    <row r="50" spans="2:4" ht="43.5" x14ac:dyDescent="0.35">
      <c r="B50" s="39" t="s">
        <v>44</v>
      </c>
      <c r="C50" s="37" t="s">
        <v>125</v>
      </c>
      <c r="D50" s="43" t="s">
        <v>113</v>
      </c>
    </row>
    <row r="51" spans="2:4" ht="174" x14ac:dyDescent="0.35">
      <c r="B51" s="39" t="s">
        <v>45</v>
      </c>
      <c r="C51" s="37" t="s">
        <v>160</v>
      </c>
      <c r="D51" s="43" t="s">
        <v>124</v>
      </c>
    </row>
    <row r="52" spans="2:4" ht="116" x14ac:dyDescent="0.35">
      <c r="B52" s="39" t="s">
        <v>40</v>
      </c>
      <c r="C52" s="37" t="s">
        <v>126</v>
      </c>
      <c r="D52" s="43" t="s">
        <v>118</v>
      </c>
    </row>
    <row r="53" spans="2:4" x14ac:dyDescent="0.35">
      <c r="B53" s="39" t="s">
        <v>12</v>
      </c>
      <c r="C53" s="37" t="s">
        <v>127</v>
      </c>
      <c r="D53" s="43" t="s">
        <v>116</v>
      </c>
    </row>
    <row r="54" spans="2:4" ht="29" x14ac:dyDescent="0.35">
      <c r="B54" s="39" t="s">
        <v>17</v>
      </c>
      <c r="C54" s="37" t="s">
        <v>128</v>
      </c>
      <c r="D54" s="43" t="s">
        <v>118</v>
      </c>
    </row>
    <row r="55" spans="2:4" ht="116" x14ac:dyDescent="0.35">
      <c r="B55" s="39" t="s">
        <v>54</v>
      </c>
      <c r="C55" s="37" t="s">
        <v>129</v>
      </c>
      <c r="D55" s="43" t="s">
        <v>113</v>
      </c>
    </row>
    <row r="56" spans="2:4" ht="29" x14ac:dyDescent="0.35">
      <c r="B56" s="39" t="s">
        <v>22</v>
      </c>
      <c r="C56" s="37" t="s">
        <v>130</v>
      </c>
      <c r="D56" s="43" t="s">
        <v>113</v>
      </c>
    </row>
    <row r="57" spans="2:4" ht="15" thickBot="1" x14ac:dyDescent="0.4">
      <c r="B57" s="40" t="s">
        <v>11</v>
      </c>
      <c r="C57" s="41" t="s">
        <v>131</v>
      </c>
      <c r="D57" s="45" t="s">
        <v>113</v>
      </c>
    </row>
    <row r="58" spans="2:4" ht="15" thickBot="1" x14ac:dyDescent="0.4">
      <c r="B58" s="12"/>
      <c r="C58" s="37"/>
      <c r="D58" s="37"/>
    </row>
    <row r="59" spans="2:4" ht="55.5" x14ac:dyDescent="0.45">
      <c r="B59" s="52" t="s">
        <v>146</v>
      </c>
      <c r="C59" s="53"/>
      <c r="D59" s="37"/>
    </row>
    <row r="60" spans="2:4" ht="72.5" x14ac:dyDescent="0.35">
      <c r="B60" s="54" t="s">
        <v>21</v>
      </c>
      <c r="C60" s="43" t="s">
        <v>147</v>
      </c>
      <c r="D60" s="37"/>
    </row>
    <row r="61" spans="2:4" ht="43.5" x14ac:dyDescent="0.35">
      <c r="B61" s="39" t="s">
        <v>149</v>
      </c>
      <c r="C61" s="43" t="s">
        <v>150</v>
      </c>
      <c r="D61" s="37"/>
    </row>
    <row r="62" spans="2:4" ht="29.5" thickBot="1" x14ac:dyDescent="0.4">
      <c r="B62" s="40" t="s">
        <v>148</v>
      </c>
      <c r="C62" s="45" t="s">
        <v>151</v>
      </c>
      <c r="D62" s="37"/>
    </row>
    <row r="63" spans="2:4" ht="15" thickBot="1" x14ac:dyDescent="0.4"/>
    <row r="64" spans="2:4" ht="37" customHeight="1" x14ac:dyDescent="0.45">
      <c r="B64" s="66" t="s">
        <v>138</v>
      </c>
      <c r="C64" s="67"/>
    </row>
    <row r="65" spans="2:3" x14ac:dyDescent="0.35">
      <c r="B65" s="50" t="s">
        <v>56</v>
      </c>
      <c r="C65" s="51" t="s">
        <v>136</v>
      </c>
    </row>
    <row r="66" spans="2:3" ht="87" x14ac:dyDescent="0.35">
      <c r="B66" s="36" t="s">
        <v>132</v>
      </c>
      <c r="C66" s="46" t="s">
        <v>140</v>
      </c>
    </row>
    <row r="67" spans="2:3" ht="43.5" x14ac:dyDescent="0.35">
      <c r="B67" s="36" t="s">
        <v>133</v>
      </c>
      <c r="C67" s="43" t="s">
        <v>139</v>
      </c>
    </row>
    <row r="68" spans="2:3" ht="72.5" x14ac:dyDescent="0.35">
      <c r="B68" s="36" t="s">
        <v>135</v>
      </c>
      <c r="C68" s="43" t="s">
        <v>158</v>
      </c>
    </row>
    <row r="69" spans="2:3" x14ac:dyDescent="0.35">
      <c r="B69" s="28" t="s">
        <v>134</v>
      </c>
      <c r="C69" s="43" t="s">
        <v>141</v>
      </c>
    </row>
    <row r="70" spans="2:3" ht="29.5" thickBot="1" x14ac:dyDescent="0.4">
      <c r="B70" s="30" t="s">
        <v>137</v>
      </c>
      <c r="C70" s="45" t="s">
        <v>142</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5"/>
  <sheetViews>
    <sheetView zoomScale="55" zoomScaleNormal="55" workbookViewId="0">
      <pane ySplit="1" topLeftCell="A8" activePane="bottomLeft" state="frozen"/>
      <selection pane="bottomLeft" activeCell="G19" sqref="G19"/>
    </sheetView>
  </sheetViews>
  <sheetFormatPr baseColWidth="10" defaultRowHeight="14.5" x14ac:dyDescent="0.35"/>
  <cols>
    <col min="1" max="1" width="5.08984375" style="9" bestFit="1" customWidth="1"/>
    <col min="2" max="2" width="10.90625" style="9"/>
    <col min="3" max="3" width="4.08984375" style="9" bestFit="1" customWidth="1"/>
    <col min="4" max="4" width="10.54296875" style="9" bestFit="1" customWidth="1"/>
    <col min="5" max="5" width="9.08984375" style="9" bestFit="1" customWidth="1"/>
    <col min="6" max="6" width="6.81640625" style="9" bestFit="1" customWidth="1"/>
    <col min="7" max="7" width="6.90625" style="9" bestFit="1" customWidth="1"/>
    <col min="8" max="8" width="7.90625" style="9" bestFit="1" customWidth="1"/>
    <col min="9" max="9" width="8.54296875" style="9" customWidth="1"/>
    <col min="10" max="10" width="8.54296875" style="9" bestFit="1" customWidth="1"/>
    <col min="11" max="11" width="4.90625" style="9" bestFit="1" customWidth="1"/>
    <col min="12" max="12" width="6.90625" style="9" bestFit="1" customWidth="1"/>
    <col min="13" max="13" width="5.90625" style="9" customWidth="1"/>
    <col min="14" max="14" width="8.6328125" style="9" bestFit="1" customWidth="1"/>
    <col min="15" max="15" width="7.54296875" style="9" bestFit="1" customWidth="1"/>
    <col min="16" max="16" width="19.90625" style="9" bestFit="1" customWidth="1"/>
    <col min="17" max="17" width="19.453125" style="9" customWidth="1"/>
    <col min="18" max="18" width="9.36328125" style="9" bestFit="1" customWidth="1"/>
    <col min="19" max="19" width="11.36328125" style="9" bestFit="1" customWidth="1"/>
    <col min="20" max="20" width="10.54296875" style="9" bestFit="1" customWidth="1"/>
    <col min="21" max="16384" width="10.90625" style="9"/>
  </cols>
  <sheetData>
    <row r="1" spans="1:20" s="18" customFormat="1" ht="43.5" x14ac:dyDescent="0.35">
      <c r="A1" s="18" t="s">
        <v>53</v>
      </c>
      <c r="B1" s="18" t="s">
        <v>4</v>
      </c>
      <c r="C1" s="18" t="s">
        <v>10</v>
      </c>
      <c r="D1" s="19" t="s">
        <v>15</v>
      </c>
      <c r="E1" s="19" t="s">
        <v>47</v>
      </c>
      <c r="F1" s="19" t="s">
        <v>1</v>
      </c>
      <c r="G1" s="18" t="s">
        <v>2</v>
      </c>
      <c r="H1" s="18" t="s">
        <v>3</v>
      </c>
      <c r="I1" s="2" t="s">
        <v>175</v>
      </c>
      <c r="J1" s="2" t="s">
        <v>176</v>
      </c>
      <c r="K1" s="19" t="s">
        <v>13</v>
      </c>
      <c r="L1" s="18" t="s">
        <v>0</v>
      </c>
      <c r="M1" s="19" t="s">
        <v>44</v>
      </c>
      <c r="N1" s="19" t="s">
        <v>45</v>
      </c>
      <c r="O1" s="19" t="s">
        <v>40</v>
      </c>
      <c r="P1" s="19" t="s">
        <v>12</v>
      </c>
      <c r="Q1" s="19" t="s">
        <v>17</v>
      </c>
      <c r="R1" s="19" t="s">
        <v>54</v>
      </c>
      <c r="S1" s="19" t="s">
        <v>22</v>
      </c>
      <c r="T1" s="19" t="s">
        <v>11</v>
      </c>
    </row>
    <row r="2" spans="1:20" s="18" customFormat="1" ht="18.5" x14ac:dyDescent="0.45">
      <c r="A2" s="68" t="s">
        <v>165</v>
      </c>
      <c r="B2" s="68"/>
      <c r="C2" s="68"/>
      <c r="D2" s="68"/>
      <c r="E2" s="68"/>
      <c r="F2" s="68"/>
      <c r="G2" s="68"/>
      <c r="H2" s="68"/>
      <c r="I2" s="68"/>
      <c r="J2" s="68"/>
      <c r="K2" s="68"/>
      <c r="L2" s="68"/>
      <c r="M2" s="68"/>
      <c r="N2" s="68"/>
      <c r="O2" s="68"/>
      <c r="P2" s="68"/>
      <c r="Q2" s="68"/>
      <c r="R2" s="68"/>
      <c r="S2" s="68"/>
      <c r="T2" s="68"/>
    </row>
    <row r="3" spans="1:20" x14ac:dyDescent="0.35">
      <c r="A3" s="9">
        <v>2</v>
      </c>
      <c r="B3" s="9" t="s">
        <v>6</v>
      </c>
      <c r="C3" s="9">
        <v>414</v>
      </c>
      <c r="D3" s="10" t="s">
        <v>30</v>
      </c>
      <c r="E3" s="21">
        <f>((F3/$F$13)+(G3/$G$13))/2</f>
        <v>0.44014273194452036</v>
      </c>
      <c r="F3" s="10">
        <v>0.89300000000000002</v>
      </c>
      <c r="G3" s="24">
        <v>9.3280000000000002E-2</v>
      </c>
      <c r="I3" s="10"/>
      <c r="J3" s="10"/>
      <c r="K3" s="10"/>
      <c r="M3" s="10"/>
      <c r="N3" s="10"/>
      <c r="O3" s="10"/>
      <c r="P3" s="10" t="s">
        <v>163</v>
      </c>
      <c r="Q3" s="10"/>
      <c r="R3" s="10"/>
      <c r="S3" s="10"/>
      <c r="T3" s="10"/>
    </row>
    <row r="4" spans="1:20" x14ac:dyDescent="0.35">
      <c r="A4" s="9">
        <v>5</v>
      </c>
      <c r="B4" s="9" t="s">
        <v>6</v>
      </c>
      <c r="C4" s="9">
        <v>414</v>
      </c>
      <c r="D4" s="10" t="s">
        <v>31</v>
      </c>
      <c r="E4" s="21">
        <f>((F4/$F$13)+(G4/$G$13))/2</f>
        <v>0.48393339493907017</v>
      </c>
      <c r="F4" s="10">
        <v>0.81899999999999995</v>
      </c>
      <c r="G4" s="24">
        <v>0.11506</v>
      </c>
      <c r="I4" s="10"/>
      <c r="J4" s="10"/>
      <c r="K4" s="10"/>
      <c r="M4" s="10"/>
      <c r="N4" s="10"/>
      <c r="O4" s="10"/>
      <c r="P4" s="10" t="s">
        <v>164</v>
      </c>
      <c r="Q4" s="10"/>
      <c r="R4" s="10"/>
      <c r="S4" s="10"/>
      <c r="T4" s="10"/>
    </row>
    <row r="5" spans="1:20" x14ac:dyDescent="0.35">
      <c r="A5" s="9">
        <v>1</v>
      </c>
      <c r="B5" s="9" t="s">
        <v>6</v>
      </c>
      <c r="C5" s="9">
        <v>414</v>
      </c>
      <c r="D5" s="10" t="s">
        <v>42</v>
      </c>
      <c r="E5" s="21">
        <f>((F5/$F$13)+(G5/$G$13))/2</f>
        <v>0.40964844868358341</v>
      </c>
      <c r="F5" s="10">
        <v>0.80100000000000005</v>
      </c>
      <c r="G5" s="24">
        <v>8.9130000000000001E-2</v>
      </c>
      <c r="I5" s="10"/>
      <c r="J5" s="10"/>
      <c r="K5" s="10"/>
      <c r="M5" s="10"/>
      <c r="N5" s="10"/>
      <c r="O5" s="10"/>
      <c r="P5" s="10" t="s">
        <v>162</v>
      </c>
      <c r="Q5" s="10"/>
      <c r="R5" s="10"/>
      <c r="S5" s="10"/>
      <c r="T5" s="10"/>
    </row>
    <row r="6" spans="1:20" x14ac:dyDescent="0.35">
      <c r="D6" s="10"/>
      <c r="E6" s="21"/>
      <c r="F6" s="10"/>
      <c r="G6" s="24"/>
      <c r="I6" s="10"/>
      <c r="J6" s="10"/>
      <c r="K6" s="10"/>
      <c r="M6" s="10"/>
      <c r="N6" s="10"/>
      <c r="O6" s="10"/>
      <c r="P6" s="10"/>
      <c r="Q6" s="10"/>
      <c r="R6" s="10"/>
      <c r="S6" s="10"/>
      <c r="T6" s="10"/>
    </row>
    <row r="7" spans="1:20" ht="29" x14ac:dyDescent="0.35">
      <c r="A7" s="9">
        <v>23</v>
      </c>
      <c r="B7" s="9" t="s">
        <v>6</v>
      </c>
      <c r="C7" s="9">
        <v>414</v>
      </c>
      <c r="D7" s="10" t="s">
        <v>43</v>
      </c>
      <c r="E7" s="21">
        <f>((F7/$F$13)+(G7/$G$13))/2</f>
        <v>1.0058623305979464</v>
      </c>
      <c r="F7" s="10">
        <v>2.4550000000000001</v>
      </c>
      <c r="G7" s="24">
        <v>0.18138000000000001</v>
      </c>
      <c r="I7" s="10"/>
      <c r="J7" s="10"/>
      <c r="K7" s="10"/>
      <c r="M7" s="10"/>
      <c r="N7" s="10"/>
      <c r="O7" s="10"/>
      <c r="P7" s="10" t="s">
        <v>168</v>
      </c>
      <c r="Q7" s="10"/>
      <c r="R7" s="10"/>
      <c r="S7" s="10"/>
      <c r="T7" s="10"/>
    </row>
    <row r="8" spans="1:20" ht="29" x14ac:dyDescent="0.35">
      <c r="A8" s="9">
        <v>27</v>
      </c>
      <c r="B8" s="9" t="s">
        <v>6</v>
      </c>
      <c r="C8" s="9">
        <v>414</v>
      </c>
      <c r="D8" s="10" t="s">
        <v>35</v>
      </c>
      <c r="E8" s="21">
        <f>((F8/$F$13)+(G8/$G$13))/2</f>
        <v>1.5563966867364183</v>
      </c>
      <c r="F8" s="10">
        <v>4.5819999999999999</v>
      </c>
      <c r="G8" s="24">
        <v>0.22053</v>
      </c>
      <c r="I8" s="10"/>
      <c r="J8" s="10"/>
      <c r="K8" s="10"/>
      <c r="M8" s="10"/>
      <c r="N8" s="10"/>
      <c r="O8" s="10"/>
      <c r="P8" s="10" t="s">
        <v>161</v>
      </c>
      <c r="Q8" s="10"/>
      <c r="R8" s="10"/>
      <c r="S8" s="10"/>
      <c r="T8" s="10"/>
    </row>
    <row r="9" spans="1:20" x14ac:dyDescent="0.35">
      <c r="D9" s="10"/>
      <c r="E9" s="21"/>
      <c r="F9" s="10"/>
      <c r="G9" s="24"/>
      <c r="I9" s="10"/>
      <c r="J9" s="10"/>
      <c r="K9" s="10"/>
      <c r="M9" s="10"/>
      <c r="N9" s="10"/>
      <c r="O9" s="10"/>
      <c r="P9" s="10"/>
      <c r="Q9" s="10"/>
      <c r="R9" s="10"/>
      <c r="S9" s="10"/>
      <c r="T9" s="10"/>
    </row>
    <row r="10" spans="1:20" x14ac:dyDescent="0.35">
      <c r="A10" s="9">
        <v>9</v>
      </c>
      <c r="B10" s="9" t="s">
        <v>6</v>
      </c>
      <c r="C10" s="9">
        <v>414</v>
      </c>
      <c r="D10" s="10" t="s">
        <v>33</v>
      </c>
      <c r="E10" s="21">
        <f>((F10/$F$13)+(G10/$G$13))/2</f>
        <v>0.57711109145158512</v>
      </c>
      <c r="F10" s="10">
        <v>0.94299999999999995</v>
      </c>
      <c r="G10" s="24">
        <v>0.13980000000000001</v>
      </c>
      <c r="I10" s="10"/>
      <c r="J10" s="10"/>
      <c r="K10" s="10"/>
      <c r="M10" s="10"/>
      <c r="N10" s="10"/>
      <c r="O10" s="10"/>
      <c r="P10" s="10" t="s">
        <v>166</v>
      </c>
      <c r="Q10" s="10"/>
      <c r="R10" s="10"/>
      <c r="S10" s="10"/>
      <c r="T10" s="10"/>
    </row>
    <row r="11" spans="1:20" x14ac:dyDescent="0.35">
      <c r="A11" s="9">
        <v>17</v>
      </c>
      <c r="B11" s="9" t="s">
        <v>6</v>
      </c>
      <c r="C11" s="9">
        <v>414</v>
      </c>
      <c r="D11" s="10" t="s">
        <v>34</v>
      </c>
      <c r="E11" s="21">
        <f>((F11/$F$13)+(G11/$G$13))/2</f>
        <v>0.85152714958462694</v>
      </c>
      <c r="F11" s="10">
        <v>1.8240000000000001</v>
      </c>
      <c r="G11" s="24">
        <v>0.17307</v>
      </c>
      <c r="I11" s="10"/>
      <c r="J11" s="10"/>
      <c r="K11" s="10"/>
      <c r="M11" s="10"/>
      <c r="N11" s="10"/>
      <c r="O11" s="10"/>
      <c r="P11" s="10" t="s">
        <v>166</v>
      </c>
      <c r="Q11" s="10"/>
      <c r="R11" s="10"/>
      <c r="S11" s="10"/>
      <c r="T11" s="10"/>
    </row>
    <row r="12" spans="1:20" x14ac:dyDescent="0.35">
      <c r="D12" s="10"/>
      <c r="E12" s="21"/>
      <c r="F12" s="10"/>
      <c r="G12" s="24"/>
      <c r="I12" s="10"/>
      <c r="J12" s="10"/>
      <c r="K12" s="10"/>
      <c r="M12" s="10"/>
      <c r="N12" s="10"/>
      <c r="O12" s="10"/>
      <c r="P12" s="10"/>
      <c r="Q12" s="10"/>
      <c r="R12" s="10"/>
      <c r="S12" s="10"/>
      <c r="T12" s="10"/>
    </row>
    <row r="13" spans="1:20" x14ac:dyDescent="0.35">
      <c r="A13" s="9">
        <v>22</v>
      </c>
      <c r="B13" s="9" t="s">
        <v>6</v>
      </c>
      <c r="C13" s="9">
        <v>414</v>
      </c>
      <c r="D13" s="10" t="s">
        <v>36</v>
      </c>
      <c r="E13" s="21">
        <f>((F13/$F$13)+(G13/$G$13))/2</f>
        <v>1</v>
      </c>
      <c r="F13" s="10">
        <v>2.395</v>
      </c>
      <c r="G13" s="24">
        <v>0.18382999999999999</v>
      </c>
      <c r="I13" s="10"/>
      <c r="J13" s="10"/>
      <c r="K13" s="10"/>
      <c r="M13" s="10"/>
      <c r="N13" s="10"/>
      <c r="O13" s="10"/>
      <c r="P13" s="10" t="s">
        <v>167</v>
      </c>
      <c r="Q13" s="10"/>
      <c r="R13" s="10"/>
      <c r="S13" s="10"/>
      <c r="T13" s="10"/>
    </row>
    <row r="14" spans="1:20" ht="18.5" x14ac:dyDescent="0.45">
      <c r="A14" s="68" t="s">
        <v>5</v>
      </c>
      <c r="B14" s="68"/>
      <c r="C14" s="68"/>
      <c r="D14" s="68"/>
      <c r="E14" s="68"/>
      <c r="F14" s="68"/>
      <c r="G14" s="68"/>
      <c r="H14" s="68"/>
      <c r="I14" s="68"/>
      <c r="J14" s="68"/>
      <c r="K14" s="68"/>
      <c r="L14" s="68"/>
      <c r="M14" s="68"/>
      <c r="N14" s="68"/>
      <c r="O14" s="68"/>
      <c r="P14" s="68"/>
      <c r="Q14" s="68"/>
      <c r="R14" s="68"/>
      <c r="S14" s="68"/>
      <c r="T14" s="68"/>
    </row>
    <row r="15" spans="1:20" s="11" customFormat="1" x14ac:dyDescent="0.35">
      <c r="D15" s="12"/>
      <c r="E15" s="21"/>
      <c r="F15" s="22"/>
      <c r="G15" s="23"/>
      <c r="H15" s="23"/>
      <c r="I15" s="23"/>
      <c r="J15" s="23"/>
      <c r="K15" s="12"/>
      <c r="M15" s="12"/>
      <c r="N15" s="12"/>
      <c r="O15" s="25"/>
      <c r="P15" s="12"/>
      <c r="Q15" s="12"/>
      <c r="R15" s="12"/>
      <c r="S15" s="12"/>
      <c r="T15" s="12"/>
    </row>
  </sheetData>
  <mergeCells count="2">
    <mergeCell ref="A14:T14"/>
    <mergeCell ref="A2:T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44"/>
  <sheetViews>
    <sheetView zoomScale="55" zoomScaleNormal="55" workbookViewId="0">
      <pane ySplit="1" topLeftCell="A15" activePane="bottomLeft" state="frozen"/>
      <selection pane="bottomLeft" activeCell="R28" sqref="R28"/>
    </sheetView>
  </sheetViews>
  <sheetFormatPr baseColWidth="10" defaultRowHeight="14.5" x14ac:dyDescent="0.35"/>
  <cols>
    <col min="1" max="1" width="17.26953125" style="9" bestFit="1" customWidth="1"/>
    <col min="2" max="2" width="5.1796875" style="9" bestFit="1" customWidth="1"/>
    <col min="3" max="3" width="10.26953125" style="9" bestFit="1" customWidth="1"/>
    <col min="4" max="4" width="8.81640625" style="9" bestFit="1" customWidth="1"/>
    <col min="5" max="5" width="6.36328125" style="9" bestFit="1" customWidth="1"/>
    <col min="6" max="6" width="6.6328125" style="9" bestFit="1" customWidth="1"/>
    <col min="7" max="9" width="8.54296875" style="9" bestFit="1" customWidth="1"/>
    <col min="10" max="10" width="5" style="9" bestFit="1" customWidth="1"/>
    <col min="11" max="11" width="6.90625" style="9" bestFit="1" customWidth="1"/>
    <col min="12" max="12" width="7.36328125" style="9" bestFit="1" customWidth="1"/>
    <col min="13" max="13" width="7.81640625" style="10" bestFit="1" customWidth="1"/>
    <col min="14" max="14" width="9" style="9" customWidth="1"/>
    <col min="15" max="15" width="14.26953125" style="10" customWidth="1"/>
    <col min="16" max="16" width="8.1796875" style="10" customWidth="1"/>
    <col min="17" max="17" width="34.36328125" style="9" customWidth="1"/>
    <col min="18" max="16384" width="10.90625" style="9"/>
  </cols>
  <sheetData>
    <row r="1" spans="1:17" s="18" customFormat="1" ht="43.5" x14ac:dyDescent="0.35">
      <c r="A1" s="18" t="s">
        <v>4</v>
      </c>
      <c r="B1" s="18" t="s">
        <v>10</v>
      </c>
      <c r="C1" s="18" t="s">
        <v>15</v>
      </c>
      <c r="D1" s="18" t="s">
        <v>47</v>
      </c>
      <c r="E1" s="19" t="s">
        <v>1</v>
      </c>
      <c r="F1" s="19" t="s">
        <v>2</v>
      </c>
      <c r="G1" s="19" t="s">
        <v>3</v>
      </c>
      <c r="H1" s="2" t="s">
        <v>175</v>
      </c>
      <c r="I1" s="2" t="s">
        <v>176</v>
      </c>
      <c r="J1" s="18" t="s">
        <v>13</v>
      </c>
      <c r="K1" s="18" t="s">
        <v>0</v>
      </c>
      <c r="L1" s="18" t="s">
        <v>18</v>
      </c>
      <c r="M1" s="19" t="s">
        <v>20</v>
      </c>
      <c r="N1" s="18" t="s">
        <v>11</v>
      </c>
      <c r="O1" s="19" t="s">
        <v>21</v>
      </c>
      <c r="P1" s="19" t="s">
        <v>19</v>
      </c>
      <c r="Q1" s="18" t="s">
        <v>12</v>
      </c>
    </row>
    <row r="2" spans="1:17" s="18" customFormat="1" ht="18.5" x14ac:dyDescent="0.45">
      <c r="A2" s="68" t="s">
        <v>165</v>
      </c>
      <c r="B2" s="68"/>
      <c r="C2" s="68"/>
      <c r="D2" s="68"/>
      <c r="E2" s="68"/>
      <c r="F2" s="68"/>
      <c r="G2" s="68"/>
      <c r="H2" s="68"/>
      <c r="I2" s="68"/>
      <c r="J2" s="68"/>
      <c r="K2" s="68"/>
      <c r="L2" s="68"/>
      <c r="M2" s="68"/>
      <c r="N2" s="68"/>
      <c r="O2" s="68"/>
      <c r="P2" s="68"/>
      <c r="Q2" s="68"/>
    </row>
    <row r="3" spans="1:17" s="18" customFormat="1" x14ac:dyDescent="0.35">
      <c r="A3" s="9" t="s">
        <v>7</v>
      </c>
      <c r="B3" s="9">
        <v>4227</v>
      </c>
      <c r="C3" s="9" t="s">
        <v>30</v>
      </c>
      <c r="D3" s="24">
        <f>((E3/$E$7)+(F3/$F$7))/2</f>
        <v>1.0461508328900138</v>
      </c>
      <c r="E3" s="10">
        <v>3.4460000000000002</v>
      </c>
      <c r="F3" s="21">
        <v>3.1699999999999999E-2</v>
      </c>
      <c r="G3" s="10"/>
      <c r="H3" s="19"/>
      <c r="I3" s="19"/>
      <c r="M3" s="19"/>
      <c r="O3" s="19"/>
      <c r="P3" s="19"/>
      <c r="Q3" s="9"/>
    </row>
    <row r="4" spans="1:17" s="18" customFormat="1" x14ac:dyDescent="0.35">
      <c r="A4" s="9" t="s">
        <v>7</v>
      </c>
      <c r="B4" s="9">
        <v>4227</v>
      </c>
      <c r="C4" s="9" t="s">
        <v>31</v>
      </c>
      <c r="D4" s="24">
        <f t="shared" ref="D4:D41" si="0">((E4/$E$7)+(F4/$F$7))/2</f>
        <v>1.0186057019428922</v>
      </c>
      <c r="E4" s="10">
        <v>3.3439999999999999</v>
      </c>
      <c r="F4" s="21">
        <v>3.0970000000000001E-2</v>
      </c>
      <c r="G4" s="10"/>
      <c r="H4" s="19"/>
      <c r="I4" s="19"/>
      <c r="M4" s="19"/>
      <c r="O4" s="19"/>
      <c r="P4" s="19"/>
      <c r="Q4" s="9"/>
    </row>
    <row r="5" spans="1:17" s="18" customFormat="1" x14ac:dyDescent="0.35">
      <c r="A5" s="9" t="s">
        <v>7</v>
      </c>
      <c r="B5" s="9">
        <v>4227</v>
      </c>
      <c r="C5" s="9" t="s">
        <v>55</v>
      </c>
      <c r="D5" s="24">
        <f t="shared" si="0"/>
        <v>0.92971809876461586</v>
      </c>
      <c r="E5" s="10">
        <v>3.0249999999999999</v>
      </c>
      <c r="F5" s="21">
        <v>2.852E-2</v>
      </c>
      <c r="G5" s="10"/>
      <c r="H5" s="19"/>
      <c r="I5" s="19"/>
      <c r="M5" s="19"/>
      <c r="O5" s="19"/>
      <c r="P5" s="19"/>
      <c r="Q5" s="9"/>
    </row>
    <row r="6" spans="1:17" s="18" customFormat="1" x14ac:dyDescent="0.35">
      <c r="A6" s="9"/>
      <c r="B6" s="9"/>
      <c r="C6" s="9"/>
      <c r="D6" s="9"/>
      <c r="E6" s="10"/>
      <c r="F6" s="21"/>
      <c r="G6" s="19"/>
      <c r="H6" s="19"/>
      <c r="I6" s="19"/>
      <c r="M6" s="19"/>
      <c r="O6" s="19"/>
      <c r="P6" s="19"/>
      <c r="Q6" s="9"/>
    </row>
    <row r="7" spans="1:17" s="18" customFormat="1" x14ac:dyDescent="0.35">
      <c r="A7" s="9" t="s">
        <v>7</v>
      </c>
      <c r="B7" s="9">
        <v>4227</v>
      </c>
      <c r="C7" s="9" t="s">
        <v>36</v>
      </c>
      <c r="D7" s="9">
        <f t="shared" si="0"/>
        <v>1</v>
      </c>
      <c r="E7" s="10">
        <v>3.278</v>
      </c>
      <c r="F7" s="21">
        <v>3.0449999999999998E-2</v>
      </c>
      <c r="G7" s="10"/>
      <c r="H7" s="19"/>
      <c r="I7" s="19"/>
      <c r="M7" s="19"/>
      <c r="O7" s="19"/>
      <c r="P7" s="19"/>
      <c r="Q7" s="9"/>
    </row>
    <row r="8" spans="1:17" s="18" customFormat="1" x14ac:dyDescent="0.35">
      <c r="A8" s="9" t="s">
        <v>7</v>
      </c>
      <c r="B8" s="9">
        <v>4227</v>
      </c>
      <c r="C8" s="9" t="s">
        <v>48</v>
      </c>
      <c r="D8" s="24">
        <f t="shared" si="0"/>
        <v>1.00045759609518</v>
      </c>
      <c r="E8" s="10">
        <v>3.2810000000000001</v>
      </c>
      <c r="F8" s="21">
        <v>3.0449999999999998E-2</v>
      </c>
      <c r="G8" s="10"/>
      <c r="H8" s="19"/>
      <c r="I8" s="24"/>
      <c r="M8" s="19"/>
      <c r="O8" s="19"/>
      <c r="P8" s="19"/>
      <c r="Q8" s="9"/>
    </row>
    <row r="9" spans="1:17" s="18" customFormat="1" x14ac:dyDescent="0.35">
      <c r="A9" s="9" t="s">
        <v>7</v>
      </c>
      <c r="B9" s="9">
        <v>4227</v>
      </c>
      <c r="C9" s="9" t="s">
        <v>49</v>
      </c>
      <c r="D9" s="24">
        <f t="shared" si="0"/>
        <v>0.99505901411710251</v>
      </c>
      <c r="E9" s="10">
        <v>3.2229999999999999</v>
      </c>
      <c r="F9" s="21">
        <v>3.066E-2</v>
      </c>
      <c r="G9" s="10"/>
      <c r="H9" s="19"/>
      <c r="I9" s="19"/>
      <c r="M9" s="19"/>
      <c r="O9" s="19"/>
      <c r="P9" s="19"/>
      <c r="Q9" s="9"/>
    </row>
    <row r="10" spans="1:17" s="18" customFormat="1" x14ac:dyDescent="0.35">
      <c r="A10" s="9" t="s">
        <v>7</v>
      </c>
      <c r="B10" s="9">
        <v>4227</v>
      </c>
      <c r="C10" s="9" t="s">
        <v>50</v>
      </c>
      <c r="D10" s="24">
        <f>((E10/$E$7)+(F10/$F$7))/2</f>
        <v>0.99671352330459029</v>
      </c>
      <c r="E10" s="10">
        <v>3.2360000000000002</v>
      </c>
      <c r="F10" s="21">
        <v>3.0640000000000001E-2</v>
      </c>
      <c r="G10" s="10"/>
      <c r="H10" s="19"/>
      <c r="I10" s="19"/>
      <c r="M10" s="19"/>
      <c r="O10" s="19"/>
      <c r="P10" s="19"/>
      <c r="Q10" s="9"/>
    </row>
    <row r="11" spans="1:17" s="18" customFormat="1" x14ac:dyDescent="0.35">
      <c r="A11" s="9" t="s">
        <v>7</v>
      </c>
      <c r="B11" s="9">
        <v>4227</v>
      </c>
      <c r="C11" s="9" t="s">
        <v>43</v>
      </c>
      <c r="D11" s="24">
        <f t="shared" si="0"/>
        <v>0.9988731163922091</v>
      </c>
      <c r="E11" s="10">
        <v>3.262</v>
      </c>
      <c r="F11" s="21">
        <v>3.0529999999999998E-2</v>
      </c>
      <c r="G11" s="10"/>
      <c r="H11" s="19"/>
      <c r="I11" s="19"/>
      <c r="M11" s="19"/>
      <c r="O11" s="19"/>
      <c r="P11" s="19"/>
      <c r="Q11" s="9"/>
    </row>
    <row r="12" spans="1:17" s="18" customFormat="1" x14ac:dyDescent="0.35">
      <c r="A12" s="9" t="s">
        <v>7</v>
      </c>
      <c r="B12" s="9">
        <v>4227</v>
      </c>
      <c r="C12" s="9" t="s">
        <v>35</v>
      </c>
      <c r="D12" s="24">
        <f t="shared" si="0"/>
        <v>0.97788686280933446</v>
      </c>
      <c r="E12" s="10">
        <v>3.2029999999999998</v>
      </c>
      <c r="F12" s="21">
        <v>2.98E-2</v>
      </c>
      <c r="G12" s="10"/>
      <c r="H12" s="19"/>
      <c r="I12" s="19"/>
      <c r="M12" s="19"/>
      <c r="O12" s="19"/>
      <c r="P12" s="19"/>
      <c r="Q12" s="9"/>
    </row>
    <row r="13" spans="1:17" s="18" customFormat="1" x14ac:dyDescent="0.35">
      <c r="A13" s="9" t="s">
        <v>7</v>
      </c>
      <c r="B13" s="9">
        <v>4227</v>
      </c>
      <c r="C13" s="9" t="s">
        <v>33</v>
      </c>
      <c r="D13" s="24">
        <f t="shared" si="0"/>
        <v>1.0444363628348818</v>
      </c>
      <c r="E13" s="21">
        <v>3.41</v>
      </c>
      <c r="F13" s="21">
        <v>3.193E-2</v>
      </c>
      <c r="G13" s="10"/>
      <c r="H13" s="19"/>
      <c r="I13" s="19"/>
      <c r="M13" s="19"/>
      <c r="O13" s="19"/>
      <c r="P13" s="19"/>
      <c r="Q13" s="9"/>
    </row>
    <row r="14" spans="1:17" s="18" customFormat="1" x14ac:dyDescent="0.35">
      <c r="A14" s="9" t="s">
        <v>7</v>
      </c>
      <c r="B14" s="9">
        <v>4227</v>
      </c>
      <c r="C14" s="9" t="s">
        <v>34</v>
      </c>
      <c r="D14" s="24">
        <f t="shared" si="0"/>
        <v>0.99635090281931293</v>
      </c>
      <c r="E14" s="10">
        <v>3.2530000000000001</v>
      </c>
      <c r="F14" s="21">
        <v>3.0459999999999997E-2</v>
      </c>
      <c r="G14" s="10"/>
      <c r="H14" s="19"/>
      <c r="I14" s="19"/>
      <c r="M14" s="19"/>
      <c r="O14" s="19"/>
      <c r="P14" s="19"/>
      <c r="Q14" s="9"/>
    </row>
    <row r="15" spans="1:17" s="18" customFormat="1" x14ac:dyDescent="0.35">
      <c r="A15" s="9" t="s">
        <v>7</v>
      </c>
      <c r="B15" s="9">
        <v>4227</v>
      </c>
      <c r="C15" s="9" t="s">
        <v>38</v>
      </c>
      <c r="D15" s="24"/>
      <c r="E15" s="10"/>
      <c r="F15" s="21"/>
      <c r="G15" s="10"/>
      <c r="H15" s="19"/>
      <c r="I15" s="19"/>
      <c r="M15" s="19"/>
      <c r="O15" s="19"/>
      <c r="P15" s="19"/>
      <c r="Q15" s="9"/>
    </row>
    <row r="16" spans="1:17" s="18" customFormat="1" x14ac:dyDescent="0.35">
      <c r="A16" s="9" t="s">
        <v>7</v>
      </c>
      <c r="B16" s="9">
        <v>4227</v>
      </c>
      <c r="C16" s="9" t="s">
        <v>32</v>
      </c>
      <c r="D16" s="24">
        <f t="shared" si="0"/>
        <v>0.99568241678864222</v>
      </c>
      <c r="E16" s="10">
        <v>3.254</v>
      </c>
      <c r="F16" s="21">
        <v>3.041E-2</v>
      </c>
      <c r="G16" s="10"/>
      <c r="H16" s="19"/>
      <c r="I16" s="19"/>
      <c r="M16" s="19"/>
      <c r="O16" s="19"/>
      <c r="P16" s="19"/>
      <c r="Q16" s="9"/>
    </row>
    <row r="17" spans="1:17" s="18" customFormat="1" x14ac:dyDescent="0.35">
      <c r="A17" s="9"/>
      <c r="B17" s="9"/>
      <c r="C17" s="9"/>
      <c r="D17" s="24"/>
      <c r="E17" s="10"/>
      <c r="F17" s="21"/>
      <c r="G17" s="10"/>
      <c r="H17" s="19"/>
      <c r="I17" s="19"/>
      <c r="M17" s="19"/>
      <c r="O17" s="19"/>
      <c r="P17" s="19"/>
      <c r="Q17" s="9"/>
    </row>
    <row r="18" spans="1:17" s="18" customFormat="1" ht="18.5" x14ac:dyDescent="0.45">
      <c r="A18" s="68" t="s">
        <v>5</v>
      </c>
      <c r="B18" s="68"/>
      <c r="C18" s="68"/>
      <c r="D18" s="68"/>
      <c r="E18" s="68"/>
      <c r="F18" s="68"/>
      <c r="G18" s="68"/>
      <c r="H18" s="68"/>
      <c r="I18" s="68"/>
      <c r="J18" s="68"/>
      <c r="K18" s="68"/>
      <c r="L18" s="68"/>
      <c r="M18" s="68"/>
      <c r="N18" s="68"/>
      <c r="O18" s="68"/>
      <c r="P18" s="68"/>
      <c r="Q18" s="68"/>
    </row>
    <row r="19" spans="1:17" s="18" customFormat="1" x14ac:dyDescent="0.35">
      <c r="A19" s="9" t="s">
        <v>157</v>
      </c>
      <c r="B19" s="9">
        <v>4227</v>
      </c>
      <c r="C19" s="9" t="s">
        <v>5</v>
      </c>
      <c r="D19" s="24">
        <f t="shared" si="0"/>
        <v>1.166396231381825</v>
      </c>
      <c r="E19" s="21">
        <v>3.8106110000000002</v>
      </c>
      <c r="F19" s="21">
        <v>3.5636000000000001E-2</v>
      </c>
      <c r="G19" s="21">
        <v>46.457132999999999</v>
      </c>
      <c r="H19" s="21">
        <v>3.2932999999999997E-2</v>
      </c>
      <c r="I19" s="21">
        <v>1.5265000000000001E-2</v>
      </c>
      <c r="J19" s="9">
        <v>42</v>
      </c>
      <c r="K19" s="9">
        <v>100</v>
      </c>
      <c r="L19" s="9">
        <v>100</v>
      </c>
      <c r="M19" s="10" t="s">
        <v>14</v>
      </c>
      <c r="N19" s="9">
        <v>245571</v>
      </c>
      <c r="O19" s="19"/>
      <c r="P19" s="19"/>
      <c r="Q19" s="9"/>
    </row>
    <row r="20" spans="1:17" s="18" customFormat="1" x14ac:dyDescent="0.35">
      <c r="A20" s="9" t="s">
        <v>157</v>
      </c>
      <c r="B20" s="9">
        <v>4227</v>
      </c>
      <c r="C20" s="9" t="s">
        <v>5</v>
      </c>
      <c r="D20" s="24">
        <f t="shared" si="0"/>
        <v>1.3992036848633123</v>
      </c>
      <c r="E20" s="21">
        <v>4.6861410000000001</v>
      </c>
      <c r="F20" s="21">
        <v>4.1681000000000003E-2</v>
      </c>
      <c r="G20" s="21">
        <v>69.088750000000005</v>
      </c>
      <c r="H20" s="21">
        <v>3.8529000000000001E-2</v>
      </c>
      <c r="I20" s="21">
        <v>2.1287E-2</v>
      </c>
      <c r="J20" s="9">
        <v>43</v>
      </c>
      <c r="K20" s="9">
        <v>100</v>
      </c>
      <c r="L20" s="9">
        <v>100</v>
      </c>
      <c r="M20" s="10" t="s">
        <v>14</v>
      </c>
      <c r="N20" s="9">
        <v>245571</v>
      </c>
      <c r="O20" s="19"/>
      <c r="P20" s="19"/>
      <c r="Q20" s="9"/>
    </row>
    <row r="21" spans="1:17" s="18" customFormat="1" x14ac:dyDescent="0.35">
      <c r="A21" s="9" t="s">
        <v>157</v>
      </c>
      <c r="B21" s="9">
        <v>4227</v>
      </c>
      <c r="C21" s="9" t="s">
        <v>5</v>
      </c>
      <c r="D21" s="24">
        <f t="shared" si="0"/>
        <v>1.1164103314528564</v>
      </c>
      <c r="E21" s="21">
        <v>3.6487949999999998</v>
      </c>
      <c r="F21" s="21">
        <v>3.4095E-2</v>
      </c>
      <c r="G21" s="21">
        <v>44.136896</v>
      </c>
      <c r="H21" s="21">
        <v>2.9586000000000001E-2</v>
      </c>
      <c r="I21" s="21">
        <v>1.3566E-2</v>
      </c>
      <c r="J21" s="9">
        <v>44</v>
      </c>
      <c r="K21" s="9">
        <v>100</v>
      </c>
      <c r="L21" s="9">
        <v>100</v>
      </c>
      <c r="M21" s="10" t="s">
        <v>14</v>
      </c>
      <c r="N21" s="9">
        <v>245571</v>
      </c>
      <c r="O21" s="19"/>
      <c r="P21" s="19"/>
      <c r="Q21" s="9"/>
    </row>
    <row r="22" spans="1:17" s="18" customFormat="1" x14ac:dyDescent="0.35">
      <c r="A22" s="9" t="s">
        <v>157</v>
      </c>
      <c r="B22" s="9">
        <v>4227</v>
      </c>
      <c r="C22" s="9" t="s">
        <v>5</v>
      </c>
      <c r="D22" s="24">
        <f t="shared" si="0"/>
        <v>1.1764988689086122</v>
      </c>
      <c r="E22" s="21">
        <v>3.86877</v>
      </c>
      <c r="F22" s="21">
        <v>3.5711E-2</v>
      </c>
      <c r="G22" s="21">
        <v>53.745232999999999</v>
      </c>
      <c r="H22" s="21">
        <v>3.3180000000000001E-2</v>
      </c>
      <c r="I22" s="21">
        <v>1.6892000000000001E-2</v>
      </c>
      <c r="J22" s="9">
        <v>45</v>
      </c>
      <c r="K22" s="9">
        <v>100</v>
      </c>
      <c r="L22" s="9">
        <v>100</v>
      </c>
      <c r="M22" s="10" t="s">
        <v>14</v>
      </c>
      <c r="N22" s="9">
        <v>245571</v>
      </c>
      <c r="O22" s="19"/>
      <c r="P22" s="19"/>
      <c r="Q22" s="9"/>
    </row>
    <row r="23" spans="1:17" s="18" customFormat="1" x14ac:dyDescent="0.35">
      <c r="A23" s="9" t="s">
        <v>157</v>
      </c>
      <c r="B23" s="9">
        <v>4227</v>
      </c>
      <c r="C23" s="9" t="s">
        <v>5</v>
      </c>
      <c r="D23" s="24">
        <f t="shared" si="0"/>
        <v>1.0816246988181146</v>
      </c>
      <c r="E23" s="21">
        <v>3.4867309999999998</v>
      </c>
      <c r="F23" s="21">
        <v>3.3481999999999998E-2</v>
      </c>
      <c r="G23" s="21">
        <v>41.862445000000001</v>
      </c>
      <c r="H23" s="21">
        <v>2.8125000000000001E-2</v>
      </c>
      <c r="I23" s="21">
        <v>1.3472E-2</v>
      </c>
      <c r="J23" s="9">
        <v>46</v>
      </c>
      <c r="K23" s="9">
        <v>100</v>
      </c>
      <c r="L23" s="9">
        <v>100</v>
      </c>
      <c r="M23" s="10" t="s">
        <v>14</v>
      </c>
      <c r="N23" s="9">
        <v>245571</v>
      </c>
      <c r="O23" s="19"/>
      <c r="P23" s="19"/>
      <c r="Q23" s="9"/>
    </row>
    <row r="24" spans="1:17" s="18" customFormat="1" x14ac:dyDescent="0.35">
      <c r="A24" s="9" t="s">
        <v>157</v>
      </c>
      <c r="B24" s="9">
        <v>4227</v>
      </c>
      <c r="C24" s="9" t="s">
        <v>5</v>
      </c>
      <c r="D24" s="24">
        <f t="shared" si="0"/>
        <v>1.0889077394101694</v>
      </c>
      <c r="E24" s="21">
        <v>3.536524</v>
      </c>
      <c r="F24" s="21">
        <v>3.3463E-2</v>
      </c>
      <c r="G24" s="21">
        <v>45.310313999999998</v>
      </c>
      <c r="H24" s="21">
        <v>2.7968E-2</v>
      </c>
      <c r="I24" s="21">
        <v>1.3934E-2</v>
      </c>
      <c r="J24" s="9">
        <v>47</v>
      </c>
      <c r="K24" s="9">
        <v>100</v>
      </c>
      <c r="L24" s="9">
        <v>100</v>
      </c>
      <c r="M24" s="10" t="s">
        <v>14</v>
      </c>
      <c r="N24" s="9">
        <v>245571</v>
      </c>
      <c r="O24" s="19"/>
      <c r="P24" s="19"/>
      <c r="Q24" s="9"/>
    </row>
    <row r="25" spans="1:17" s="18" customFormat="1" x14ac:dyDescent="0.35">
      <c r="A25" s="9" t="s">
        <v>157</v>
      </c>
      <c r="B25" s="9">
        <v>4227</v>
      </c>
      <c r="C25" s="9" t="s">
        <v>5</v>
      </c>
      <c r="D25" s="24">
        <f t="shared" si="0"/>
        <v>1.0643523372215227</v>
      </c>
      <c r="E25" s="21">
        <v>3.4905110000000001</v>
      </c>
      <c r="F25" s="21">
        <v>3.2395E-2</v>
      </c>
      <c r="G25" s="21">
        <v>44.574562999999998</v>
      </c>
      <c r="H25" s="21">
        <v>2.8979000000000001E-2</v>
      </c>
      <c r="I25" s="21">
        <v>1.4045999999999999E-2</v>
      </c>
      <c r="J25" s="9">
        <v>48</v>
      </c>
      <c r="K25" s="9">
        <v>100</v>
      </c>
      <c r="L25" s="9">
        <v>100</v>
      </c>
      <c r="M25" s="10" t="s">
        <v>14</v>
      </c>
      <c r="N25" s="9">
        <v>245571</v>
      </c>
      <c r="O25" s="19"/>
      <c r="P25" s="19"/>
      <c r="Q25" s="9"/>
    </row>
    <row r="26" spans="1:17" s="18" customFormat="1" x14ac:dyDescent="0.35">
      <c r="A26" s="9" t="s">
        <v>157</v>
      </c>
      <c r="B26" s="9">
        <v>4227</v>
      </c>
      <c r="C26" s="9" t="s">
        <v>5</v>
      </c>
      <c r="D26" s="24">
        <f t="shared" si="0"/>
        <v>1.0520515365410645</v>
      </c>
      <c r="E26" s="21">
        <v>3.424077</v>
      </c>
      <c r="F26" s="21">
        <v>3.2263E-2</v>
      </c>
      <c r="G26" s="21">
        <v>40.660041</v>
      </c>
      <c r="H26" s="21">
        <v>2.7711E-2</v>
      </c>
      <c r="I26" s="21">
        <v>1.3049E-2</v>
      </c>
      <c r="J26" s="9">
        <v>49</v>
      </c>
      <c r="K26" s="9">
        <v>100</v>
      </c>
      <c r="L26" s="9">
        <v>100</v>
      </c>
      <c r="M26" s="10" t="s">
        <v>14</v>
      </c>
      <c r="N26" s="9">
        <v>245571</v>
      </c>
      <c r="O26" s="19"/>
      <c r="P26" s="19"/>
      <c r="Q26" s="9"/>
    </row>
    <row r="27" spans="1:17" s="18" customFormat="1" x14ac:dyDescent="0.35">
      <c r="A27" s="9" t="s">
        <v>157</v>
      </c>
      <c r="B27" s="9">
        <v>4227</v>
      </c>
      <c r="C27" s="9" t="s">
        <v>5</v>
      </c>
      <c r="D27" s="24">
        <f t="shared" si="0"/>
        <v>1.1621327013648237</v>
      </c>
      <c r="E27" s="21">
        <v>3.7799680000000002</v>
      </c>
      <c r="F27" s="21">
        <v>3.5660999999999998E-2</v>
      </c>
      <c r="G27" s="21">
        <v>46.922437000000002</v>
      </c>
      <c r="H27" s="21">
        <v>3.2369000000000002E-2</v>
      </c>
      <c r="I27" s="21">
        <v>1.5249E-2</v>
      </c>
      <c r="J27" s="9">
        <v>50</v>
      </c>
      <c r="K27" s="9">
        <v>100</v>
      </c>
      <c r="L27" s="9">
        <v>100</v>
      </c>
      <c r="M27" s="10" t="s">
        <v>14</v>
      </c>
      <c r="N27" s="9">
        <v>245571</v>
      </c>
      <c r="O27" s="19"/>
      <c r="P27" s="19"/>
      <c r="Q27" s="9"/>
    </row>
    <row r="28" spans="1:17" s="18" customFormat="1" x14ac:dyDescent="0.35">
      <c r="A28" s="9" t="s">
        <v>157</v>
      </c>
      <c r="B28" s="9">
        <v>4227</v>
      </c>
      <c r="C28" s="9" t="s">
        <v>5</v>
      </c>
      <c r="D28" s="24">
        <f t="shared" si="0"/>
        <v>1.0474652517504865</v>
      </c>
      <c r="E28" s="21">
        <v>3.398746</v>
      </c>
      <c r="F28" s="21">
        <v>3.2218999999999998E-2</v>
      </c>
      <c r="G28" s="21">
        <v>43.94735</v>
      </c>
      <c r="H28" s="21">
        <v>2.7841999999999999E-2</v>
      </c>
      <c r="I28" s="21">
        <v>1.3395000000000001E-2</v>
      </c>
      <c r="J28" s="9">
        <v>51</v>
      </c>
      <c r="K28" s="9">
        <v>100</v>
      </c>
      <c r="L28" s="9">
        <v>100</v>
      </c>
      <c r="M28" s="10" t="s">
        <v>14</v>
      </c>
      <c r="N28" s="9">
        <v>245571</v>
      </c>
      <c r="O28" s="19"/>
      <c r="P28" s="19"/>
      <c r="Q28" s="9"/>
    </row>
    <row r="29" spans="1:17" s="18" customFormat="1" x14ac:dyDescent="0.35">
      <c r="A29" s="9"/>
      <c r="B29" s="9"/>
      <c r="C29" s="9"/>
      <c r="D29" s="58">
        <f>AVERAGE(D19:D28)</f>
        <v>1.1355043381712788</v>
      </c>
      <c r="E29" s="58">
        <f t="shared" ref="E29:F29" si="1">AVERAGE(E19:E28)</f>
        <v>3.7130874000000005</v>
      </c>
      <c r="F29" s="58">
        <f t="shared" si="1"/>
        <v>3.46606E-2</v>
      </c>
      <c r="G29" s="21"/>
      <c r="H29" s="21"/>
      <c r="I29" s="21"/>
      <c r="J29" s="9"/>
      <c r="K29" s="9"/>
      <c r="L29" s="9"/>
      <c r="M29" s="19"/>
      <c r="O29" s="19"/>
      <c r="P29" s="19"/>
      <c r="Q29" s="9" t="s">
        <v>169</v>
      </c>
    </row>
    <row r="30" spans="1:17" s="18" customFormat="1" x14ac:dyDescent="0.35">
      <c r="D30" s="58">
        <f>MEDIAN(D19:D28)</f>
        <v>1.1026590354315129</v>
      </c>
      <c r="E30" s="58">
        <f t="shared" ref="E30:F30" si="2">MEDIAN(E19:E28)</f>
        <v>3.5926594999999999</v>
      </c>
      <c r="F30" s="58">
        <f t="shared" si="2"/>
        <v>3.3788499999999999E-2</v>
      </c>
      <c r="G30" s="19"/>
      <c r="H30" s="19"/>
      <c r="I30" s="19"/>
      <c r="M30" s="19"/>
      <c r="O30" s="19"/>
      <c r="P30" s="19"/>
      <c r="Q30" s="9" t="s">
        <v>170</v>
      </c>
    </row>
    <row r="31" spans="1:17" s="18" customFormat="1" x14ac:dyDescent="0.35">
      <c r="D31" s="24"/>
      <c r="E31" s="19"/>
      <c r="F31" s="19"/>
      <c r="G31" s="19"/>
      <c r="H31" s="19"/>
      <c r="I31" s="19"/>
      <c r="M31" s="19"/>
      <c r="O31" s="19"/>
      <c r="P31" s="19"/>
      <c r="Q31" s="9"/>
    </row>
    <row r="32" spans="1:17" s="18" customFormat="1" x14ac:dyDescent="0.35">
      <c r="A32" s="9" t="s">
        <v>157</v>
      </c>
      <c r="B32" s="9">
        <v>4227</v>
      </c>
      <c r="C32" s="9" t="s">
        <v>5</v>
      </c>
      <c r="D32" s="24">
        <f t="shared" si="0"/>
        <v>1.0511502039771536</v>
      </c>
      <c r="E32" s="10">
        <v>3.383181</v>
      </c>
      <c r="F32" s="10">
        <v>3.2587999999999999E-2</v>
      </c>
      <c r="G32" s="21">
        <v>41.812942999999997</v>
      </c>
      <c r="H32" s="21">
        <v>2.8292000000000001E-2</v>
      </c>
      <c r="I32" s="21">
        <v>1.3450999999999999E-2</v>
      </c>
      <c r="J32" s="9">
        <v>42</v>
      </c>
      <c r="K32" s="9">
        <v>200</v>
      </c>
      <c r="L32" s="9">
        <v>100</v>
      </c>
      <c r="M32" s="10" t="s">
        <v>14</v>
      </c>
      <c r="N32" s="9">
        <v>245571</v>
      </c>
      <c r="O32" s="19"/>
      <c r="P32" s="19"/>
      <c r="Q32" s="9"/>
    </row>
    <row r="33" spans="1:17" s="18" customFormat="1" x14ac:dyDescent="0.35">
      <c r="A33" s="9" t="s">
        <v>157</v>
      </c>
      <c r="B33" s="9">
        <v>4227</v>
      </c>
      <c r="C33" s="9" t="s">
        <v>5</v>
      </c>
      <c r="D33" s="24">
        <f>((E33/$E$7)+(F33/$F$7))/2</f>
        <v>1.0933375659093665</v>
      </c>
      <c r="E33" s="10">
        <v>3.5602909999999999</v>
      </c>
      <c r="F33" s="10">
        <v>3.3512E-2</v>
      </c>
      <c r="G33" s="21">
        <v>46.859704000000001</v>
      </c>
      <c r="H33" s="21">
        <v>3.0632E-2</v>
      </c>
      <c r="I33" s="21">
        <v>1.4305E-2</v>
      </c>
      <c r="J33" s="9">
        <v>43</v>
      </c>
      <c r="K33" s="9">
        <v>200</v>
      </c>
      <c r="L33" s="9">
        <v>100</v>
      </c>
      <c r="M33" s="10" t="s">
        <v>14</v>
      </c>
      <c r="N33" s="9">
        <v>245571</v>
      </c>
      <c r="O33" s="19"/>
      <c r="P33" s="19"/>
      <c r="Q33" s="9"/>
    </row>
    <row r="34" spans="1:17" s="18" customFormat="1" x14ac:dyDescent="0.35">
      <c r="A34" s="9" t="s">
        <v>157</v>
      </c>
      <c r="B34" s="9">
        <v>4227</v>
      </c>
      <c r="C34" s="9" t="s">
        <v>5</v>
      </c>
      <c r="D34" s="24">
        <f t="shared" si="0"/>
        <v>1.0065485157055396</v>
      </c>
      <c r="E34" s="10">
        <v>3.2485900000000001</v>
      </c>
      <c r="F34" s="10">
        <v>3.1122E-2</v>
      </c>
      <c r="G34" s="21">
        <v>40.800556999999998</v>
      </c>
      <c r="H34" s="21">
        <v>2.7192000000000001E-2</v>
      </c>
      <c r="I34" s="21">
        <v>1.299E-2</v>
      </c>
      <c r="J34" s="9">
        <v>44</v>
      </c>
      <c r="K34" s="9">
        <v>200</v>
      </c>
      <c r="L34" s="9">
        <v>100</v>
      </c>
      <c r="M34" s="10" t="s">
        <v>14</v>
      </c>
      <c r="N34" s="9">
        <v>245571</v>
      </c>
      <c r="O34" s="19"/>
      <c r="P34" s="19"/>
      <c r="Q34" s="9"/>
    </row>
    <row r="35" spans="1:17" s="18" customFormat="1" x14ac:dyDescent="0.35">
      <c r="A35" s="9" t="s">
        <v>157</v>
      </c>
      <c r="B35" s="9">
        <v>4227</v>
      </c>
      <c r="C35" s="9" t="s">
        <v>5</v>
      </c>
      <c r="D35" s="24">
        <f t="shared" si="0"/>
        <v>1.0663290181044753</v>
      </c>
      <c r="E35" s="10">
        <v>3.4339270000000002</v>
      </c>
      <c r="F35" s="10">
        <v>3.3041000000000001E-2</v>
      </c>
      <c r="G35" s="21">
        <v>45.400981000000002</v>
      </c>
      <c r="H35" s="21">
        <v>2.8545000000000001E-2</v>
      </c>
      <c r="I35" s="21">
        <v>1.3901E-2</v>
      </c>
      <c r="J35" s="9">
        <v>45</v>
      </c>
      <c r="K35" s="9">
        <v>200</v>
      </c>
      <c r="L35" s="9">
        <v>100</v>
      </c>
      <c r="M35" s="10" t="s">
        <v>14</v>
      </c>
      <c r="N35" s="9">
        <v>245571</v>
      </c>
      <c r="O35" s="19"/>
      <c r="P35" s="19"/>
      <c r="Q35" s="9"/>
    </row>
    <row r="36" spans="1:17" s="18" customFormat="1" x14ac:dyDescent="0.35">
      <c r="A36" s="9" t="s">
        <v>157</v>
      </c>
      <c r="B36" s="9">
        <v>4227</v>
      </c>
      <c r="C36" s="9" t="s">
        <v>5</v>
      </c>
      <c r="D36" s="24">
        <f t="shared" si="0"/>
        <v>1.0558120557410653</v>
      </c>
      <c r="E36" s="10">
        <v>3.4023330000000001</v>
      </c>
      <c r="F36" s="10">
        <v>3.2694000000000001E-2</v>
      </c>
      <c r="G36" s="21">
        <v>39.842790999999998</v>
      </c>
      <c r="H36" s="21">
        <v>2.8634E-2</v>
      </c>
      <c r="I36" s="21">
        <v>1.3067E-2</v>
      </c>
      <c r="J36" s="9">
        <v>46</v>
      </c>
      <c r="K36" s="9">
        <v>200</v>
      </c>
      <c r="L36" s="9">
        <v>100</v>
      </c>
      <c r="M36" s="10" t="s">
        <v>14</v>
      </c>
      <c r="N36" s="9">
        <v>245571</v>
      </c>
      <c r="O36" s="19"/>
      <c r="P36" s="19"/>
      <c r="Q36" s="9"/>
    </row>
    <row r="37" spans="1:17" s="18" customFormat="1" x14ac:dyDescent="0.35">
      <c r="A37" s="9" t="s">
        <v>157</v>
      </c>
      <c r="B37" s="9">
        <v>4227</v>
      </c>
      <c r="C37" s="9" t="s">
        <v>5</v>
      </c>
      <c r="D37" s="24">
        <f t="shared" si="0"/>
        <v>1.0430297505086905</v>
      </c>
      <c r="E37" s="10">
        <v>3.3637459999999999</v>
      </c>
      <c r="F37" s="10">
        <v>3.2273999999999997E-2</v>
      </c>
      <c r="G37" s="21">
        <v>42.120511999999998</v>
      </c>
      <c r="H37" s="21">
        <v>2.8154999999999999E-2</v>
      </c>
      <c r="I37" s="21">
        <v>1.3819E-2</v>
      </c>
      <c r="J37" s="9">
        <v>47</v>
      </c>
      <c r="K37" s="9">
        <v>200</v>
      </c>
      <c r="L37" s="9">
        <v>100</v>
      </c>
      <c r="M37" s="10" t="s">
        <v>14</v>
      </c>
      <c r="N37" s="9">
        <v>245571</v>
      </c>
      <c r="O37" s="19"/>
      <c r="P37" s="19"/>
      <c r="Q37" s="9"/>
    </row>
    <row r="38" spans="1:17" s="18" customFormat="1" x14ac:dyDescent="0.35">
      <c r="A38" s="9" t="s">
        <v>157</v>
      </c>
      <c r="B38" s="9">
        <v>4227</v>
      </c>
      <c r="C38" s="9" t="s">
        <v>5</v>
      </c>
      <c r="D38" s="24">
        <f t="shared" si="0"/>
        <v>1.0519719506367275</v>
      </c>
      <c r="E38" s="10">
        <v>3.4301219999999999</v>
      </c>
      <c r="F38" s="10">
        <v>3.2202000000000001E-2</v>
      </c>
      <c r="G38" s="21">
        <v>42.402264000000002</v>
      </c>
      <c r="H38" s="21">
        <v>2.8535999999999999E-2</v>
      </c>
      <c r="I38" s="21">
        <v>1.3681E-2</v>
      </c>
      <c r="J38" s="9">
        <v>48</v>
      </c>
      <c r="K38" s="9">
        <v>200</v>
      </c>
      <c r="L38" s="9">
        <v>100</v>
      </c>
      <c r="M38" s="10" t="s">
        <v>14</v>
      </c>
      <c r="N38" s="9">
        <v>245571</v>
      </c>
      <c r="O38" s="19"/>
      <c r="P38" s="19"/>
      <c r="Q38" s="9"/>
    </row>
    <row r="39" spans="1:17" s="18" customFormat="1" x14ac:dyDescent="0.35">
      <c r="A39" s="9" t="s">
        <v>157</v>
      </c>
      <c r="B39" s="9">
        <v>4227</v>
      </c>
      <c r="C39" s="9" t="s">
        <v>5</v>
      </c>
      <c r="D39" s="24">
        <f t="shared" si="0"/>
        <v>1.0524525154510691</v>
      </c>
      <c r="E39" s="10">
        <v>3.4399470000000001</v>
      </c>
      <c r="F39" s="10">
        <v>3.2140000000000002E-2</v>
      </c>
      <c r="G39" s="21">
        <v>40.831831000000001</v>
      </c>
      <c r="H39" s="21">
        <v>2.8317999999999999E-2</v>
      </c>
      <c r="I39" s="21">
        <v>1.2966E-2</v>
      </c>
      <c r="J39" s="9">
        <v>49</v>
      </c>
      <c r="K39" s="9">
        <v>200</v>
      </c>
      <c r="L39" s="9">
        <v>100</v>
      </c>
      <c r="M39" s="10" t="s">
        <v>14</v>
      </c>
      <c r="N39" s="9">
        <v>245571</v>
      </c>
      <c r="O39" s="19"/>
      <c r="P39" s="19"/>
      <c r="Q39" s="9"/>
    </row>
    <row r="40" spans="1:17" s="18" customFormat="1" x14ac:dyDescent="0.35">
      <c r="A40" s="9" t="s">
        <v>157</v>
      </c>
      <c r="B40" s="9">
        <v>4227</v>
      </c>
      <c r="C40" s="9" t="s">
        <v>5</v>
      </c>
      <c r="D40" s="24">
        <f t="shared" si="0"/>
        <v>1.0316686949169014</v>
      </c>
      <c r="E40" s="10">
        <v>3.3081019999999999</v>
      </c>
      <c r="F40" s="10">
        <v>3.2099000000000003E-2</v>
      </c>
      <c r="G40" s="21">
        <v>41.488782999999998</v>
      </c>
      <c r="H40" s="21">
        <v>2.7949000000000002E-2</v>
      </c>
      <c r="I40" s="21">
        <v>1.3417999999999999E-2</v>
      </c>
      <c r="J40" s="9">
        <v>50</v>
      </c>
      <c r="K40" s="9">
        <v>200</v>
      </c>
      <c r="L40" s="9">
        <v>100</v>
      </c>
      <c r="M40" s="10" t="s">
        <v>14</v>
      </c>
      <c r="N40" s="9">
        <v>245571</v>
      </c>
      <c r="O40" s="19"/>
      <c r="P40" s="19"/>
      <c r="Q40" s="9"/>
    </row>
    <row r="41" spans="1:17" s="18" customFormat="1" x14ac:dyDescent="0.35">
      <c r="A41" s="9" t="s">
        <v>157</v>
      </c>
      <c r="B41" s="9">
        <v>4227</v>
      </c>
      <c r="C41" s="9" t="s">
        <v>5</v>
      </c>
      <c r="D41" s="24">
        <f t="shared" si="0"/>
        <v>1.0404974074563871</v>
      </c>
      <c r="E41" s="10">
        <v>3.3808389999999999</v>
      </c>
      <c r="F41" s="10">
        <v>3.1961000000000003E-2</v>
      </c>
      <c r="G41" s="21">
        <v>42.300404</v>
      </c>
      <c r="H41" s="21">
        <v>2.811E-2</v>
      </c>
      <c r="I41" s="21">
        <v>1.3341E-2</v>
      </c>
      <c r="J41" s="9">
        <v>51</v>
      </c>
      <c r="K41" s="9">
        <v>200</v>
      </c>
      <c r="L41" s="9">
        <v>100</v>
      </c>
      <c r="M41" s="10" t="s">
        <v>14</v>
      </c>
      <c r="N41" s="9">
        <v>245571</v>
      </c>
      <c r="O41" s="19"/>
      <c r="P41" s="19"/>
      <c r="Q41" s="9"/>
    </row>
    <row r="42" spans="1:17" s="18" customFormat="1" x14ac:dyDescent="0.35">
      <c r="D42" s="58">
        <f>AVERAGE(D32:D41)</f>
        <v>1.0492797678407375</v>
      </c>
      <c r="E42" s="58">
        <f t="shared" ref="E42:F42" si="3">AVERAGE(E32:E41)</f>
        <v>3.3951078000000003</v>
      </c>
      <c r="F42" s="58">
        <f t="shared" si="3"/>
        <v>3.2363299999999998E-2</v>
      </c>
      <c r="G42" s="19"/>
      <c r="H42" s="19"/>
      <c r="I42" s="19"/>
      <c r="M42" s="19"/>
      <c r="O42" s="19"/>
      <c r="P42" s="19"/>
      <c r="Q42" s="10" t="s">
        <v>169</v>
      </c>
    </row>
    <row r="43" spans="1:17" s="18" customFormat="1" x14ac:dyDescent="0.35">
      <c r="D43" s="58">
        <f>MEDIAN(D32:D41)</f>
        <v>1.0515610773069406</v>
      </c>
      <c r="E43" s="58">
        <f t="shared" ref="E43:F43" si="4">MEDIAN(E32:E41)</f>
        <v>3.392757</v>
      </c>
      <c r="F43" s="58">
        <f t="shared" si="4"/>
        <v>3.2238000000000003E-2</v>
      </c>
      <c r="G43" s="19"/>
      <c r="H43" s="19"/>
      <c r="I43" s="19"/>
      <c r="M43" s="19"/>
      <c r="O43" s="19"/>
      <c r="P43" s="19"/>
      <c r="Q43" s="9" t="s">
        <v>170</v>
      </c>
    </row>
    <row r="44" spans="1:17" s="18" customFormat="1" x14ac:dyDescent="0.35">
      <c r="D44" s="24"/>
      <c r="E44" s="19"/>
      <c r="F44" s="19"/>
      <c r="G44" s="19"/>
      <c r="H44" s="19"/>
      <c r="I44" s="19"/>
      <c r="M44" s="19"/>
      <c r="O44" s="19"/>
      <c r="P44" s="19"/>
      <c r="Q44" s="9"/>
    </row>
  </sheetData>
  <mergeCells count="2">
    <mergeCell ref="A2:Q2"/>
    <mergeCell ref="A18:Q18"/>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2"/>
  <sheetViews>
    <sheetView zoomScale="55" zoomScaleNormal="55" workbookViewId="0">
      <pane ySplit="1" topLeftCell="A14" activePane="bottomLeft" state="frozen"/>
      <selection pane="bottomLeft" activeCell="C36" sqref="C36"/>
    </sheetView>
  </sheetViews>
  <sheetFormatPr baseColWidth="10" defaultColWidth="8.7265625" defaultRowHeight="14.5" x14ac:dyDescent="0.35"/>
  <cols>
    <col min="1" max="1" width="19.08984375" style="9" bestFit="1" customWidth="1"/>
    <col min="2" max="2" width="6.26953125" style="9" bestFit="1" customWidth="1"/>
    <col min="3" max="3" width="12.08984375" style="10" customWidth="1"/>
    <col min="4" max="4" width="8.1796875" style="10" customWidth="1"/>
    <col min="5" max="5" width="9.54296875" style="10" bestFit="1" customWidth="1"/>
    <col min="6" max="6" width="9" style="9" bestFit="1" customWidth="1"/>
    <col min="7" max="7" width="8.54296875" style="9" customWidth="1"/>
    <col min="8" max="9" width="8.54296875" style="9" bestFit="1" customWidth="1"/>
    <col min="10" max="10" width="4.7265625" style="10" bestFit="1" customWidth="1"/>
    <col min="11" max="11" width="6.7265625" style="9" bestFit="1" customWidth="1"/>
    <col min="12" max="12" width="8" style="10" customWidth="1"/>
    <col min="13" max="13" width="7.7265625" style="10" bestFit="1" customWidth="1"/>
    <col min="14" max="14" width="6.54296875" style="10" bestFit="1" customWidth="1"/>
    <col min="15" max="15" width="10.36328125" style="10" bestFit="1" customWidth="1"/>
    <col min="16" max="16" width="15.26953125" style="10" bestFit="1" customWidth="1"/>
    <col min="17" max="17" width="50.54296875" style="10" customWidth="1"/>
    <col min="18" max="18" width="14.26953125" style="10" bestFit="1" customWidth="1"/>
    <col min="19" max="19" width="12.08984375" style="10" customWidth="1"/>
    <col min="20" max="16384" width="8.7265625" style="9"/>
  </cols>
  <sheetData>
    <row r="1" spans="1:19" s="18" customFormat="1" ht="43.5" x14ac:dyDescent="0.35">
      <c r="A1" s="18" t="s">
        <v>4</v>
      </c>
      <c r="B1" s="18" t="s">
        <v>10</v>
      </c>
      <c r="C1" s="19" t="s">
        <v>15</v>
      </c>
      <c r="D1" s="19" t="s">
        <v>152</v>
      </c>
      <c r="E1" s="19" t="s">
        <v>1</v>
      </c>
      <c r="F1" s="18" t="s">
        <v>2</v>
      </c>
      <c r="G1" s="18" t="s">
        <v>3</v>
      </c>
      <c r="H1" s="2" t="s">
        <v>175</v>
      </c>
      <c r="I1" s="2" t="s">
        <v>176</v>
      </c>
      <c r="J1" s="19" t="s">
        <v>13</v>
      </c>
      <c r="K1" s="18" t="s">
        <v>0</v>
      </c>
      <c r="L1" s="19" t="s">
        <v>44</v>
      </c>
      <c r="M1" s="19" t="s">
        <v>45</v>
      </c>
      <c r="N1" s="19" t="s">
        <v>40</v>
      </c>
      <c r="O1" s="19" t="s">
        <v>11</v>
      </c>
      <c r="P1" s="19" t="s">
        <v>22</v>
      </c>
      <c r="Q1" s="19" t="s">
        <v>12</v>
      </c>
      <c r="R1" s="19" t="s">
        <v>17</v>
      </c>
      <c r="S1" s="19" t="s">
        <v>16</v>
      </c>
    </row>
    <row r="2" spans="1:19" s="18" customFormat="1" ht="18.5" x14ac:dyDescent="0.45">
      <c r="A2" s="68" t="s">
        <v>165</v>
      </c>
      <c r="B2" s="68"/>
      <c r="C2" s="68"/>
      <c r="D2" s="68"/>
      <c r="E2" s="68"/>
      <c r="F2" s="68"/>
      <c r="G2" s="68"/>
      <c r="H2" s="68"/>
      <c r="I2" s="68"/>
      <c r="J2" s="68"/>
      <c r="K2" s="68"/>
      <c r="L2" s="68"/>
      <c r="M2" s="68"/>
      <c r="N2" s="68"/>
      <c r="O2" s="68"/>
      <c r="P2" s="68"/>
      <c r="Q2" s="68"/>
      <c r="R2" s="68"/>
      <c r="S2" s="68"/>
    </row>
    <row r="3" spans="1:19" s="18" customFormat="1" x14ac:dyDescent="0.35">
      <c r="A3" s="9" t="s">
        <v>9</v>
      </c>
      <c r="B3" s="9">
        <v>359</v>
      </c>
      <c r="C3" s="10" t="s">
        <v>30</v>
      </c>
      <c r="D3" s="21">
        <f t="shared" ref="D3:D5" si="0">((E3/$E$7)+(F3/$F$7))/2</f>
        <v>0.85078454589448793</v>
      </c>
      <c r="E3" s="9">
        <v>2.3559999999999999</v>
      </c>
      <c r="F3" s="9">
        <v>7.8170000000000003E-2</v>
      </c>
      <c r="H3" s="19"/>
      <c r="I3" s="19"/>
      <c r="J3" s="19"/>
      <c r="L3" s="19"/>
      <c r="M3" s="19"/>
      <c r="N3" s="19"/>
      <c r="O3" s="19"/>
      <c r="P3" s="19"/>
      <c r="Q3" s="19"/>
      <c r="R3" s="19"/>
      <c r="S3" s="19"/>
    </row>
    <row r="4" spans="1:19" s="18" customFormat="1" x14ac:dyDescent="0.35">
      <c r="A4" s="9" t="s">
        <v>9</v>
      </c>
      <c r="B4" s="9">
        <v>359</v>
      </c>
      <c r="C4" s="10" t="s">
        <v>31</v>
      </c>
      <c r="D4" s="21">
        <f t="shared" si="0"/>
        <v>0.79565800432341494</v>
      </c>
      <c r="E4" s="10">
        <v>2.1080000000000001</v>
      </c>
      <c r="F4" s="9">
        <v>7.6249999999999998E-2</v>
      </c>
      <c r="H4" s="19"/>
      <c r="I4" s="19"/>
      <c r="J4" s="19"/>
      <c r="L4" s="19"/>
      <c r="M4" s="19"/>
      <c r="N4" s="19"/>
      <c r="O4" s="19"/>
      <c r="P4" s="19"/>
      <c r="Q4" s="19"/>
      <c r="R4" s="19"/>
      <c r="S4" s="19"/>
    </row>
    <row r="5" spans="1:19" s="18" customFormat="1" ht="43.5" x14ac:dyDescent="0.35">
      <c r="A5" s="9" t="s">
        <v>9</v>
      </c>
      <c r="B5" s="9">
        <v>359</v>
      </c>
      <c r="C5" s="10" t="s">
        <v>156</v>
      </c>
      <c r="D5" s="21">
        <f t="shared" si="0"/>
        <v>0.73855373771467592</v>
      </c>
      <c r="E5" s="10">
        <v>2.1070000000000002</v>
      </c>
      <c r="F5" s="9">
        <v>6.5820000000000004E-2</v>
      </c>
      <c r="H5" s="19"/>
      <c r="I5" s="19"/>
      <c r="J5" s="19"/>
      <c r="L5" s="19"/>
      <c r="M5" s="19"/>
      <c r="N5" s="19"/>
      <c r="O5" s="19"/>
      <c r="P5" s="19"/>
      <c r="Q5" s="19"/>
      <c r="R5" s="19"/>
      <c r="S5" s="19"/>
    </row>
    <row r="6" spans="1:19" s="18" customFormat="1" x14ac:dyDescent="0.35">
      <c r="A6" s="9"/>
      <c r="C6" s="10"/>
      <c r="D6" s="19"/>
      <c r="E6" s="19"/>
      <c r="H6" s="19"/>
      <c r="I6" s="19"/>
      <c r="J6" s="19"/>
      <c r="L6" s="19"/>
      <c r="M6" s="19"/>
      <c r="N6" s="19"/>
      <c r="O6" s="19"/>
      <c r="P6" s="19"/>
      <c r="Q6" s="19"/>
      <c r="R6" s="19"/>
      <c r="S6" s="19"/>
    </row>
    <row r="7" spans="1:19" s="18" customFormat="1" x14ac:dyDescent="0.35">
      <c r="A7" s="9" t="s">
        <v>9</v>
      </c>
      <c r="B7" s="9">
        <v>359</v>
      </c>
      <c r="C7" t="s">
        <v>36</v>
      </c>
      <c r="D7" s="21">
        <v>1</v>
      </c>
      <c r="E7" s="21">
        <v>2.7772999999999999</v>
      </c>
      <c r="F7" s="24">
        <v>9.1613E-2</v>
      </c>
      <c r="G7" s="9"/>
      <c r="H7" s="19"/>
      <c r="I7" s="19"/>
      <c r="J7" s="19"/>
      <c r="L7" s="19"/>
      <c r="M7" s="19"/>
      <c r="N7" s="19"/>
      <c r="O7" s="19"/>
      <c r="P7" s="19"/>
      <c r="Q7" s="19"/>
      <c r="R7" s="19"/>
      <c r="S7" s="19"/>
    </row>
    <row r="8" spans="1:19" s="18" customFormat="1" x14ac:dyDescent="0.35">
      <c r="A8" s="9" t="s">
        <v>9</v>
      </c>
      <c r="B8" s="9">
        <v>359</v>
      </c>
      <c r="C8" t="s">
        <v>48</v>
      </c>
      <c r="D8" s="21">
        <f>((E8/$E$7)+(F8/$F$7))/2</f>
        <v>0.97515017727297182</v>
      </c>
      <c r="E8" s="21">
        <v>2.6844999999999999</v>
      </c>
      <c r="F8" s="24">
        <v>9.0121000000000007E-2</v>
      </c>
      <c r="G8" s="9"/>
      <c r="H8" s="19"/>
      <c r="I8" s="19"/>
      <c r="J8" s="19"/>
      <c r="L8" s="19"/>
      <c r="M8" s="19"/>
      <c r="N8" s="19"/>
      <c r="O8" s="19"/>
      <c r="P8" s="19"/>
      <c r="Q8" s="19"/>
      <c r="R8" s="19"/>
      <c r="S8" s="19"/>
    </row>
    <row r="9" spans="1:19" s="18" customFormat="1" x14ac:dyDescent="0.35">
      <c r="A9" s="9" t="s">
        <v>9</v>
      </c>
      <c r="B9" s="9">
        <v>359</v>
      </c>
      <c r="C9" t="s">
        <v>49</v>
      </c>
      <c r="D9" s="21">
        <f t="shared" ref="D9:D15" si="1">((E9/$E$7)+(F9/$F$7))/2</f>
        <v>0.96420632789563276</v>
      </c>
      <c r="E9" s="21">
        <v>2.4131999999999998</v>
      </c>
      <c r="F9" s="24">
        <v>9.7064999999999999E-2</v>
      </c>
      <c r="G9" s="9"/>
      <c r="H9" s="19"/>
      <c r="I9" s="19"/>
      <c r="J9" s="19"/>
      <c r="L9" s="19"/>
      <c r="M9" s="19"/>
      <c r="N9" s="19"/>
      <c r="O9" s="19"/>
      <c r="P9" s="19"/>
      <c r="Q9" s="19"/>
      <c r="R9" s="19"/>
      <c r="S9" s="19"/>
    </row>
    <row r="10" spans="1:19" s="18" customFormat="1" x14ac:dyDescent="0.35">
      <c r="A10" s="9" t="s">
        <v>9</v>
      </c>
      <c r="B10" s="9">
        <v>359</v>
      </c>
      <c r="C10" t="s">
        <v>50</v>
      </c>
      <c r="D10" s="21">
        <f t="shared" si="1"/>
        <v>0.91603564669944859</v>
      </c>
      <c r="E10" s="21">
        <v>2.4001000000000001</v>
      </c>
      <c r="F10" s="24">
        <v>8.8671E-2</v>
      </c>
      <c r="G10" s="9"/>
      <c r="H10" s="19"/>
      <c r="I10" s="19"/>
      <c r="J10" s="19"/>
      <c r="L10" s="19"/>
      <c r="M10" s="19"/>
      <c r="N10" s="19"/>
      <c r="O10" s="19"/>
      <c r="P10" s="19"/>
      <c r="Q10" s="19"/>
      <c r="R10" s="19"/>
      <c r="S10" s="19"/>
    </row>
    <row r="11" spans="1:19" s="18" customFormat="1" x14ac:dyDescent="0.35">
      <c r="A11" s="9" t="s">
        <v>9</v>
      </c>
      <c r="B11" s="9">
        <v>359</v>
      </c>
      <c r="C11" t="s">
        <v>43</v>
      </c>
      <c r="D11" s="21">
        <f t="shared" si="1"/>
        <v>0.97109630392912583</v>
      </c>
      <c r="E11" s="21">
        <v>2.6387</v>
      </c>
      <c r="F11" s="24">
        <v>9.0889000000000011E-2</v>
      </c>
      <c r="G11" s="9"/>
      <c r="H11" s="19"/>
      <c r="I11" s="19"/>
      <c r="J11" s="19"/>
      <c r="L11" s="19"/>
      <c r="M11" s="19"/>
      <c r="N11" s="19"/>
      <c r="O11" s="19"/>
      <c r="P11" s="19"/>
      <c r="Q11" s="19"/>
      <c r="R11" s="19"/>
      <c r="S11" s="19"/>
    </row>
    <row r="12" spans="1:19" s="18" customFormat="1" x14ac:dyDescent="0.35">
      <c r="A12" s="9" t="s">
        <v>9</v>
      </c>
      <c r="B12" s="9">
        <v>359</v>
      </c>
      <c r="C12" t="s">
        <v>35</v>
      </c>
      <c r="D12" s="21">
        <f t="shared" si="1"/>
        <v>0.92568929191024374</v>
      </c>
      <c r="E12" s="21">
        <v>2.4295</v>
      </c>
      <c r="F12" s="24">
        <v>8.9469999999999994E-2</v>
      </c>
      <c r="G12" s="9"/>
      <c r="H12" s="19"/>
      <c r="I12" s="19"/>
      <c r="J12" s="19"/>
      <c r="L12" s="19"/>
      <c r="M12" s="19"/>
      <c r="N12" s="19"/>
      <c r="O12" s="19"/>
      <c r="P12" s="19"/>
      <c r="Q12" s="19"/>
      <c r="R12" s="19"/>
      <c r="S12" s="19"/>
    </row>
    <row r="13" spans="1:19" s="18" customFormat="1" x14ac:dyDescent="0.35">
      <c r="C13" s="19"/>
      <c r="D13" s="19"/>
      <c r="E13" s="10"/>
      <c r="F13" s="9"/>
      <c r="H13" s="19"/>
      <c r="I13" s="19"/>
      <c r="J13" s="19"/>
      <c r="L13" s="19"/>
      <c r="M13" s="19"/>
      <c r="N13" s="19"/>
      <c r="O13" s="19"/>
      <c r="P13" s="19"/>
      <c r="Q13" s="19"/>
      <c r="R13" s="19"/>
      <c r="S13" s="19"/>
    </row>
    <row r="14" spans="1:19" s="18" customFormat="1" x14ac:dyDescent="0.35">
      <c r="A14" s="9" t="s">
        <v>9</v>
      </c>
      <c r="B14" s="9">
        <v>359</v>
      </c>
      <c r="C14" s="10" t="s">
        <v>34</v>
      </c>
      <c r="D14" s="21">
        <f t="shared" si="1"/>
        <v>0.93123528145949308</v>
      </c>
      <c r="E14" s="10">
        <v>2.5270000000000001</v>
      </c>
      <c r="F14" s="9">
        <v>8.727E-2</v>
      </c>
      <c r="H14" s="19"/>
      <c r="I14" s="19"/>
      <c r="J14" s="19"/>
      <c r="L14" s="19"/>
      <c r="M14" s="19"/>
      <c r="N14" s="19"/>
      <c r="O14" s="19"/>
      <c r="P14" s="19"/>
      <c r="Q14" s="19"/>
      <c r="R14" s="19"/>
      <c r="S14" s="19"/>
    </row>
    <row r="15" spans="1:19" s="18" customFormat="1" x14ac:dyDescent="0.35">
      <c r="A15" s="9" t="s">
        <v>9</v>
      </c>
      <c r="B15" s="9">
        <v>359</v>
      </c>
      <c r="C15" s="10" t="s">
        <v>33</v>
      </c>
      <c r="D15" s="21">
        <f t="shared" si="1"/>
        <v>0.93241745132584408</v>
      </c>
      <c r="E15" s="10">
        <v>2.556</v>
      </c>
      <c r="F15" s="9">
        <v>8.653000000000001E-2</v>
      </c>
      <c r="H15" s="19"/>
      <c r="I15" s="19"/>
      <c r="J15" s="19"/>
      <c r="L15" s="19"/>
      <c r="M15" s="19"/>
      <c r="N15" s="19"/>
      <c r="O15" s="19"/>
      <c r="P15" s="19"/>
      <c r="Q15" s="19"/>
      <c r="R15" s="19"/>
      <c r="S15" s="19"/>
    </row>
    <row r="16" spans="1:19" s="18" customFormat="1" x14ac:dyDescent="0.35">
      <c r="A16" s="9" t="s">
        <v>9</v>
      </c>
      <c r="B16" s="9">
        <v>359</v>
      </c>
      <c r="C16" s="10" t="s">
        <v>38</v>
      </c>
      <c r="D16" s="10"/>
      <c r="E16" s="19"/>
      <c r="H16" s="19"/>
      <c r="I16" s="19"/>
      <c r="J16" s="19"/>
      <c r="L16" s="19"/>
      <c r="M16" s="19"/>
      <c r="N16" s="19"/>
      <c r="O16" s="19"/>
      <c r="P16" s="19"/>
      <c r="Q16" s="19"/>
      <c r="R16" s="19"/>
      <c r="S16" s="19"/>
    </row>
    <row r="17" spans="1:19" s="18" customFormat="1" x14ac:dyDescent="0.35">
      <c r="A17" s="9" t="s">
        <v>9</v>
      </c>
      <c r="B17" s="9">
        <v>359</v>
      </c>
      <c r="C17" s="10" t="s">
        <v>32</v>
      </c>
      <c r="D17" s="10"/>
      <c r="E17" s="19"/>
      <c r="H17" s="19"/>
      <c r="I17" s="19"/>
      <c r="J17" s="19"/>
      <c r="L17" s="19"/>
      <c r="M17" s="19"/>
      <c r="N17" s="19"/>
      <c r="O17" s="19"/>
      <c r="P17" s="19"/>
      <c r="Q17" s="19"/>
      <c r="R17" s="19"/>
      <c r="S17" s="19"/>
    </row>
    <row r="18" spans="1:19" s="18" customFormat="1" x14ac:dyDescent="0.35">
      <c r="A18" s="9"/>
      <c r="B18" s="9"/>
      <c r="C18" s="10"/>
      <c r="D18" s="10"/>
      <c r="E18" s="19"/>
      <c r="H18" s="19"/>
      <c r="I18" s="19"/>
      <c r="J18" s="19"/>
      <c r="L18" s="19"/>
      <c r="M18" s="19"/>
      <c r="N18" s="19"/>
      <c r="O18" s="19"/>
      <c r="P18" s="19"/>
      <c r="Q18" s="19"/>
      <c r="R18" s="19"/>
      <c r="S18" s="19"/>
    </row>
    <row r="19" spans="1:19" s="18" customFormat="1" ht="18.5" x14ac:dyDescent="0.45">
      <c r="A19" s="68" t="s">
        <v>5</v>
      </c>
      <c r="B19" s="68"/>
      <c r="C19" s="68"/>
      <c r="D19" s="68"/>
      <c r="E19" s="68"/>
      <c r="F19" s="68"/>
      <c r="G19" s="68"/>
      <c r="H19" s="68"/>
      <c r="I19" s="68"/>
      <c r="J19" s="68"/>
      <c r="K19" s="68"/>
      <c r="L19" s="68"/>
      <c r="M19" s="68"/>
      <c r="N19" s="68"/>
      <c r="O19" s="68"/>
      <c r="P19" s="68"/>
      <c r="Q19" s="68"/>
      <c r="R19" s="68"/>
      <c r="S19" s="68"/>
    </row>
    <row r="20" spans="1:19" x14ac:dyDescent="0.35">
      <c r="A20" s="9" t="s">
        <v>153</v>
      </c>
      <c r="B20" s="9">
        <v>359</v>
      </c>
      <c r="C20" s="10" t="s">
        <v>5</v>
      </c>
      <c r="D20" s="21">
        <v>1</v>
      </c>
      <c r="E20" s="21">
        <v>2.647697</v>
      </c>
      <c r="F20" s="24">
        <v>8.6227999999999999E-2</v>
      </c>
      <c r="G20" s="24">
        <v>23.8142</v>
      </c>
      <c r="H20" s="21">
        <v>6.3018000000000005E-2</v>
      </c>
      <c r="I20" s="21">
        <v>2.6098E-2</v>
      </c>
      <c r="J20" s="10">
        <v>42</v>
      </c>
      <c r="K20" s="9">
        <v>100</v>
      </c>
      <c r="L20" s="10">
        <v>100</v>
      </c>
      <c r="M20" s="10" t="s">
        <v>14</v>
      </c>
      <c r="N20" s="20">
        <f>(32*K20*L20)/B20</f>
        <v>891.36490250696374</v>
      </c>
      <c r="O20" s="10">
        <v>50091</v>
      </c>
    </row>
    <row r="21" spans="1:19" x14ac:dyDescent="0.35">
      <c r="A21" s="9" t="s">
        <v>153</v>
      </c>
      <c r="B21" s="9">
        <v>359</v>
      </c>
      <c r="C21" s="10" t="s">
        <v>5</v>
      </c>
      <c r="D21" s="21">
        <f>((E21/$E$7)+(F21/$F$7))/2</f>
        <v>0.9023926229603132</v>
      </c>
      <c r="E21" s="21">
        <v>2.6231390000000001</v>
      </c>
      <c r="F21" s="24">
        <v>7.8813999999999995E-2</v>
      </c>
      <c r="G21" s="24">
        <v>25.410871</v>
      </c>
      <c r="H21" s="21">
        <v>5.8674999999999998E-2</v>
      </c>
      <c r="I21" s="21">
        <v>2.7255000000000001E-2</v>
      </c>
      <c r="J21" s="10">
        <v>43</v>
      </c>
      <c r="K21" s="9">
        <v>100</v>
      </c>
      <c r="L21" s="10">
        <v>100</v>
      </c>
      <c r="M21" s="10" t="s">
        <v>14</v>
      </c>
      <c r="N21" s="20">
        <f t="shared" ref="N21:N29" si="2">(32*K21*L21)/B21</f>
        <v>891.36490250696374</v>
      </c>
    </row>
    <row r="22" spans="1:19" x14ac:dyDescent="0.35">
      <c r="A22" s="9" t="s">
        <v>153</v>
      </c>
      <c r="B22" s="9">
        <v>359</v>
      </c>
      <c r="C22" s="10" t="s">
        <v>5</v>
      </c>
      <c r="D22" s="21">
        <f t="shared" ref="D22:D29" si="3">((E22/$E$7)+(F22/$F$7))/2</f>
        <v>0.875522210668368</v>
      </c>
      <c r="E22" s="21">
        <v>2.4277139999999999</v>
      </c>
      <c r="F22" s="24">
        <v>8.0337000000000006E-2</v>
      </c>
      <c r="G22" s="24">
        <v>21.225715000000001</v>
      </c>
      <c r="H22" s="21">
        <v>5.8028000000000003E-2</v>
      </c>
      <c r="I22" s="21">
        <v>2.7023999999999999E-2</v>
      </c>
      <c r="J22" s="10">
        <v>44</v>
      </c>
      <c r="K22" s="9">
        <v>100</v>
      </c>
      <c r="L22" s="10">
        <v>100</v>
      </c>
      <c r="M22" s="10" t="s">
        <v>14</v>
      </c>
      <c r="N22" s="20">
        <f t="shared" si="2"/>
        <v>891.36490250696374</v>
      </c>
    </row>
    <row r="23" spans="1:19" x14ac:dyDescent="0.35">
      <c r="A23" s="9" t="s">
        <v>153</v>
      </c>
      <c r="B23" s="9">
        <v>359</v>
      </c>
      <c r="C23" s="10" t="s">
        <v>5</v>
      </c>
      <c r="D23" s="21">
        <f t="shared" si="3"/>
        <v>0.90758955182034295</v>
      </c>
      <c r="E23" s="21">
        <v>2.532896</v>
      </c>
      <c r="F23" s="24">
        <v>8.2742999999999997E-2</v>
      </c>
      <c r="G23" s="24">
        <v>22.532299999999999</v>
      </c>
      <c r="H23" s="21">
        <v>6.1719000000000003E-2</v>
      </c>
      <c r="I23" s="21">
        <v>2.7687E-2</v>
      </c>
      <c r="J23" s="10">
        <v>45</v>
      </c>
      <c r="K23" s="9">
        <v>100</v>
      </c>
      <c r="L23" s="10">
        <v>100</v>
      </c>
      <c r="M23" s="10" t="s">
        <v>14</v>
      </c>
      <c r="N23" s="20">
        <f t="shared" si="2"/>
        <v>891.36490250696374</v>
      </c>
    </row>
    <row r="24" spans="1:19" x14ac:dyDescent="0.35">
      <c r="A24" s="9" t="s">
        <v>153</v>
      </c>
      <c r="B24" s="9">
        <v>359</v>
      </c>
      <c r="C24" s="10" t="s">
        <v>5</v>
      </c>
      <c r="D24" s="21">
        <f t="shared" si="3"/>
        <v>0.89867598276077731</v>
      </c>
      <c r="E24" s="21">
        <v>2.5556570000000001</v>
      </c>
      <c r="F24" s="24">
        <v>8.0359E-2</v>
      </c>
      <c r="G24" s="24">
        <v>20.955645000000001</v>
      </c>
      <c r="H24" s="21">
        <v>5.9486999999999998E-2</v>
      </c>
      <c r="I24" s="21">
        <v>2.7132E-2</v>
      </c>
      <c r="J24" s="10">
        <v>46</v>
      </c>
      <c r="K24" s="9">
        <v>100</v>
      </c>
      <c r="L24" s="10">
        <v>100</v>
      </c>
      <c r="M24" s="10" t="s">
        <v>14</v>
      </c>
      <c r="N24" s="20">
        <f t="shared" si="2"/>
        <v>891.36490250696374</v>
      </c>
    </row>
    <row r="25" spans="1:19" x14ac:dyDescent="0.35">
      <c r="A25" s="9" t="s">
        <v>153</v>
      </c>
      <c r="B25" s="9">
        <v>359</v>
      </c>
      <c r="C25" s="10" t="s">
        <v>5</v>
      </c>
      <c r="D25" s="21">
        <f t="shared" si="3"/>
        <v>1.0040917187737191</v>
      </c>
      <c r="E25" s="21">
        <v>2.9744030000000001</v>
      </c>
      <c r="F25" s="24">
        <v>8.5861000000000007E-2</v>
      </c>
      <c r="G25" s="24">
        <v>25.400272999999999</v>
      </c>
      <c r="H25" s="21">
        <v>6.2868999999999994E-2</v>
      </c>
      <c r="I25" s="21">
        <v>2.7910999999999998E-2</v>
      </c>
      <c r="J25" s="10">
        <v>47</v>
      </c>
      <c r="K25" s="9">
        <v>100</v>
      </c>
      <c r="L25" s="10">
        <v>100</v>
      </c>
      <c r="M25" s="10" t="s">
        <v>14</v>
      </c>
      <c r="N25" s="20">
        <f t="shared" si="2"/>
        <v>891.36490250696374</v>
      </c>
    </row>
    <row r="26" spans="1:19" x14ac:dyDescent="0.35">
      <c r="A26" s="9" t="s">
        <v>153</v>
      </c>
      <c r="B26" s="9">
        <v>359</v>
      </c>
      <c r="C26" s="10" t="s">
        <v>5</v>
      </c>
      <c r="D26" s="21">
        <f t="shared" si="3"/>
        <v>0.91193894251058816</v>
      </c>
      <c r="E26" s="21">
        <v>2.6886549999999998</v>
      </c>
      <c r="F26" s="24">
        <v>7.8401999999999999E-2</v>
      </c>
      <c r="G26" s="24">
        <v>23.730043999999999</v>
      </c>
      <c r="H26" s="21">
        <v>5.8813999999999998E-2</v>
      </c>
      <c r="I26" s="21">
        <v>2.6328000000000001E-2</v>
      </c>
      <c r="J26" s="10">
        <v>48</v>
      </c>
      <c r="K26" s="9">
        <v>100</v>
      </c>
      <c r="L26" s="10">
        <v>100</v>
      </c>
      <c r="M26" s="10" t="s">
        <v>14</v>
      </c>
      <c r="N26" s="20">
        <f t="shared" si="2"/>
        <v>891.36490250696374</v>
      </c>
    </row>
    <row r="27" spans="1:19" x14ac:dyDescent="0.35">
      <c r="A27" s="9" t="s">
        <v>153</v>
      </c>
      <c r="B27" s="9">
        <v>359</v>
      </c>
      <c r="C27" s="10" t="s">
        <v>5</v>
      </c>
      <c r="D27" s="21">
        <f t="shared" si="3"/>
        <v>1.0015774477603847</v>
      </c>
      <c r="E27" s="21">
        <v>2.877221</v>
      </c>
      <c r="F27" s="24">
        <v>8.8606000000000004E-2</v>
      </c>
      <c r="G27" s="24">
        <v>27.282367000000001</v>
      </c>
      <c r="H27" s="21">
        <v>6.4581E-2</v>
      </c>
      <c r="I27" s="21">
        <v>2.9408E-2</v>
      </c>
      <c r="J27" s="10">
        <v>49</v>
      </c>
      <c r="K27" s="9">
        <v>100</v>
      </c>
      <c r="L27" s="10">
        <v>100</v>
      </c>
      <c r="M27" s="10" t="s">
        <v>14</v>
      </c>
      <c r="N27" s="20">
        <f t="shared" si="2"/>
        <v>891.36490250696374</v>
      </c>
    </row>
    <row r="28" spans="1:19" x14ac:dyDescent="0.35">
      <c r="A28" s="9" t="s">
        <v>153</v>
      </c>
      <c r="B28" s="9">
        <v>359</v>
      </c>
      <c r="C28" s="10" t="s">
        <v>5</v>
      </c>
      <c r="D28" s="21">
        <f t="shared" si="3"/>
        <v>0.97513444946261774</v>
      </c>
      <c r="E28" s="21">
        <v>2.9215409999999999</v>
      </c>
      <c r="F28" s="24">
        <v>8.2298999999999997E-2</v>
      </c>
      <c r="G28" s="24">
        <v>35.811205000000001</v>
      </c>
      <c r="H28" s="21">
        <v>6.2045999999999997E-2</v>
      </c>
      <c r="I28" s="21">
        <v>3.1452000000000001E-2</v>
      </c>
      <c r="J28" s="10">
        <v>50</v>
      </c>
      <c r="K28" s="9">
        <v>100</v>
      </c>
      <c r="L28" s="10">
        <v>100</v>
      </c>
      <c r="M28" s="10" t="s">
        <v>14</v>
      </c>
      <c r="N28" s="20">
        <f t="shared" si="2"/>
        <v>891.36490250696374</v>
      </c>
    </row>
    <row r="29" spans="1:19" x14ac:dyDescent="0.35">
      <c r="A29" s="9" t="s">
        <v>153</v>
      </c>
      <c r="B29" s="9">
        <v>359</v>
      </c>
      <c r="C29" s="10" t="s">
        <v>5</v>
      </c>
      <c r="D29" s="21">
        <f t="shared" si="3"/>
        <v>0.97256004015007513</v>
      </c>
      <c r="E29" s="21">
        <v>2.8967520000000002</v>
      </c>
      <c r="F29" s="24">
        <v>8.2644999999999996E-2</v>
      </c>
      <c r="G29" s="24">
        <v>27.994509999999998</v>
      </c>
      <c r="H29" s="21">
        <v>6.2773999999999996E-2</v>
      </c>
      <c r="I29" s="21">
        <v>2.7616000000000002E-2</v>
      </c>
      <c r="J29" s="10">
        <v>51</v>
      </c>
      <c r="K29" s="9">
        <v>100</v>
      </c>
      <c r="L29" s="10">
        <v>100</v>
      </c>
      <c r="M29" s="10" t="s">
        <v>14</v>
      </c>
      <c r="N29" s="20">
        <f t="shared" si="2"/>
        <v>891.36490250696374</v>
      </c>
    </row>
    <row r="30" spans="1:19" x14ac:dyDescent="0.35">
      <c r="D30" s="57">
        <f>AVERAGE(D20:D29)</f>
        <v>0.94494829668671854</v>
      </c>
      <c r="E30" s="57">
        <f t="shared" ref="E30:F30" si="4">AVERAGE(E20:E29)</f>
        <v>2.7145675000000002</v>
      </c>
      <c r="F30" s="57">
        <f t="shared" si="4"/>
        <v>8.2629399999999992E-2</v>
      </c>
      <c r="H30" s="10"/>
      <c r="I30" s="10"/>
      <c r="N30" s="20"/>
      <c r="Q30" s="10" t="s">
        <v>169</v>
      </c>
    </row>
    <row r="31" spans="1:19" x14ac:dyDescent="0.35">
      <c r="D31" s="57">
        <f>MEDIAN(D20:D29)</f>
        <v>0.94224949133033165</v>
      </c>
      <c r="E31" s="57">
        <f t="shared" ref="E31:F31" si="5">MEDIAN(E20:E29)</f>
        <v>2.6681759999999999</v>
      </c>
      <c r="F31" s="57">
        <f t="shared" si="5"/>
        <v>8.247199999999999E-2</v>
      </c>
      <c r="H31" s="10"/>
      <c r="I31" s="10"/>
      <c r="N31" s="20"/>
      <c r="Q31" s="10" t="s">
        <v>170</v>
      </c>
    </row>
    <row r="32" spans="1:19" s="18" customFormat="1" x14ac:dyDescent="0.35">
      <c r="A32" s="9"/>
      <c r="C32" s="10"/>
      <c r="D32" s="10"/>
      <c r="E32" s="19"/>
      <c r="H32" s="19"/>
      <c r="I32" s="19"/>
      <c r="J32" s="19"/>
      <c r="L32" s="19"/>
      <c r="M32" s="19"/>
      <c r="N32" s="59"/>
      <c r="O32" s="19"/>
      <c r="P32" s="19"/>
      <c r="Q32" s="19"/>
      <c r="R32" s="19"/>
      <c r="S32" s="19"/>
    </row>
  </sheetData>
  <mergeCells count="2">
    <mergeCell ref="A2:S2"/>
    <mergeCell ref="A19:S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48"/>
  <sheetViews>
    <sheetView zoomScale="55" zoomScaleNormal="55" workbookViewId="0">
      <pane ySplit="1" topLeftCell="A2" activePane="bottomLeft" state="frozen"/>
      <selection pane="bottomLeft" activeCell="M33" sqref="M33"/>
    </sheetView>
  </sheetViews>
  <sheetFormatPr baseColWidth="10" defaultRowHeight="14.5" x14ac:dyDescent="0.35"/>
  <cols>
    <col min="1" max="1" width="20.08984375" style="9" bestFit="1" customWidth="1"/>
    <col min="2" max="2" width="7.1796875" style="9" customWidth="1"/>
    <col min="3" max="3" width="10.36328125" style="9" bestFit="1" customWidth="1"/>
    <col min="4" max="4" width="8.1796875" style="9" customWidth="1"/>
    <col min="5" max="5" width="10" style="9" bestFit="1" customWidth="1"/>
    <col min="6" max="6" width="10.90625" style="9"/>
    <col min="7" max="7" width="8.54296875" style="9" customWidth="1"/>
    <col min="8" max="8" width="8.1796875" style="9" customWidth="1"/>
    <col min="9" max="9" width="9" style="9" bestFit="1" customWidth="1"/>
    <col min="10" max="10" width="4.90625" style="9" bestFit="1" customWidth="1"/>
    <col min="11" max="11" width="6.7265625" style="9" bestFit="1" customWidth="1"/>
    <col min="12" max="12" width="7.36328125" style="9" bestFit="1" customWidth="1"/>
    <col min="13" max="13" width="7.7265625" style="9" customWidth="1"/>
    <col min="14" max="14" width="8.54296875" style="9" bestFit="1" customWidth="1"/>
    <col min="15" max="15" width="7.90625" style="9" customWidth="1"/>
    <col min="16" max="16" width="10.54296875" style="9" bestFit="1" customWidth="1"/>
    <col min="17" max="17" width="10.6328125" style="10" bestFit="1" customWidth="1"/>
    <col min="18" max="18" width="37.36328125" style="9" customWidth="1"/>
    <col min="19" max="16384" width="10.90625" style="9"/>
  </cols>
  <sheetData>
    <row r="1" spans="1:18" s="18" customFormat="1" ht="29" x14ac:dyDescent="0.35">
      <c r="A1" s="18" t="s">
        <v>4</v>
      </c>
      <c r="B1" s="18" t="s">
        <v>10</v>
      </c>
      <c r="C1" s="18" t="s">
        <v>23</v>
      </c>
      <c r="D1" s="18" t="s">
        <v>152</v>
      </c>
      <c r="E1" s="18" t="s">
        <v>1</v>
      </c>
      <c r="F1" s="18" t="s">
        <v>2</v>
      </c>
      <c r="G1" s="18" t="s">
        <v>3</v>
      </c>
      <c r="H1" s="2" t="s">
        <v>175</v>
      </c>
      <c r="I1" s="2" t="s">
        <v>176</v>
      </c>
      <c r="J1" s="18" t="s">
        <v>13</v>
      </c>
      <c r="K1" s="18" t="s">
        <v>0</v>
      </c>
      <c r="L1" s="19" t="s">
        <v>44</v>
      </c>
      <c r="M1" s="18" t="s">
        <v>45</v>
      </c>
      <c r="N1" s="18" t="s">
        <v>40</v>
      </c>
      <c r="O1" s="19" t="s">
        <v>145</v>
      </c>
      <c r="P1" s="18" t="s">
        <v>172</v>
      </c>
      <c r="Q1" s="19" t="s">
        <v>24</v>
      </c>
      <c r="R1" s="18" t="s">
        <v>171</v>
      </c>
    </row>
    <row r="2" spans="1:18" s="18" customFormat="1" ht="18.5" x14ac:dyDescent="0.45">
      <c r="A2" s="68" t="s">
        <v>165</v>
      </c>
      <c r="B2" s="68"/>
      <c r="C2" s="68"/>
      <c r="D2" s="68"/>
      <c r="E2" s="68"/>
      <c r="F2" s="68"/>
      <c r="G2" s="68"/>
      <c r="H2" s="68"/>
      <c r="I2" s="68"/>
      <c r="J2" s="68"/>
      <c r="K2" s="68"/>
      <c r="L2" s="68"/>
      <c r="M2" s="68"/>
      <c r="N2" s="68"/>
      <c r="O2" s="68"/>
      <c r="P2" s="68"/>
      <c r="Q2" s="68"/>
      <c r="R2" s="68"/>
    </row>
    <row r="3" spans="1:18" s="4" customFormat="1" x14ac:dyDescent="0.35">
      <c r="A3" s="4" t="s">
        <v>8</v>
      </c>
      <c r="B3">
        <v>48000</v>
      </c>
      <c r="C3" s="4" t="s">
        <v>30</v>
      </c>
      <c r="D3" s="5">
        <f>((E3/$E$9)+(F3/$F$9))/2</f>
        <v>0.87897814919380934</v>
      </c>
      <c r="E3" s="4">
        <v>0.88400000000000001</v>
      </c>
      <c r="F3" s="5">
        <v>0.12125999999999999</v>
      </c>
      <c r="L3" s="16"/>
      <c r="M3" s="16"/>
      <c r="P3" s="16"/>
    </row>
    <row r="4" spans="1:18" s="4" customFormat="1" x14ac:dyDescent="0.35">
      <c r="A4" s="4" t="s">
        <v>8</v>
      </c>
      <c r="B4">
        <v>48000</v>
      </c>
      <c r="C4" s="4" t="s">
        <v>31</v>
      </c>
      <c r="D4" s="5">
        <f>((E4/$E$9)+(F4/$F$9))/2</f>
        <v>0.90222960836196286</v>
      </c>
      <c r="E4" s="4">
        <v>0.89300000000000002</v>
      </c>
      <c r="F4" s="5">
        <v>0.12639</v>
      </c>
      <c r="L4" s="16"/>
      <c r="M4" s="16"/>
      <c r="P4" s="16"/>
    </row>
    <row r="5" spans="1:18" s="4" customFormat="1" x14ac:dyDescent="0.35">
      <c r="B5"/>
      <c r="D5" s="5"/>
      <c r="F5" s="5"/>
      <c r="L5" s="16"/>
      <c r="M5" s="16"/>
      <c r="P5" s="16"/>
    </row>
    <row r="6" spans="1:18" s="4" customFormat="1" x14ac:dyDescent="0.35">
      <c r="A6" s="4" t="s">
        <v>8</v>
      </c>
      <c r="B6">
        <v>48000</v>
      </c>
      <c r="C6" s="4" t="s">
        <v>51</v>
      </c>
      <c r="D6" s="5">
        <f>((E6/$E$9)+(F6/$F$9))/2</f>
        <v>1.1514069368732229</v>
      </c>
      <c r="E6" s="4">
        <v>1.2050000000000001</v>
      </c>
      <c r="F6" s="5">
        <v>0.15256</v>
      </c>
      <c r="L6" s="16"/>
      <c r="M6" s="16"/>
      <c r="P6" s="16"/>
    </row>
    <row r="7" spans="1:18" s="4" customFormat="1" x14ac:dyDescent="0.35">
      <c r="A7" s="4" t="s">
        <v>8</v>
      </c>
      <c r="B7">
        <v>48000</v>
      </c>
      <c r="C7" s="4" t="s">
        <v>52</v>
      </c>
      <c r="D7" s="5">
        <f t="shared" ref="D7:D15" si="0">((E7/$E$9)+(F7/$F$9))/2</f>
        <v>1.2052703725413356</v>
      </c>
      <c r="E7" s="4">
        <v>1.26</v>
      </c>
      <c r="F7" s="5">
        <v>0.15987999999999999</v>
      </c>
      <c r="L7" s="16"/>
      <c r="M7" s="16"/>
      <c r="P7" s="16"/>
    </row>
    <row r="8" spans="1:18" s="4" customFormat="1" x14ac:dyDescent="0.35">
      <c r="A8" s="4" t="s">
        <v>8</v>
      </c>
      <c r="B8">
        <v>48000</v>
      </c>
      <c r="C8" s="4" t="s">
        <v>36</v>
      </c>
      <c r="D8" s="5">
        <f t="shared" si="0"/>
        <v>1.0512931277384849</v>
      </c>
      <c r="E8" s="4">
        <v>1.0629999999999999</v>
      </c>
      <c r="F8" s="5">
        <v>0.14427000000000001</v>
      </c>
      <c r="L8" s="16"/>
      <c r="M8" s="16"/>
      <c r="P8" s="16"/>
    </row>
    <row r="9" spans="1:18" s="2" customFormat="1" x14ac:dyDescent="0.35">
      <c r="A9" s="4" t="s">
        <v>8</v>
      </c>
      <c r="B9">
        <v>48000</v>
      </c>
      <c r="C9" s="4" t="s">
        <v>48</v>
      </c>
      <c r="D9" s="5">
        <f t="shared" si="0"/>
        <v>1</v>
      </c>
      <c r="E9" s="4">
        <v>1.0189999999999999</v>
      </c>
      <c r="F9" s="5">
        <v>0.13618</v>
      </c>
      <c r="G9" s="4"/>
      <c r="H9" s="4"/>
      <c r="L9" s="3"/>
      <c r="M9" s="3"/>
      <c r="P9" s="3"/>
    </row>
    <row r="10" spans="1:18" s="2" customFormat="1" x14ac:dyDescent="0.35">
      <c r="A10" s="4" t="s">
        <v>8</v>
      </c>
      <c r="B10">
        <v>48000</v>
      </c>
      <c r="C10" s="4" t="s">
        <v>49</v>
      </c>
      <c r="D10" s="5">
        <f t="shared" si="0"/>
        <v>1.0389322652247912</v>
      </c>
      <c r="E10" s="4">
        <v>1.0089999999999999</v>
      </c>
      <c r="F10" s="5">
        <v>0.14812</v>
      </c>
      <c r="G10" s="4"/>
      <c r="H10" s="4"/>
      <c r="L10" s="3"/>
      <c r="M10" s="3"/>
      <c r="P10" s="3"/>
    </row>
    <row r="11" spans="1:18" s="2" customFormat="1" x14ac:dyDescent="0.35">
      <c r="A11" s="4" t="s">
        <v>8</v>
      </c>
      <c r="B11">
        <v>48000</v>
      </c>
      <c r="C11" s="4" t="s">
        <v>50</v>
      </c>
      <c r="D11" s="5">
        <f t="shared" si="0"/>
        <v>0.97161433858177959</v>
      </c>
      <c r="E11" s="4">
        <v>0.97199999999999998</v>
      </c>
      <c r="F11" s="5">
        <v>0.13473000000000002</v>
      </c>
      <c r="G11" s="4"/>
      <c r="H11" s="4"/>
      <c r="L11" s="3"/>
      <c r="M11" s="3"/>
      <c r="P11" s="3"/>
    </row>
    <row r="12" spans="1:18" s="2" customFormat="1" x14ac:dyDescent="0.35">
      <c r="A12" s="4" t="s">
        <v>8</v>
      </c>
      <c r="B12">
        <v>48000</v>
      </c>
      <c r="C12" s="4" t="s">
        <v>43</v>
      </c>
      <c r="D12" s="5">
        <f t="shared" si="0"/>
        <v>0.95333969601798463</v>
      </c>
      <c r="E12" s="4">
        <v>0.97</v>
      </c>
      <c r="F12" s="5">
        <v>0.13002</v>
      </c>
      <c r="G12" s="4"/>
      <c r="H12" s="4"/>
      <c r="L12" s="3"/>
      <c r="M12" s="3"/>
      <c r="P12" s="3"/>
    </row>
    <row r="13" spans="1:18" s="2" customFormat="1" x14ac:dyDescent="0.35">
      <c r="A13" s="4" t="s">
        <v>8</v>
      </c>
      <c r="B13">
        <v>48000</v>
      </c>
      <c r="C13" s="4" t="s">
        <v>35</v>
      </c>
      <c r="D13" s="5">
        <f t="shared" si="0"/>
        <v>0.96723834744495507</v>
      </c>
      <c r="E13" s="4">
        <v>0.96599999999999997</v>
      </c>
      <c r="F13" s="5">
        <v>0.13433999999999999</v>
      </c>
      <c r="G13" s="4"/>
      <c r="H13" s="4"/>
      <c r="L13" s="3"/>
      <c r="M13" s="3"/>
      <c r="P13" s="3"/>
    </row>
    <row r="14" spans="1:18" s="2" customFormat="1" x14ac:dyDescent="0.35">
      <c r="A14" s="4" t="s">
        <v>8</v>
      </c>
      <c r="B14">
        <v>48000</v>
      </c>
      <c r="C14" s="4" t="s">
        <v>33</v>
      </c>
      <c r="D14" s="5">
        <f t="shared" si="0"/>
        <v>0.9499044156041816</v>
      </c>
      <c r="E14" s="4">
        <v>0.93</v>
      </c>
      <c r="F14" s="5">
        <v>0.13442999999999999</v>
      </c>
      <c r="G14" s="4"/>
      <c r="H14" s="4"/>
      <c r="L14" s="3"/>
      <c r="M14" s="3"/>
      <c r="P14" s="3"/>
    </row>
    <row r="15" spans="1:18" s="2" customFormat="1" x14ac:dyDescent="0.35">
      <c r="A15" s="4" t="s">
        <v>8</v>
      </c>
      <c r="B15">
        <v>48000</v>
      </c>
      <c r="C15" s="4" t="s">
        <v>34</v>
      </c>
      <c r="D15" s="5">
        <f t="shared" si="0"/>
        <v>0.96174732512862171</v>
      </c>
      <c r="E15" s="4">
        <v>0.94799999999999995</v>
      </c>
      <c r="F15" s="5">
        <v>0.13525000000000001</v>
      </c>
      <c r="G15" s="4"/>
      <c r="H15" s="4"/>
      <c r="L15" s="3"/>
      <c r="M15" s="3"/>
      <c r="P15" s="3"/>
    </row>
    <row r="16" spans="1:18" s="2" customFormat="1" x14ac:dyDescent="0.35">
      <c r="A16" s="4" t="s">
        <v>8</v>
      </c>
      <c r="B16">
        <v>48000</v>
      </c>
      <c r="C16" s="4" t="s">
        <v>38</v>
      </c>
      <c r="D16" s="5"/>
      <c r="E16" s="4"/>
      <c r="F16" s="5"/>
      <c r="G16" s="4"/>
      <c r="H16" s="4"/>
      <c r="L16" s="3"/>
      <c r="M16" s="3"/>
      <c r="P16" s="3"/>
    </row>
    <row r="17" spans="1:18" s="2" customFormat="1" x14ac:dyDescent="0.35">
      <c r="A17" s="4" t="s">
        <v>8</v>
      </c>
      <c r="B17">
        <v>48000</v>
      </c>
      <c r="C17" s="4" t="s">
        <v>32</v>
      </c>
      <c r="D17" s="5">
        <f>((E17/$E$9)+(F17/$F$9))/2</f>
        <v>0.9513769874802025</v>
      </c>
      <c r="E17" s="4">
        <v>0.96599999999999997</v>
      </c>
      <c r="F17" s="5">
        <v>0.13002</v>
      </c>
      <c r="G17" s="4"/>
      <c r="H17" s="4"/>
      <c r="L17" s="3"/>
      <c r="M17" s="3"/>
      <c r="P17" s="3"/>
    </row>
    <row r="18" spans="1:18" s="18" customFormat="1" x14ac:dyDescent="0.35">
      <c r="Q18" s="19"/>
    </row>
    <row r="19" spans="1:18" s="18" customFormat="1" ht="18.5" x14ac:dyDescent="0.45">
      <c r="A19" s="68" t="s">
        <v>5</v>
      </c>
      <c r="B19" s="68"/>
      <c r="C19" s="68"/>
      <c r="D19" s="68"/>
      <c r="E19" s="68"/>
      <c r="F19" s="68"/>
      <c r="G19" s="68"/>
      <c r="H19" s="68"/>
      <c r="I19" s="68"/>
      <c r="J19" s="68"/>
      <c r="K19" s="68"/>
      <c r="L19" s="68"/>
      <c r="M19" s="68"/>
      <c r="N19" s="68"/>
      <c r="O19" s="68"/>
      <c r="P19" s="68"/>
      <c r="Q19" s="68"/>
      <c r="R19" s="68"/>
    </row>
    <row r="20" spans="1:18" customFormat="1" x14ac:dyDescent="0.35">
      <c r="D20" s="5"/>
      <c r="E20" s="13"/>
      <c r="F20" s="13"/>
      <c r="G20" s="13"/>
      <c r="H20" s="13"/>
      <c r="I20" s="13"/>
      <c r="O20" s="17"/>
    </row>
    <row r="21" spans="1:18" customFormat="1" x14ac:dyDescent="0.35">
      <c r="A21" t="s">
        <v>174</v>
      </c>
      <c r="B21">
        <v>48000</v>
      </c>
      <c r="C21" t="s">
        <v>5</v>
      </c>
      <c r="D21" s="5">
        <f t="shared" ref="D21:D30" si="1">((E21/$E$8)+(F21/$F$8))/2</f>
        <v>1.0619815616963098</v>
      </c>
      <c r="E21" s="13">
        <v>1.2043440000000001</v>
      </c>
      <c r="F21" s="13">
        <v>0.14297099999999999</v>
      </c>
      <c r="G21" s="13">
        <v>28.182088</v>
      </c>
      <c r="H21" s="13">
        <v>0.12915099999999999</v>
      </c>
      <c r="I21" s="13">
        <v>0.103648</v>
      </c>
      <c r="J21">
        <v>42</v>
      </c>
      <c r="K21">
        <v>100</v>
      </c>
      <c r="L21">
        <v>100</v>
      </c>
      <c r="M21" t="s">
        <v>14</v>
      </c>
      <c r="O21" s="17"/>
    </row>
    <row r="22" spans="1:18" customFormat="1" x14ac:dyDescent="0.35">
      <c r="A22" t="s">
        <v>174</v>
      </c>
      <c r="B22">
        <v>48000</v>
      </c>
      <c r="C22" t="s">
        <v>5</v>
      </c>
      <c r="D22" s="5">
        <f t="shared" si="1"/>
        <v>1.1442862675626295</v>
      </c>
      <c r="E22" s="13">
        <v>1.3557900000000001</v>
      </c>
      <c r="F22" s="13">
        <v>0.14616499999999999</v>
      </c>
      <c r="G22" s="13">
        <v>21.780631</v>
      </c>
      <c r="H22" s="13">
        <v>0.13120000000000001</v>
      </c>
      <c r="I22" s="13">
        <v>9.5680000000000001E-2</v>
      </c>
      <c r="J22">
        <v>43</v>
      </c>
      <c r="K22">
        <v>100</v>
      </c>
      <c r="L22">
        <v>100</v>
      </c>
      <c r="M22" t="s">
        <v>14</v>
      </c>
      <c r="O22" s="17"/>
    </row>
    <row r="23" spans="1:18" customFormat="1" x14ac:dyDescent="0.35">
      <c r="A23" t="s">
        <v>174</v>
      </c>
      <c r="B23">
        <v>48000</v>
      </c>
      <c r="C23" t="s">
        <v>5</v>
      </c>
      <c r="D23" s="5">
        <f t="shared" si="1"/>
        <v>1.2218136225253411</v>
      </c>
      <c r="E23" s="13">
        <v>1.4979929999999999</v>
      </c>
      <c r="F23" s="13">
        <v>0.14923500000000001</v>
      </c>
      <c r="G23" s="13">
        <v>22.569800000000001</v>
      </c>
      <c r="H23" s="13">
        <v>0.136994</v>
      </c>
      <c r="I23" s="13">
        <v>9.8981E-2</v>
      </c>
      <c r="J23">
        <v>44</v>
      </c>
      <c r="K23">
        <v>100</v>
      </c>
      <c r="L23">
        <v>100</v>
      </c>
      <c r="M23" t="s">
        <v>14</v>
      </c>
      <c r="O23" s="17"/>
    </row>
    <row r="24" spans="1:18" customFormat="1" x14ac:dyDescent="0.35">
      <c r="A24" t="s">
        <v>174</v>
      </c>
      <c r="B24">
        <v>48000</v>
      </c>
      <c r="C24" t="s">
        <v>5</v>
      </c>
      <c r="D24" s="5">
        <f t="shared" si="1"/>
        <v>1.4800454943273302</v>
      </c>
      <c r="E24" s="13">
        <v>1.9197390000000001</v>
      </c>
      <c r="F24" s="13">
        <v>0.16650599999999999</v>
      </c>
      <c r="G24" s="13">
        <v>33.174753000000003</v>
      </c>
      <c r="H24" s="13">
        <v>0.157721</v>
      </c>
      <c r="I24" s="13">
        <v>9.0633000000000005E-2</v>
      </c>
      <c r="J24">
        <v>45</v>
      </c>
      <c r="K24">
        <v>100</v>
      </c>
      <c r="L24">
        <v>100</v>
      </c>
      <c r="M24" t="s">
        <v>14</v>
      </c>
      <c r="O24" s="17"/>
    </row>
    <row r="25" spans="1:18" customFormat="1" x14ac:dyDescent="0.35">
      <c r="A25" t="s">
        <v>174</v>
      </c>
      <c r="B25">
        <v>48000</v>
      </c>
      <c r="C25" t="s">
        <v>5</v>
      </c>
      <c r="D25" s="5">
        <f t="shared" si="1"/>
        <v>2.2804836468362701</v>
      </c>
      <c r="E25" s="13">
        <v>3.2756400000000001</v>
      </c>
      <c r="F25" s="13">
        <v>0.21344199999999999</v>
      </c>
      <c r="G25" s="13">
        <v>84.388429000000002</v>
      </c>
      <c r="H25" s="13">
        <v>0.221887</v>
      </c>
      <c r="I25" s="13">
        <v>0.104425</v>
      </c>
      <c r="J25">
        <v>46</v>
      </c>
      <c r="K25">
        <v>100</v>
      </c>
      <c r="L25">
        <v>100</v>
      </c>
      <c r="M25" t="s">
        <v>14</v>
      </c>
      <c r="O25" s="17"/>
    </row>
    <row r="26" spans="1:18" customFormat="1" x14ac:dyDescent="0.35">
      <c r="A26" t="s">
        <v>174</v>
      </c>
      <c r="B26">
        <v>48000</v>
      </c>
      <c r="C26" t="s">
        <v>5</v>
      </c>
      <c r="D26" s="5">
        <f t="shared" si="1"/>
        <v>1.285080695976063</v>
      </c>
      <c r="E26" s="13">
        <v>1.6061430000000001</v>
      </c>
      <c r="F26" s="13">
        <v>0.152812</v>
      </c>
      <c r="G26" s="13">
        <v>25.930323999999999</v>
      </c>
      <c r="H26" s="13">
        <v>0.14208200000000001</v>
      </c>
      <c r="I26" s="13">
        <v>0.100481</v>
      </c>
      <c r="J26">
        <v>47</v>
      </c>
      <c r="K26">
        <v>100</v>
      </c>
      <c r="L26">
        <v>100</v>
      </c>
      <c r="M26" t="s">
        <v>14</v>
      </c>
      <c r="O26" s="17"/>
    </row>
    <row r="27" spans="1:18" customFormat="1" x14ac:dyDescent="0.35">
      <c r="A27" t="s">
        <v>174</v>
      </c>
      <c r="B27">
        <v>48000</v>
      </c>
      <c r="C27" t="s">
        <v>5</v>
      </c>
      <c r="D27" s="5">
        <f t="shared" si="1"/>
        <v>1.6486536369790077</v>
      </c>
      <c r="E27" s="13">
        <v>2.1696599999999999</v>
      </c>
      <c r="F27" s="13">
        <v>0.18123700000000001</v>
      </c>
      <c r="G27" s="13">
        <v>36.612988999999999</v>
      </c>
      <c r="H27" s="13">
        <v>0.166937</v>
      </c>
      <c r="I27" s="13">
        <v>8.5097000000000006E-2</v>
      </c>
      <c r="J27">
        <v>48</v>
      </c>
      <c r="K27">
        <v>100</v>
      </c>
      <c r="L27">
        <v>100</v>
      </c>
      <c r="M27" t="s">
        <v>14</v>
      </c>
      <c r="O27" s="17"/>
    </row>
    <row r="28" spans="1:18" customFormat="1" x14ac:dyDescent="0.35">
      <c r="A28" t="s">
        <v>174</v>
      </c>
      <c r="B28">
        <v>48000</v>
      </c>
      <c r="C28" t="s">
        <v>5</v>
      </c>
      <c r="D28" s="5">
        <f t="shared" si="1"/>
        <v>1.0086889188969073</v>
      </c>
      <c r="E28" s="13">
        <v>1.1083000000000001</v>
      </c>
      <c r="F28" s="13">
        <v>0.140629</v>
      </c>
      <c r="G28" s="13">
        <v>21.553964000000001</v>
      </c>
      <c r="H28" s="13">
        <v>0.124761</v>
      </c>
      <c r="I28" s="13">
        <v>9.0033000000000002E-2</v>
      </c>
      <c r="J28">
        <v>49</v>
      </c>
      <c r="K28">
        <v>100</v>
      </c>
      <c r="L28">
        <v>100</v>
      </c>
      <c r="M28" t="s">
        <v>14</v>
      </c>
      <c r="O28" s="17"/>
    </row>
    <row r="29" spans="1:18" customFormat="1" x14ac:dyDescent="0.35">
      <c r="A29" t="s">
        <v>174</v>
      </c>
      <c r="B29">
        <v>48000</v>
      </c>
      <c r="C29" t="s">
        <v>5</v>
      </c>
      <c r="D29" s="5">
        <f t="shared" si="1"/>
        <v>1.1547062748057646</v>
      </c>
      <c r="E29" s="13">
        <v>1.3816269999999999</v>
      </c>
      <c r="F29" s="13">
        <v>0.14566499999999999</v>
      </c>
      <c r="G29" s="13">
        <v>33.386645000000001</v>
      </c>
      <c r="H29" s="13">
        <v>0.13139000000000001</v>
      </c>
      <c r="I29" s="13">
        <v>0.110511</v>
      </c>
      <c r="J29">
        <v>50</v>
      </c>
      <c r="K29">
        <v>100</v>
      </c>
      <c r="L29">
        <v>100</v>
      </c>
      <c r="M29" t="s">
        <v>14</v>
      </c>
      <c r="O29" s="17"/>
    </row>
    <row r="30" spans="1:18" customFormat="1" x14ac:dyDescent="0.35">
      <c r="A30" t="s">
        <v>174</v>
      </c>
      <c r="B30">
        <v>48000</v>
      </c>
      <c r="C30" t="s">
        <v>5</v>
      </c>
      <c r="D30" s="5">
        <f t="shared" si="1"/>
        <v>1.3645845450162986</v>
      </c>
      <c r="E30" s="13">
        <v>1.704051</v>
      </c>
      <c r="F30" s="13">
        <v>0.162464</v>
      </c>
      <c r="G30" s="13">
        <v>42.252226</v>
      </c>
      <c r="H30" s="13">
        <v>0.15096399999999999</v>
      </c>
      <c r="I30" s="13">
        <v>9.9276000000000003E-2</v>
      </c>
      <c r="J30">
        <v>51</v>
      </c>
      <c r="K30">
        <v>100</v>
      </c>
      <c r="L30">
        <v>100</v>
      </c>
      <c r="M30" t="s">
        <v>14</v>
      </c>
      <c r="O30" s="17"/>
    </row>
    <row r="31" spans="1:18" customFormat="1" x14ac:dyDescent="0.35">
      <c r="D31" s="55">
        <f>AVERAGE(D21:D30)</f>
        <v>1.3650324664621922</v>
      </c>
      <c r="E31" s="55">
        <f>AVERAGE(E21:E30)</f>
        <v>1.7223286999999998</v>
      </c>
      <c r="F31" s="55">
        <f>AVERAGE(F21:F30)</f>
        <v>0.16011259999999999</v>
      </c>
      <c r="G31" s="13"/>
      <c r="H31" s="13"/>
      <c r="I31" s="13"/>
      <c r="O31" s="17"/>
    </row>
    <row r="32" spans="1:18" customFormat="1" x14ac:dyDescent="0.35">
      <c r="D32" s="55">
        <f>MEDIAN(D21:D30)</f>
        <v>1.2534471592507019</v>
      </c>
      <c r="E32" s="55">
        <f>MEDIAN(E21:E30)</f>
        <v>1.552068</v>
      </c>
      <c r="F32" s="55">
        <f>MEDIAN(F21:F30)</f>
        <v>0.1510235</v>
      </c>
      <c r="G32" s="13"/>
      <c r="H32" s="13"/>
      <c r="I32" s="13"/>
      <c r="O32" s="17"/>
    </row>
    <row r="33" spans="1:16" customFormat="1" x14ac:dyDescent="0.35">
      <c r="D33" s="5"/>
      <c r="E33" s="13"/>
      <c r="F33" s="13"/>
      <c r="G33" s="13"/>
      <c r="H33" s="13"/>
      <c r="I33" s="13"/>
      <c r="O33" s="17"/>
    </row>
    <row r="34" spans="1:16" customFormat="1" x14ac:dyDescent="0.35">
      <c r="A34" t="s">
        <v>174</v>
      </c>
      <c r="B34">
        <v>48000</v>
      </c>
      <c r="C34" t="s">
        <v>5</v>
      </c>
      <c r="D34" s="5">
        <f t="shared" ref="D34:D43" si="2">((E34/$E$8)+(F34/$F$8))/2</f>
        <v>1.0740382971629772</v>
      </c>
      <c r="E34" s="13">
        <v>1.241633</v>
      </c>
      <c r="F34" s="13">
        <v>0.14138899999999999</v>
      </c>
      <c r="G34" s="13">
        <v>19.652276000000001</v>
      </c>
      <c r="H34" s="13">
        <v>0.12747800000000001</v>
      </c>
      <c r="I34" s="13">
        <v>8.2197000000000006E-2</v>
      </c>
      <c r="J34">
        <v>42</v>
      </c>
      <c r="K34">
        <v>200</v>
      </c>
      <c r="L34">
        <v>100</v>
      </c>
      <c r="M34" t="s">
        <v>14</v>
      </c>
      <c r="O34" s="17"/>
    </row>
    <row r="35" spans="1:16" customFormat="1" x14ac:dyDescent="0.35">
      <c r="A35" t="s">
        <v>174</v>
      </c>
      <c r="B35">
        <v>48000</v>
      </c>
      <c r="C35" t="s">
        <v>5</v>
      </c>
      <c r="D35" s="5">
        <f t="shared" si="2"/>
        <v>1.1758042760904623</v>
      </c>
      <c r="E35" s="13">
        <v>1.4087609999999999</v>
      </c>
      <c r="F35" s="13">
        <v>0.14807000000000001</v>
      </c>
      <c r="G35" s="13">
        <v>19.784061000000001</v>
      </c>
      <c r="H35" s="13">
        <v>0.133877</v>
      </c>
      <c r="I35" s="13">
        <v>9.1928999999999997E-2</v>
      </c>
      <c r="J35">
        <v>43</v>
      </c>
      <c r="K35">
        <v>200</v>
      </c>
      <c r="L35">
        <v>100</v>
      </c>
      <c r="M35" t="s">
        <v>14</v>
      </c>
      <c r="O35" s="17"/>
    </row>
    <row r="36" spans="1:16" customFormat="1" x14ac:dyDescent="0.35">
      <c r="A36" t="s">
        <v>174</v>
      </c>
      <c r="B36">
        <v>48000</v>
      </c>
      <c r="C36" t="s">
        <v>5</v>
      </c>
      <c r="D36" s="5">
        <f t="shared" si="2"/>
        <v>1.1377543674479904</v>
      </c>
      <c r="E36" s="13">
        <v>1.3544290000000001</v>
      </c>
      <c r="F36" s="13">
        <v>0.14446500000000001</v>
      </c>
      <c r="G36" s="13">
        <v>19.227699999999999</v>
      </c>
      <c r="H36" s="13">
        <v>0.131137</v>
      </c>
      <c r="I36" s="13">
        <v>8.7547E-2</v>
      </c>
      <c r="J36">
        <v>44</v>
      </c>
      <c r="K36">
        <v>200</v>
      </c>
      <c r="L36">
        <v>100</v>
      </c>
      <c r="M36" t="s">
        <v>14</v>
      </c>
      <c r="O36" s="17"/>
    </row>
    <row r="37" spans="1:16" customFormat="1" x14ac:dyDescent="0.35">
      <c r="A37" t="s">
        <v>174</v>
      </c>
      <c r="B37">
        <v>48000</v>
      </c>
      <c r="C37" t="s">
        <v>5</v>
      </c>
      <c r="D37" s="5">
        <f t="shared" si="2"/>
        <v>1.5939082781311642</v>
      </c>
      <c r="E37" s="13">
        <v>2.1263190000000001</v>
      </c>
      <c r="F37" s="13">
        <v>0.171323</v>
      </c>
      <c r="G37" s="13">
        <v>38.685766000000001</v>
      </c>
      <c r="H37" s="13">
        <v>0.16438800000000001</v>
      </c>
      <c r="I37" s="13">
        <v>8.6059999999999998E-2</v>
      </c>
      <c r="J37">
        <v>45</v>
      </c>
      <c r="K37">
        <v>200</v>
      </c>
      <c r="L37">
        <v>100</v>
      </c>
      <c r="M37" t="s">
        <v>14</v>
      </c>
      <c r="O37" s="17"/>
    </row>
    <row r="38" spans="1:16" customFormat="1" x14ac:dyDescent="0.35">
      <c r="A38" t="s">
        <v>174</v>
      </c>
      <c r="B38">
        <v>48000</v>
      </c>
      <c r="C38" t="s">
        <v>5</v>
      </c>
      <c r="D38" s="5">
        <f t="shared" si="2"/>
        <v>2.3975879696602114</v>
      </c>
      <c r="E38" s="13">
        <v>3.4462290000000002</v>
      </c>
      <c r="F38" s="13">
        <v>0.224079</v>
      </c>
      <c r="G38" s="13">
        <v>93.435104999999993</v>
      </c>
      <c r="H38" s="13">
        <v>0.240144</v>
      </c>
      <c r="I38" s="13">
        <v>0.10609399999999999</v>
      </c>
      <c r="J38">
        <v>46</v>
      </c>
      <c r="K38">
        <v>200</v>
      </c>
      <c r="L38">
        <v>100</v>
      </c>
      <c r="M38" t="s">
        <v>14</v>
      </c>
      <c r="O38" s="17"/>
    </row>
    <row r="39" spans="1:16" customFormat="1" x14ac:dyDescent="0.35">
      <c r="A39" t="s">
        <v>174</v>
      </c>
      <c r="B39">
        <v>48000</v>
      </c>
      <c r="C39" t="s">
        <v>5</v>
      </c>
      <c r="D39" s="5">
        <f t="shared" si="2"/>
        <v>1.1461863360359459</v>
      </c>
      <c r="E39" s="13">
        <v>1.3643019999999999</v>
      </c>
      <c r="F39" s="13">
        <v>0.14555799999999999</v>
      </c>
      <c r="G39" s="13">
        <v>20.524968999999999</v>
      </c>
      <c r="H39" s="13">
        <v>0.132966</v>
      </c>
      <c r="I39" s="13">
        <v>8.9890999999999999E-2</v>
      </c>
      <c r="J39">
        <v>47</v>
      </c>
      <c r="K39">
        <v>200</v>
      </c>
      <c r="L39">
        <v>100</v>
      </c>
      <c r="M39" t="s">
        <v>14</v>
      </c>
      <c r="O39" s="17"/>
    </row>
    <row r="40" spans="1:16" customFormat="1" x14ac:dyDescent="0.35">
      <c r="A40" t="s">
        <v>174</v>
      </c>
      <c r="B40">
        <v>48000</v>
      </c>
      <c r="C40" t="s">
        <v>5</v>
      </c>
      <c r="D40" s="5">
        <f t="shared" si="2"/>
        <v>1.2056134561314655</v>
      </c>
      <c r="E40" s="13">
        <v>1.466845</v>
      </c>
      <c r="F40" s="13">
        <v>0.148788</v>
      </c>
      <c r="G40" s="13">
        <v>25.275662000000001</v>
      </c>
      <c r="H40" s="13">
        <v>0.134799</v>
      </c>
      <c r="I40" s="13">
        <v>9.1554999999999997E-2</v>
      </c>
      <c r="J40">
        <v>48</v>
      </c>
      <c r="K40">
        <v>200</v>
      </c>
      <c r="L40">
        <v>100</v>
      </c>
      <c r="M40" t="s">
        <v>14</v>
      </c>
      <c r="O40" s="17"/>
    </row>
    <row r="41" spans="1:16" customFormat="1" x14ac:dyDescent="0.35">
      <c r="A41" t="s">
        <v>174</v>
      </c>
      <c r="B41">
        <v>48000</v>
      </c>
      <c r="C41" t="s">
        <v>5</v>
      </c>
      <c r="D41" s="5">
        <f t="shared" si="2"/>
        <v>1.0639485737747003</v>
      </c>
      <c r="E41" s="13">
        <v>1.222459</v>
      </c>
      <c r="F41" s="13">
        <v>0.14108000000000001</v>
      </c>
      <c r="G41" s="13">
        <v>16.150686</v>
      </c>
      <c r="H41" s="13">
        <v>0.12718099999999999</v>
      </c>
      <c r="I41" s="13">
        <v>8.3178000000000002E-2</v>
      </c>
      <c r="J41">
        <v>49</v>
      </c>
      <c r="K41">
        <v>200</v>
      </c>
      <c r="L41">
        <v>100</v>
      </c>
      <c r="M41" t="s">
        <v>14</v>
      </c>
      <c r="O41" s="17"/>
    </row>
    <row r="42" spans="1:16" customFormat="1" x14ac:dyDescent="0.35">
      <c r="A42" t="s">
        <v>174</v>
      </c>
      <c r="B42">
        <v>48000</v>
      </c>
      <c r="C42" t="s">
        <v>5</v>
      </c>
      <c r="D42" s="5">
        <f t="shared" si="2"/>
        <v>1.2310958246274544</v>
      </c>
      <c r="E42" s="13">
        <v>1.5180880000000001</v>
      </c>
      <c r="F42" s="13">
        <v>0.14918600000000001</v>
      </c>
      <c r="G42" s="13">
        <v>27.738966000000001</v>
      </c>
      <c r="H42" s="13">
        <v>0.133551</v>
      </c>
      <c r="I42" s="13">
        <v>9.0347999999999998E-2</v>
      </c>
      <c r="J42">
        <v>50</v>
      </c>
      <c r="K42">
        <v>200</v>
      </c>
      <c r="L42">
        <v>100</v>
      </c>
      <c r="M42" t="s">
        <v>14</v>
      </c>
      <c r="O42" s="17"/>
    </row>
    <row r="43" spans="1:16" customFormat="1" x14ac:dyDescent="0.35">
      <c r="A43" t="s">
        <v>174</v>
      </c>
      <c r="B43">
        <v>48000</v>
      </c>
      <c r="C43" t="s">
        <v>5</v>
      </c>
      <c r="D43" s="5">
        <f t="shared" si="2"/>
        <v>1.208723852155801</v>
      </c>
      <c r="E43" s="13">
        <v>1.4393579999999999</v>
      </c>
      <c r="F43" s="13">
        <v>0.153416</v>
      </c>
      <c r="G43" s="13">
        <v>23.165150000000001</v>
      </c>
      <c r="H43" s="13">
        <v>0.140319</v>
      </c>
      <c r="I43" s="13">
        <v>9.2905000000000001E-2</v>
      </c>
      <c r="J43">
        <v>51</v>
      </c>
      <c r="K43">
        <v>200</v>
      </c>
      <c r="L43">
        <v>100</v>
      </c>
      <c r="M43" t="s">
        <v>14</v>
      </c>
      <c r="O43" s="17"/>
    </row>
    <row r="44" spans="1:16" customFormat="1" x14ac:dyDescent="0.35">
      <c r="D44" s="55">
        <f>AVERAGE(D34:D43)</f>
        <v>1.3234661231218174</v>
      </c>
      <c r="E44" s="55">
        <f>AVERAGE(E34:E43)</f>
        <v>1.6588423000000003</v>
      </c>
      <c r="F44" s="55">
        <f>AVERAGE(F34:F43)</f>
        <v>0.15673540000000002</v>
      </c>
      <c r="G44" s="13"/>
      <c r="H44" s="13"/>
      <c r="I44" s="13"/>
      <c r="O44" s="17"/>
    </row>
    <row r="45" spans="1:16" customFormat="1" x14ac:dyDescent="0.35">
      <c r="D45" s="55">
        <f>MEDIAN(D34:D43)</f>
        <v>1.1907088661109639</v>
      </c>
      <c r="E45" s="55">
        <f>MEDIAN(E34:E43)</f>
        <v>1.4240594999999998</v>
      </c>
      <c r="F45" s="55">
        <f>MEDIAN(F34:F43)</f>
        <v>0.14842900000000001</v>
      </c>
      <c r="G45" s="13"/>
      <c r="H45" s="13"/>
      <c r="I45" s="13"/>
      <c r="O45" s="17"/>
    </row>
    <row r="46" spans="1:16" customFormat="1" x14ac:dyDescent="0.35">
      <c r="D46" s="5"/>
      <c r="E46" s="13"/>
      <c r="F46" s="13"/>
      <c r="G46" s="13"/>
      <c r="H46" s="13"/>
      <c r="I46" s="13"/>
      <c r="N46" s="17"/>
    </row>
    <row r="47" spans="1:16" x14ac:dyDescent="0.35">
      <c r="C47" s="10"/>
      <c r="D47" s="10"/>
      <c r="O47" s="10"/>
      <c r="P47" s="10"/>
    </row>
    <row r="48" spans="1:16" x14ac:dyDescent="0.35">
      <c r="C48" s="10"/>
      <c r="D48" s="10"/>
      <c r="O48" s="10"/>
      <c r="P48" s="10"/>
    </row>
  </sheetData>
  <mergeCells count="2">
    <mergeCell ref="A19:R19"/>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5"/>
  <sheetViews>
    <sheetView zoomScale="55" zoomScaleNormal="55" workbookViewId="0">
      <pane ySplit="1" topLeftCell="A2" activePane="bottomLeft" state="frozen"/>
      <selection pane="bottomLeft" activeCell="H17" sqref="H17"/>
    </sheetView>
  </sheetViews>
  <sheetFormatPr baseColWidth="10" defaultRowHeight="14.5" x14ac:dyDescent="0.35"/>
  <cols>
    <col min="1" max="1" width="19.08984375" bestFit="1" customWidth="1"/>
    <col min="2" max="2" width="6" bestFit="1" customWidth="1"/>
    <col min="3" max="3" width="9.81640625" customWidth="1"/>
    <col min="4" max="4" width="6.08984375" style="8"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8" bestFit="1" customWidth="1"/>
    <col min="11" max="11" width="7.1796875" style="8" bestFit="1" customWidth="1"/>
    <col min="12" max="12" width="7.54296875" style="8" customWidth="1"/>
    <col min="13" max="13" width="6.26953125" style="8" customWidth="1"/>
    <col min="14" max="14" width="7.7265625" bestFit="1" customWidth="1"/>
    <col min="15" max="15" width="35.453125" style="1" customWidth="1"/>
    <col min="16" max="16" width="19.90625" bestFit="1" customWidth="1"/>
  </cols>
  <sheetData>
    <row r="1" spans="1:16" s="2" customFormat="1" ht="29" x14ac:dyDescent="0.35">
      <c r="A1" s="2" t="s">
        <v>4</v>
      </c>
      <c r="B1" s="2" t="s">
        <v>10</v>
      </c>
      <c r="C1" s="2" t="s">
        <v>15</v>
      </c>
      <c r="D1" s="6" t="s">
        <v>152</v>
      </c>
      <c r="E1" s="2" t="s">
        <v>1</v>
      </c>
      <c r="F1" s="2" t="s">
        <v>2</v>
      </c>
      <c r="G1" s="2" t="s">
        <v>3</v>
      </c>
      <c r="H1" s="2" t="s">
        <v>175</v>
      </c>
      <c r="I1" s="2" t="s">
        <v>176</v>
      </c>
      <c r="J1" s="6" t="s">
        <v>13</v>
      </c>
      <c r="K1" s="6" t="s">
        <v>27</v>
      </c>
      <c r="L1" s="60" t="s">
        <v>44</v>
      </c>
      <c r="M1" s="6" t="s">
        <v>45</v>
      </c>
      <c r="N1" s="2" t="s">
        <v>40</v>
      </c>
      <c r="O1" s="3" t="s">
        <v>12</v>
      </c>
      <c r="P1" s="2" t="s">
        <v>173</v>
      </c>
    </row>
    <row r="2" spans="1:16" s="2" customFormat="1" ht="18.5" x14ac:dyDescent="0.45">
      <c r="A2" s="69" t="s">
        <v>165</v>
      </c>
      <c r="B2" s="69"/>
      <c r="C2" s="69"/>
      <c r="D2" s="69"/>
      <c r="E2" s="69"/>
      <c r="F2" s="69"/>
      <c r="G2" s="69"/>
      <c r="H2" s="69"/>
      <c r="I2" s="69"/>
      <c r="J2" s="69"/>
      <c r="K2" s="69"/>
      <c r="L2" s="69"/>
      <c r="M2" s="69"/>
      <c r="N2" s="69"/>
      <c r="O2" s="69"/>
      <c r="P2" s="69"/>
    </row>
    <row r="3" spans="1:16" s="4" customFormat="1" x14ac:dyDescent="0.35">
      <c r="A3" s="4" t="s">
        <v>25</v>
      </c>
      <c r="C3" s="4" t="s">
        <v>30</v>
      </c>
      <c r="D3" s="7">
        <f>((E3/$E$10)+(F3/$F$10))/2</f>
        <v>0.84720670083932048</v>
      </c>
      <c r="E3" s="4">
        <v>1.1180000000000001</v>
      </c>
      <c r="F3" s="5">
        <v>9.6790000000000001E-2</v>
      </c>
      <c r="J3" s="7"/>
      <c r="K3" s="7"/>
      <c r="L3" s="7"/>
      <c r="M3" s="7"/>
      <c r="O3" s="16"/>
    </row>
    <row r="4" spans="1:16" s="4" customFormat="1" x14ac:dyDescent="0.35">
      <c r="A4" s="4" t="s">
        <v>25</v>
      </c>
      <c r="C4" s="4" t="s">
        <v>31</v>
      </c>
      <c r="D4" s="7">
        <f t="shared" ref="D4:D10" si="0">((E4/$E$10)+(F4/$F$10))/2</f>
        <v>0.84710569041716444</v>
      </c>
      <c r="E4" s="4">
        <v>1.111</v>
      </c>
      <c r="F4" s="5">
        <v>9.733E-2</v>
      </c>
      <c r="J4" s="7"/>
      <c r="K4" s="7"/>
      <c r="L4" s="7"/>
      <c r="M4" s="7"/>
      <c r="O4" s="16"/>
    </row>
    <row r="5" spans="1:16" s="4" customFormat="1" x14ac:dyDescent="0.35">
      <c r="A5" s="4" t="s">
        <v>25</v>
      </c>
      <c r="C5" s="4" t="s">
        <v>32</v>
      </c>
      <c r="D5" s="7">
        <f t="shared" si="0"/>
        <v>0.89799527099009824</v>
      </c>
      <c r="E5" s="4">
        <v>1.198</v>
      </c>
      <c r="F5" s="5">
        <v>0.10155</v>
      </c>
      <c r="J5" s="7"/>
      <c r="K5" s="7"/>
      <c r="L5" s="7"/>
      <c r="M5" s="7"/>
      <c r="O5" s="16"/>
    </row>
    <row r="6" spans="1:16" s="4" customFormat="1" x14ac:dyDescent="0.35">
      <c r="A6" s="4" t="s">
        <v>25</v>
      </c>
      <c r="C6" s="4" t="s">
        <v>33</v>
      </c>
      <c r="D6" s="7">
        <f t="shared" si="0"/>
        <v>0.89849204355807855</v>
      </c>
      <c r="E6" s="4">
        <v>1.165</v>
      </c>
      <c r="F6" s="5">
        <v>0.10431</v>
      </c>
      <c r="J6" s="7"/>
      <c r="K6" s="7"/>
      <c r="L6" s="7"/>
      <c r="M6" s="7"/>
      <c r="O6" s="16"/>
    </row>
    <row r="7" spans="1:16" s="4" customFormat="1" x14ac:dyDescent="0.35">
      <c r="A7" s="4" t="s">
        <v>25</v>
      </c>
      <c r="C7" s="4" t="s">
        <v>34</v>
      </c>
      <c r="D7" s="7">
        <f t="shared" si="0"/>
        <v>0.89067655257324219</v>
      </c>
      <c r="E7" s="4">
        <v>1.161</v>
      </c>
      <c r="F7" s="5">
        <v>0.10291</v>
      </c>
      <c r="J7" s="7"/>
      <c r="K7" s="7"/>
      <c r="L7" s="7"/>
      <c r="M7" s="7"/>
      <c r="O7" s="16"/>
    </row>
    <row r="8" spans="1:16" s="4" customFormat="1" x14ac:dyDescent="0.35">
      <c r="A8" s="4" t="s">
        <v>25</v>
      </c>
      <c r="C8" s="4" t="s">
        <v>35</v>
      </c>
      <c r="D8" s="5">
        <f t="shared" si="0"/>
        <v>0.88978593871336709</v>
      </c>
      <c r="E8" s="4">
        <v>1.173</v>
      </c>
      <c r="F8" s="5">
        <v>0.10174999999999999</v>
      </c>
      <c r="J8" s="7"/>
      <c r="K8" s="7"/>
      <c r="L8" s="7"/>
      <c r="M8" s="7"/>
      <c r="O8" s="16"/>
    </row>
    <row r="9" spans="1:16" s="4" customFormat="1" x14ac:dyDescent="0.35">
      <c r="A9" s="4" t="s">
        <v>25</v>
      </c>
      <c r="C9" s="4" t="s">
        <v>37</v>
      </c>
      <c r="D9" s="7">
        <f t="shared" si="0"/>
        <v>0.91747816121554815</v>
      </c>
      <c r="E9" s="4">
        <v>1.232</v>
      </c>
      <c r="F9" s="5">
        <v>0.10310999999999999</v>
      </c>
      <c r="H9" s="4" t="s">
        <v>39</v>
      </c>
      <c r="J9" s="7"/>
      <c r="K9" s="7"/>
      <c r="L9" s="7"/>
      <c r="M9" s="7"/>
      <c r="O9" s="16"/>
    </row>
    <row r="10" spans="1:16" s="4" customFormat="1" x14ac:dyDescent="0.35">
      <c r="A10" s="4" t="s">
        <v>25</v>
      </c>
      <c r="C10" s="4" t="s">
        <v>36</v>
      </c>
      <c r="D10" s="5">
        <f t="shared" si="0"/>
        <v>1</v>
      </c>
      <c r="E10" s="4">
        <v>1.371</v>
      </c>
      <c r="F10" s="5">
        <v>0.11012</v>
      </c>
      <c r="J10" s="7"/>
      <c r="K10" s="7"/>
      <c r="L10" s="7"/>
      <c r="M10" s="7"/>
      <c r="O10" s="16"/>
    </row>
    <row r="11" spans="1:16" s="4" customFormat="1" x14ac:dyDescent="0.35">
      <c r="A11" s="4" t="s">
        <v>25</v>
      </c>
      <c r="C11" s="4" t="s">
        <v>38</v>
      </c>
      <c r="D11" s="7"/>
      <c r="J11" s="7"/>
      <c r="K11" s="7"/>
      <c r="L11" s="7"/>
      <c r="M11" s="7"/>
      <c r="O11" s="16"/>
    </row>
    <row r="12" spans="1:16" s="4" customFormat="1" x14ac:dyDescent="0.35">
      <c r="D12" s="7"/>
      <c r="J12" s="7"/>
      <c r="K12" s="7"/>
      <c r="L12" s="7"/>
      <c r="M12" s="7"/>
      <c r="O12" s="16"/>
    </row>
    <row r="13" spans="1:16" s="4" customFormat="1" ht="18.5" x14ac:dyDescent="0.45">
      <c r="A13" s="69" t="s">
        <v>5</v>
      </c>
      <c r="B13" s="69"/>
      <c r="C13" s="69"/>
      <c r="D13" s="69"/>
      <c r="E13" s="69"/>
      <c r="F13" s="69"/>
      <c r="G13" s="69"/>
      <c r="H13" s="69"/>
      <c r="I13" s="69"/>
      <c r="J13" s="69"/>
      <c r="K13" s="69"/>
      <c r="L13" s="69"/>
      <c r="M13" s="69"/>
      <c r="N13" s="69"/>
      <c r="O13" s="69"/>
      <c r="P13" s="69"/>
    </row>
    <row r="14" spans="1:16" x14ac:dyDescent="0.35">
      <c r="N14" s="15"/>
    </row>
    <row r="15" spans="1:16" x14ac:dyDescent="0.35">
      <c r="A15" s="4"/>
      <c r="B15" s="4"/>
      <c r="C15" s="4"/>
      <c r="N15" s="15"/>
    </row>
  </sheetData>
  <mergeCells count="2">
    <mergeCell ref="A2:P2"/>
    <mergeCell ref="A13:P13"/>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3"/>
  <sheetViews>
    <sheetView zoomScale="55" zoomScaleNormal="55" workbookViewId="0">
      <pane ySplit="1" topLeftCell="A2" activePane="bottomLeft" state="frozen"/>
      <selection pane="bottomLeft" activeCell="G21" sqref="G21"/>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4</v>
      </c>
      <c r="B1" s="2" t="s">
        <v>10</v>
      </c>
      <c r="C1" s="2" t="s">
        <v>15</v>
      </c>
      <c r="D1" s="2" t="s">
        <v>47</v>
      </c>
      <c r="E1" s="2" t="s">
        <v>1</v>
      </c>
      <c r="F1" s="14" t="s">
        <v>2</v>
      </c>
      <c r="G1" s="14" t="s">
        <v>3</v>
      </c>
      <c r="H1" s="14" t="s">
        <v>175</v>
      </c>
      <c r="I1" s="14" t="s">
        <v>176</v>
      </c>
      <c r="J1" s="2" t="s">
        <v>13</v>
      </c>
      <c r="K1" s="2" t="s">
        <v>27</v>
      </c>
      <c r="L1" s="2" t="s">
        <v>28</v>
      </c>
      <c r="M1" s="2" t="s">
        <v>29</v>
      </c>
      <c r="N1" s="2" t="s">
        <v>46</v>
      </c>
      <c r="O1" s="2" t="s">
        <v>41</v>
      </c>
      <c r="P1" s="2" t="s">
        <v>135</v>
      </c>
      <c r="Q1" s="2" t="s">
        <v>12</v>
      </c>
    </row>
    <row r="2" spans="1:17" s="2" customFormat="1" ht="18.5" x14ac:dyDescent="0.45">
      <c r="A2" s="69" t="s">
        <v>165</v>
      </c>
      <c r="B2" s="69"/>
      <c r="C2" s="69"/>
      <c r="D2" s="69"/>
      <c r="E2" s="69"/>
      <c r="F2" s="69"/>
      <c r="G2" s="69"/>
      <c r="H2" s="69"/>
      <c r="I2" s="69"/>
      <c r="J2" s="69"/>
      <c r="K2" s="69"/>
      <c r="L2" s="69"/>
      <c r="M2" s="69"/>
      <c r="N2" s="69"/>
      <c r="O2" s="69"/>
      <c r="P2" s="69"/>
      <c r="Q2" s="69"/>
    </row>
    <row r="3" spans="1:17" s="4" customFormat="1" x14ac:dyDescent="0.35">
      <c r="A3" s="4" t="s">
        <v>26</v>
      </c>
      <c r="B3" s="4">
        <v>23000</v>
      </c>
      <c r="C3" s="4" t="s">
        <v>30</v>
      </c>
      <c r="D3" s="5">
        <f>((E3/$E$11)+(F3/$F$11))/2</f>
        <v>0.77773658224425479</v>
      </c>
      <c r="E3" s="5">
        <v>2.98</v>
      </c>
      <c r="F3" s="5">
        <v>0.13175999999999999</v>
      </c>
      <c r="G3" s="5"/>
      <c r="H3" s="5"/>
      <c r="I3" s="5"/>
    </row>
    <row r="4" spans="1:17" s="4" customFormat="1" x14ac:dyDescent="0.35">
      <c r="A4" s="4" t="s">
        <v>26</v>
      </c>
      <c r="B4" s="4">
        <v>23000</v>
      </c>
      <c r="C4" s="4" t="s">
        <v>31</v>
      </c>
      <c r="D4" s="5">
        <f t="shared" ref="D4:D11" si="0">((E4/$E$11)+(F4/$F$11))/2</f>
        <v>0.79856288759741445</v>
      </c>
      <c r="E4" s="5">
        <v>3.06</v>
      </c>
      <c r="F4" s="5">
        <v>0.13528000000000001</v>
      </c>
      <c r="G4" s="5"/>
      <c r="H4" s="5"/>
      <c r="I4" s="5"/>
    </row>
    <row r="5" spans="1:17" s="4" customFormat="1" x14ac:dyDescent="0.35">
      <c r="A5" s="4" t="s">
        <v>26</v>
      </c>
      <c r="B5" s="4">
        <v>23000</v>
      </c>
      <c r="C5" s="4" t="s">
        <v>32</v>
      </c>
      <c r="D5" s="5">
        <f t="shared" si="0"/>
        <v>0.78730713271554065</v>
      </c>
      <c r="E5" s="5">
        <v>3.0099</v>
      </c>
      <c r="F5" s="5">
        <v>0.13366</v>
      </c>
      <c r="G5" s="5"/>
      <c r="H5" s="5"/>
      <c r="I5" s="5"/>
    </row>
    <row r="6" spans="1:17" s="4" customFormat="1" x14ac:dyDescent="0.35">
      <c r="A6" s="4" t="s">
        <v>26</v>
      </c>
      <c r="B6" s="4">
        <v>23000</v>
      </c>
      <c r="C6" s="4" t="s">
        <v>37</v>
      </c>
      <c r="D6" s="5">
        <f t="shared" si="0"/>
        <v>0.87163298824104452</v>
      </c>
      <c r="E6" s="5">
        <v>3.3820000000000001</v>
      </c>
      <c r="F6" s="5">
        <v>0.14593</v>
      </c>
      <c r="G6" s="5"/>
      <c r="H6" s="5"/>
      <c r="I6" s="5"/>
    </row>
    <row r="7" spans="1:17" s="4" customFormat="1" x14ac:dyDescent="0.35">
      <c r="A7" s="4" t="s">
        <v>26</v>
      </c>
      <c r="B7" s="4">
        <v>23000</v>
      </c>
      <c r="C7" s="4" t="s">
        <v>35</v>
      </c>
      <c r="D7" s="5">
        <f t="shared" si="0"/>
        <v>0.86659712043343751</v>
      </c>
      <c r="E7" s="5">
        <v>3.28</v>
      </c>
      <c r="F7" s="5">
        <v>0.14848</v>
      </c>
      <c r="G7" s="5"/>
      <c r="H7" s="5"/>
      <c r="I7" s="5"/>
    </row>
    <row r="8" spans="1:17" s="4" customFormat="1" x14ac:dyDescent="0.35">
      <c r="A8" s="4" t="s">
        <v>26</v>
      </c>
      <c r="B8" s="4">
        <v>23000</v>
      </c>
      <c r="C8" s="4" t="s">
        <v>33</v>
      </c>
      <c r="D8" s="5">
        <f t="shared" si="0"/>
        <v>0.89170372726159175</v>
      </c>
      <c r="E8" s="5">
        <v>3.4018000000000002</v>
      </c>
      <c r="F8" s="5">
        <v>0.15168000000000001</v>
      </c>
      <c r="G8" s="5"/>
      <c r="H8" s="5"/>
      <c r="I8" s="5"/>
    </row>
    <row r="9" spans="1:17" s="4" customFormat="1" x14ac:dyDescent="0.35">
      <c r="A9" s="4" t="s">
        <v>26</v>
      </c>
      <c r="B9" s="4">
        <v>23000</v>
      </c>
      <c r="C9" s="4" t="s">
        <v>34</v>
      </c>
      <c r="D9" s="5">
        <f t="shared" si="0"/>
        <v>0.90281085605574096</v>
      </c>
      <c r="E9" s="5">
        <v>3.4443999999999999</v>
      </c>
      <c r="F9" s="5">
        <v>0.15356</v>
      </c>
      <c r="G9" s="5"/>
      <c r="H9" s="5"/>
      <c r="I9" s="5"/>
    </row>
    <row r="10" spans="1:17" s="4" customFormat="1" x14ac:dyDescent="0.35">
      <c r="A10" s="4" t="s">
        <v>26</v>
      </c>
      <c r="B10" s="4">
        <v>23000</v>
      </c>
      <c r="C10" s="4" t="s">
        <v>38</v>
      </c>
      <c r="D10" s="5">
        <f t="shared" si="0"/>
        <v>0.87322185947505648</v>
      </c>
      <c r="E10" s="5">
        <v>3.3408000000000002</v>
      </c>
      <c r="F10" s="5">
        <v>0.148145</v>
      </c>
      <c r="G10" s="5"/>
      <c r="H10" s="5"/>
      <c r="I10" s="5"/>
      <c r="O10" s="15"/>
    </row>
    <row r="11" spans="1:17" s="4" customFormat="1" x14ac:dyDescent="0.35">
      <c r="A11" s="4" t="s">
        <v>26</v>
      </c>
      <c r="B11" s="4">
        <v>23000</v>
      </c>
      <c r="C11" s="4" t="s">
        <v>36</v>
      </c>
      <c r="D11" s="5">
        <f t="shared" si="0"/>
        <v>1</v>
      </c>
      <c r="E11" s="5">
        <v>3.9744000000000002</v>
      </c>
      <c r="F11" s="5">
        <v>0.16353999999999999</v>
      </c>
      <c r="G11" s="5"/>
      <c r="H11" s="5"/>
      <c r="I11" s="5"/>
      <c r="O11" s="15"/>
    </row>
    <row r="12" spans="1:17" s="4" customFormat="1" x14ac:dyDescent="0.35">
      <c r="D12" s="5"/>
      <c r="E12" s="5"/>
      <c r="F12" s="5"/>
      <c r="G12" s="5"/>
      <c r="H12" s="5"/>
      <c r="I12" s="5"/>
      <c r="O12" s="15"/>
    </row>
    <row r="13" spans="1:17" s="4" customFormat="1" ht="18.5" x14ac:dyDescent="0.45">
      <c r="A13" s="69" t="s">
        <v>5</v>
      </c>
      <c r="B13" s="69"/>
      <c r="C13" s="69"/>
      <c r="D13" s="69"/>
      <c r="E13" s="69"/>
      <c r="F13" s="69"/>
      <c r="G13" s="69"/>
      <c r="H13" s="69"/>
      <c r="I13" s="69"/>
      <c r="J13" s="69"/>
      <c r="K13" s="69"/>
      <c r="L13" s="69"/>
      <c r="M13" s="69"/>
      <c r="N13" s="69"/>
      <c r="O13" s="69"/>
      <c r="P13" s="69"/>
      <c r="Q13" s="69"/>
    </row>
  </sheetData>
  <mergeCells count="2">
    <mergeCell ref="A2:Q2"/>
    <mergeCell ref="A13:Q13"/>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2019-12-15T13:59:39Z</dcterms:modified>
</cp:coreProperties>
</file>