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6FDBECF9-0BA0-4684-9197-803FAB1044F2}" xr6:coauthVersionLast="45" xr6:coauthVersionMax="45" xr10:uidLastSave="{00000000-0000-0000-0000-000000000000}"/>
  <bookViews>
    <workbookView xWindow="0" yWindow="600" windowWidth="19200" windowHeight="10200" firstSheet="13" activeTab="13" xr2:uid="{00000000-000D-0000-FFFF-FFFF00000000}"/>
  </bookViews>
  <sheets>
    <sheet name="m4_hourly" sheetId="4" r:id="rId1"/>
    <sheet name="m4_daily" sheetId="5" r:id="rId2"/>
    <sheet name="m4_weekly" sheetId="1" r:id="rId3"/>
    <sheet name="m4_monthly" sheetId="6" r:id="rId4"/>
    <sheet name="m4_quarterly" sheetId="8" r:id="rId5"/>
    <sheet name="m4_yearly" sheetId="9" r:id="rId6"/>
    <sheet name="m4_yearly_micro" sheetId="10" r:id="rId7"/>
    <sheet name="m4_yearly_industry" sheetId="11" r:id="rId8"/>
    <sheet name="m4_yearly_macro" sheetId="12" r:id="rId9"/>
    <sheet name="m4_yearly_finance" sheetId="13" r:id="rId10"/>
    <sheet name="m4_yearly_demographic" sheetId="14" r:id="rId11"/>
    <sheet name="m4_yearly_other" sheetId="15" r:id="rId12"/>
    <sheet name="m4_q" sheetId="17" r:id="rId13"/>
    <sheet name="m4_quarterly_micro" sheetId="16" r:id="rId14"/>
    <sheet name="m4_quarterly_industry" sheetId="18" r:id="rId15"/>
    <sheet name="m4_quarterly_macro" sheetId="19" r:id="rId16"/>
    <sheet name="m4_quarterly_finance" sheetId="20" r:id="rId17"/>
    <sheet name="m4_quarterly_demographic" sheetId="21" r:id="rId18"/>
    <sheet name="m4_quarterly_other" sheetId="22" r:id="rId19"/>
    <sheet name="m4_m" sheetId="23" r:id="rId20"/>
    <sheet name="traffic" sheetId="7" r:id="rId21"/>
    <sheet name="electricity" sheetId="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8" l="1"/>
  <c r="F12" i="18"/>
  <c r="E12" i="18"/>
  <c r="D15" i="18"/>
  <c r="D16" i="18"/>
  <c r="D17" i="18"/>
  <c r="D10" i="18"/>
  <c r="D11" i="18"/>
  <c r="D9" i="18"/>
  <c r="F12" i="16"/>
  <c r="E12" i="16"/>
  <c r="D10" i="16"/>
  <c r="D11" i="16"/>
  <c r="D9" i="16"/>
  <c r="O10" i="16"/>
  <c r="O11" i="16"/>
  <c r="O9" i="16"/>
  <c r="F17" i="16"/>
  <c r="E17" i="16"/>
  <c r="D15" i="22"/>
  <c r="D16" i="22"/>
  <c r="D14" i="22"/>
  <c r="O15" i="22"/>
  <c r="O16" i="22"/>
  <c r="O14" i="22"/>
  <c r="E18" i="18" l="1"/>
  <c r="O15" i="16"/>
  <c r="O16" i="16"/>
  <c r="O14" i="16"/>
  <c r="D15" i="16"/>
  <c r="D16" i="16"/>
  <c r="D14" i="16"/>
  <c r="O9" i="20" l="1"/>
  <c r="O10" i="20"/>
  <c r="O11" i="20"/>
  <c r="O12" i="21"/>
  <c r="O11" i="21"/>
  <c r="O10" i="21"/>
  <c r="D47" i="17" l="1"/>
  <c r="N44" i="17"/>
  <c r="N45" i="17"/>
  <c r="N46" i="17"/>
  <c r="D42" i="17" l="1"/>
  <c r="D37" i="17"/>
  <c r="D21" i="17"/>
  <c r="D26" i="17"/>
  <c r="D31" i="17"/>
  <c r="N39" i="17" l="1"/>
  <c r="N40" i="17"/>
  <c r="N41" i="17"/>
  <c r="N34" i="17" l="1"/>
  <c r="N35" i="17"/>
  <c r="N36" i="17"/>
  <c r="N28" i="17" l="1"/>
  <c r="N23" i="17"/>
  <c r="N24" i="17"/>
  <c r="N25" i="17"/>
  <c r="N29" i="17"/>
  <c r="N30" i="17"/>
  <c r="N18" i="17" l="1"/>
  <c r="N19" i="17"/>
  <c r="N20" i="17"/>
  <c r="N22" i="12"/>
  <c r="N23" i="12"/>
  <c r="N24" i="12"/>
  <c r="N16" i="12"/>
  <c r="N17" i="12"/>
  <c r="N18" i="12"/>
  <c r="N12" i="12"/>
  <c r="N13" i="12"/>
  <c r="N14" i="12"/>
  <c r="N9" i="12"/>
  <c r="N10" i="12"/>
  <c r="N8" i="12"/>
  <c r="O40" i="9" l="1"/>
  <c r="O65" i="4"/>
  <c r="O66" i="4"/>
  <c r="O68" i="4"/>
  <c r="O69" i="4"/>
  <c r="O70" i="4"/>
  <c r="O71" i="4"/>
  <c r="O72" i="4"/>
  <c r="O50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49" i="4"/>
  <c r="O41" i="4"/>
  <c r="O42" i="4"/>
  <c r="O44" i="4"/>
  <c r="O40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19" i="4"/>
  <c r="O103" i="6"/>
  <c r="O99" i="6"/>
  <c r="O97" i="6"/>
  <c r="O100" i="6"/>
  <c r="O102" i="6"/>
  <c r="O93" i="6"/>
  <c r="O92" i="6"/>
  <c r="P61" i="8"/>
  <c r="P60" i="8"/>
  <c r="P76" i="8" l="1"/>
  <c r="P70" i="8"/>
  <c r="P73" i="8"/>
  <c r="P74" i="8"/>
  <c r="P75" i="8"/>
  <c r="O51" i="9"/>
  <c r="O50" i="9"/>
  <c r="O52" i="9"/>
  <c r="O53" i="9"/>
  <c r="O54" i="9"/>
  <c r="O16" i="9"/>
  <c r="O20" i="9"/>
  <c r="O21" i="9"/>
  <c r="O22" i="9"/>
  <c r="O23" i="9"/>
  <c r="O24" i="9"/>
  <c r="O29" i="9"/>
  <c r="O30" i="9"/>
  <c r="O31" i="9"/>
  <c r="O32" i="9"/>
  <c r="O33" i="9"/>
  <c r="O34" i="9"/>
  <c r="O37" i="9"/>
  <c r="O38" i="9"/>
  <c r="O42" i="9"/>
  <c r="O43" i="9"/>
  <c r="O44" i="9"/>
  <c r="O45" i="9"/>
  <c r="O46" i="9"/>
  <c r="O49" i="9"/>
  <c r="O13" i="9"/>
  <c r="O12" i="9"/>
  <c r="P66" i="8" l="1"/>
  <c r="P67" i="8"/>
  <c r="P68" i="8"/>
  <c r="P69" i="8"/>
  <c r="P72" i="8"/>
  <c r="P56" i="8"/>
  <c r="P57" i="8"/>
  <c r="P58" i="8"/>
  <c r="P59" i="8"/>
  <c r="P47" i="8"/>
  <c r="P48" i="8"/>
  <c r="P49" i="8"/>
  <c r="P50" i="8"/>
  <c r="P51" i="8"/>
  <c r="P52" i="8"/>
  <c r="P53" i="8"/>
  <c r="P54" i="8"/>
  <c r="P35" i="8"/>
  <c r="P40" i="8"/>
  <c r="P41" i="8"/>
  <c r="P42" i="8"/>
  <c r="P34" i="8"/>
  <c r="P30" i="8"/>
  <c r="P31" i="8"/>
  <c r="P32" i="8"/>
  <c r="P33" i="8"/>
  <c r="P37" i="8"/>
  <c r="P38" i="8"/>
  <c r="P39" i="8"/>
  <c r="P14" i="8"/>
  <c r="P16" i="8"/>
  <c r="P17" i="8"/>
  <c r="P18" i="8"/>
  <c r="P19" i="8"/>
  <c r="P20" i="8"/>
  <c r="P21" i="8"/>
  <c r="P23" i="8"/>
  <c r="P24" i="8"/>
  <c r="P25" i="8"/>
  <c r="P26" i="8"/>
  <c r="P27" i="8"/>
  <c r="P28" i="8"/>
  <c r="P13" i="8"/>
</calcChain>
</file>

<file path=xl/sharedStrings.xml><?xml version="1.0" encoding="utf-8"?>
<sst xmlns="http://schemas.openxmlformats.org/spreadsheetml/2006/main" count="2120" uniqueCount="284">
  <si>
    <t>Algorithm</t>
  </si>
  <si>
    <t>epochs</t>
  </si>
  <si>
    <t>MASE</t>
  </si>
  <si>
    <t>sMAPE</t>
  </si>
  <si>
    <t>num_batches per_epoch</t>
  </si>
  <si>
    <t>DeepState</t>
  </si>
  <si>
    <t>MSIS</t>
  </si>
  <si>
    <t>Data</t>
  </si>
  <si>
    <t>DeepFactor</t>
  </si>
  <si>
    <t>DeepAR</t>
  </si>
  <si>
    <t>DeepAR (piecewise Linear Output)</t>
  </si>
  <si>
    <t>CPU times: user 1h 33min 3s, sys: 24.2 s, total: 1h 33min 27s Wall time: 2h 26min 48s</t>
  </si>
  <si>
    <t>ähnlich wie 1</t>
  </si>
  <si>
    <t>1h25min;1h26min;1h25min</t>
  </si>
  <si>
    <t>1h48min;1h48min;1h35min</t>
  </si>
  <si>
    <t>3h33min;3h38min;2h50min</t>
  </si>
  <si>
    <t>m4_hourly</t>
  </si>
  <si>
    <t>m4_daily</t>
  </si>
  <si>
    <t>p50loss</t>
  </si>
  <si>
    <t>p90loss</t>
  </si>
  <si>
    <t>13h+</t>
  </si>
  <si>
    <t>m4_monthly</t>
  </si>
  <si>
    <t>m4_weekly</t>
  </si>
  <si>
    <t>x</t>
  </si>
  <si>
    <t>failed</t>
  </si>
  <si>
    <t>N</t>
  </si>
  <si>
    <t>Parameters</t>
  </si>
  <si>
    <t>prediction</t>
  </si>
  <si>
    <t>training loss constant after 36 epochs</t>
  </si>
  <si>
    <t>Notes</t>
  </si>
  <si>
    <t>stopped after it did not improve between epochs 20-100</t>
  </si>
  <si>
    <t>mx/np seed</t>
  </si>
  <si>
    <t>traffic</t>
  </si>
  <si>
    <t>num batches per epoch</t>
  </si>
  <si>
    <t>prediction length</t>
  </si>
  <si>
    <t>freq</t>
  </si>
  <si>
    <t>use feat static cat / cardinality</t>
  </si>
  <si>
    <t>wQLoss50</t>
  </si>
  <si>
    <t>wQLoss90</t>
  </si>
  <si>
    <t>seed</t>
  </si>
  <si>
    <t>use feat static cat</t>
  </si>
  <si>
    <t>True</t>
  </si>
  <si>
    <t>True / card</t>
  </si>
  <si>
    <t>electricity</t>
  </si>
  <si>
    <t>evaluated on 6034 obervations (7 day rolling)</t>
  </si>
  <si>
    <t>past length = 14? Same as training range? Evaluated on 7 day rolling</t>
  </si>
  <si>
    <t>D</t>
  </si>
  <si>
    <t>context length / past length</t>
  </si>
  <si>
    <t>4h16min;4h16min;3h56min</t>
  </si>
  <si>
    <t>20min</t>
  </si>
  <si>
    <t>23min</t>
  </si>
  <si>
    <t>23min, seems as if it did not fully converge (more epochs?)</t>
  </si>
  <si>
    <t>14min; seems as if the model is overfitting</t>
  </si>
  <si>
    <t>Method</t>
  </si>
  <si>
    <t>Loss</t>
  </si>
  <si>
    <t>context / prediction len</t>
  </si>
  <si>
    <t>4h56min;4h57min;4h32min</t>
  </si>
  <si>
    <t>31/14</t>
  </si>
  <si>
    <t>def</t>
  </si>
  <si>
    <t>52/13</t>
  </si>
  <si>
    <t>440.1046 (96)</t>
  </si>
  <si>
    <t>final training loss (epoch)</t>
  </si>
  <si>
    <t>290.7922 (96)</t>
  </si>
  <si>
    <t>379.9905 (94)</t>
  </si>
  <si>
    <t>494.2624 (95)</t>
  </si>
  <si>
    <t>854.6125 (99)</t>
  </si>
  <si>
    <t>545.6487 (92)</t>
  </si>
  <si>
    <t>268.4438 (139)</t>
  </si>
  <si>
    <t>209.7606 (142)</t>
  </si>
  <si>
    <t>241.7544 (147)</t>
  </si>
  <si>
    <t>23min;24min;23min</t>
  </si>
  <si>
    <t>layers_global=2</t>
  </si>
  <si>
    <t>1041.8269 (99)</t>
  </si>
  <si>
    <t>1168.4535 (97)</t>
  </si>
  <si>
    <t>436.6584 (99)</t>
  </si>
  <si>
    <t>layers = (2,2)</t>
  </si>
  <si>
    <t>1134.0332 (99)</t>
  </si>
  <si>
    <t>29min;29min;29min</t>
  </si>
  <si>
    <t>1098.9289 (98)</t>
  </si>
  <si>
    <t>552.7300 (98)</t>
  </si>
  <si>
    <t>29min</t>
  </si>
  <si>
    <t>3220.3127 (99)</t>
  </si>
  <si>
    <t>10min</t>
  </si>
  <si>
    <t>343.4794 (99)</t>
  </si>
  <si>
    <t>426.5656 (91)</t>
  </si>
  <si>
    <t>1412.5717 (149)</t>
  </si>
  <si>
    <t>7min</t>
  </si>
  <si>
    <t>187.4516 (142)</t>
  </si>
  <si>
    <t>86.7059 (148)</t>
  </si>
  <si>
    <t>764.5292 (197)</t>
  </si>
  <si>
    <t>14min</t>
  </si>
  <si>
    <t>62.3139 (196)</t>
  </si>
  <si>
    <t>66.4364 (196)</t>
  </si>
  <si>
    <t>463.5652 (246)</t>
  </si>
  <si>
    <t>25min</t>
  </si>
  <si>
    <t>x/13</t>
  </si>
  <si>
    <t>62.8323 (241)</t>
  </si>
  <si>
    <t>79.6753 (241)</t>
  </si>
  <si>
    <t>GluonTSDataError: Encountered invalid loss value! Try reducing the learning rate or try a different likelihood.</t>
  </si>
  <si>
    <t>failed epoch 281</t>
  </si>
  <si>
    <t>43.2313 (484)</t>
  </si>
  <si>
    <t>51min</t>
  </si>
  <si>
    <t>30.4918 (493)</t>
  </si>
  <si>
    <t>47min</t>
  </si>
  <si>
    <t>94.2548 (147)</t>
  </si>
  <si>
    <t>145.0718 (142)</t>
  </si>
  <si>
    <t>106.6231 (147)</t>
  </si>
  <si>
    <t>62.977424 (192)</t>
  </si>
  <si>
    <t>83.8442 (196)</t>
  </si>
  <si>
    <t>13min</t>
  </si>
  <si>
    <t>16min</t>
  </si>
  <si>
    <t>84.9751 (187)</t>
  </si>
  <si>
    <t>50.5165 (232)</t>
  </si>
  <si>
    <t>69.6901 (241)</t>
  </si>
  <si>
    <t>17min</t>
  </si>
  <si>
    <t>77.4208 (241)</t>
  </si>
  <si>
    <t>43.2808 (493)</t>
  </si>
  <si>
    <t>33min</t>
  </si>
  <si>
    <t>51.4334 (493)</t>
  </si>
  <si>
    <t>32min</t>
  </si>
  <si>
    <t>64.1966 (484)</t>
  </si>
  <si>
    <t>34min</t>
  </si>
  <si>
    <t>x/48</t>
  </si>
  <si>
    <t>13/13</t>
  </si>
  <si>
    <t>168/13</t>
  </si>
  <si>
    <t>2.3585 (149)</t>
  </si>
  <si>
    <t>2.5904 (117)</t>
  </si>
  <si>
    <t>2.4035 (147)</t>
  </si>
  <si>
    <t>2.2553 (197)</t>
  </si>
  <si>
    <t>2.4502 (194)</t>
  </si>
  <si>
    <t>2.3094 (185)</t>
  </si>
  <si>
    <t>2.1920 (299)</t>
  </si>
  <si>
    <t>2.2826 (366)</t>
  </si>
  <si>
    <t>2.1495 (283)</t>
  </si>
  <si>
    <t>batches</t>
  </si>
  <si>
    <t>training/ prediction range</t>
  </si>
  <si>
    <t>use feat static</t>
  </si>
  <si>
    <t>Final training loss</t>
  </si>
  <si>
    <t>w50QLoss</t>
  </si>
  <si>
    <t>w90QLoss</t>
  </si>
  <si>
    <t>44254.4273 (94)</t>
  </si>
  <si>
    <t>11242.94591 (99)</t>
  </si>
  <si>
    <t>18048.4417292 (98)</t>
  </si>
  <si>
    <t>26468.6471 (144)</t>
  </si>
  <si>
    <t>3002.1730 (137)</t>
  </si>
  <si>
    <t>2009.2822 (139)</t>
  </si>
  <si>
    <t>22578.8508 (199)</t>
  </si>
  <si>
    <t>2256.8113 (199)</t>
  </si>
  <si>
    <t>30min</t>
  </si>
  <si>
    <t>860.3205 (199)</t>
  </si>
  <si>
    <t>31min</t>
  </si>
  <si>
    <t>20338.1984 (248)</t>
  </si>
  <si>
    <t>38min</t>
  </si>
  <si>
    <t>1824.8130 (248)</t>
  </si>
  <si>
    <t>39min</t>
  </si>
  <si>
    <t>688.4422 (248)</t>
  </si>
  <si>
    <t>1700.186831563 (497)</t>
  </si>
  <si>
    <t>1h16min</t>
  </si>
  <si>
    <t>616.2295 (496)</t>
  </si>
  <si>
    <t>1h17min</t>
  </si>
  <si>
    <t>342.5092 (497)</t>
  </si>
  <si>
    <t>1h14min</t>
  </si>
  <si>
    <t>68324.1068 (88)</t>
  </si>
  <si>
    <t>layers=(2,2)</t>
  </si>
  <si>
    <t>layers</t>
  </si>
  <si>
    <t>27min</t>
  </si>
  <si>
    <t>32959.7792 (136)</t>
  </si>
  <si>
    <t>41min</t>
  </si>
  <si>
    <t>42528.9749 (199)</t>
  </si>
  <si>
    <t>56min</t>
  </si>
  <si>
    <t>27726.3964 (248)</t>
  </si>
  <si>
    <t>4131.0536 (288)</t>
  </si>
  <si>
    <t>1998.0717 (145)</t>
  </si>
  <si>
    <t>1382.042 (145)</t>
  </si>
  <si>
    <t>8min</t>
  </si>
  <si>
    <t>967.3281 (190)</t>
  </si>
  <si>
    <t>11min</t>
  </si>
  <si>
    <t>2645.8181 (190)</t>
  </si>
  <si>
    <t>19min</t>
  </si>
  <si>
    <t>164.3203 (190)</t>
  </si>
  <si>
    <t>18min</t>
  </si>
  <si>
    <t>794.47595 (248)</t>
  </si>
  <si>
    <t>21min</t>
  </si>
  <si>
    <t>26min</t>
  </si>
  <si>
    <t>24min</t>
  </si>
  <si>
    <t>35min</t>
  </si>
  <si>
    <t>c5-3h7min;3min,3h11min;1h25min</t>
  </si>
  <si>
    <t>c5/2-5h39min; 4min50s, 5h44min;Wall1h23min</t>
  </si>
  <si>
    <t>Methods</t>
  </si>
  <si>
    <t>Epochs</t>
  </si>
  <si>
    <t>Seed</t>
  </si>
  <si>
    <t>static cat</t>
  </si>
  <si>
    <t>train./pred. range</t>
  </si>
  <si>
    <t>wQL50</t>
  </si>
  <si>
    <t>wQL90</t>
  </si>
  <si>
    <t>very jumpy/volatile training process</t>
  </si>
  <si>
    <t>False</t>
  </si>
  <si>
    <t>best epoch (3)!!! Did not converge</t>
  </si>
  <si>
    <t>no convergence</t>
  </si>
  <si>
    <t>no convegence</t>
  </si>
  <si>
    <t>convergence?</t>
  </si>
  <si>
    <t>convergence …</t>
  </si>
  <si>
    <t>Yes, probably not enough epochs</t>
  </si>
  <si>
    <t>yes, more epochs might help</t>
  </si>
  <si>
    <t>no true convergence</t>
  </si>
  <si>
    <t>not really</t>
  </si>
  <si>
    <t>m4_quarterly</t>
  </si>
  <si>
    <t>DeepAREstimator</t>
  </si>
  <si>
    <t>m4_yearly</t>
  </si>
  <si>
    <t>wQL.5</t>
  </si>
  <si>
    <t>wQL.9</t>
  </si>
  <si>
    <t>i</t>
  </si>
  <si>
    <t xml:space="preserve">epochs </t>
  </si>
  <si>
    <t>num_batches</t>
  </si>
  <si>
    <t>use_feat</t>
  </si>
  <si>
    <t>Smyl</t>
  </si>
  <si>
    <t>MM</t>
  </si>
  <si>
    <t>Legaki</t>
  </si>
  <si>
    <t>ARIMA</t>
  </si>
  <si>
    <t>ETS</t>
  </si>
  <si>
    <t>Comb</t>
  </si>
  <si>
    <t>OWA Rank</t>
  </si>
  <si>
    <t>Naive2</t>
  </si>
  <si>
    <t>theta</t>
  </si>
  <si>
    <t>ETSARIMA</t>
  </si>
  <si>
    <t>context=2*prediction</t>
  </si>
  <si>
    <t>1h34min</t>
  </si>
  <si>
    <t>1h3min</t>
  </si>
  <si>
    <t>2h32min</t>
  </si>
  <si>
    <t>total_batches</t>
  </si>
  <si>
    <t>OWA (Rank)</t>
  </si>
  <si>
    <t xml:space="preserve"> </t>
  </si>
  <si>
    <t>passes</t>
  </si>
  <si>
    <t>batch_s</t>
  </si>
  <si>
    <t>num_b_p_e</t>
  </si>
  <si>
    <t>6h17min;38min; 6h56min; wall:3h25min</t>
  </si>
  <si>
    <t>17min (same "best" epoch &lt;100)</t>
  </si>
  <si>
    <t>28min</t>
  </si>
  <si>
    <t>Passes</t>
  </si>
  <si>
    <t>8h18min;47min;9h;wall:4h20min</t>
  </si>
  <si>
    <t>best epoch: 97</t>
  </si>
  <si>
    <t>40min;4min;45min;wall:20min</t>
  </si>
  <si>
    <t>DF-RNN</t>
  </si>
  <si>
    <t>52min;5min;58min;wall:28min</t>
  </si>
  <si>
    <t>17min;2min,19min;wall:9min</t>
  </si>
  <si>
    <t>best epoch:30</t>
  </si>
  <si>
    <t>wall:43min</t>
  </si>
  <si>
    <t>10min; 1min;11min;wall:5min</t>
  </si>
  <si>
    <t>13min;1min;15min;wall:7min</t>
  </si>
  <si>
    <t>22min;2min;25min;wall:12min</t>
  </si>
  <si>
    <t>38min;4min;42min;wall:19min</t>
  </si>
  <si>
    <t>1h9min;7min;1h17min;wall:35min</t>
  </si>
  <si>
    <t>19min;2min;22min;wall:10min</t>
  </si>
  <si>
    <t>37min;4min;42min;wall:19min</t>
  </si>
  <si>
    <t>1h8min;7min;1h16min;wall:35min</t>
  </si>
  <si>
    <t>failed in epoch 2042 (GluonTSDataError)</t>
  </si>
  <si>
    <t>2h24min</t>
  </si>
  <si>
    <t>1h21min</t>
  </si>
  <si>
    <t>42min</t>
  </si>
  <si>
    <t>40min</t>
  </si>
  <si>
    <t>1h21min;9min;1h30min;wall:41min</t>
  </si>
  <si>
    <t>2h33min;17min;2h50min;wall:1h17min</t>
  </si>
  <si>
    <t>4h55min;32min;5h28min;wall:2h28min</t>
  </si>
  <si>
    <t>Doornik</t>
  </si>
  <si>
    <t>Theta</t>
  </si>
  <si>
    <t>wQuantileLoss[0.5]</t>
  </si>
  <si>
    <t>wQuantileLoss[0.9]</t>
  </si>
  <si>
    <t>num batches</t>
  </si>
  <si>
    <t>use feat</t>
  </si>
  <si>
    <t>m4_quarterly_atm</t>
  </si>
  <si>
    <t>true dates</t>
  </si>
  <si>
    <t>m4_quarterly_dates</t>
  </si>
  <si>
    <t>OWA_m4</t>
  </si>
  <si>
    <t>m4_quarterly_industry</t>
  </si>
  <si>
    <t>m4_quarterly_macro</t>
  </si>
  <si>
    <t>m4_quarterly_finance</t>
  </si>
  <si>
    <t>m4_quarterly_demography</t>
  </si>
  <si>
    <t>m4_quarterly_other</t>
  </si>
  <si>
    <t>m4_quarterly_micro</t>
  </si>
  <si>
    <t>1h32min/3</t>
  </si>
  <si>
    <t>3h43min/3, w validation</t>
  </si>
  <si>
    <t>1h57min/3</t>
  </si>
  <si>
    <t>34min/3</t>
  </si>
  <si>
    <t>53min/3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</si>
</sst>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2" borderId="0" xfId="0" applyNumberFormat="1" applyFill="1" applyAlignment="1">
      <alignment wrapText="1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164" fontId="2" fillId="2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164" fontId="2" fillId="3" borderId="0" xfId="0" applyNumberFormat="1" applyFont="1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164" fontId="0" fillId="2" borderId="0" xfId="0" applyNumberFormat="1" applyFont="1" applyFill="1" applyAlignment="1">
      <alignment wrapText="1"/>
    </xf>
    <xf numFmtId="0" fontId="1" fillId="2" borderId="0" xfId="0" applyFont="1" applyFill="1"/>
    <xf numFmtId="0" fontId="3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164" fontId="2" fillId="4" borderId="0" xfId="0" applyNumberFormat="1" applyFont="1" applyFill="1"/>
    <xf numFmtId="0" fontId="2" fillId="4" borderId="0" xfId="0" applyFont="1" applyFill="1" applyBorder="1" applyAlignment="1">
      <alignment wrapText="1"/>
    </xf>
    <xf numFmtId="164" fontId="2" fillId="4" borderId="0" xfId="0" applyNumberFormat="1" applyFont="1" applyFill="1" applyBorder="1" applyAlignment="1">
      <alignment wrapText="1"/>
    </xf>
    <xf numFmtId="164" fontId="2" fillId="4" borderId="0" xfId="0" applyNumberFormat="1" applyFont="1" applyFill="1" applyBorder="1"/>
    <xf numFmtId="0" fontId="2" fillId="4" borderId="0" xfId="0" applyFont="1" applyFill="1" applyBorder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  <xf numFmtId="0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164" fontId="2" fillId="2" borderId="0" xfId="0" applyNumberFormat="1" applyFont="1" applyFill="1" applyBorder="1" applyAlignment="1">
      <alignment wrapText="1"/>
    </xf>
    <xf numFmtId="164" fontId="2" fillId="2" borderId="0" xfId="0" applyNumberFormat="1" applyFont="1" applyFill="1" applyBorder="1"/>
    <xf numFmtId="164" fontId="2" fillId="4" borderId="0" xfId="0" applyNumberFormat="1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wrapText="1"/>
    </xf>
    <xf numFmtId="164" fontId="2" fillId="5" borderId="0" xfId="0" applyNumberFormat="1" applyFont="1" applyFill="1" applyAlignment="1">
      <alignment wrapText="1"/>
    </xf>
    <xf numFmtId="164" fontId="2" fillId="5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164" fontId="2" fillId="0" borderId="0" xfId="0" applyNumberFormat="1" applyFont="1" applyFill="1" applyAlignment="1">
      <alignment wrapText="1"/>
    </xf>
    <xf numFmtId="164" fontId="2" fillId="0" borderId="0" xfId="0" applyNumberFormat="1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165" fontId="0" fillId="0" borderId="0" xfId="0" applyNumberFormat="1"/>
    <xf numFmtId="165" fontId="1" fillId="0" borderId="0" xfId="0" applyNumberFormat="1" applyFont="1"/>
    <xf numFmtId="3" fontId="0" fillId="0" borderId="0" xfId="0" applyNumberFormat="1" applyFont="1"/>
    <xf numFmtId="1" fontId="1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0" fontId="0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166" fontId="2" fillId="4" borderId="0" xfId="0" applyNumberFormat="1" applyFont="1" applyFill="1" applyAlignment="1">
      <alignment wrapText="1"/>
    </xf>
    <xf numFmtId="166" fontId="2" fillId="2" borderId="0" xfId="0" applyNumberFormat="1" applyFont="1" applyFill="1"/>
    <xf numFmtId="166" fontId="2" fillId="3" borderId="0" xfId="0" applyNumberFormat="1" applyFont="1" applyFill="1"/>
    <xf numFmtId="166" fontId="2" fillId="4" borderId="0" xfId="0" applyNumberFormat="1" applyFont="1" applyFill="1"/>
    <xf numFmtId="2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F683-F06B-4E20-80D1-BE6D024EC21F}">
  <dimension ref="A1:U72"/>
  <sheetViews>
    <sheetView zoomScale="55" zoomScaleNormal="55" workbookViewId="0">
      <pane ySplit="1" topLeftCell="A2" activePane="bottomLeft" state="frozen"/>
      <selection pane="bottomLeft" activeCell="A2" sqref="A2"/>
    </sheetView>
  </sheetViews>
  <sheetFormatPr baseColWidth="10" defaultRowHeight="14.5" x14ac:dyDescent="0.35"/>
  <cols>
    <col min="1" max="2" width="10.90625" style="49"/>
    <col min="3" max="3" width="4.08984375" style="49" bestFit="1" customWidth="1"/>
    <col min="4" max="4" width="11.36328125" style="49" bestFit="1" customWidth="1"/>
    <col min="5" max="5" width="6" style="49" customWidth="1"/>
    <col min="6" max="6" width="6.7265625" style="49" bestFit="1" customWidth="1"/>
    <col min="7" max="7" width="10.90625" style="49"/>
    <col min="8" max="8" width="7.7265625" style="49" customWidth="1"/>
    <col min="9" max="9" width="4.90625" style="49" bestFit="1" customWidth="1"/>
    <col min="10" max="10" width="11.54296875" style="49" bestFit="1" customWidth="1"/>
    <col min="11" max="11" width="11" style="49" bestFit="1" customWidth="1"/>
    <col min="12" max="12" width="12.36328125" style="49" bestFit="1" customWidth="1"/>
    <col min="13" max="14" width="11.54296875" style="49" bestFit="1" customWidth="1"/>
    <col min="15" max="15" width="11.54296875" style="49" customWidth="1"/>
    <col min="16" max="16" width="17.7265625" style="49" customWidth="1"/>
    <col min="17" max="17" width="19.453125" style="49" customWidth="1"/>
    <col min="18" max="18" width="10.90625" style="49"/>
    <col min="19" max="19" width="11.36328125" style="49" bestFit="1" customWidth="1"/>
    <col min="20" max="20" width="10.54296875" style="49" bestFit="1" customWidth="1"/>
    <col min="21" max="16384" width="10.90625" style="49"/>
  </cols>
  <sheetData>
    <row r="1" spans="1:20" s="42" customFormat="1" ht="43.5" x14ac:dyDescent="0.35">
      <c r="A1" s="42" t="s">
        <v>230</v>
      </c>
      <c r="B1" s="42" t="s">
        <v>7</v>
      </c>
      <c r="C1" s="42" t="s">
        <v>25</v>
      </c>
      <c r="D1" s="43" t="s">
        <v>0</v>
      </c>
      <c r="E1" s="43" t="s">
        <v>233</v>
      </c>
      <c r="F1" s="42" t="s">
        <v>1</v>
      </c>
      <c r="G1" s="43" t="s">
        <v>4</v>
      </c>
      <c r="H1" s="43" t="s">
        <v>40</v>
      </c>
      <c r="I1" s="43" t="s">
        <v>39</v>
      </c>
      <c r="J1" s="43" t="s">
        <v>2</v>
      </c>
      <c r="K1" s="42" t="s">
        <v>3</v>
      </c>
      <c r="L1" s="42" t="s">
        <v>6</v>
      </c>
      <c r="M1" s="43" t="s">
        <v>18</v>
      </c>
      <c r="N1" s="43" t="s">
        <v>19</v>
      </c>
      <c r="O1" s="43" t="s">
        <v>232</v>
      </c>
      <c r="P1" s="43" t="s">
        <v>29</v>
      </c>
      <c r="Q1" s="43" t="s">
        <v>61</v>
      </c>
      <c r="R1" s="43" t="s">
        <v>55</v>
      </c>
      <c r="S1" s="43" t="s">
        <v>164</v>
      </c>
      <c r="T1" s="43" t="s">
        <v>26</v>
      </c>
    </row>
    <row r="2" spans="1:20" x14ac:dyDescent="0.35">
      <c r="A2" s="49">
        <v>2</v>
      </c>
      <c r="D2" s="50" t="s">
        <v>215</v>
      </c>
      <c r="E2" s="50"/>
      <c r="G2" s="50"/>
      <c r="H2" s="50"/>
      <c r="I2" s="50"/>
      <c r="J2" s="50">
        <v>0.89300000000000002</v>
      </c>
      <c r="K2" s="49">
        <v>9.3280000000000002E-2</v>
      </c>
      <c r="M2" s="50"/>
      <c r="N2" s="50"/>
      <c r="O2" s="50"/>
      <c r="P2" s="50"/>
      <c r="Q2" s="50"/>
      <c r="R2" s="50"/>
      <c r="S2" s="50"/>
      <c r="T2" s="50"/>
    </row>
    <row r="3" spans="1:20" x14ac:dyDescent="0.35">
      <c r="A3" s="49">
        <v>5</v>
      </c>
      <c r="D3" s="50" t="s">
        <v>216</v>
      </c>
      <c r="E3" s="50"/>
      <c r="G3" s="50"/>
      <c r="H3" s="50"/>
      <c r="I3" s="50"/>
      <c r="J3" s="50">
        <v>0.81899999999999995</v>
      </c>
      <c r="K3" s="49">
        <v>0.11506</v>
      </c>
      <c r="M3" s="50"/>
      <c r="N3" s="50"/>
      <c r="O3" s="50"/>
      <c r="P3" s="50"/>
      <c r="Q3" s="50"/>
      <c r="R3" s="50"/>
      <c r="S3" s="50"/>
      <c r="T3" s="50"/>
    </row>
    <row r="4" spans="1:20" x14ac:dyDescent="0.35">
      <c r="A4" s="49">
        <v>1</v>
      </c>
      <c r="D4" s="50" t="s">
        <v>263</v>
      </c>
      <c r="E4" s="50"/>
      <c r="G4" s="50"/>
      <c r="H4" s="50"/>
      <c r="I4" s="50"/>
      <c r="J4" s="50">
        <v>0.80100000000000005</v>
      </c>
      <c r="K4" s="49">
        <v>8.9130000000000001E-2</v>
      </c>
      <c r="M4" s="50"/>
      <c r="N4" s="50"/>
      <c r="O4" s="50"/>
      <c r="P4" s="50"/>
      <c r="Q4" s="50"/>
      <c r="R4" s="50"/>
      <c r="S4" s="50"/>
      <c r="T4" s="50"/>
    </row>
    <row r="5" spans="1:20" x14ac:dyDescent="0.35">
      <c r="A5" s="49">
        <v>23</v>
      </c>
      <c r="D5" s="50" t="s">
        <v>264</v>
      </c>
      <c r="E5" s="50"/>
      <c r="G5" s="50"/>
      <c r="H5" s="50"/>
      <c r="I5" s="50"/>
      <c r="J5" s="50">
        <v>2.4550000000000001</v>
      </c>
      <c r="K5" s="49">
        <v>0.18138000000000001</v>
      </c>
      <c r="M5" s="50"/>
      <c r="N5" s="50"/>
      <c r="O5" s="50"/>
      <c r="P5" s="50"/>
      <c r="Q5" s="50"/>
      <c r="R5" s="50"/>
      <c r="S5" s="50"/>
      <c r="T5" s="50"/>
    </row>
    <row r="6" spans="1:20" x14ac:dyDescent="0.35">
      <c r="A6" s="49">
        <v>27</v>
      </c>
      <c r="D6" s="50" t="s">
        <v>220</v>
      </c>
      <c r="E6" s="50"/>
      <c r="G6" s="50"/>
      <c r="H6" s="50"/>
      <c r="I6" s="50"/>
      <c r="J6" s="50">
        <v>4.5819999999999999</v>
      </c>
      <c r="K6" s="49">
        <v>0.22053</v>
      </c>
      <c r="M6" s="50"/>
      <c r="N6" s="50"/>
      <c r="O6" s="50"/>
      <c r="P6" s="50"/>
      <c r="Q6" s="50"/>
      <c r="R6" s="50"/>
      <c r="S6" s="50"/>
      <c r="T6" s="50"/>
    </row>
    <row r="7" spans="1:20" x14ac:dyDescent="0.35">
      <c r="A7" s="49">
        <v>9</v>
      </c>
      <c r="D7" s="50" t="s">
        <v>218</v>
      </c>
      <c r="E7" s="50"/>
      <c r="G7" s="50"/>
      <c r="H7" s="50"/>
      <c r="I7" s="50"/>
      <c r="J7" s="50">
        <v>0.94299999999999995</v>
      </c>
      <c r="K7" s="49">
        <v>0.13980000000000001</v>
      </c>
      <c r="M7" s="50"/>
      <c r="N7" s="50"/>
      <c r="O7" s="50"/>
      <c r="P7" s="50"/>
      <c r="Q7" s="50"/>
      <c r="R7" s="50"/>
      <c r="S7" s="50"/>
      <c r="T7" s="50"/>
    </row>
    <row r="8" spans="1:20" x14ac:dyDescent="0.35">
      <c r="A8" s="49">
        <v>17</v>
      </c>
      <c r="D8" s="50" t="s">
        <v>219</v>
      </c>
      <c r="E8" s="50"/>
      <c r="G8" s="50"/>
      <c r="H8" s="50"/>
      <c r="I8" s="50"/>
      <c r="J8" s="50">
        <v>1.8240000000000001</v>
      </c>
      <c r="K8" s="49">
        <v>0.17307</v>
      </c>
      <c r="M8" s="50"/>
      <c r="N8" s="50"/>
      <c r="O8" s="50"/>
      <c r="P8" s="50"/>
      <c r="Q8" s="50"/>
      <c r="R8" s="50"/>
      <c r="S8" s="50"/>
      <c r="T8" s="50"/>
    </row>
    <row r="9" spans="1:20" x14ac:dyDescent="0.35">
      <c r="A9" s="49">
        <v>22</v>
      </c>
      <c r="D9" s="50" t="s">
        <v>222</v>
      </c>
      <c r="E9" s="50"/>
      <c r="G9" s="50"/>
      <c r="H9" s="50"/>
      <c r="I9" s="50"/>
      <c r="J9" s="50">
        <v>2.395</v>
      </c>
      <c r="K9" s="49">
        <v>0.18382999999999999</v>
      </c>
      <c r="M9" s="50"/>
      <c r="N9" s="50"/>
      <c r="O9" s="50"/>
      <c r="P9" s="50"/>
      <c r="Q9" s="50"/>
      <c r="R9" s="50"/>
      <c r="S9" s="50"/>
      <c r="T9" s="50"/>
    </row>
    <row r="10" spans="1:20" x14ac:dyDescent="0.35">
      <c r="D10" s="50"/>
      <c r="E10" s="50"/>
      <c r="G10" s="50"/>
      <c r="H10" s="50"/>
      <c r="I10" s="50"/>
      <c r="J10" s="50"/>
      <c r="M10" s="50"/>
      <c r="N10" s="50"/>
      <c r="O10" s="50"/>
      <c r="P10" s="50"/>
      <c r="Q10" s="50"/>
      <c r="R10" s="50"/>
      <c r="S10" s="50"/>
      <c r="T10" s="50"/>
    </row>
    <row r="11" spans="1:20" s="42" customFormat="1" x14ac:dyDescent="0.35">
      <c r="D11" s="43"/>
      <c r="E11" s="43"/>
      <c r="G11" s="43"/>
      <c r="H11" s="43"/>
      <c r="I11" s="43"/>
      <c r="J11" s="43"/>
      <c r="M11" s="43"/>
      <c r="N11" s="43"/>
      <c r="O11" s="43"/>
      <c r="P11" s="43"/>
      <c r="Q11" s="43"/>
      <c r="R11" s="43"/>
      <c r="S11" s="43"/>
      <c r="T11" s="43"/>
    </row>
    <row r="12" spans="1:20" s="16" customFormat="1" x14ac:dyDescent="0.35">
      <c r="B12" s="16" t="s">
        <v>16</v>
      </c>
      <c r="C12" s="16">
        <v>414</v>
      </c>
      <c r="D12" s="17" t="s">
        <v>9</v>
      </c>
      <c r="E12" s="17">
        <v>32</v>
      </c>
      <c r="F12" s="16">
        <v>50</v>
      </c>
      <c r="G12" s="17">
        <v>50</v>
      </c>
      <c r="H12" s="17"/>
      <c r="I12" s="17"/>
      <c r="J12" s="18">
        <v>2.2608650663714398</v>
      </c>
      <c r="K12" s="19">
        <v>0.14185608409783801</v>
      </c>
      <c r="L12" s="19">
        <v>28.196347731740801</v>
      </c>
      <c r="M12" s="19"/>
      <c r="N12" s="19"/>
      <c r="O12" s="19"/>
      <c r="P12" s="17"/>
      <c r="Q12" s="17"/>
      <c r="R12" s="17"/>
      <c r="S12" s="17"/>
      <c r="T12" s="17"/>
    </row>
    <row r="13" spans="1:20" s="16" customFormat="1" x14ac:dyDescent="0.35">
      <c r="D13" s="17"/>
      <c r="E13" s="17"/>
      <c r="G13" s="17"/>
      <c r="H13" s="17"/>
      <c r="I13" s="17"/>
      <c r="J13" s="18"/>
      <c r="K13" s="19"/>
      <c r="L13" s="19"/>
      <c r="M13" s="19"/>
      <c r="N13" s="19"/>
      <c r="O13" s="19"/>
      <c r="P13" s="17"/>
      <c r="Q13" s="17"/>
      <c r="R13" s="17"/>
      <c r="S13" s="17"/>
      <c r="T13" s="17"/>
    </row>
    <row r="14" spans="1:20" s="16" customFormat="1" x14ac:dyDescent="0.35">
      <c r="D14" s="17"/>
      <c r="E14" s="17"/>
      <c r="G14" s="17"/>
      <c r="H14" s="17"/>
      <c r="I14" s="17"/>
      <c r="J14" s="18"/>
      <c r="K14" s="19"/>
      <c r="L14" s="19"/>
      <c r="M14" s="19"/>
      <c r="N14" s="19"/>
      <c r="O14" s="19"/>
      <c r="P14" s="17"/>
      <c r="Q14" s="17"/>
      <c r="R14" s="17"/>
      <c r="S14" s="17"/>
      <c r="T14" s="17"/>
    </row>
    <row r="15" spans="1:20" s="16" customFormat="1" x14ac:dyDescent="0.35">
      <c r="D15" s="17"/>
      <c r="E15" s="17"/>
      <c r="G15" s="17"/>
      <c r="H15" s="17"/>
      <c r="I15" s="17"/>
      <c r="J15" s="18"/>
      <c r="K15" s="19"/>
      <c r="L15" s="19"/>
      <c r="M15" s="19"/>
      <c r="N15" s="19"/>
      <c r="O15" s="19"/>
      <c r="P15" s="17"/>
      <c r="Q15" s="17"/>
      <c r="R15" s="17"/>
      <c r="S15" s="17"/>
      <c r="T15" s="17"/>
    </row>
    <row r="16" spans="1:20" s="44" customFormat="1" x14ac:dyDescent="0.35">
      <c r="B16" s="44" t="s">
        <v>16</v>
      </c>
      <c r="C16" s="44">
        <v>414</v>
      </c>
      <c r="D16" s="45" t="s">
        <v>9</v>
      </c>
      <c r="E16" s="17">
        <v>32</v>
      </c>
      <c r="F16" s="44">
        <v>100</v>
      </c>
      <c r="G16" s="45">
        <v>50</v>
      </c>
      <c r="H16" s="45"/>
      <c r="I16" s="45"/>
      <c r="J16" s="46">
        <v>1.44666660175531</v>
      </c>
      <c r="K16" s="47">
        <v>0.1298174584541</v>
      </c>
      <c r="L16" s="47">
        <v>16.642986874988399</v>
      </c>
      <c r="M16" s="47"/>
      <c r="N16" s="47"/>
      <c r="O16" s="47"/>
      <c r="P16" s="45"/>
      <c r="Q16" s="45"/>
      <c r="R16" s="45"/>
      <c r="S16" s="45"/>
      <c r="T16" s="45"/>
    </row>
    <row r="17" spans="2:20" s="16" customFormat="1" x14ac:dyDescent="0.35">
      <c r="B17" s="16" t="s">
        <v>16</v>
      </c>
      <c r="C17" s="16">
        <v>414</v>
      </c>
      <c r="D17" s="17" t="s">
        <v>9</v>
      </c>
      <c r="E17" s="17">
        <v>32</v>
      </c>
      <c r="F17" s="16">
        <v>100</v>
      </c>
      <c r="G17" s="17">
        <v>50</v>
      </c>
      <c r="H17" s="17"/>
      <c r="I17" s="17">
        <v>42</v>
      </c>
      <c r="J17" s="18">
        <v>1.7621786881972099</v>
      </c>
      <c r="K17" s="19">
        <v>0.136582885212886</v>
      </c>
      <c r="L17" s="19">
        <v>24.567364629029498</v>
      </c>
      <c r="M17" s="19"/>
      <c r="N17" s="19"/>
      <c r="O17" s="19"/>
      <c r="P17" s="17"/>
      <c r="Q17" s="17"/>
      <c r="R17" s="17"/>
      <c r="S17" s="17"/>
      <c r="T17" s="17"/>
    </row>
    <row r="18" spans="2:20" s="16" customFormat="1" x14ac:dyDescent="0.35">
      <c r="B18" s="16" t="s">
        <v>16</v>
      </c>
      <c r="C18" s="16">
        <v>414</v>
      </c>
      <c r="D18" s="17" t="s">
        <v>9</v>
      </c>
      <c r="E18" s="17">
        <v>32</v>
      </c>
      <c r="F18" s="16">
        <v>100</v>
      </c>
      <c r="G18" s="17">
        <v>100</v>
      </c>
      <c r="H18" s="17"/>
      <c r="I18" s="17"/>
      <c r="J18" s="18">
        <v>2.1688713732443401</v>
      </c>
      <c r="K18" s="19">
        <v>0.13595743149248801</v>
      </c>
      <c r="L18" s="19">
        <v>30.985507904866601</v>
      </c>
      <c r="M18" s="19"/>
      <c r="N18" s="19"/>
      <c r="O18" s="19"/>
      <c r="P18" s="17"/>
      <c r="Q18" s="17"/>
      <c r="R18" s="17"/>
      <c r="S18" s="17"/>
      <c r="T18" s="17"/>
    </row>
    <row r="19" spans="2:20" s="16" customFormat="1" x14ac:dyDescent="0.35">
      <c r="B19" s="16" t="s">
        <v>16</v>
      </c>
      <c r="C19" s="16">
        <v>414</v>
      </c>
      <c r="D19" s="17" t="s">
        <v>9</v>
      </c>
      <c r="E19" s="17">
        <v>32</v>
      </c>
      <c r="F19" s="16">
        <v>100</v>
      </c>
      <c r="G19" s="17">
        <v>50</v>
      </c>
      <c r="H19" s="17" t="s">
        <v>41</v>
      </c>
      <c r="I19" s="17"/>
      <c r="J19" s="18">
        <v>1.3722961783182199</v>
      </c>
      <c r="K19" s="19">
        <v>0.114591133679717</v>
      </c>
      <c r="L19" s="19">
        <v>24.437912268592498</v>
      </c>
      <c r="M19" s="19">
        <v>6.6035595238716396E-2</v>
      </c>
      <c r="N19" s="19">
        <v>2.7685366126353701E-2</v>
      </c>
      <c r="O19" s="70">
        <f>(E19*F19*G19)/C19</f>
        <v>386.47342995169083</v>
      </c>
      <c r="P19" s="17"/>
      <c r="Q19" s="17"/>
      <c r="R19" s="17"/>
      <c r="S19" s="17"/>
      <c r="T19" s="17">
        <v>21723</v>
      </c>
    </row>
    <row r="20" spans="2:20" s="16" customFormat="1" x14ac:dyDescent="0.35">
      <c r="B20" s="16" t="s">
        <v>16</v>
      </c>
      <c r="C20" s="16">
        <v>414</v>
      </c>
      <c r="D20" s="17" t="s">
        <v>9</v>
      </c>
      <c r="E20" s="17">
        <v>32</v>
      </c>
      <c r="F20" s="16">
        <v>100</v>
      </c>
      <c r="G20" s="17">
        <v>50</v>
      </c>
      <c r="H20" s="17" t="s">
        <v>41</v>
      </c>
      <c r="I20" s="17">
        <v>42</v>
      </c>
      <c r="J20" s="18">
        <v>1.33949444468741</v>
      </c>
      <c r="K20" s="19">
        <v>0.113995292100149</v>
      </c>
      <c r="L20" s="19">
        <v>21.7360339597105</v>
      </c>
      <c r="M20" s="19">
        <v>4.8259866736034197E-2</v>
      </c>
      <c r="N20" s="19">
        <v>3.1924357692853303E-2</v>
      </c>
      <c r="O20" s="70">
        <f t="shared" ref="O20:O34" si="0">(E20*F20*G20)/C20</f>
        <v>386.47342995169083</v>
      </c>
      <c r="P20" s="17"/>
      <c r="Q20" s="17"/>
      <c r="R20" s="17"/>
      <c r="S20" s="17"/>
      <c r="T20" s="17">
        <v>21723</v>
      </c>
    </row>
    <row r="21" spans="2:20" s="16" customFormat="1" x14ac:dyDescent="0.35">
      <c r="B21" s="16" t="s">
        <v>16</v>
      </c>
      <c r="C21" s="16">
        <v>414</v>
      </c>
      <c r="D21" s="17" t="s">
        <v>9</v>
      </c>
      <c r="E21" s="17">
        <v>32</v>
      </c>
      <c r="F21" s="16">
        <v>100</v>
      </c>
      <c r="G21" s="17">
        <v>50</v>
      </c>
      <c r="H21" s="17" t="s">
        <v>41</v>
      </c>
      <c r="I21" s="17">
        <v>43</v>
      </c>
      <c r="J21" s="18">
        <v>1.4937566658690999</v>
      </c>
      <c r="K21" s="19">
        <v>0.12576014591313101</v>
      </c>
      <c r="L21" s="19">
        <v>27.8690670554127</v>
      </c>
      <c r="M21" s="18">
        <v>6.4116617488500201E-3</v>
      </c>
      <c r="N21" s="18">
        <v>2.4003126083275102E-2</v>
      </c>
      <c r="O21" s="70">
        <f t="shared" si="0"/>
        <v>386.47342995169083</v>
      </c>
      <c r="P21" s="17"/>
      <c r="Q21" s="17"/>
      <c r="R21" s="17"/>
      <c r="S21" s="17"/>
      <c r="T21" s="17">
        <v>21723</v>
      </c>
    </row>
    <row r="22" spans="2:20" s="16" customFormat="1" x14ac:dyDescent="0.35">
      <c r="B22" s="16" t="s">
        <v>16</v>
      </c>
      <c r="C22" s="16">
        <v>414</v>
      </c>
      <c r="D22" s="17" t="s">
        <v>9</v>
      </c>
      <c r="E22" s="17">
        <v>32</v>
      </c>
      <c r="F22" s="16">
        <v>100</v>
      </c>
      <c r="G22" s="17">
        <v>50</v>
      </c>
      <c r="H22" s="17" t="s">
        <v>41</v>
      </c>
      <c r="I22" s="17">
        <v>44</v>
      </c>
      <c r="J22" s="18">
        <v>2.1626611472158301</v>
      </c>
      <c r="K22" s="19">
        <v>0.142073465022688</v>
      </c>
      <c r="L22" s="19">
        <v>47.482280539307197</v>
      </c>
      <c r="M22" s="19">
        <v>0.13483371537754801</v>
      </c>
      <c r="N22" s="19">
        <v>0.18224809686688601</v>
      </c>
      <c r="O22" s="70">
        <f t="shared" si="0"/>
        <v>386.47342995169083</v>
      </c>
      <c r="P22" s="17"/>
      <c r="Q22" s="17"/>
      <c r="R22" s="17"/>
      <c r="S22" s="17"/>
      <c r="T22" s="17">
        <v>21723</v>
      </c>
    </row>
    <row r="23" spans="2:20" s="16" customFormat="1" x14ac:dyDescent="0.35">
      <c r="B23" s="16" t="s">
        <v>16</v>
      </c>
      <c r="C23" s="16">
        <v>414</v>
      </c>
      <c r="D23" s="17" t="s">
        <v>9</v>
      </c>
      <c r="E23" s="17">
        <v>32</v>
      </c>
      <c r="F23" s="16">
        <v>150</v>
      </c>
      <c r="G23" s="17">
        <v>50</v>
      </c>
      <c r="H23" s="17" t="s">
        <v>41</v>
      </c>
      <c r="I23" s="17">
        <v>42</v>
      </c>
      <c r="J23" s="18">
        <v>1.49276655</v>
      </c>
      <c r="K23" s="19">
        <v>0.11322310612</v>
      </c>
      <c r="L23" s="19">
        <v>30.277210289999999</v>
      </c>
      <c r="M23" s="19">
        <v>4.9931821835000001E-2</v>
      </c>
      <c r="N23" s="19">
        <v>3.0418351361999999E-2</v>
      </c>
      <c r="O23" s="70">
        <f t="shared" si="0"/>
        <v>579.71014492753625</v>
      </c>
      <c r="P23" s="17"/>
      <c r="Q23" s="17" t="s">
        <v>125</v>
      </c>
      <c r="R23" s="17"/>
      <c r="S23" s="17"/>
      <c r="T23" s="17">
        <v>21723</v>
      </c>
    </row>
    <row r="24" spans="2:20" s="16" customFormat="1" x14ac:dyDescent="0.35">
      <c r="B24" s="16" t="s">
        <v>16</v>
      </c>
      <c r="C24" s="16">
        <v>414</v>
      </c>
      <c r="D24" s="17" t="s">
        <v>9</v>
      </c>
      <c r="E24" s="17">
        <v>32</v>
      </c>
      <c r="F24" s="16">
        <v>150</v>
      </c>
      <c r="G24" s="17">
        <v>50</v>
      </c>
      <c r="H24" s="17" t="s">
        <v>41</v>
      </c>
      <c r="I24" s="17">
        <v>43</v>
      </c>
      <c r="J24" s="18">
        <v>1.5034351163749999</v>
      </c>
      <c r="K24" s="19">
        <v>0.12596107578900001</v>
      </c>
      <c r="L24" s="19">
        <v>28.908985919999999</v>
      </c>
      <c r="M24" s="19">
        <v>6.09939158E-2</v>
      </c>
      <c r="N24" s="19">
        <v>2.36980818E-2</v>
      </c>
      <c r="O24" s="70">
        <f t="shared" si="0"/>
        <v>579.71014492753625</v>
      </c>
      <c r="P24" s="17"/>
      <c r="Q24" s="17" t="s">
        <v>126</v>
      </c>
      <c r="R24" s="17"/>
      <c r="S24" s="17"/>
      <c r="T24" s="17">
        <v>21723</v>
      </c>
    </row>
    <row r="25" spans="2:20" s="16" customFormat="1" x14ac:dyDescent="0.35">
      <c r="B25" s="16" t="s">
        <v>16</v>
      </c>
      <c r="C25" s="16">
        <v>414</v>
      </c>
      <c r="D25" s="17" t="s">
        <v>9</v>
      </c>
      <c r="E25" s="17">
        <v>32</v>
      </c>
      <c r="F25" s="16">
        <v>150</v>
      </c>
      <c r="G25" s="17">
        <v>50</v>
      </c>
      <c r="H25" s="17" t="s">
        <v>41</v>
      </c>
      <c r="I25" s="17">
        <v>44</v>
      </c>
      <c r="J25" s="18">
        <v>1.5602193</v>
      </c>
      <c r="K25" s="19">
        <v>0.13526352999999999</v>
      </c>
      <c r="L25" s="19">
        <v>34.269888151810001</v>
      </c>
      <c r="M25" s="19">
        <v>0.13921045300000001</v>
      </c>
      <c r="N25" s="19">
        <v>0.19799692999999999</v>
      </c>
      <c r="O25" s="70">
        <f t="shared" si="0"/>
        <v>579.71014492753625</v>
      </c>
      <c r="P25" s="17"/>
      <c r="Q25" s="17" t="s">
        <v>127</v>
      </c>
      <c r="R25" s="17"/>
      <c r="S25" s="17"/>
      <c r="T25" s="17">
        <v>21723</v>
      </c>
    </row>
    <row r="26" spans="2:20" s="16" customFormat="1" x14ac:dyDescent="0.35">
      <c r="B26" s="16" t="s">
        <v>16</v>
      </c>
      <c r="C26" s="16">
        <v>414</v>
      </c>
      <c r="D26" s="17" t="s">
        <v>9</v>
      </c>
      <c r="E26" s="17">
        <v>32</v>
      </c>
      <c r="F26" s="16">
        <v>200</v>
      </c>
      <c r="G26" s="17">
        <v>50</v>
      </c>
      <c r="H26" s="17" t="s">
        <v>41</v>
      </c>
      <c r="I26" s="17">
        <v>42</v>
      </c>
      <c r="J26" s="18">
        <v>1.3969220821999999</v>
      </c>
      <c r="K26" s="19">
        <v>0.111900554927</v>
      </c>
      <c r="L26" s="19">
        <v>27.981724400000001</v>
      </c>
      <c r="M26" s="19">
        <v>5.0207332389999998E-2</v>
      </c>
      <c r="N26" s="19">
        <v>3.0709150000000001E-2</v>
      </c>
      <c r="O26" s="70">
        <f t="shared" si="0"/>
        <v>772.94685990338166</v>
      </c>
      <c r="P26" s="17"/>
      <c r="Q26" s="17" t="s">
        <v>128</v>
      </c>
      <c r="R26" s="17"/>
      <c r="S26" s="17"/>
      <c r="T26" s="17">
        <v>21723</v>
      </c>
    </row>
    <row r="27" spans="2:20" s="16" customFormat="1" x14ac:dyDescent="0.35">
      <c r="B27" s="16" t="s">
        <v>16</v>
      </c>
      <c r="C27" s="16">
        <v>414</v>
      </c>
      <c r="D27" s="17" t="s">
        <v>9</v>
      </c>
      <c r="E27" s="17">
        <v>32</v>
      </c>
      <c r="F27" s="16">
        <v>200</v>
      </c>
      <c r="G27" s="17">
        <v>50</v>
      </c>
      <c r="H27" s="17" t="s">
        <v>41</v>
      </c>
      <c r="I27" s="17">
        <v>43</v>
      </c>
      <c r="J27" s="18">
        <v>1.4291122602699999</v>
      </c>
      <c r="K27" s="19">
        <v>0.12589958700000001</v>
      </c>
      <c r="L27" s="19">
        <v>27.870253036779999</v>
      </c>
      <c r="M27" s="19">
        <v>7.6945933999999994E-2</v>
      </c>
      <c r="N27" s="19">
        <v>2.5308649999999999E-2</v>
      </c>
      <c r="O27" s="70">
        <f t="shared" si="0"/>
        <v>772.94685990338166</v>
      </c>
      <c r="P27" s="17"/>
      <c r="Q27" s="17" t="s">
        <v>129</v>
      </c>
      <c r="R27" s="17"/>
      <c r="S27" s="17"/>
      <c r="T27" s="17">
        <v>21723</v>
      </c>
    </row>
    <row r="28" spans="2:20" s="16" customFormat="1" x14ac:dyDescent="0.35">
      <c r="B28" s="16" t="s">
        <v>16</v>
      </c>
      <c r="C28" s="16">
        <v>414</v>
      </c>
      <c r="D28" s="17" t="s">
        <v>9</v>
      </c>
      <c r="E28" s="17">
        <v>32</v>
      </c>
      <c r="F28" s="16">
        <v>200</v>
      </c>
      <c r="G28" s="17">
        <v>50</v>
      </c>
      <c r="H28" s="17" t="s">
        <v>41</v>
      </c>
      <c r="I28" s="17">
        <v>44</v>
      </c>
      <c r="J28" s="18">
        <v>1.5605943</v>
      </c>
      <c r="K28" s="19">
        <v>0.13552497799999999</v>
      </c>
      <c r="L28" s="19">
        <v>35.226810027699997</v>
      </c>
      <c r="M28" s="19">
        <v>0.14334861600000001</v>
      </c>
      <c r="N28" s="19">
        <v>0.20880326099999999</v>
      </c>
      <c r="O28" s="70">
        <f t="shared" si="0"/>
        <v>772.94685990338166</v>
      </c>
      <c r="P28" s="17"/>
      <c r="Q28" s="17" t="s">
        <v>130</v>
      </c>
      <c r="R28" s="17"/>
      <c r="S28" s="17"/>
      <c r="T28" s="17">
        <v>21723</v>
      </c>
    </row>
    <row r="29" spans="2:20" s="16" customFormat="1" x14ac:dyDescent="0.35">
      <c r="B29" s="16" t="s">
        <v>16</v>
      </c>
      <c r="C29" s="16">
        <v>414</v>
      </c>
      <c r="D29" s="17" t="s">
        <v>9</v>
      </c>
      <c r="E29" s="17">
        <v>32</v>
      </c>
      <c r="F29" s="16">
        <v>250</v>
      </c>
      <c r="G29" s="17">
        <v>50</v>
      </c>
      <c r="H29" s="17" t="s">
        <v>41</v>
      </c>
      <c r="I29" s="17">
        <v>42</v>
      </c>
      <c r="J29" s="18">
        <v>1.3963500959999999</v>
      </c>
      <c r="K29" s="19">
        <v>0.11220346755000001</v>
      </c>
      <c r="L29" s="19">
        <v>27.944284639999999</v>
      </c>
      <c r="M29" s="19">
        <v>5.0293409999999997E-2</v>
      </c>
      <c r="N29" s="19">
        <v>3.07888542192464E-2</v>
      </c>
      <c r="O29" s="70">
        <f t="shared" si="0"/>
        <v>966.18357487922708</v>
      </c>
      <c r="P29" s="17"/>
      <c r="Q29" s="17" t="s">
        <v>128</v>
      </c>
      <c r="R29" s="17"/>
      <c r="S29" s="17"/>
      <c r="T29" s="17">
        <v>21723</v>
      </c>
    </row>
    <row r="30" spans="2:20" s="16" customFormat="1" x14ac:dyDescent="0.35">
      <c r="B30" s="16" t="s">
        <v>16</v>
      </c>
      <c r="C30" s="16">
        <v>414</v>
      </c>
      <c r="D30" s="17" t="s">
        <v>9</v>
      </c>
      <c r="E30" s="17">
        <v>32</v>
      </c>
      <c r="F30" s="16">
        <v>250</v>
      </c>
      <c r="G30" s="17">
        <v>50</v>
      </c>
      <c r="H30" s="17" t="s">
        <v>41</v>
      </c>
      <c r="I30" s="17">
        <v>43</v>
      </c>
      <c r="J30" s="18">
        <v>1.4277366968</v>
      </c>
      <c r="K30" s="19">
        <v>0.12604470000000001</v>
      </c>
      <c r="L30" s="19">
        <v>27.732527999999999</v>
      </c>
      <c r="M30" s="19">
        <v>7.7052103699999999E-2</v>
      </c>
      <c r="N30" s="19">
        <v>2.5300769588799999E-2</v>
      </c>
      <c r="O30" s="70">
        <f t="shared" si="0"/>
        <v>966.18357487922708</v>
      </c>
      <c r="P30" s="17"/>
      <c r="Q30" s="17" t="s">
        <v>129</v>
      </c>
      <c r="R30" s="17"/>
      <c r="S30" s="17"/>
      <c r="T30" s="17">
        <v>21723</v>
      </c>
    </row>
    <row r="31" spans="2:20" s="16" customFormat="1" x14ac:dyDescent="0.35">
      <c r="B31" s="16" t="s">
        <v>16</v>
      </c>
      <c r="C31" s="16">
        <v>414</v>
      </c>
      <c r="D31" s="17" t="s">
        <v>9</v>
      </c>
      <c r="E31" s="17">
        <v>32</v>
      </c>
      <c r="F31" s="16">
        <v>250</v>
      </c>
      <c r="G31" s="17">
        <v>50</v>
      </c>
      <c r="H31" s="17" t="s">
        <v>41</v>
      </c>
      <c r="I31" s="17">
        <v>44</v>
      </c>
      <c r="J31" s="18">
        <v>1.56050280405</v>
      </c>
      <c r="K31" s="19">
        <v>0.13568655512800001</v>
      </c>
      <c r="L31" s="19">
        <v>35.201096</v>
      </c>
      <c r="M31" s="19">
        <v>0.143266808</v>
      </c>
      <c r="N31" s="19">
        <v>0.20868989099999999</v>
      </c>
      <c r="O31" s="70">
        <f t="shared" si="0"/>
        <v>966.18357487922708</v>
      </c>
      <c r="P31" s="17"/>
      <c r="Q31" s="17" t="s">
        <v>130</v>
      </c>
      <c r="R31" s="17"/>
      <c r="S31" s="17"/>
      <c r="T31" s="17">
        <v>21723</v>
      </c>
    </row>
    <row r="32" spans="2:20" s="16" customFormat="1" x14ac:dyDescent="0.35">
      <c r="B32" s="16" t="s">
        <v>16</v>
      </c>
      <c r="C32" s="16">
        <v>414</v>
      </c>
      <c r="D32" s="17" t="s">
        <v>9</v>
      </c>
      <c r="E32" s="17">
        <v>32</v>
      </c>
      <c r="F32" s="16">
        <v>500</v>
      </c>
      <c r="G32" s="17">
        <v>50</v>
      </c>
      <c r="H32" s="17" t="s">
        <v>41</v>
      </c>
      <c r="I32" s="17">
        <v>42</v>
      </c>
      <c r="J32" s="18">
        <v>1.3396147432100001</v>
      </c>
      <c r="K32" s="19">
        <v>0.109289781788</v>
      </c>
      <c r="L32" s="19">
        <v>26.626775760000001</v>
      </c>
      <c r="M32" s="19">
        <v>4.70859E-2</v>
      </c>
      <c r="N32" s="19">
        <v>3.8158069000000003E-2</v>
      </c>
      <c r="O32" s="70">
        <f t="shared" si="0"/>
        <v>1932.3671497584542</v>
      </c>
      <c r="P32" s="17"/>
      <c r="Q32" s="17" t="s">
        <v>131</v>
      </c>
      <c r="R32" s="17"/>
      <c r="S32" s="17"/>
      <c r="T32" s="17">
        <v>21723</v>
      </c>
    </row>
    <row r="33" spans="2:21" s="16" customFormat="1" x14ac:dyDescent="0.35">
      <c r="B33" s="16" t="s">
        <v>16</v>
      </c>
      <c r="C33" s="16">
        <v>414</v>
      </c>
      <c r="D33" s="17" t="s">
        <v>9</v>
      </c>
      <c r="E33" s="17">
        <v>32</v>
      </c>
      <c r="F33" s="16">
        <v>500</v>
      </c>
      <c r="G33" s="17">
        <v>50</v>
      </c>
      <c r="H33" s="17" t="s">
        <v>41</v>
      </c>
      <c r="I33" s="17">
        <v>43</v>
      </c>
      <c r="J33" s="18">
        <v>1.49647760312</v>
      </c>
      <c r="K33" s="19">
        <v>0.123154059944571</v>
      </c>
      <c r="L33" s="19">
        <v>31.595236</v>
      </c>
      <c r="M33" s="19">
        <v>7.3616584994262005E-2</v>
      </c>
      <c r="N33" s="19">
        <v>2.53254359900911E-2</v>
      </c>
      <c r="O33" s="70">
        <f t="shared" si="0"/>
        <v>1932.3671497584542</v>
      </c>
      <c r="P33" s="17"/>
      <c r="Q33" s="17" t="s">
        <v>132</v>
      </c>
      <c r="R33" s="17"/>
      <c r="S33" s="17"/>
      <c r="T33" s="17">
        <v>21723</v>
      </c>
    </row>
    <row r="34" spans="2:21" s="16" customFormat="1" x14ac:dyDescent="0.35">
      <c r="B34" s="16" t="s">
        <v>16</v>
      </c>
      <c r="C34" s="16">
        <v>414</v>
      </c>
      <c r="D34" s="17" t="s">
        <v>9</v>
      </c>
      <c r="E34" s="17">
        <v>32</v>
      </c>
      <c r="F34" s="16">
        <v>500</v>
      </c>
      <c r="G34" s="17">
        <v>50</v>
      </c>
      <c r="H34" s="17" t="s">
        <v>41</v>
      </c>
      <c r="I34" s="17">
        <v>44</v>
      </c>
      <c r="J34" s="18">
        <v>1.5429747353900001</v>
      </c>
      <c r="K34" s="19">
        <v>0.13219809499999999</v>
      </c>
      <c r="L34" s="19">
        <v>35.371482</v>
      </c>
      <c r="M34" s="19">
        <v>0.14453732799999999</v>
      </c>
      <c r="N34" s="19">
        <v>0.20880617728</v>
      </c>
      <c r="O34" s="70">
        <f t="shared" si="0"/>
        <v>1932.3671497584542</v>
      </c>
      <c r="P34" s="17"/>
      <c r="Q34" s="17" t="s">
        <v>133</v>
      </c>
      <c r="R34" s="17"/>
      <c r="S34" s="17"/>
      <c r="T34" s="17">
        <v>21723</v>
      </c>
    </row>
    <row r="35" spans="2:21" s="16" customFormat="1" x14ac:dyDescent="0.35">
      <c r="D35" s="17"/>
      <c r="E35" s="17"/>
      <c r="G35" s="17"/>
      <c r="H35" s="17"/>
      <c r="I35" s="17"/>
      <c r="J35" s="18"/>
      <c r="K35" s="19"/>
      <c r="L35" s="19"/>
      <c r="M35" s="19"/>
      <c r="N35" s="19"/>
      <c r="O35" s="19"/>
      <c r="P35" s="17"/>
      <c r="Q35" s="17"/>
      <c r="R35" s="17"/>
      <c r="S35" s="17"/>
      <c r="T35" s="17"/>
    </row>
    <row r="36" spans="2:21" s="16" customFormat="1" x14ac:dyDescent="0.35">
      <c r="D36" s="17"/>
      <c r="E36" s="17"/>
      <c r="G36" s="17"/>
      <c r="H36" s="17"/>
      <c r="I36" s="17"/>
      <c r="J36" s="18"/>
      <c r="K36" s="19"/>
      <c r="L36" s="19"/>
      <c r="M36" s="19"/>
      <c r="N36" s="19"/>
      <c r="O36" s="19"/>
      <c r="P36" s="17"/>
      <c r="Q36" s="17"/>
      <c r="R36" s="17"/>
      <c r="S36" s="17"/>
      <c r="T36" s="17"/>
    </row>
    <row r="37" spans="2:21" s="16" customFormat="1" x14ac:dyDescent="0.35">
      <c r="D37" s="17"/>
      <c r="E37" s="17"/>
      <c r="G37" s="17"/>
      <c r="H37" s="17"/>
      <c r="I37" s="17"/>
      <c r="J37" s="18"/>
      <c r="K37" s="19"/>
      <c r="L37" s="19"/>
      <c r="M37" s="19"/>
      <c r="N37" s="19"/>
      <c r="O37" s="19"/>
      <c r="P37" s="17"/>
      <c r="Q37" s="17"/>
      <c r="R37" s="17"/>
      <c r="S37" s="17"/>
      <c r="T37" s="17"/>
    </row>
    <row r="38" spans="2:21" s="16" customFormat="1" x14ac:dyDescent="0.35">
      <c r="D38" s="17"/>
      <c r="E38" s="17"/>
      <c r="G38" s="17"/>
      <c r="H38" s="17"/>
      <c r="I38" s="17"/>
      <c r="J38" s="18"/>
      <c r="K38" s="19"/>
      <c r="L38" s="19"/>
      <c r="M38" s="19"/>
      <c r="N38" s="19"/>
      <c r="O38" s="19"/>
      <c r="P38" s="17"/>
      <c r="Q38" s="17"/>
      <c r="R38" s="17"/>
      <c r="S38" s="17"/>
      <c r="T38" s="17"/>
    </row>
    <row r="39" spans="2:21" s="20" customFormat="1" x14ac:dyDescent="0.35">
      <c r="B39" s="20" t="s">
        <v>16</v>
      </c>
      <c r="C39" s="20">
        <v>414</v>
      </c>
      <c r="D39" s="21" t="s">
        <v>5</v>
      </c>
      <c r="E39" s="21">
        <v>32</v>
      </c>
      <c r="F39" s="20">
        <v>25</v>
      </c>
      <c r="G39" s="21">
        <v>50</v>
      </c>
      <c r="H39" s="21"/>
      <c r="I39" s="21"/>
      <c r="J39" s="22">
        <v>2.6633550241579802</v>
      </c>
      <c r="K39" s="23">
        <v>0.181608907022653</v>
      </c>
      <c r="L39" s="23">
        <v>44.230100888809901</v>
      </c>
      <c r="M39" s="23"/>
      <c r="N39" s="23"/>
      <c r="O39" s="23"/>
      <c r="P39" s="21" t="s">
        <v>20</v>
      </c>
      <c r="Q39" s="21"/>
      <c r="R39" s="21"/>
      <c r="S39" s="21"/>
      <c r="T39" s="21"/>
    </row>
    <row r="40" spans="2:21" s="20" customFormat="1" x14ac:dyDescent="0.35">
      <c r="B40" s="20" t="s">
        <v>16</v>
      </c>
      <c r="C40" s="20">
        <v>414</v>
      </c>
      <c r="D40" s="21" t="s">
        <v>5</v>
      </c>
      <c r="E40" s="21">
        <v>32</v>
      </c>
      <c r="F40" s="20">
        <v>25</v>
      </c>
      <c r="G40" s="21">
        <v>50</v>
      </c>
      <c r="H40" s="21" t="s">
        <v>41</v>
      </c>
      <c r="I40" s="21">
        <v>42</v>
      </c>
      <c r="J40" s="22">
        <v>1.4336720999999999</v>
      </c>
      <c r="K40" s="23">
        <v>0.14271562800000001</v>
      </c>
      <c r="L40" s="23">
        <v>21.056016482362999</v>
      </c>
      <c r="M40" s="23">
        <v>5.4922392845000001E-2</v>
      </c>
      <c r="N40" s="23">
        <v>2.1950000000000001E-2</v>
      </c>
      <c r="O40" s="71">
        <f>(E40*F40*G40)/C40</f>
        <v>96.618357487922708</v>
      </c>
      <c r="P40" s="21"/>
      <c r="Q40" s="21">
        <v>-2.0457999999999998</v>
      </c>
      <c r="R40" s="21" t="s">
        <v>122</v>
      </c>
      <c r="S40" s="21"/>
      <c r="T40" s="21"/>
    </row>
    <row r="41" spans="2:21" s="20" customFormat="1" x14ac:dyDescent="0.35">
      <c r="B41" s="20" t="s">
        <v>16</v>
      </c>
      <c r="C41" s="20">
        <v>414</v>
      </c>
      <c r="D41" s="21" t="s">
        <v>5</v>
      </c>
      <c r="E41" s="21">
        <v>32</v>
      </c>
      <c r="F41" s="20">
        <v>25</v>
      </c>
      <c r="G41" s="21">
        <v>50</v>
      </c>
      <c r="H41" s="21" t="s">
        <v>41</v>
      </c>
      <c r="I41" s="21">
        <v>43</v>
      </c>
      <c r="J41" s="22">
        <v>1.4966787960000001</v>
      </c>
      <c r="K41" s="23">
        <v>0.15133988396055101</v>
      </c>
      <c r="L41" s="23">
        <v>21.597083600000001</v>
      </c>
      <c r="M41" s="23">
        <v>5.1074555000000001E-2</v>
      </c>
      <c r="N41" s="23">
        <v>2.2300419577265401E-2</v>
      </c>
      <c r="O41" s="71">
        <f t="shared" ref="O41:O44" si="1">(E41*F41*G41)/C41</f>
        <v>96.618357487922708</v>
      </c>
      <c r="P41" s="21"/>
      <c r="Q41" s="21">
        <v>-2.0164</v>
      </c>
      <c r="R41" s="21" t="s">
        <v>122</v>
      </c>
      <c r="S41" s="21"/>
      <c r="T41" s="21"/>
    </row>
    <row r="42" spans="2:21" s="20" customFormat="1" x14ac:dyDescent="0.35">
      <c r="B42" s="20" t="s">
        <v>16</v>
      </c>
      <c r="C42" s="20">
        <v>414</v>
      </c>
      <c r="D42" s="21" t="s">
        <v>5</v>
      </c>
      <c r="E42" s="21">
        <v>32</v>
      </c>
      <c r="F42" s="20">
        <v>25</v>
      </c>
      <c r="G42" s="21">
        <v>50</v>
      </c>
      <c r="H42" s="21" t="s">
        <v>41</v>
      </c>
      <c r="I42" s="21">
        <v>44</v>
      </c>
      <c r="J42" s="22">
        <v>1.469979618</v>
      </c>
      <c r="K42" s="23">
        <v>0.1521371966</v>
      </c>
      <c r="L42" s="23">
        <v>21.918610000000001</v>
      </c>
      <c r="M42" s="23">
        <v>5.9614221382261703E-2</v>
      </c>
      <c r="N42" s="23">
        <v>2.2553602133483699E-2</v>
      </c>
      <c r="O42" s="71">
        <f t="shared" si="1"/>
        <v>96.618357487922708</v>
      </c>
      <c r="P42" s="21"/>
      <c r="Q42" s="21">
        <v>-1.9988999999999999</v>
      </c>
      <c r="R42" s="21" t="s">
        <v>122</v>
      </c>
      <c r="S42" s="21"/>
      <c r="T42" s="21"/>
    </row>
    <row r="43" spans="2:21" s="20" customFormat="1" x14ac:dyDescent="0.35">
      <c r="D43" s="21"/>
      <c r="E43" s="21"/>
      <c r="G43" s="21"/>
      <c r="H43" s="21"/>
      <c r="I43" s="21"/>
      <c r="J43" s="22"/>
      <c r="K43" s="23"/>
      <c r="L43" s="23"/>
      <c r="M43" s="23"/>
      <c r="N43" s="23"/>
      <c r="O43" s="71"/>
      <c r="P43" s="21"/>
      <c r="Q43" s="21"/>
      <c r="R43" s="21"/>
      <c r="S43" s="21"/>
      <c r="T43" s="21"/>
    </row>
    <row r="44" spans="2:21" s="20" customFormat="1" ht="29" x14ac:dyDescent="0.35">
      <c r="B44" s="20" t="s">
        <v>16</v>
      </c>
      <c r="C44" s="20">
        <v>414</v>
      </c>
      <c r="D44" s="21" t="s">
        <v>5</v>
      </c>
      <c r="E44" s="21">
        <v>32</v>
      </c>
      <c r="F44" s="20">
        <v>100</v>
      </c>
      <c r="G44" s="21">
        <v>50</v>
      </c>
      <c r="H44" s="21" t="s">
        <v>41</v>
      </c>
      <c r="I44" s="21">
        <v>42</v>
      </c>
      <c r="J44" s="22">
        <v>1.1905070799999999</v>
      </c>
      <c r="K44" s="23">
        <v>0.13726854999999999</v>
      </c>
      <c r="L44" s="23">
        <v>17.358364569999999</v>
      </c>
      <c r="M44" s="23">
        <v>3.6604730000000002E-2</v>
      </c>
      <c r="N44" s="23">
        <v>1.704599E-2</v>
      </c>
      <c r="O44" s="71">
        <f t="shared" si="1"/>
        <v>386.47342995169083</v>
      </c>
      <c r="P44" s="21" t="s">
        <v>239</v>
      </c>
      <c r="Q44" s="21"/>
      <c r="R44" s="21"/>
      <c r="S44" s="21"/>
      <c r="T44" s="21"/>
      <c r="U44" s="20" t="s">
        <v>240</v>
      </c>
    </row>
    <row r="45" spans="2:21" s="20" customFormat="1" x14ac:dyDescent="0.35">
      <c r="D45" s="21"/>
      <c r="E45" s="21"/>
      <c r="G45" s="21"/>
      <c r="H45" s="21"/>
      <c r="I45" s="21"/>
      <c r="J45" s="22"/>
      <c r="K45" s="23"/>
      <c r="L45" s="23"/>
      <c r="M45" s="23"/>
      <c r="N45" s="23"/>
      <c r="O45" s="23"/>
      <c r="P45" s="21"/>
      <c r="Q45" s="21"/>
      <c r="R45" s="21"/>
      <c r="S45" s="21"/>
      <c r="T45" s="21"/>
    </row>
    <row r="46" spans="2:21" s="20" customFormat="1" x14ac:dyDescent="0.35">
      <c r="D46" s="21"/>
      <c r="E46" s="21"/>
      <c r="G46" s="21"/>
      <c r="H46" s="21"/>
      <c r="I46" s="21"/>
      <c r="J46" s="22"/>
      <c r="K46" s="23"/>
      <c r="L46" s="23"/>
      <c r="M46" s="23"/>
      <c r="N46" s="23"/>
      <c r="O46" s="23"/>
      <c r="P46" s="21"/>
      <c r="Q46" s="21"/>
      <c r="R46" s="21"/>
      <c r="S46" s="21"/>
      <c r="T46" s="21"/>
    </row>
    <row r="47" spans="2:21" s="20" customFormat="1" x14ac:dyDescent="0.35">
      <c r="D47" s="21"/>
      <c r="E47" s="21"/>
      <c r="G47" s="21"/>
      <c r="H47" s="21"/>
      <c r="I47" s="21"/>
      <c r="J47" s="22"/>
      <c r="K47" s="23"/>
      <c r="L47" s="23"/>
      <c r="M47" s="23"/>
      <c r="N47" s="23"/>
      <c r="O47" s="23"/>
      <c r="P47" s="21"/>
      <c r="Q47" s="21"/>
      <c r="R47" s="21"/>
      <c r="S47" s="21"/>
      <c r="T47" s="21"/>
    </row>
    <row r="48" spans="2:21" s="20" customFormat="1" x14ac:dyDescent="0.35">
      <c r="D48" s="21"/>
      <c r="E48" s="21"/>
      <c r="G48" s="21"/>
      <c r="H48" s="21"/>
      <c r="I48" s="21"/>
      <c r="J48" s="22"/>
      <c r="K48" s="23"/>
      <c r="L48" s="23"/>
      <c r="M48" s="23"/>
      <c r="N48" s="23"/>
      <c r="O48" s="23"/>
      <c r="P48" s="21"/>
      <c r="Q48" s="21"/>
      <c r="R48" s="21"/>
      <c r="S48" s="21"/>
      <c r="T48" s="21"/>
    </row>
    <row r="49" spans="2:20" s="29" customFormat="1" x14ac:dyDescent="0.35">
      <c r="B49" s="29" t="s">
        <v>16</v>
      </c>
      <c r="C49" s="29">
        <v>414</v>
      </c>
      <c r="D49" s="30" t="s">
        <v>8</v>
      </c>
      <c r="E49" s="30">
        <v>32</v>
      </c>
      <c r="F49" s="29">
        <v>100</v>
      </c>
      <c r="G49" s="30">
        <v>100</v>
      </c>
      <c r="H49" s="30"/>
      <c r="I49" s="30">
        <v>42</v>
      </c>
      <c r="J49" s="48">
        <v>23.533678978716601</v>
      </c>
      <c r="K49" s="31">
        <v>0.42155993227215</v>
      </c>
      <c r="L49" s="31">
        <v>545.75731609802597</v>
      </c>
      <c r="M49" s="31">
        <v>0.33439627305276798</v>
      </c>
      <c r="N49" s="31">
        <v>8.1370935121077501E-2</v>
      </c>
      <c r="O49" s="72">
        <f>(E49*F49*G49)/C49</f>
        <v>772.94685990338166</v>
      </c>
      <c r="P49" s="30"/>
      <c r="Q49" s="30"/>
      <c r="R49" s="30"/>
      <c r="S49" s="30"/>
      <c r="T49" s="30"/>
    </row>
    <row r="50" spans="2:20" s="35" customFormat="1" x14ac:dyDescent="0.35">
      <c r="B50" s="35" t="s">
        <v>16</v>
      </c>
      <c r="C50" s="35">
        <v>414</v>
      </c>
      <c r="D50" s="32" t="s">
        <v>8</v>
      </c>
      <c r="E50" s="32">
        <v>32</v>
      </c>
      <c r="F50" s="35">
        <v>100</v>
      </c>
      <c r="G50" s="32">
        <v>200</v>
      </c>
      <c r="H50" s="32"/>
      <c r="I50" s="32">
        <v>42</v>
      </c>
      <c r="J50" s="32" t="s">
        <v>23</v>
      </c>
      <c r="K50" s="35" t="s">
        <v>23</v>
      </c>
      <c r="L50" s="35" t="s">
        <v>23</v>
      </c>
      <c r="M50" s="32" t="s">
        <v>23</v>
      </c>
      <c r="N50" s="32" t="s">
        <v>23</v>
      </c>
      <c r="O50" s="72">
        <f t="shared" ref="O50:O72" si="2">(E50*F50*G50)/C50</f>
        <v>1545.8937198067633</v>
      </c>
      <c r="P50" s="32" t="s">
        <v>24</v>
      </c>
      <c r="Q50" s="32"/>
      <c r="R50" s="32"/>
      <c r="S50" s="32"/>
      <c r="T50" s="32"/>
    </row>
    <row r="51" spans="2:20" s="35" customFormat="1" x14ac:dyDescent="0.35">
      <c r="D51" s="32"/>
      <c r="E51" s="32"/>
      <c r="G51" s="32"/>
      <c r="H51" s="32"/>
      <c r="I51" s="32"/>
      <c r="J51" s="32"/>
      <c r="M51" s="32"/>
      <c r="N51" s="32"/>
      <c r="O51" s="72"/>
      <c r="P51" s="32"/>
      <c r="Q51" s="32"/>
      <c r="R51" s="32"/>
      <c r="S51" s="32"/>
      <c r="T51" s="32"/>
    </row>
    <row r="52" spans="2:20" s="35" customFormat="1" x14ac:dyDescent="0.35">
      <c r="B52" s="29" t="s">
        <v>16</v>
      </c>
      <c r="C52" s="29">
        <v>414</v>
      </c>
      <c r="D52" s="30" t="s">
        <v>8</v>
      </c>
      <c r="E52" s="30">
        <v>32</v>
      </c>
      <c r="F52" s="29">
        <v>100</v>
      </c>
      <c r="G52" s="30">
        <v>50</v>
      </c>
      <c r="H52" s="30"/>
      <c r="I52" s="30">
        <v>42</v>
      </c>
      <c r="J52" s="33">
        <v>13.752989064227201</v>
      </c>
      <c r="K52" s="34">
        <v>0.34606221700000001</v>
      </c>
      <c r="L52" s="34">
        <v>260.71834811999997</v>
      </c>
      <c r="M52" s="33">
        <v>0.100243507241533</v>
      </c>
      <c r="N52" s="33">
        <v>0.1184869948966</v>
      </c>
      <c r="O52" s="72">
        <f t="shared" si="2"/>
        <v>386.47342995169083</v>
      </c>
      <c r="P52" s="32"/>
      <c r="Q52" s="32" t="s">
        <v>140</v>
      </c>
      <c r="R52" s="30"/>
      <c r="S52" s="30"/>
      <c r="T52" s="30"/>
    </row>
    <row r="53" spans="2:20" s="35" customFormat="1" x14ac:dyDescent="0.35">
      <c r="B53" s="29" t="s">
        <v>16</v>
      </c>
      <c r="C53" s="29">
        <v>414</v>
      </c>
      <c r="D53" s="30" t="s">
        <v>8</v>
      </c>
      <c r="E53" s="30">
        <v>32</v>
      </c>
      <c r="F53" s="29">
        <v>100</v>
      </c>
      <c r="G53" s="30">
        <v>50</v>
      </c>
      <c r="H53" s="30"/>
      <c r="I53" s="30">
        <v>43</v>
      </c>
      <c r="J53" s="33">
        <v>13.749186987</v>
      </c>
      <c r="K53" s="34">
        <v>0.34225530786530001</v>
      </c>
      <c r="L53" s="34">
        <v>234.73750999999999</v>
      </c>
      <c r="M53" s="33">
        <v>9.7763042491408506E-2</v>
      </c>
      <c r="N53" s="33">
        <v>0.10846537520000001</v>
      </c>
      <c r="O53" s="72">
        <f t="shared" si="2"/>
        <v>386.47342995169083</v>
      </c>
      <c r="P53" s="32"/>
      <c r="Q53" s="32" t="s">
        <v>141</v>
      </c>
      <c r="R53" s="30"/>
      <c r="S53" s="30"/>
      <c r="T53" s="30"/>
    </row>
    <row r="54" spans="2:20" s="29" customFormat="1" x14ac:dyDescent="0.35">
      <c r="B54" s="35" t="s">
        <v>16</v>
      </c>
      <c r="C54" s="35">
        <v>414</v>
      </c>
      <c r="D54" s="32" t="s">
        <v>8</v>
      </c>
      <c r="E54" s="32">
        <v>32</v>
      </c>
      <c r="F54" s="35">
        <v>100</v>
      </c>
      <c r="G54" s="32">
        <v>50</v>
      </c>
      <c r="H54" s="32"/>
      <c r="I54" s="32">
        <v>44</v>
      </c>
      <c r="J54" s="31">
        <v>15.0871902949758</v>
      </c>
      <c r="K54" s="31">
        <v>0.35499995299830001</v>
      </c>
      <c r="L54" s="31">
        <v>292.86451212999998</v>
      </c>
      <c r="M54" s="31">
        <v>0.12719792438081401</v>
      </c>
      <c r="N54" s="31">
        <v>0.11211767573500001</v>
      </c>
      <c r="O54" s="72">
        <f t="shared" si="2"/>
        <v>386.47342995169083</v>
      </c>
      <c r="Q54" s="29" t="s">
        <v>142</v>
      </c>
      <c r="R54" s="32"/>
      <c r="S54" s="32"/>
      <c r="T54" s="32"/>
    </row>
    <row r="55" spans="2:20" s="29" customFormat="1" x14ac:dyDescent="0.35">
      <c r="B55" s="29" t="s">
        <v>16</v>
      </c>
      <c r="C55" s="29">
        <v>414</v>
      </c>
      <c r="D55" s="30" t="s">
        <v>8</v>
      </c>
      <c r="E55" s="30">
        <v>32</v>
      </c>
      <c r="F55" s="29">
        <v>150</v>
      </c>
      <c r="G55" s="30">
        <v>50</v>
      </c>
      <c r="H55" s="30"/>
      <c r="I55" s="30">
        <v>42</v>
      </c>
      <c r="J55" s="31">
        <v>14.7165642423</v>
      </c>
      <c r="K55" s="31">
        <v>0.34832704199999998</v>
      </c>
      <c r="L55" s="31">
        <v>293.48100548871997</v>
      </c>
      <c r="M55" s="31">
        <v>8.7628885399999995E-2</v>
      </c>
      <c r="N55" s="31">
        <v>6.6904239000000004E-2</v>
      </c>
      <c r="O55" s="72">
        <f t="shared" si="2"/>
        <v>579.71014492753625</v>
      </c>
      <c r="Q55" s="30" t="s">
        <v>143</v>
      </c>
      <c r="R55" s="30"/>
      <c r="S55" s="30"/>
      <c r="T55" s="30"/>
    </row>
    <row r="56" spans="2:20" s="29" customFormat="1" x14ac:dyDescent="0.35">
      <c r="B56" s="29" t="s">
        <v>16</v>
      </c>
      <c r="C56" s="29">
        <v>414</v>
      </c>
      <c r="D56" s="30" t="s">
        <v>8</v>
      </c>
      <c r="E56" s="30">
        <v>32</v>
      </c>
      <c r="F56" s="29">
        <v>150</v>
      </c>
      <c r="G56" s="30">
        <v>50</v>
      </c>
      <c r="H56" s="30"/>
      <c r="I56" s="30">
        <v>43</v>
      </c>
      <c r="J56" s="31">
        <v>13.969189800000001</v>
      </c>
      <c r="K56" s="31">
        <v>0.34151055159425298</v>
      </c>
      <c r="L56" s="31">
        <v>242.00053260022599</v>
      </c>
      <c r="M56" s="31">
        <v>0.101280667689</v>
      </c>
      <c r="N56" s="31">
        <v>8.6097344000000006E-2</v>
      </c>
      <c r="O56" s="72">
        <f t="shared" si="2"/>
        <v>579.71014492753625</v>
      </c>
      <c r="Q56" s="30" t="s">
        <v>144</v>
      </c>
      <c r="R56" s="30"/>
      <c r="S56" s="30"/>
      <c r="T56" s="30"/>
    </row>
    <row r="57" spans="2:20" s="29" customFormat="1" x14ac:dyDescent="0.35">
      <c r="B57" s="35" t="s">
        <v>16</v>
      </c>
      <c r="C57" s="35">
        <v>414</v>
      </c>
      <c r="D57" s="32" t="s">
        <v>8</v>
      </c>
      <c r="E57" s="32">
        <v>32</v>
      </c>
      <c r="F57" s="29">
        <v>150</v>
      </c>
      <c r="G57" s="32">
        <v>50</v>
      </c>
      <c r="H57" s="32"/>
      <c r="I57" s="32">
        <v>44</v>
      </c>
      <c r="J57" s="31">
        <v>15.0451286</v>
      </c>
      <c r="K57" s="31">
        <v>0.33589392000000001</v>
      </c>
      <c r="L57" s="31">
        <v>301.010694</v>
      </c>
      <c r="M57" s="31">
        <v>8.3964380000000005E-2</v>
      </c>
      <c r="N57" s="31">
        <v>8.55931446113503E-2</v>
      </c>
      <c r="O57" s="72">
        <f t="shared" si="2"/>
        <v>579.71014492753625</v>
      </c>
      <c r="Q57" s="30" t="s">
        <v>145</v>
      </c>
      <c r="R57" s="32"/>
      <c r="S57" s="32"/>
      <c r="T57" s="32"/>
    </row>
    <row r="58" spans="2:20" s="29" customFormat="1" x14ac:dyDescent="0.35">
      <c r="B58" s="29" t="s">
        <v>16</v>
      </c>
      <c r="C58" s="29">
        <v>414</v>
      </c>
      <c r="D58" s="30" t="s">
        <v>8</v>
      </c>
      <c r="E58" s="32">
        <v>32</v>
      </c>
      <c r="F58" s="29">
        <v>200</v>
      </c>
      <c r="G58" s="30">
        <v>50</v>
      </c>
      <c r="H58" s="30"/>
      <c r="I58" s="30">
        <v>42</v>
      </c>
      <c r="J58" s="31">
        <v>15.1654652676</v>
      </c>
      <c r="K58" s="31">
        <v>0.35056138091400002</v>
      </c>
      <c r="L58" s="31">
        <v>305.80285329999998</v>
      </c>
      <c r="M58" s="31">
        <v>9.8102664315859997E-2</v>
      </c>
      <c r="N58" s="31">
        <v>5.0823350000000003E-2</v>
      </c>
      <c r="O58" s="72">
        <f t="shared" si="2"/>
        <v>772.94685990338166</v>
      </c>
      <c r="P58" s="29" t="s">
        <v>49</v>
      </c>
      <c r="Q58" s="29" t="s">
        <v>146</v>
      </c>
      <c r="R58" s="30"/>
      <c r="S58" s="30"/>
      <c r="T58" s="30"/>
    </row>
    <row r="59" spans="2:20" s="29" customFormat="1" x14ac:dyDescent="0.35">
      <c r="B59" s="29" t="s">
        <v>16</v>
      </c>
      <c r="C59" s="29">
        <v>414</v>
      </c>
      <c r="D59" s="30" t="s">
        <v>8</v>
      </c>
      <c r="E59" s="32">
        <v>32</v>
      </c>
      <c r="F59" s="29">
        <v>200</v>
      </c>
      <c r="G59" s="30">
        <v>50</v>
      </c>
      <c r="H59" s="30"/>
      <c r="I59" s="30">
        <v>43</v>
      </c>
      <c r="J59" s="31">
        <v>13.959626846999999</v>
      </c>
      <c r="K59" s="31">
        <v>0.33959842979260302</v>
      </c>
      <c r="L59" s="31">
        <v>246.59950749999999</v>
      </c>
      <c r="M59" s="31">
        <v>9.7938040000000004E-2</v>
      </c>
      <c r="N59" s="31">
        <v>7.7259273000000003E-2</v>
      </c>
      <c r="O59" s="72">
        <f t="shared" si="2"/>
        <v>772.94685990338166</v>
      </c>
      <c r="P59" s="29" t="s">
        <v>148</v>
      </c>
      <c r="Q59" s="29" t="s">
        <v>147</v>
      </c>
      <c r="R59" s="30"/>
      <c r="S59" s="30"/>
      <c r="T59" s="30"/>
    </row>
    <row r="60" spans="2:20" s="29" customFormat="1" x14ac:dyDescent="0.35">
      <c r="B60" s="35" t="s">
        <v>16</v>
      </c>
      <c r="C60" s="35">
        <v>414</v>
      </c>
      <c r="D60" s="32" t="s">
        <v>8</v>
      </c>
      <c r="E60" s="32">
        <v>32</v>
      </c>
      <c r="F60" s="29">
        <v>200</v>
      </c>
      <c r="G60" s="32">
        <v>50</v>
      </c>
      <c r="H60" s="32"/>
      <c r="I60" s="32">
        <v>44</v>
      </c>
      <c r="J60" s="31">
        <v>15.409713</v>
      </c>
      <c r="K60" s="31">
        <v>0.34231472699999999</v>
      </c>
      <c r="L60" s="31">
        <v>315.272921333</v>
      </c>
      <c r="M60" s="31">
        <v>0.10821991</v>
      </c>
      <c r="N60" s="31">
        <v>5.0431223184539999E-2</v>
      </c>
      <c r="O60" s="72">
        <f t="shared" si="2"/>
        <v>772.94685990338166</v>
      </c>
      <c r="P60" s="29" t="s">
        <v>150</v>
      </c>
      <c r="Q60" s="29" t="s">
        <v>149</v>
      </c>
      <c r="R60" s="32"/>
      <c r="S60" s="32"/>
      <c r="T60" s="32"/>
    </row>
    <row r="61" spans="2:20" s="29" customFormat="1" x14ac:dyDescent="0.35">
      <c r="B61" s="29" t="s">
        <v>16</v>
      </c>
      <c r="C61" s="29">
        <v>414</v>
      </c>
      <c r="D61" s="30" t="s">
        <v>8</v>
      </c>
      <c r="E61" s="32">
        <v>32</v>
      </c>
      <c r="F61" s="29">
        <v>250</v>
      </c>
      <c r="G61" s="30">
        <v>50</v>
      </c>
      <c r="H61" s="30"/>
      <c r="I61" s="30">
        <v>42</v>
      </c>
      <c r="J61" s="31">
        <v>15.359679653000001</v>
      </c>
      <c r="K61" s="31">
        <v>0.35152056599999998</v>
      </c>
      <c r="L61" s="31">
        <v>312.25125229999998</v>
      </c>
      <c r="M61" s="31">
        <v>9.2657845000000003E-2</v>
      </c>
      <c r="N61" s="31">
        <v>5.2024486170000002E-2</v>
      </c>
      <c r="O61" s="72">
        <f t="shared" si="2"/>
        <v>966.18357487922708</v>
      </c>
      <c r="P61" s="29" t="s">
        <v>152</v>
      </c>
      <c r="Q61" s="29" t="s">
        <v>151</v>
      </c>
      <c r="R61" s="30"/>
      <c r="S61" s="30"/>
      <c r="T61" s="30"/>
    </row>
    <row r="62" spans="2:20" s="29" customFormat="1" x14ac:dyDescent="0.35">
      <c r="B62" s="29" t="s">
        <v>16</v>
      </c>
      <c r="C62" s="29">
        <v>414</v>
      </c>
      <c r="D62" s="30" t="s">
        <v>8</v>
      </c>
      <c r="E62" s="32">
        <v>32</v>
      </c>
      <c r="F62" s="29">
        <v>250</v>
      </c>
      <c r="G62" s="30">
        <v>50</v>
      </c>
      <c r="H62" s="30"/>
      <c r="I62" s="30">
        <v>43</v>
      </c>
      <c r="J62" s="31">
        <v>14.0866255</v>
      </c>
      <c r="K62" s="31">
        <v>0.33862513189999999</v>
      </c>
      <c r="L62" s="31">
        <v>252.81450193000001</v>
      </c>
      <c r="M62" s="31">
        <v>0.1089630217</v>
      </c>
      <c r="N62" s="31">
        <v>6.7984618234510005E-2</v>
      </c>
      <c r="O62" s="72">
        <f t="shared" si="2"/>
        <v>966.18357487922708</v>
      </c>
      <c r="P62" s="29" t="s">
        <v>154</v>
      </c>
      <c r="Q62" s="29" t="s">
        <v>153</v>
      </c>
      <c r="R62" s="30"/>
      <c r="S62" s="30"/>
      <c r="T62" s="30"/>
    </row>
    <row r="63" spans="2:20" s="29" customFormat="1" x14ac:dyDescent="0.35">
      <c r="B63" s="35" t="s">
        <v>16</v>
      </c>
      <c r="C63" s="35">
        <v>414</v>
      </c>
      <c r="D63" s="32" t="s">
        <v>8</v>
      </c>
      <c r="E63" s="32">
        <v>32</v>
      </c>
      <c r="F63" s="29">
        <v>250</v>
      </c>
      <c r="G63" s="32">
        <v>50</v>
      </c>
      <c r="H63" s="32"/>
      <c r="I63" s="32">
        <v>44</v>
      </c>
      <c r="J63" s="31">
        <v>15.4568707275</v>
      </c>
      <c r="K63" s="31">
        <v>0.3434173807</v>
      </c>
      <c r="L63" s="31">
        <v>320.67832979999997</v>
      </c>
      <c r="M63" s="31">
        <v>0.109215592778</v>
      </c>
      <c r="N63" s="31">
        <v>5.0618870476E-2</v>
      </c>
      <c r="O63" s="72">
        <f t="shared" si="2"/>
        <v>966.18357487922708</v>
      </c>
      <c r="P63" s="29" t="s">
        <v>152</v>
      </c>
      <c r="Q63" s="29" t="s">
        <v>155</v>
      </c>
      <c r="R63" s="32"/>
      <c r="S63" s="32"/>
      <c r="T63" s="32"/>
    </row>
    <row r="64" spans="2:20" s="29" customFormat="1" x14ac:dyDescent="0.35">
      <c r="B64" s="29" t="s">
        <v>16</v>
      </c>
      <c r="C64" s="29">
        <v>414</v>
      </c>
      <c r="D64" s="30" t="s">
        <v>8</v>
      </c>
      <c r="E64" s="32">
        <v>32</v>
      </c>
      <c r="F64" s="29">
        <v>500</v>
      </c>
      <c r="G64" s="30">
        <v>50</v>
      </c>
      <c r="H64" s="30"/>
      <c r="I64" s="30">
        <v>42</v>
      </c>
      <c r="J64" s="31">
        <v>16.5050431889875</v>
      </c>
      <c r="K64" s="31">
        <v>0.36345001403593702</v>
      </c>
      <c r="L64" s="31">
        <v>352.23572202418899</v>
      </c>
      <c r="M64" s="31">
        <v>0.149904881236786</v>
      </c>
      <c r="N64" s="31">
        <v>5.1993752166000003E-2</v>
      </c>
      <c r="O64" s="72">
        <f t="shared" si="2"/>
        <v>1932.3671497584542</v>
      </c>
      <c r="P64" s="29" t="s">
        <v>157</v>
      </c>
      <c r="Q64" s="29" t="s">
        <v>156</v>
      </c>
      <c r="R64" s="30"/>
      <c r="S64" s="30"/>
      <c r="T64" s="30"/>
    </row>
    <row r="65" spans="2:20" s="29" customFormat="1" x14ac:dyDescent="0.35">
      <c r="B65" s="29" t="s">
        <v>16</v>
      </c>
      <c r="C65" s="29">
        <v>414</v>
      </c>
      <c r="D65" s="30" t="s">
        <v>8</v>
      </c>
      <c r="E65" s="32">
        <v>32</v>
      </c>
      <c r="F65" s="29">
        <v>500</v>
      </c>
      <c r="G65" s="30">
        <v>50</v>
      </c>
      <c r="H65" s="30"/>
      <c r="I65" s="30">
        <v>43</v>
      </c>
      <c r="J65" s="31">
        <v>14.19996213502</v>
      </c>
      <c r="K65" s="31">
        <v>0.33345712373000003</v>
      </c>
      <c r="L65" s="31">
        <v>280.41353046697998</v>
      </c>
      <c r="M65" s="31">
        <v>0.1077331925174</v>
      </c>
      <c r="N65" s="31">
        <v>5.7041712299999998E-2</v>
      </c>
      <c r="O65" s="72">
        <f>(E65*F65*G65)/C65</f>
        <v>1932.3671497584542</v>
      </c>
      <c r="P65" s="29" t="s">
        <v>159</v>
      </c>
      <c r="Q65" s="29" t="s">
        <v>158</v>
      </c>
      <c r="R65" s="30"/>
      <c r="S65" s="30"/>
      <c r="T65" s="30"/>
    </row>
    <row r="66" spans="2:20" x14ac:dyDescent="0.35">
      <c r="B66" s="35" t="s">
        <v>16</v>
      </c>
      <c r="C66" s="35">
        <v>414</v>
      </c>
      <c r="D66" s="32" t="s">
        <v>8</v>
      </c>
      <c r="E66" s="32">
        <v>32</v>
      </c>
      <c r="F66" s="29">
        <v>500</v>
      </c>
      <c r="G66" s="32">
        <v>50</v>
      </c>
      <c r="H66" s="32"/>
      <c r="I66" s="32">
        <v>44</v>
      </c>
      <c r="J66" s="31">
        <v>16.1286886983</v>
      </c>
      <c r="K66" s="31">
        <v>0.3554392636</v>
      </c>
      <c r="L66" s="31">
        <v>353.53304974000002</v>
      </c>
      <c r="M66" s="31">
        <v>0.14522530114000001</v>
      </c>
      <c r="N66" s="31">
        <v>5.1319925129999999E-2</v>
      </c>
      <c r="O66" s="72">
        <f t="shared" si="2"/>
        <v>1932.3671497584542</v>
      </c>
      <c r="P66" s="29" t="s">
        <v>161</v>
      </c>
      <c r="Q66" s="29" t="s">
        <v>160</v>
      </c>
      <c r="R66" s="32"/>
      <c r="S66" s="32"/>
      <c r="T66" s="32"/>
    </row>
    <row r="67" spans="2:20" x14ac:dyDescent="0.35">
      <c r="B67" s="35"/>
      <c r="C67" s="35"/>
      <c r="D67" s="32"/>
      <c r="E67" s="32"/>
      <c r="F67" s="29"/>
      <c r="G67" s="32"/>
      <c r="H67" s="32"/>
      <c r="I67" s="32"/>
      <c r="J67" s="31"/>
      <c r="K67" s="31"/>
      <c r="L67" s="31"/>
      <c r="M67" s="31"/>
      <c r="N67" s="31"/>
      <c r="O67" s="72"/>
      <c r="P67" s="29"/>
      <c r="Q67" s="29"/>
      <c r="R67" s="32"/>
      <c r="S67" s="32"/>
      <c r="T67" s="32"/>
    </row>
    <row r="68" spans="2:20" x14ac:dyDescent="0.35">
      <c r="B68" s="35" t="s">
        <v>16</v>
      </c>
      <c r="C68" s="29">
        <v>414</v>
      </c>
      <c r="D68" s="30" t="s">
        <v>8</v>
      </c>
      <c r="E68" s="32">
        <v>32</v>
      </c>
      <c r="F68" s="29">
        <v>100</v>
      </c>
      <c r="G68" s="30">
        <v>50</v>
      </c>
      <c r="H68" s="30"/>
      <c r="I68" s="30">
        <v>42</v>
      </c>
      <c r="J68" s="31">
        <v>15.980332505</v>
      </c>
      <c r="K68" s="31">
        <v>0.40205704435930001</v>
      </c>
      <c r="L68" s="31">
        <v>302.94736621959999</v>
      </c>
      <c r="M68" s="31">
        <v>0.31907052959999999</v>
      </c>
      <c r="N68" s="31">
        <v>0.54858797000000004</v>
      </c>
      <c r="O68" s="72">
        <f t="shared" si="2"/>
        <v>386.47342995169083</v>
      </c>
      <c r="P68" s="29" t="s">
        <v>165</v>
      </c>
      <c r="Q68" s="29" t="s">
        <v>162</v>
      </c>
      <c r="R68" s="30"/>
      <c r="S68" s="30" t="s">
        <v>163</v>
      </c>
      <c r="T68" s="30">
        <v>37016</v>
      </c>
    </row>
    <row r="69" spans="2:20" x14ac:dyDescent="0.35">
      <c r="B69" s="35" t="s">
        <v>16</v>
      </c>
      <c r="C69" s="29">
        <v>414</v>
      </c>
      <c r="D69" s="30" t="s">
        <v>8</v>
      </c>
      <c r="E69" s="32">
        <v>32</v>
      </c>
      <c r="F69" s="29">
        <v>150</v>
      </c>
      <c r="G69" s="30">
        <v>50</v>
      </c>
      <c r="H69" s="30"/>
      <c r="I69" s="30">
        <v>42</v>
      </c>
      <c r="J69" s="31">
        <v>16.218306434750001</v>
      </c>
      <c r="K69" s="31">
        <v>0.36811413275179999</v>
      </c>
      <c r="L69" s="31">
        <v>339.22807427999999</v>
      </c>
      <c r="M69" s="31">
        <v>0.202724971</v>
      </c>
      <c r="N69" s="31">
        <v>9.3437584000000004E-2</v>
      </c>
      <c r="O69" s="72">
        <f t="shared" si="2"/>
        <v>579.71014492753625</v>
      </c>
      <c r="P69" s="29" t="s">
        <v>167</v>
      </c>
      <c r="Q69" s="29" t="s">
        <v>166</v>
      </c>
      <c r="R69" s="30"/>
      <c r="S69" s="30" t="s">
        <v>163</v>
      </c>
      <c r="T69" s="30">
        <v>37016</v>
      </c>
    </row>
    <row r="70" spans="2:20" x14ac:dyDescent="0.35">
      <c r="B70" s="35" t="s">
        <v>16</v>
      </c>
      <c r="C70" s="29">
        <v>414</v>
      </c>
      <c r="D70" s="30" t="s">
        <v>8</v>
      </c>
      <c r="E70" s="32">
        <v>32</v>
      </c>
      <c r="F70" s="29">
        <v>200</v>
      </c>
      <c r="G70" s="30">
        <v>50</v>
      </c>
      <c r="H70" s="30"/>
      <c r="I70" s="30">
        <v>42</v>
      </c>
      <c r="J70" s="31">
        <v>15.002265231786</v>
      </c>
      <c r="K70" s="31">
        <v>0.36335503260000002</v>
      </c>
      <c r="L70" s="31">
        <v>308.29770306929998</v>
      </c>
      <c r="M70" s="31">
        <v>0.16385071234000001</v>
      </c>
      <c r="N70" s="31">
        <v>0.21228941600000001</v>
      </c>
      <c r="O70" s="72">
        <f t="shared" si="2"/>
        <v>772.94685990338166</v>
      </c>
      <c r="P70" s="29" t="s">
        <v>169</v>
      </c>
      <c r="Q70" s="29" t="s">
        <v>168</v>
      </c>
      <c r="R70" s="30"/>
      <c r="S70" s="30" t="s">
        <v>163</v>
      </c>
      <c r="T70" s="30">
        <v>37016</v>
      </c>
    </row>
    <row r="71" spans="2:20" x14ac:dyDescent="0.35">
      <c r="B71" s="35" t="s">
        <v>16</v>
      </c>
      <c r="C71" s="29">
        <v>414</v>
      </c>
      <c r="D71" s="30" t="s">
        <v>8</v>
      </c>
      <c r="E71" s="32">
        <v>32</v>
      </c>
      <c r="F71" s="29">
        <v>250</v>
      </c>
      <c r="G71" s="30">
        <v>50</v>
      </c>
      <c r="H71" s="30"/>
      <c r="I71" s="30">
        <v>42</v>
      </c>
      <c r="J71" s="31">
        <v>16.282205761189999</v>
      </c>
      <c r="K71" s="31">
        <v>0.36693963899999998</v>
      </c>
      <c r="L71" s="31">
        <v>333.53385159999999</v>
      </c>
      <c r="M71" s="31">
        <v>0.21190996557</v>
      </c>
      <c r="N71" s="31">
        <v>6.8634601500000003E-2</v>
      </c>
      <c r="O71" s="72">
        <f t="shared" si="2"/>
        <v>966.18357487922708</v>
      </c>
      <c r="P71" s="29" t="s">
        <v>121</v>
      </c>
      <c r="Q71" s="29" t="s">
        <v>170</v>
      </c>
      <c r="R71" s="30"/>
      <c r="S71" s="30" t="s">
        <v>163</v>
      </c>
      <c r="T71" s="30">
        <v>37016</v>
      </c>
    </row>
    <row r="72" spans="2:20" x14ac:dyDescent="0.35">
      <c r="B72" s="35" t="s">
        <v>16</v>
      </c>
      <c r="C72" s="29">
        <v>414</v>
      </c>
      <c r="D72" s="30" t="s">
        <v>8</v>
      </c>
      <c r="E72" s="32">
        <v>32</v>
      </c>
      <c r="F72" s="29">
        <v>300</v>
      </c>
      <c r="G72" s="30">
        <v>50</v>
      </c>
      <c r="H72" s="30"/>
      <c r="I72" s="30">
        <v>42</v>
      </c>
      <c r="J72" s="31">
        <v>18.886168000000001</v>
      </c>
      <c r="K72" s="31">
        <v>0.39891390999999998</v>
      </c>
      <c r="L72" s="31">
        <v>419.92427500000002</v>
      </c>
      <c r="M72" s="31">
        <v>0.28305669</v>
      </c>
      <c r="N72" s="31">
        <v>7.2857166599999995E-2</v>
      </c>
      <c r="O72" s="72">
        <f t="shared" si="2"/>
        <v>1159.4202898550725</v>
      </c>
      <c r="Q72" s="29" t="s">
        <v>171</v>
      </c>
      <c r="R72" s="30"/>
      <c r="S72" s="30" t="s">
        <v>163</v>
      </c>
      <c r="T72" s="30">
        <v>37016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7B82-29B6-4C9D-A525-A1FB3E12D34B}">
  <dimension ref="A1:M6"/>
  <sheetViews>
    <sheetView zoomScale="85" zoomScaleNormal="85" workbookViewId="0">
      <selection activeCell="D9" sqref="D9"/>
    </sheetView>
  </sheetViews>
  <sheetFormatPr baseColWidth="10" defaultRowHeight="14.5" x14ac:dyDescent="0.35"/>
  <sheetData>
    <row r="1" spans="1:13" s="8" customFormat="1" x14ac:dyDescent="0.35">
      <c r="A1" s="8" t="s">
        <v>230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209</v>
      </c>
      <c r="H1" s="62" t="s">
        <v>210</v>
      </c>
      <c r="I1" s="8" t="s">
        <v>39</v>
      </c>
      <c r="J1" s="8" t="s">
        <v>212</v>
      </c>
      <c r="K1" s="8" t="s">
        <v>213</v>
      </c>
      <c r="L1" s="8" t="s">
        <v>214</v>
      </c>
      <c r="M1" s="8" t="s">
        <v>229</v>
      </c>
    </row>
    <row r="2" spans="1:13" x14ac:dyDescent="0.35">
      <c r="A2">
        <v>1</v>
      </c>
      <c r="B2" t="s">
        <v>222</v>
      </c>
      <c r="D2">
        <v>4.3239000000000001</v>
      </c>
      <c r="E2">
        <v>0.17861399999999999</v>
      </c>
    </row>
    <row r="3" spans="1:13" x14ac:dyDescent="0.35">
      <c r="A3">
        <v>0.84899999999999998</v>
      </c>
      <c r="B3" t="s">
        <v>218</v>
      </c>
      <c r="D3">
        <v>3.5085999999999999</v>
      </c>
      <c r="E3">
        <v>0.158361</v>
      </c>
    </row>
    <row r="4" spans="1:13" x14ac:dyDescent="0.35">
      <c r="A4">
        <v>0.88170000000000004</v>
      </c>
      <c r="B4" t="s">
        <v>219</v>
      </c>
      <c r="D4">
        <v>3.6242000000000001</v>
      </c>
      <c r="E4">
        <v>0.16525500000000001</v>
      </c>
    </row>
    <row r="5" spans="1:13" x14ac:dyDescent="0.35">
      <c r="A5">
        <v>0.84160000000000001</v>
      </c>
      <c r="B5" t="s">
        <v>224</v>
      </c>
      <c r="D5">
        <v>3.4742000000000002</v>
      </c>
      <c r="E5">
        <v>0.157136</v>
      </c>
    </row>
    <row r="6" spans="1:13" x14ac:dyDescent="0.35">
      <c r="A6">
        <v>0.78110000000000002</v>
      </c>
      <c r="B6" t="s">
        <v>217</v>
      </c>
      <c r="D6">
        <v>3.2612999999999999</v>
      </c>
      <c r="E6">
        <v>0.14429900000000001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8732-0721-446E-85BF-508EDD0785C3}">
  <dimension ref="A1:M6"/>
  <sheetViews>
    <sheetView workbookViewId="0">
      <selection activeCell="F9" sqref="F9"/>
    </sheetView>
  </sheetViews>
  <sheetFormatPr baseColWidth="10" defaultRowHeight="14.5" x14ac:dyDescent="0.35"/>
  <sheetData>
    <row r="1" spans="1:13" s="8" customFormat="1" x14ac:dyDescent="0.35">
      <c r="A1" s="8" t="s">
        <v>230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209</v>
      </c>
      <c r="H1" s="62" t="s">
        <v>210</v>
      </c>
      <c r="I1" s="8" t="s">
        <v>39</v>
      </c>
      <c r="J1" s="8" t="s">
        <v>212</v>
      </c>
      <c r="K1" s="8" t="s">
        <v>213</v>
      </c>
      <c r="L1" s="8" t="s">
        <v>214</v>
      </c>
      <c r="M1" s="8" t="s">
        <v>229</v>
      </c>
    </row>
    <row r="2" spans="1:13" x14ac:dyDescent="0.35">
      <c r="A2">
        <v>1</v>
      </c>
      <c r="C2" t="s">
        <v>222</v>
      </c>
      <c r="D2">
        <v>3.0699000000000001</v>
      </c>
      <c r="E2">
        <v>0.11654</v>
      </c>
    </row>
    <row r="3" spans="1:13" x14ac:dyDescent="0.35">
      <c r="A3">
        <v>0.89439999999999997</v>
      </c>
      <c r="C3" t="s">
        <v>218</v>
      </c>
      <c r="D3">
        <v>2.5851999999999999</v>
      </c>
      <c r="E3">
        <v>0.11033</v>
      </c>
    </row>
    <row r="4" spans="1:13" x14ac:dyDescent="0.35">
      <c r="A4">
        <v>0.88370000000000004</v>
      </c>
      <c r="C4" t="s">
        <v>219</v>
      </c>
      <c r="D4">
        <v>2.6211000000000002</v>
      </c>
      <c r="E4">
        <v>0.106472</v>
      </c>
    </row>
    <row r="5" spans="1:13" x14ac:dyDescent="0.35">
      <c r="A5">
        <v>0.86219999999999997</v>
      </c>
      <c r="C5" t="s">
        <v>224</v>
      </c>
      <c r="D5">
        <v>2.5375000000000001</v>
      </c>
      <c r="E5">
        <v>0.104642</v>
      </c>
    </row>
    <row r="6" spans="1:13" x14ac:dyDescent="0.35">
      <c r="A6">
        <v>0.83460000000000001</v>
      </c>
      <c r="C6" t="s">
        <v>217</v>
      </c>
      <c r="D6">
        <v>2.5165999999999999</v>
      </c>
      <c r="E6">
        <v>9.8986000000000005E-2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4CB0-7525-487C-9BD7-D670DF50B599}">
  <dimension ref="A1:M6"/>
  <sheetViews>
    <sheetView workbookViewId="0">
      <selection activeCell="D8" sqref="D8"/>
    </sheetView>
  </sheetViews>
  <sheetFormatPr baseColWidth="10" defaultRowHeight="14.5" x14ac:dyDescent="0.35"/>
  <sheetData>
    <row r="1" spans="1:13" s="8" customFormat="1" x14ac:dyDescent="0.35">
      <c r="A1" s="8" t="s">
        <v>230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209</v>
      </c>
      <c r="H1" s="62" t="s">
        <v>210</v>
      </c>
      <c r="I1" s="8" t="s">
        <v>39</v>
      </c>
      <c r="J1" s="8" t="s">
        <v>212</v>
      </c>
      <c r="K1" s="8" t="s">
        <v>213</v>
      </c>
      <c r="L1" s="8" t="s">
        <v>214</v>
      </c>
      <c r="M1" s="8" t="s">
        <v>229</v>
      </c>
    </row>
    <row r="2" spans="1:13" x14ac:dyDescent="0.35">
      <c r="A2">
        <v>1</v>
      </c>
      <c r="C2" t="s">
        <v>222</v>
      </c>
      <c r="D2">
        <v>3.4504000000000001</v>
      </c>
      <c r="E2">
        <v>0.16017700000000001</v>
      </c>
    </row>
    <row r="3" spans="1:13" x14ac:dyDescent="0.35">
      <c r="A3">
        <v>0.90549999999999997</v>
      </c>
      <c r="C3" t="s">
        <v>218</v>
      </c>
      <c r="D3">
        <v>3.0002</v>
      </c>
      <c r="E3">
        <v>0.15080399999999999</v>
      </c>
    </row>
    <row r="4" spans="1:13" x14ac:dyDescent="0.35">
      <c r="A4">
        <v>0.93030000000000002</v>
      </c>
      <c r="C4" t="s">
        <v>219</v>
      </c>
      <c r="D4">
        <v>3.0918000000000001</v>
      </c>
      <c r="E4">
        <v>0.154504</v>
      </c>
    </row>
    <row r="5" spans="1:13" x14ac:dyDescent="0.35">
      <c r="A5">
        <v>0.89670000000000005</v>
      </c>
      <c r="C5" t="s">
        <v>224</v>
      </c>
      <c r="D5">
        <v>2.9868000000000001</v>
      </c>
      <c r="E5">
        <v>0.14860599999999999</v>
      </c>
    </row>
    <row r="6" spans="1:13" x14ac:dyDescent="0.35">
      <c r="A6">
        <v>0.85229999999999995</v>
      </c>
      <c r="C6" t="s">
        <v>217</v>
      </c>
      <c r="D6">
        <v>2.8591000000000002</v>
      </c>
      <c r="E6">
        <v>0.14032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6778F-350E-4846-8961-77EFBBA93C3E}">
  <dimension ref="A1:O47"/>
  <sheetViews>
    <sheetView zoomScale="55" zoomScaleNormal="55" workbookViewId="0">
      <pane ySplit="1" topLeftCell="A28" activePane="bottomLeft" state="frozen"/>
      <selection pane="bottomLeft" activeCell="C51" sqref="C51"/>
    </sheetView>
  </sheetViews>
  <sheetFormatPr baseColWidth="10" defaultRowHeight="14.5" x14ac:dyDescent="0.35"/>
  <cols>
    <col min="1" max="1" width="19.08984375" bestFit="1" customWidth="1"/>
    <col min="2" max="2" width="5.90625" bestFit="1" customWidth="1"/>
    <col min="3" max="3" width="9.453125" bestFit="1" customWidth="1"/>
    <col min="4" max="4" width="7.90625" bestFit="1" customWidth="1"/>
    <col min="5" max="5" width="6.7265625" bestFit="1" customWidth="1"/>
    <col min="6" max="6" width="6.453125" bestFit="1" customWidth="1"/>
    <col min="7" max="7" width="8.1796875" customWidth="1"/>
    <col min="8" max="8" width="7.453125" customWidth="1"/>
    <col min="9" max="9" width="4.81640625" bestFit="1" customWidth="1"/>
    <col min="10" max="10" width="6.81640625" customWidth="1"/>
    <col min="11" max="11" width="7.453125" style="1" bestFit="1" customWidth="1"/>
    <col min="12" max="12" width="4.7265625" style="1" bestFit="1" customWidth="1"/>
    <col min="13" max="13" width="6" style="1" bestFit="1" customWidth="1"/>
    <col min="14" max="14" width="6.36328125" bestFit="1" customWidth="1"/>
    <col min="15" max="15" width="21.08984375" bestFit="1" customWidth="1"/>
  </cols>
  <sheetData>
    <row r="1" spans="1:15" s="8" customFormat="1" ht="29" x14ac:dyDescent="0.35">
      <c r="A1" s="8" t="s">
        <v>7</v>
      </c>
      <c r="B1" s="8" t="s">
        <v>25</v>
      </c>
      <c r="C1" s="8" t="s">
        <v>53</v>
      </c>
      <c r="D1" s="8" t="s">
        <v>2</v>
      </c>
      <c r="E1" s="8" t="s">
        <v>3</v>
      </c>
      <c r="F1" s="8" t="s">
        <v>6</v>
      </c>
      <c r="G1" s="8" t="s">
        <v>265</v>
      </c>
      <c r="H1" s="8" t="s">
        <v>266</v>
      </c>
      <c r="I1" s="8" t="s">
        <v>39</v>
      </c>
      <c r="J1" s="8" t="s">
        <v>1</v>
      </c>
      <c r="K1" s="9" t="s">
        <v>267</v>
      </c>
      <c r="L1" s="9" t="s">
        <v>268</v>
      </c>
      <c r="M1" s="9" t="s">
        <v>270</v>
      </c>
      <c r="N1" s="8" t="s">
        <v>232</v>
      </c>
      <c r="O1" s="8" t="s">
        <v>29</v>
      </c>
    </row>
    <row r="2" spans="1:15" s="36" customFormat="1" x14ac:dyDescent="0.35">
      <c r="K2" s="67"/>
      <c r="L2" s="67"/>
      <c r="M2" s="67"/>
    </row>
    <row r="3" spans="1:15" s="36" customFormat="1" x14ac:dyDescent="0.35">
      <c r="C3" s="36" t="s">
        <v>215</v>
      </c>
      <c r="D3" s="36">
        <v>1.1180000000000001</v>
      </c>
      <c r="E3" s="38">
        <v>9.6790000000000001E-2</v>
      </c>
      <c r="F3" s="38"/>
      <c r="K3" s="67"/>
      <c r="L3" s="67"/>
      <c r="M3" s="67"/>
    </row>
    <row r="4" spans="1:15" s="36" customFormat="1" x14ac:dyDescent="0.35">
      <c r="C4" s="36" t="s">
        <v>216</v>
      </c>
      <c r="D4" s="36">
        <v>1.111</v>
      </c>
      <c r="E4" s="38">
        <v>9.733E-2</v>
      </c>
      <c r="F4" s="38"/>
      <c r="K4" s="67"/>
      <c r="L4" s="67"/>
      <c r="M4" s="67"/>
    </row>
    <row r="5" spans="1:15" s="36" customFormat="1" x14ac:dyDescent="0.35">
      <c r="C5" s="36" t="s">
        <v>217</v>
      </c>
      <c r="D5" s="36">
        <v>1.198</v>
      </c>
      <c r="E5" s="38">
        <v>0.10155</v>
      </c>
      <c r="F5" s="38"/>
      <c r="K5" s="67"/>
      <c r="L5" s="67"/>
      <c r="M5" s="67"/>
    </row>
    <row r="6" spans="1:15" s="36" customFormat="1" x14ac:dyDescent="0.35">
      <c r="C6" s="36" t="s">
        <v>218</v>
      </c>
      <c r="D6" s="36">
        <v>1.165</v>
      </c>
      <c r="E6" s="38">
        <v>0.10431</v>
      </c>
      <c r="F6" s="38"/>
      <c r="K6" s="67"/>
      <c r="L6" s="67"/>
      <c r="M6" s="67"/>
    </row>
    <row r="7" spans="1:15" s="36" customFormat="1" x14ac:dyDescent="0.35">
      <c r="C7" s="36" t="s">
        <v>219</v>
      </c>
      <c r="D7" s="36">
        <v>1.161</v>
      </c>
      <c r="E7" s="38">
        <v>0.10291</v>
      </c>
      <c r="F7" s="38"/>
      <c r="K7" s="67"/>
      <c r="L7" s="67"/>
      <c r="M7" s="67"/>
    </row>
    <row r="8" spans="1:15" s="36" customFormat="1" x14ac:dyDescent="0.35">
      <c r="C8" s="36" t="s">
        <v>220</v>
      </c>
      <c r="D8" s="36">
        <v>1.173</v>
      </c>
      <c r="E8" s="38">
        <v>0.10174999999999999</v>
      </c>
      <c r="F8" s="38"/>
      <c r="K8" s="67"/>
      <c r="L8" s="67"/>
      <c r="M8" s="67"/>
    </row>
    <row r="9" spans="1:15" s="36" customFormat="1" x14ac:dyDescent="0.35">
      <c r="C9" s="36" t="s">
        <v>223</v>
      </c>
      <c r="D9" s="36">
        <v>1.232</v>
      </c>
      <c r="E9" s="38">
        <v>0.10310999999999999</v>
      </c>
      <c r="F9" s="38"/>
      <c r="K9" s="67"/>
      <c r="L9" s="67"/>
      <c r="M9" s="67"/>
    </row>
    <row r="10" spans="1:15" s="36" customFormat="1" x14ac:dyDescent="0.35">
      <c r="C10" s="36" t="s">
        <v>222</v>
      </c>
      <c r="D10" s="36">
        <v>1.371</v>
      </c>
      <c r="E10" s="38">
        <v>0.11012</v>
      </c>
      <c r="F10" s="38"/>
      <c r="K10" s="67"/>
      <c r="L10" s="67"/>
      <c r="M10" s="67"/>
    </row>
    <row r="11" spans="1:15" s="8" customFormat="1" x14ac:dyDescent="0.35">
      <c r="C11" s="36" t="s">
        <v>224</v>
      </c>
      <c r="K11" s="9"/>
      <c r="L11" s="9"/>
      <c r="M11" s="9"/>
    </row>
    <row r="12" spans="1:15" s="8" customFormat="1" x14ac:dyDescent="0.35">
      <c r="K12" s="9"/>
      <c r="L12" s="9"/>
      <c r="M12" s="9"/>
    </row>
    <row r="13" spans="1:15" s="8" customFormat="1" x14ac:dyDescent="0.35">
      <c r="K13" s="9"/>
      <c r="L13" s="9"/>
      <c r="M13" s="9"/>
    </row>
    <row r="14" spans="1:15" s="8" customFormat="1" x14ac:dyDescent="0.35">
      <c r="K14" s="9"/>
      <c r="L14" s="9"/>
      <c r="M14" s="9"/>
    </row>
    <row r="15" spans="1:15" s="8" customFormat="1" x14ac:dyDescent="0.35">
      <c r="K15" s="9"/>
      <c r="L15" s="9"/>
      <c r="M15" s="9"/>
    </row>
    <row r="16" spans="1:15" s="8" customFormat="1" x14ac:dyDescent="0.35">
      <c r="K16" s="9"/>
      <c r="L16" s="9"/>
      <c r="M16" s="9"/>
    </row>
    <row r="17" spans="1:15" s="8" customFormat="1" x14ac:dyDescent="0.35">
      <c r="K17" s="9"/>
      <c r="L17" s="9"/>
      <c r="M17" s="9"/>
    </row>
    <row r="18" spans="1:15" x14ac:dyDescent="0.35">
      <c r="A18" t="s">
        <v>206</v>
      </c>
      <c r="B18">
        <v>24000</v>
      </c>
      <c r="C18" t="s">
        <v>9</v>
      </c>
      <c r="D18" s="61">
        <v>1.313723</v>
      </c>
      <c r="E18" s="61">
        <v>0.108961</v>
      </c>
      <c r="F18" s="61">
        <v>12.328702</v>
      </c>
      <c r="G18" s="61">
        <v>0.10305499999999999</v>
      </c>
      <c r="H18" s="61">
        <v>6.1280000000000001E-2</v>
      </c>
      <c r="I18">
        <v>42</v>
      </c>
      <c r="J18">
        <v>100</v>
      </c>
      <c r="K18" s="1">
        <v>50</v>
      </c>
      <c r="L18" s="1" t="s">
        <v>41</v>
      </c>
      <c r="M18" s="1" t="s">
        <v>196</v>
      </c>
      <c r="N18" s="73">
        <f>(32*J18*K18)/B18</f>
        <v>6.666666666666667</v>
      </c>
      <c r="O18" t="s">
        <v>280</v>
      </c>
    </row>
    <row r="19" spans="1:15" x14ac:dyDescent="0.35">
      <c r="A19" t="s">
        <v>206</v>
      </c>
      <c r="B19">
        <v>24000</v>
      </c>
      <c r="C19" t="s">
        <v>9</v>
      </c>
      <c r="D19" s="61">
        <v>1.287426</v>
      </c>
      <c r="E19" s="61">
        <v>0.107115</v>
      </c>
      <c r="F19" s="61">
        <v>12.610239999999999</v>
      </c>
      <c r="G19" s="61">
        <v>0.101107</v>
      </c>
      <c r="H19" s="61">
        <v>5.7707000000000001E-2</v>
      </c>
      <c r="I19">
        <v>43</v>
      </c>
      <c r="J19">
        <v>100</v>
      </c>
      <c r="K19" s="1">
        <v>50</v>
      </c>
      <c r="L19" s="1" t="s">
        <v>41</v>
      </c>
      <c r="M19" s="1" t="s">
        <v>196</v>
      </c>
      <c r="N19" s="73">
        <f>(32*J19*K19)/B19</f>
        <v>6.666666666666667</v>
      </c>
    </row>
    <row r="20" spans="1:15" x14ac:dyDescent="0.35">
      <c r="A20" t="s">
        <v>206</v>
      </c>
      <c r="B20">
        <v>24000</v>
      </c>
      <c r="C20" t="s">
        <v>9</v>
      </c>
      <c r="D20" s="61">
        <v>1.407203</v>
      </c>
      <c r="E20" s="61">
        <v>0.110277</v>
      </c>
      <c r="F20" s="61">
        <v>12.376633</v>
      </c>
      <c r="G20" s="61">
        <v>0.101538</v>
      </c>
      <c r="H20" s="61">
        <v>6.2119000000000001E-2</v>
      </c>
      <c r="I20">
        <v>44</v>
      </c>
      <c r="J20">
        <v>100</v>
      </c>
      <c r="K20" s="1">
        <v>50</v>
      </c>
      <c r="L20" s="1" t="s">
        <v>41</v>
      </c>
      <c r="M20" s="1" t="s">
        <v>196</v>
      </c>
      <c r="N20" s="73">
        <f>(32*J20*K20)/B20</f>
        <v>6.666666666666667</v>
      </c>
    </row>
    <row r="21" spans="1:15" x14ac:dyDescent="0.35">
      <c r="D21" s="61">
        <f>AVERAGE(D18:D20)</f>
        <v>1.3361173333333334</v>
      </c>
      <c r="N21" s="73"/>
    </row>
    <row r="22" spans="1:15" x14ac:dyDescent="0.35">
      <c r="N22" s="73"/>
    </row>
    <row r="23" spans="1:15" x14ac:dyDescent="0.35">
      <c r="A23" t="s">
        <v>269</v>
      </c>
      <c r="B23">
        <v>24000</v>
      </c>
      <c r="C23" t="s">
        <v>9</v>
      </c>
      <c r="D23">
        <v>1.2955680000000001</v>
      </c>
      <c r="E23">
        <v>0.106223</v>
      </c>
      <c r="F23">
        <v>14.075428</v>
      </c>
      <c r="G23">
        <v>9.8840999999999998E-2</v>
      </c>
      <c r="H23">
        <v>5.6936E-2</v>
      </c>
      <c r="I23">
        <v>42</v>
      </c>
      <c r="J23">
        <v>100</v>
      </c>
      <c r="K23" s="1">
        <v>50</v>
      </c>
      <c r="L23" s="1" t="s">
        <v>41</v>
      </c>
      <c r="M23" s="1" t="s">
        <v>196</v>
      </c>
      <c r="N23" s="73">
        <f t="shared" ref="N23:N46" si="0">(32*J23*K23)/B23</f>
        <v>6.666666666666667</v>
      </c>
      <c r="O23" t="s">
        <v>280</v>
      </c>
    </row>
    <row r="24" spans="1:15" x14ac:dyDescent="0.35">
      <c r="A24" t="s">
        <v>269</v>
      </c>
      <c r="B24">
        <v>24000</v>
      </c>
      <c r="C24" t="s">
        <v>9</v>
      </c>
      <c r="D24">
        <v>1.2675270000000001</v>
      </c>
      <c r="E24">
        <v>0.10632999999999999</v>
      </c>
      <c r="F24">
        <v>12.451796</v>
      </c>
      <c r="G24">
        <v>9.9432999999999994E-2</v>
      </c>
      <c r="H24">
        <v>5.7868999999999997E-2</v>
      </c>
      <c r="I24">
        <v>43</v>
      </c>
      <c r="J24">
        <v>100</v>
      </c>
      <c r="K24" s="1">
        <v>50</v>
      </c>
      <c r="L24" s="1" t="s">
        <v>41</v>
      </c>
      <c r="M24" s="1" t="s">
        <v>196</v>
      </c>
      <c r="N24" s="73">
        <f t="shared" si="0"/>
        <v>6.666666666666667</v>
      </c>
    </row>
    <row r="25" spans="1:15" x14ac:dyDescent="0.35">
      <c r="A25" t="s">
        <v>269</v>
      </c>
      <c r="B25">
        <v>24000</v>
      </c>
      <c r="C25" t="s">
        <v>9</v>
      </c>
      <c r="D25">
        <v>1.2883070000000001</v>
      </c>
      <c r="E25">
        <v>0.10724499999999999</v>
      </c>
      <c r="F25">
        <v>11.657188</v>
      </c>
      <c r="G25">
        <v>9.9767999999999996E-2</v>
      </c>
      <c r="H25">
        <v>6.1563E-2</v>
      </c>
      <c r="I25">
        <v>44</v>
      </c>
      <c r="J25">
        <v>100</v>
      </c>
      <c r="K25" s="1">
        <v>50</v>
      </c>
      <c r="L25" s="1" t="s">
        <v>41</v>
      </c>
      <c r="M25" s="1" t="s">
        <v>196</v>
      </c>
      <c r="N25" s="73">
        <f t="shared" si="0"/>
        <v>6.666666666666667</v>
      </c>
    </row>
    <row r="26" spans="1:15" x14ac:dyDescent="0.35">
      <c r="D26" s="61">
        <f>AVERAGE(D23:D25)</f>
        <v>1.2838006666666668</v>
      </c>
      <c r="N26" s="73"/>
    </row>
    <row r="27" spans="1:15" x14ac:dyDescent="0.35">
      <c r="N27" s="73"/>
    </row>
    <row r="28" spans="1:15" x14ac:dyDescent="0.35">
      <c r="A28" t="s">
        <v>271</v>
      </c>
      <c r="B28">
        <v>24000</v>
      </c>
      <c r="C28" t="s">
        <v>9</v>
      </c>
      <c r="D28">
        <v>1.266</v>
      </c>
      <c r="E28">
        <v>0.10526000000000001</v>
      </c>
      <c r="F28">
        <v>13.994861</v>
      </c>
      <c r="G28">
        <v>9.7878000000000007E-2</v>
      </c>
      <c r="H28">
        <v>5.6541000000000001E-2</v>
      </c>
      <c r="I28">
        <v>42</v>
      </c>
      <c r="J28">
        <v>100</v>
      </c>
      <c r="K28" s="1">
        <v>50</v>
      </c>
      <c r="L28" s="1" t="s">
        <v>41</v>
      </c>
      <c r="M28" s="1" t="s">
        <v>41</v>
      </c>
      <c r="N28" s="73">
        <f>(32*J28*K28)/B28</f>
        <v>6.666666666666667</v>
      </c>
      <c r="O28" t="s">
        <v>280</v>
      </c>
    </row>
    <row r="29" spans="1:15" x14ac:dyDescent="0.35">
      <c r="A29" t="s">
        <v>271</v>
      </c>
      <c r="B29">
        <v>24000</v>
      </c>
      <c r="C29" t="s">
        <v>9</v>
      </c>
      <c r="D29">
        <v>1.2752429999999999</v>
      </c>
      <c r="E29">
        <v>0.106701</v>
      </c>
      <c r="F29">
        <v>12.604134999999999</v>
      </c>
      <c r="G29">
        <v>0.100177</v>
      </c>
      <c r="H29">
        <v>5.7529999999999998E-2</v>
      </c>
      <c r="I29">
        <v>43</v>
      </c>
      <c r="J29">
        <v>100</v>
      </c>
      <c r="K29" s="1">
        <v>50</v>
      </c>
      <c r="L29" s="1" t="s">
        <v>41</v>
      </c>
      <c r="M29" s="1" t="s">
        <v>41</v>
      </c>
      <c r="N29" s="73">
        <f t="shared" si="0"/>
        <v>6.666666666666667</v>
      </c>
    </row>
    <row r="30" spans="1:15" x14ac:dyDescent="0.35">
      <c r="A30" t="s">
        <v>271</v>
      </c>
      <c r="B30">
        <v>24000</v>
      </c>
      <c r="C30" t="s">
        <v>9</v>
      </c>
      <c r="D30">
        <v>1.2388129999999999</v>
      </c>
      <c r="E30">
        <v>0.105161</v>
      </c>
      <c r="F30">
        <v>13.264303</v>
      </c>
      <c r="G30">
        <v>9.7451999999999997E-2</v>
      </c>
      <c r="H30">
        <v>5.6848999999999997E-2</v>
      </c>
      <c r="I30">
        <v>44</v>
      </c>
      <c r="J30">
        <v>100</v>
      </c>
      <c r="K30" s="1">
        <v>50</v>
      </c>
      <c r="L30" s="1" t="s">
        <v>41</v>
      </c>
      <c r="M30" s="1" t="s">
        <v>41</v>
      </c>
      <c r="N30" s="73">
        <f t="shared" si="0"/>
        <v>6.666666666666667</v>
      </c>
    </row>
    <row r="31" spans="1:15" x14ac:dyDescent="0.35">
      <c r="D31" s="61">
        <f>AVERAGE(D28:D30)</f>
        <v>1.2600186666666666</v>
      </c>
      <c r="N31" s="73"/>
    </row>
    <row r="32" spans="1:15" x14ac:dyDescent="0.35">
      <c r="N32" s="73"/>
    </row>
    <row r="33" spans="1:15" x14ac:dyDescent="0.35">
      <c r="N33" s="73"/>
    </row>
    <row r="34" spans="1:15" x14ac:dyDescent="0.35">
      <c r="A34" t="s">
        <v>206</v>
      </c>
      <c r="B34">
        <v>24000</v>
      </c>
      <c r="C34" t="s">
        <v>9</v>
      </c>
      <c r="D34">
        <v>1.218215</v>
      </c>
      <c r="E34">
        <v>0.102937</v>
      </c>
      <c r="F34">
        <v>13.766194</v>
      </c>
      <c r="G34">
        <v>9.5655000000000004E-2</v>
      </c>
      <c r="H34">
        <v>5.4394999999999999E-2</v>
      </c>
      <c r="I34">
        <v>42</v>
      </c>
      <c r="J34">
        <v>100</v>
      </c>
      <c r="K34" s="1">
        <v>100</v>
      </c>
      <c r="L34" s="1" t="s">
        <v>41</v>
      </c>
      <c r="M34" s="1" t="s">
        <v>196</v>
      </c>
      <c r="N34" s="73">
        <f t="shared" si="0"/>
        <v>13.333333333333334</v>
      </c>
      <c r="O34" t="s">
        <v>280</v>
      </c>
    </row>
    <row r="35" spans="1:15" x14ac:dyDescent="0.35">
      <c r="A35" t="s">
        <v>206</v>
      </c>
      <c r="B35">
        <v>24000</v>
      </c>
      <c r="C35" t="s">
        <v>9</v>
      </c>
      <c r="D35">
        <v>1.2306490000000001</v>
      </c>
      <c r="E35">
        <v>0.103932</v>
      </c>
      <c r="F35">
        <v>13.36697</v>
      </c>
      <c r="G35">
        <v>9.6755999999999995E-2</v>
      </c>
      <c r="H35">
        <v>5.4752000000000002E-2</v>
      </c>
      <c r="I35">
        <v>43</v>
      </c>
      <c r="J35">
        <v>100</v>
      </c>
      <c r="K35" s="1">
        <v>100</v>
      </c>
      <c r="L35" s="1" t="s">
        <v>41</v>
      </c>
      <c r="M35" s="1" t="s">
        <v>196</v>
      </c>
      <c r="N35" s="73">
        <f t="shared" si="0"/>
        <v>13.333333333333334</v>
      </c>
    </row>
    <row r="36" spans="1:15" x14ac:dyDescent="0.35">
      <c r="A36" t="s">
        <v>206</v>
      </c>
      <c r="B36">
        <v>24000</v>
      </c>
      <c r="C36" t="s">
        <v>9</v>
      </c>
      <c r="D36">
        <v>1.3177639999999999</v>
      </c>
      <c r="E36">
        <v>0.106464</v>
      </c>
      <c r="F36">
        <v>11.580831999999999</v>
      </c>
      <c r="G36">
        <v>9.8630999999999996E-2</v>
      </c>
      <c r="H36">
        <v>5.9145999999999997E-2</v>
      </c>
      <c r="I36">
        <v>44</v>
      </c>
      <c r="J36">
        <v>100</v>
      </c>
      <c r="K36" s="1">
        <v>100</v>
      </c>
      <c r="L36" s="1" t="s">
        <v>41</v>
      </c>
      <c r="M36" s="1" t="s">
        <v>196</v>
      </c>
      <c r="N36" s="73">
        <f t="shared" si="0"/>
        <v>13.333333333333334</v>
      </c>
    </row>
    <row r="37" spans="1:15" x14ac:dyDescent="0.35">
      <c r="D37" s="61">
        <f>AVERAGE(D34:D36)</f>
        <v>1.2555426666666667</v>
      </c>
      <c r="N37" s="73"/>
    </row>
    <row r="38" spans="1:15" x14ac:dyDescent="0.35">
      <c r="N38" s="73"/>
    </row>
    <row r="39" spans="1:15" x14ac:dyDescent="0.35">
      <c r="A39" t="s">
        <v>269</v>
      </c>
      <c r="B39">
        <v>24000</v>
      </c>
      <c r="C39" t="s">
        <v>9</v>
      </c>
      <c r="D39">
        <v>1.2439530000000001</v>
      </c>
      <c r="E39">
        <v>0.105714</v>
      </c>
      <c r="F39">
        <v>14.164586</v>
      </c>
      <c r="G39">
        <v>9.8461999999999994E-2</v>
      </c>
      <c r="H39">
        <v>5.8353000000000002E-2</v>
      </c>
      <c r="I39">
        <v>42</v>
      </c>
      <c r="J39">
        <v>100</v>
      </c>
      <c r="K39" s="1">
        <v>100</v>
      </c>
      <c r="L39" s="1" t="s">
        <v>41</v>
      </c>
      <c r="M39" s="1" t="s">
        <v>196</v>
      </c>
      <c r="N39" s="73">
        <f t="shared" si="0"/>
        <v>13.333333333333334</v>
      </c>
      <c r="O39" t="s">
        <v>279</v>
      </c>
    </row>
    <row r="40" spans="1:15" x14ac:dyDescent="0.35">
      <c r="A40" t="s">
        <v>269</v>
      </c>
      <c r="B40">
        <v>24000</v>
      </c>
      <c r="C40" t="s">
        <v>9</v>
      </c>
      <c r="D40">
        <v>1.247582</v>
      </c>
      <c r="E40">
        <v>0.105863</v>
      </c>
      <c r="F40">
        <v>13.79974</v>
      </c>
      <c r="G40">
        <v>9.8893999999999996E-2</v>
      </c>
      <c r="H40">
        <v>5.7692E-2</v>
      </c>
      <c r="I40">
        <v>43</v>
      </c>
      <c r="J40">
        <v>100</v>
      </c>
      <c r="K40" s="1">
        <v>100</v>
      </c>
      <c r="L40" s="1" t="s">
        <v>41</v>
      </c>
      <c r="M40" s="1" t="s">
        <v>196</v>
      </c>
      <c r="N40" s="73">
        <f t="shared" si="0"/>
        <v>13.333333333333334</v>
      </c>
      <c r="O40" t="s">
        <v>279</v>
      </c>
    </row>
    <row r="41" spans="1:15" x14ac:dyDescent="0.35">
      <c r="A41" t="s">
        <v>269</v>
      </c>
      <c r="B41">
        <v>24000</v>
      </c>
      <c r="C41" t="s">
        <v>9</v>
      </c>
      <c r="D41">
        <v>1.490958</v>
      </c>
      <c r="E41">
        <v>0.11214200000000001</v>
      </c>
      <c r="F41">
        <v>16.352651999999999</v>
      </c>
      <c r="G41">
        <v>0.104181</v>
      </c>
      <c r="H41">
        <v>5.8964999999999997E-2</v>
      </c>
      <c r="I41">
        <v>44</v>
      </c>
      <c r="J41">
        <v>100</v>
      </c>
      <c r="K41" s="1">
        <v>100</v>
      </c>
      <c r="L41" s="1" t="s">
        <v>41</v>
      </c>
      <c r="M41" s="1" t="s">
        <v>196</v>
      </c>
      <c r="N41" s="73">
        <f t="shared" si="0"/>
        <v>13.333333333333334</v>
      </c>
      <c r="O41" t="s">
        <v>279</v>
      </c>
    </row>
    <row r="42" spans="1:15" x14ac:dyDescent="0.35">
      <c r="D42" s="61">
        <f>AVERAGE(D39:D41)</f>
        <v>1.3274976666666667</v>
      </c>
      <c r="N42" s="73"/>
    </row>
    <row r="43" spans="1:15" x14ac:dyDescent="0.35">
      <c r="N43" s="73"/>
    </row>
    <row r="44" spans="1:15" x14ac:dyDescent="0.35">
      <c r="A44" t="s">
        <v>271</v>
      </c>
      <c r="B44">
        <v>24000</v>
      </c>
      <c r="C44" t="s">
        <v>9</v>
      </c>
      <c r="D44">
        <v>1.2576719999999999</v>
      </c>
      <c r="E44">
        <v>0.106083</v>
      </c>
      <c r="F44">
        <v>14.099461</v>
      </c>
      <c r="G44">
        <v>9.8796999999999996E-2</v>
      </c>
      <c r="H44">
        <v>5.8257000000000003E-2</v>
      </c>
      <c r="I44">
        <v>42</v>
      </c>
      <c r="J44">
        <v>100</v>
      </c>
      <c r="K44" s="1">
        <v>100</v>
      </c>
      <c r="L44" s="1" t="s">
        <v>41</v>
      </c>
      <c r="M44" s="1" t="s">
        <v>41</v>
      </c>
      <c r="N44" s="73">
        <f t="shared" si="0"/>
        <v>13.333333333333334</v>
      </c>
      <c r="O44" t="s">
        <v>281</v>
      </c>
    </row>
    <row r="45" spans="1:15" x14ac:dyDescent="0.35">
      <c r="A45" t="s">
        <v>271</v>
      </c>
      <c r="B45">
        <v>24000</v>
      </c>
      <c r="C45" t="s">
        <v>9</v>
      </c>
      <c r="D45">
        <v>1.254988</v>
      </c>
      <c r="E45">
        <v>0.10589800000000001</v>
      </c>
      <c r="F45">
        <v>13.689927000000001</v>
      </c>
      <c r="G45">
        <v>9.8133999999999999E-2</v>
      </c>
      <c r="H45">
        <v>5.7279999999999998E-2</v>
      </c>
      <c r="I45">
        <v>43</v>
      </c>
      <c r="J45">
        <v>100</v>
      </c>
      <c r="K45" s="1">
        <v>100</v>
      </c>
      <c r="L45" s="1" t="s">
        <v>41</v>
      </c>
      <c r="M45" s="1" t="s">
        <v>41</v>
      </c>
      <c r="N45" s="73">
        <f t="shared" si="0"/>
        <v>13.333333333333334</v>
      </c>
      <c r="O45" t="s">
        <v>281</v>
      </c>
    </row>
    <row r="46" spans="1:15" x14ac:dyDescent="0.35">
      <c r="A46" t="s">
        <v>271</v>
      </c>
      <c r="B46">
        <v>24000</v>
      </c>
      <c r="C46" t="s">
        <v>9</v>
      </c>
      <c r="D46">
        <v>1.446115</v>
      </c>
      <c r="E46">
        <v>0.110585</v>
      </c>
      <c r="F46">
        <v>15.797732999999999</v>
      </c>
      <c r="G46">
        <v>0.102634</v>
      </c>
      <c r="H46">
        <v>5.8513999999999997E-2</v>
      </c>
      <c r="I46">
        <v>44</v>
      </c>
      <c r="J46">
        <v>100</v>
      </c>
      <c r="K46" s="1">
        <v>100</v>
      </c>
      <c r="L46" s="1" t="s">
        <v>41</v>
      </c>
      <c r="M46" s="1" t="s">
        <v>41</v>
      </c>
      <c r="N46" s="73">
        <f t="shared" si="0"/>
        <v>13.333333333333334</v>
      </c>
      <c r="O46" t="s">
        <v>281</v>
      </c>
    </row>
    <row r="47" spans="1:15" x14ac:dyDescent="0.35">
      <c r="D47" s="61">
        <f>AVERAGE(D44:D46)</f>
        <v>1.3195916666666667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BAE7-5ED0-427A-B8CD-EE28F16EDE3B}">
  <dimension ref="A1:O17"/>
  <sheetViews>
    <sheetView tabSelected="1" zoomScale="55" zoomScaleNormal="55" workbookViewId="0">
      <selection activeCell="A17" sqref="A17"/>
    </sheetView>
  </sheetViews>
  <sheetFormatPr baseColWidth="10" defaultRowHeight="14.5" x14ac:dyDescent="0.35"/>
  <cols>
    <col min="1" max="1" width="18.90625" bestFit="1" customWidth="1"/>
    <col min="2" max="2" width="5.08984375" bestFit="1" customWidth="1"/>
    <col min="5" max="5" width="7.08984375" customWidth="1"/>
    <col min="6" max="8" width="7.7265625" customWidth="1"/>
    <col min="9" max="9" width="7.26953125" customWidth="1"/>
    <col min="10" max="10" width="4.90625" bestFit="1" customWidth="1"/>
    <col min="11" max="11" width="6.7265625" bestFit="1" customWidth="1"/>
    <col min="12" max="12" width="7.36328125" bestFit="1" customWidth="1"/>
    <col min="13" max="13" width="7.7265625" bestFit="1" customWidth="1"/>
    <col min="14" max="14" width="9.453125" bestFit="1" customWidth="1"/>
    <col min="15" max="15" width="6.54296875" bestFit="1" customWidth="1"/>
  </cols>
  <sheetData>
    <row r="1" spans="1:15" s="8" customFormat="1" ht="29" x14ac:dyDescent="0.35">
      <c r="A1" s="8" t="s">
        <v>7</v>
      </c>
      <c r="B1" s="8" t="s">
        <v>25</v>
      </c>
      <c r="C1" s="8" t="s">
        <v>53</v>
      </c>
      <c r="D1" s="8" t="s">
        <v>272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</row>
    <row r="3" spans="1:15" x14ac:dyDescent="0.35">
      <c r="A3" t="s">
        <v>278</v>
      </c>
      <c r="B3">
        <v>6020</v>
      </c>
      <c r="C3" t="s">
        <v>222</v>
      </c>
      <c r="D3" s="61">
        <v>1</v>
      </c>
      <c r="E3" s="61">
        <v>1.4337</v>
      </c>
      <c r="F3" s="61">
        <v>0.11366799999999999</v>
      </c>
    </row>
    <row r="4" spans="1:15" x14ac:dyDescent="0.35">
      <c r="A4" t="s">
        <v>278</v>
      </c>
      <c r="B4">
        <v>6020</v>
      </c>
      <c r="C4" t="s">
        <v>218</v>
      </c>
      <c r="D4" s="61">
        <v>0.86639999999999995</v>
      </c>
      <c r="E4" s="61">
        <v>1.1684000000000001</v>
      </c>
      <c r="F4" s="61">
        <v>0.10433400000000001</v>
      </c>
    </row>
    <row r="5" spans="1:15" x14ac:dyDescent="0.35">
      <c r="A5" t="s">
        <v>278</v>
      </c>
      <c r="B5">
        <v>6020</v>
      </c>
      <c r="C5" t="s">
        <v>219</v>
      </c>
      <c r="D5" s="61">
        <v>0.86240000000000006</v>
      </c>
      <c r="E5" s="61">
        <v>1.1672</v>
      </c>
      <c r="F5" s="61">
        <v>0.103522</v>
      </c>
    </row>
    <row r="6" spans="1:15" x14ac:dyDescent="0.35">
      <c r="A6" t="s">
        <v>278</v>
      </c>
      <c r="B6">
        <v>6020</v>
      </c>
      <c r="C6" t="s">
        <v>224</v>
      </c>
      <c r="D6" s="61">
        <v>0.8427</v>
      </c>
      <c r="E6" s="61">
        <v>1.1394</v>
      </c>
      <c r="F6" s="61">
        <v>0.10123100000000002</v>
      </c>
    </row>
    <row r="7" spans="1:15" x14ac:dyDescent="0.35">
      <c r="A7" t="s">
        <v>278</v>
      </c>
      <c r="B7">
        <v>6020</v>
      </c>
      <c r="C7" t="s">
        <v>217</v>
      </c>
      <c r="D7" s="61">
        <v>0.88170000000000004</v>
      </c>
      <c r="E7" s="61">
        <v>1.2192000000000001</v>
      </c>
      <c r="F7" s="61">
        <v>0.10378399999999999</v>
      </c>
    </row>
    <row r="8" spans="1:15" x14ac:dyDescent="0.35">
      <c r="D8" s="61"/>
      <c r="E8" s="61"/>
      <c r="F8" s="61"/>
    </row>
    <row r="9" spans="1:15" x14ac:dyDescent="0.35">
      <c r="B9">
        <v>6020</v>
      </c>
      <c r="C9" t="s">
        <v>9</v>
      </c>
      <c r="D9" s="61">
        <f>(( E9/$E$3) + (F9/$F$3)) / 2</f>
        <v>0.99290557324478734</v>
      </c>
      <c r="E9" s="61">
        <v>1.4311039999999999</v>
      </c>
      <c r="F9" s="61">
        <v>0.112261</v>
      </c>
      <c r="G9">
        <v>22.831237000000002</v>
      </c>
      <c r="H9">
        <v>0.10874499999999999</v>
      </c>
      <c r="I9">
        <v>7.4129E-2</v>
      </c>
      <c r="J9">
        <v>42</v>
      </c>
      <c r="K9">
        <v>100</v>
      </c>
      <c r="L9">
        <v>50</v>
      </c>
      <c r="M9" t="s">
        <v>41</v>
      </c>
      <c r="N9" t="s">
        <v>196</v>
      </c>
      <c r="O9" s="73">
        <f>(32*L9*K9)/B9</f>
        <v>26.578073089700997</v>
      </c>
    </row>
    <row r="10" spans="1:15" x14ac:dyDescent="0.35">
      <c r="B10">
        <v>6020</v>
      </c>
      <c r="C10" t="s">
        <v>9</v>
      </c>
      <c r="D10" s="61">
        <f t="shared" ref="D10:D11" si="0">(( E10/$E$3) + (F10/$F$3)) / 2</f>
        <v>0.92859803550353992</v>
      </c>
      <c r="E10" s="61">
        <v>1.298359</v>
      </c>
      <c r="F10" s="61">
        <v>0.108166</v>
      </c>
      <c r="G10">
        <v>15.472757</v>
      </c>
      <c r="H10">
        <v>0.102226</v>
      </c>
      <c r="I10">
        <v>6.1369E-2</v>
      </c>
      <c r="J10">
        <v>43</v>
      </c>
      <c r="K10">
        <v>100</v>
      </c>
      <c r="L10">
        <v>50</v>
      </c>
      <c r="M10" t="s">
        <v>41</v>
      </c>
      <c r="N10" t="s">
        <v>196</v>
      </c>
      <c r="O10" s="73">
        <f t="shared" ref="O10:O11" si="1">(32*L10*K10)/B10</f>
        <v>26.578073089700997</v>
      </c>
    </row>
    <row r="11" spans="1:15" x14ac:dyDescent="0.35">
      <c r="B11">
        <v>6020</v>
      </c>
      <c r="C11" t="s">
        <v>9</v>
      </c>
      <c r="D11" s="61">
        <f t="shared" si="0"/>
        <v>0.93797887722114104</v>
      </c>
      <c r="E11" s="61">
        <v>1.31576</v>
      </c>
      <c r="F11" s="61">
        <v>0.108919</v>
      </c>
      <c r="G11">
        <v>13.615874</v>
      </c>
      <c r="H11">
        <v>0.103202</v>
      </c>
      <c r="I11">
        <v>6.2156999999999997E-2</v>
      </c>
      <c r="J11">
        <v>44</v>
      </c>
      <c r="K11">
        <v>100</v>
      </c>
      <c r="L11">
        <v>50</v>
      </c>
      <c r="M11" t="s">
        <v>41</v>
      </c>
      <c r="N11" t="s">
        <v>196</v>
      </c>
      <c r="O11" s="73">
        <f t="shared" si="1"/>
        <v>26.578073089700997</v>
      </c>
    </row>
    <row r="12" spans="1:15" x14ac:dyDescent="0.35">
      <c r="D12" s="61"/>
      <c r="E12" s="61">
        <f>AVERAGE(E9:E11)</f>
        <v>1.3484076666666667</v>
      </c>
      <c r="F12" s="61">
        <f>AVERAGE(F9:F11)</f>
        <v>0.10978199999999999</v>
      </c>
    </row>
    <row r="14" spans="1:15" x14ac:dyDescent="0.35">
      <c r="B14">
        <v>6020</v>
      </c>
      <c r="C14" t="s">
        <v>9</v>
      </c>
      <c r="D14" s="61">
        <f>(( E14/$E$3) + (F14/$F$3)) / 2</f>
        <v>0.90603310412378546</v>
      </c>
      <c r="E14" s="61">
        <v>1.25945</v>
      </c>
      <c r="F14" s="61">
        <v>0.10612099999999999</v>
      </c>
      <c r="G14" s="61">
        <v>15.152126000000001</v>
      </c>
      <c r="H14" s="61">
        <v>0.100901</v>
      </c>
      <c r="I14" s="61">
        <v>5.7861999999999997E-2</v>
      </c>
      <c r="J14">
        <v>42</v>
      </c>
      <c r="K14">
        <v>100</v>
      </c>
      <c r="L14">
        <v>100</v>
      </c>
      <c r="M14" t="s">
        <v>41</v>
      </c>
      <c r="N14" t="s">
        <v>196</v>
      </c>
      <c r="O14" s="73">
        <f>(32*L14*K14)/B14</f>
        <v>53.156146179401993</v>
      </c>
    </row>
    <row r="15" spans="1:15" x14ac:dyDescent="0.35">
      <c r="B15">
        <v>6020</v>
      </c>
      <c r="C15" t="s">
        <v>9</v>
      </c>
      <c r="D15" s="61">
        <f>(( E15/$E$3) + (F15/$F$3)) / 2</f>
        <v>1.0941872661468093</v>
      </c>
      <c r="E15" s="61">
        <v>1.612555</v>
      </c>
      <c r="F15" s="61">
        <v>0.12089999999999999</v>
      </c>
      <c r="G15" s="61">
        <v>20.499368</v>
      </c>
      <c r="H15" s="61">
        <v>0.11924700000000001</v>
      </c>
      <c r="I15" s="61">
        <v>7.2219000000000005E-2</v>
      </c>
      <c r="J15">
        <v>43</v>
      </c>
      <c r="K15">
        <v>100</v>
      </c>
      <c r="L15">
        <v>100</v>
      </c>
      <c r="M15" t="s">
        <v>41</v>
      </c>
      <c r="N15" t="s">
        <v>196</v>
      </c>
      <c r="O15" s="73">
        <f t="shared" ref="O15:O16" si="2">(32*L15*K15)/B15</f>
        <v>53.156146179401993</v>
      </c>
    </row>
    <row r="16" spans="1:15" x14ac:dyDescent="0.35">
      <c r="B16">
        <v>6020</v>
      </c>
      <c r="C16" t="s">
        <v>9</v>
      </c>
      <c r="D16" s="61">
        <f>(( E16/$E$3) + (F16/$F$3)) / 2</f>
        <v>0.92471461990988546</v>
      </c>
      <c r="E16" s="61">
        <v>1.280173</v>
      </c>
      <c r="F16" s="61">
        <v>0.108725</v>
      </c>
      <c r="G16" s="61">
        <v>12.957032</v>
      </c>
      <c r="H16" s="61">
        <v>0.10355499999999999</v>
      </c>
      <c r="I16" s="61">
        <v>5.9424999999999999E-2</v>
      </c>
      <c r="J16">
        <v>44</v>
      </c>
      <c r="K16">
        <v>100</v>
      </c>
      <c r="L16">
        <v>100</v>
      </c>
      <c r="M16" t="s">
        <v>41</v>
      </c>
      <c r="N16" t="s">
        <v>196</v>
      </c>
      <c r="O16" s="73">
        <f t="shared" si="2"/>
        <v>53.156146179401993</v>
      </c>
    </row>
    <row r="17" spans="5:6" x14ac:dyDescent="0.35">
      <c r="E17" s="61">
        <f>AVERAGE(E14:E16)</f>
        <v>1.3840593333333331</v>
      </c>
      <c r="F17" s="61">
        <f>AVERAGE(F14:F16)</f>
        <v>0.11191533333333333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D0F4-0A8D-474C-B99F-D260C4EB198C}">
  <dimension ref="A1:O18"/>
  <sheetViews>
    <sheetView topLeftCell="B1" zoomScale="55" zoomScaleNormal="55" workbookViewId="0">
      <selection activeCell="D24" sqref="D24"/>
    </sheetView>
  </sheetViews>
  <sheetFormatPr baseColWidth="10" defaultRowHeight="14.5" x14ac:dyDescent="0.35"/>
  <cols>
    <col min="1" max="1" width="19.36328125" bestFit="1" customWidth="1"/>
    <col min="2" max="2" width="4.81640625" bestFit="1" customWidth="1"/>
    <col min="4" max="4" width="8.81640625" bestFit="1" customWidth="1"/>
    <col min="5" max="5" width="7.453125" customWidth="1"/>
    <col min="6" max="6" width="7.36328125" customWidth="1"/>
  </cols>
  <sheetData>
    <row r="1" spans="1:15" s="8" customFormat="1" ht="29" x14ac:dyDescent="0.35">
      <c r="A1" s="8" t="s">
        <v>7</v>
      </c>
      <c r="B1" s="8" t="s">
        <v>25</v>
      </c>
      <c r="C1" s="8" t="s">
        <v>53</v>
      </c>
      <c r="D1" s="8" t="s">
        <v>272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</row>
    <row r="3" spans="1:15" x14ac:dyDescent="0.35">
      <c r="A3" t="s">
        <v>273</v>
      </c>
      <c r="B3">
        <v>4637</v>
      </c>
      <c r="C3" t="s">
        <v>222</v>
      </c>
      <c r="D3">
        <v>1</v>
      </c>
      <c r="E3">
        <v>1.2844</v>
      </c>
      <c r="F3">
        <v>0.10016</v>
      </c>
    </row>
    <row r="4" spans="1:15" x14ac:dyDescent="0.35">
      <c r="A4" t="s">
        <v>273</v>
      </c>
      <c r="B4">
        <v>4637</v>
      </c>
      <c r="C4" t="s">
        <v>218</v>
      </c>
      <c r="D4">
        <v>0.92290000000000005</v>
      </c>
      <c r="E4">
        <v>1.1488</v>
      </c>
      <c r="F4">
        <v>9.5287999999999998E-2</v>
      </c>
    </row>
    <row r="5" spans="1:15" x14ac:dyDescent="0.35">
      <c r="A5" t="s">
        <v>273</v>
      </c>
      <c r="B5">
        <v>4637</v>
      </c>
      <c r="C5" t="s">
        <v>219</v>
      </c>
      <c r="D5">
        <v>0.91549999999999998</v>
      </c>
      <c r="E5">
        <v>1.1460999999999999</v>
      </c>
      <c r="F5">
        <v>9.4007000000000007E-2</v>
      </c>
    </row>
    <row r="6" spans="1:15" x14ac:dyDescent="0.35">
      <c r="A6" t="s">
        <v>273</v>
      </c>
      <c r="B6">
        <v>4637</v>
      </c>
      <c r="C6" t="s">
        <v>224</v>
      </c>
      <c r="D6">
        <v>0.89510000000000001</v>
      </c>
      <c r="E6">
        <v>1.1197999999999999</v>
      </c>
      <c r="F6">
        <v>9.1990000000000002E-2</v>
      </c>
    </row>
    <row r="7" spans="1:15" x14ac:dyDescent="0.35">
      <c r="A7" t="s">
        <v>273</v>
      </c>
      <c r="B7">
        <v>4637</v>
      </c>
      <c r="C7" t="s">
        <v>217</v>
      </c>
      <c r="D7">
        <v>0.90739999999999998</v>
      </c>
      <c r="E7">
        <v>1.1534</v>
      </c>
      <c r="F7">
        <v>9.1826000000000005E-2</v>
      </c>
    </row>
    <row r="9" spans="1:15" x14ac:dyDescent="0.35">
      <c r="C9" t="s">
        <v>9</v>
      </c>
      <c r="D9">
        <f>((E9/$E$3)+(F9/$F$3))/2</f>
        <v>0.97394302501236263</v>
      </c>
      <c r="E9">
        <v>1.254794</v>
      </c>
      <c r="F9">
        <v>9.7249000000000002E-2</v>
      </c>
      <c r="G9">
        <v>13.132654</v>
      </c>
      <c r="H9">
        <v>8.7484999999999993E-2</v>
      </c>
      <c r="I9">
        <v>4.7487000000000001E-2</v>
      </c>
      <c r="J9">
        <v>42</v>
      </c>
      <c r="K9">
        <v>100</v>
      </c>
      <c r="L9">
        <v>50</v>
      </c>
    </row>
    <row r="10" spans="1:15" x14ac:dyDescent="0.35">
      <c r="C10" t="s">
        <v>9</v>
      </c>
      <c r="D10">
        <f t="shared" ref="D10:D17" si="0">((E10/$E$3)+(F10/$F$3))/2</f>
        <v>0.95256185462960297</v>
      </c>
      <c r="E10">
        <v>1.2133860000000001</v>
      </c>
      <c r="F10">
        <v>9.6195000000000003E-2</v>
      </c>
      <c r="G10">
        <v>12.607866</v>
      </c>
      <c r="H10">
        <v>8.6476999999999998E-2</v>
      </c>
      <c r="I10">
        <v>4.7010000000000003E-2</v>
      </c>
      <c r="J10">
        <v>43</v>
      </c>
      <c r="K10">
        <v>100</v>
      </c>
      <c r="L10">
        <v>50</v>
      </c>
    </row>
    <row r="11" spans="1:15" x14ac:dyDescent="0.35">
      <c r="C11" t="s">
        <v>9</v>
      </c>
      <c r="D11">
        <f t="shared" si="0"/>
        <v>0.98354075335582658</v>
      </c>
      <c r="E11">
        <v>1.278769</v>
      </c>
      <c r="F11">
        <v>9.7302E-2</v>
      </c>
      <c r="G11">
        <v>13.359182000000001</v>
      </c>
      <c r="H11">
        <v>8.7424000000000002E-2</v>
      </c>
      <c r="I11">
        <v>4.7259000000000002E-2</v>
      </c>
      <c r="J11">
        <v>44</v>
      </c>
      <c r="K11">
        <v>100</v>
      </c>
      <c r="L11">
        <v>50</v>
      </c>
    </row>
    <row r="12" spans="1:15" x14ac:dyDescent="0.35">
      <c r="E12">
        <f>AVERAGE(E9:E11)</f>
        <v>1.2489830000000002</v>
      </c>
      <c r="F12">
        <f>AVERAGE(F9:F11)</f>
        <v>9.6915333333333339E-2</v>
      </c>
    </row>
    <row r="15" spans="1:15" x14ac:dyDescent="0.35">
      <c r="C15" t="s">
        <v>9</v>
      </c>
      <c r="D15">
        <f t="shared" si="0"/>
        <v>1.1028293120916222</v>
      </c>
      <c r="E15">
        <v>1.483161</v>
      </c>
      <c r="F15">
        <v>0.10525900000000001</v>
      </c>
      <c r="G15">
        <v>19.279572999999999</v>
      </c>
      <c r="H15">
        <v>9.4829999999999998E-2</v>
      </c>
      <c r="I15">
        <v>4.6994000000000001E-2</v>
      </c>
      <c r="J15">
        <v>42</v>
      </c>
      <c r="K15">
        <v>100</v>
      </c>
      <c r="L15">
        <v>100</v>
      </c>
    </row>
    <row r="16" spans="1:15" x14ac:dyDescent="0.35">
      <c r="C16" t="s">
        <v>9</v>
      </c>
      <c r="D16">
        <f t="shared" si="0"/>
        <v>0.91527682801880117</v>
      </c>
      <c r="E16">
        <v>1.162593</v>
      </c>
      <c r="F16">
        <v>9.2687000000000005E-2</v>
      </c>
      <c r="G16">
        <v>12.146026000000001</v>
      </c>
      <c r="H16">
        <v>8.2376000000000005E-2</v>
      </c>
      <c r="I16">
        <v>4.4514999999999999E-2</v>
      </c>
      <c r="J16">
        <v>43</v>
      </c>
      <c r="K16">
        <v>100</v>
      </c>
      <c r="L16">
        <v>100</v>
      </c>
    </row>
    <row r="17" spans="3:12" x14ac:dyDescent="0.35">
      <c r="C17" t="s">
        <v>9</v>
      </c>
      <c r="D17">
        <f t="shared" si="0"/>
        <v>0.95979485765783157</v>
      </c>
      <c r="E17">
        <v>1.2375700000000001</v>
      </c>
      <c r="F17">
        <v>9.5757999999999996E-2</v>
      </c>
      <c r="G17">
        <v>12.761132999999999</v>
      </c>
      <c r="H17">
        <v>8.6579000000000003E-2</v>
      </c>
      <c r="I17">
        <v>4.6478999999999999E-2</v>
      </c>
      <c r="J17">
        <v>44</v>
      </c>
      <c r="K17">
        <v>100</v>
      </c>
      <c r="L17">
        <v>100</v>
      </c>
    </row>
    <row r="18" spans="3:12" x14ac:dyDescent="0.35">
      <c r="E18">
        <f>AVERAGE(E15:E17)</f>
        <v>1.2944413333333333</v>
      </c>
      <c r="F18">
        <f>AVERAGE(F15:F17)</f>
        <v>9.790133333333334E-2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88BB-481F-4DC9-8FA4-2071DA3723F3}">
  <dimension ref="A1:O11"/>
  <sheetViews>
    <sheetView zoomScale="55" zoomScaleNormal="55" workbookViewId="0">
      <selection activeCell="D9" sqref="D9"/>
    </sheetView>
  </sheetViews>
  <sheetFormatPr baseColWidth="10" defaultRowHeight="14.5" x14ac:dyDescent="0.35"/>
  <cols>
    <col min="1" max="1" width="19.453125" bestFit="1" customWidth="1"/>
    <col min="2" max="2" width="5.08984375" bestFit="1" customWidth="1"/>
    <col min="10" max="10" width="4.90625" bestFit="1" customWidth="1"/>
    <col min="11" max="11" width="6.7265625" bestFit="1" customWidth="1"/>
    <col min="12" max="12" width="7.36328125" bestFit="1" customWidth="1"/>
    <col min="13" max="13" width="7.7265625" bestFit="1" customWidth="1"/>
    <col min="14" max="14" width="9.453125" bestFit="1" customWidth="1"/>
    <col min="15" max="15" width="6.54296875" bestFit="1" customWidth="1"/>
  </cols>
  <sheetData>
    <row r="1" spans="1:15" s="8" customFormat="1" ht="29" x14ac:dyDescent="0.35">
      <c r="A1" s="8" t="s">
        <v>7</v>
      </c>
      <c r="B1" s="8" t="s">
        <v>25</v>
      </c>
      <c r="C1" s="8" t="s">
        <v>53</v>
      </c>
      <c r="D1" s="8" t="s">
        <v>272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</row>
    <row r="2" spans="1:15" x14ac:dyDescent="0.35">
      <c r="A2" t="s">
        <v>274</v>
      </c>
      <c r="B2">
        <v>5315</v>
      </c>
      <c r="C2" t="s">
        <v>222</v>
      </c>
      <c r="D2">
        <v>1</v>
      </c>
      <c r="E2">
        <v>10.489699999999999</v>
      </c>
      <c r="F2">
        <v>1.4154</v>
      </c>
    </row>
    <row r="3" spans="1:15" x14ac:dyDescent="0.35">
      <c r="A3" t="s">
        <v>274</v>
      </c>
      <c r="B3">
        <v>5315</v>
      </c>
      <c r="C3" t="s">
        <v>218</v>
      </c>
      <c r="D3">
        <v>0.89439999999999997</v>
      </c>
      <c r="E3">
        <v>10.022</v>
      </c>
      <c r="F3">
        <v>1.1796</v>
      </c>
    </row>
    <row r="4" spans="1:15" x14ac:dyDescent="0.35">
      <c r="A4" t="s">
        <v>274</v>
      </c>
      <c r="B4">
        <v>5315</v>
      </c>
      <c r="C4" t="s">
        <v>219</v>
      </c>
      <c r="D4">
        <v>0.89270000000000005</v>
      </c>
      <c r="E4">
        <v>9.9824999999999999</v>
      </c>
      <c r="F4">
        <v>1.1800999999999999</v>
      </c>
    </row>
    <row r="5" spans="1:15" x14ac:dyDescent="0.35">
      <c r="A5" t="s">
        <v>274</v>
      </c>
      <c r="B5">
        <v>5315</v>
      </c>
      <c r="C5" t="s">
        <v>224</v>
      </c>
      <c r="D5">
        <v>0.86850000000000005</v>
      </c>
      <c r="E5">
        <v>9.7143999999999995</v>
      </c>
      <c r="F5">
        <v>1.1477999999999999</v>
      </c>
    </row>
    <row r="6" spans="1:15" x14ac:dyDescent="0.35">
      <c r="A6" t="s">
        <v>274</v>
      </c>
      <c r="B6">
        <v>5315</v>
      </c>
      <c r="C6" t="s">
        <v>217</v>
      </c>
      <c r="D6">
        <v>0.90649999999999997</v>
      </c>
      <c r="E6">
        <v>9.8592999999999993</v>
      </c>
      <c r="F6">
        <v>1.2358</v>
      </c>
    </row>
    <row r="9" spans="1:15" x14ac:dyDescent="0.35">
      <c r="C9" t="s">
        <v>9</v>
      </c>
      <c r="D9">
        <v>0.89658312932919493</v>
      </c>
      <c r="E9">
        <v>1.278807</v>
      </c>
      <c r="F9">
        <v>0.102438</v>
      </c>
      <c r="G9">
        <v>13.506092000000001</v>
      </c>
      <c r="H9">
        <v>9.3615000000000004E-2</v>
      </c>
      <c r="I9">
        <v>4.6961999999999997E-2</v>
      </c>
      <c r="J9">
        <v>42</v>
      </c>
      <c r="K9">
        <v>100</v>
      </c>
      <c r="L9">
        <v>100</v>
      </c>
    </row>
    <row r="10" spans="1:15" x14ac:dyDescent="0.35">
      <c r="C10" t="s">
        <v>9</v>
      </c>
      <c r="D10">
        <v>1.0467369606251817</v>
      </c>
      <c r="E10">
        <v>1.60023</v>
      </c>
      <c r="F10">
        <v>0.11108999999999999</v>
      </c>
      <c r="G10">
        <v>17.997685000000001</v>
      </c>
      <c r="H10">
        <v>9.8502000000000006E-2</v>
      </c>
      <c r="I10">
        <v>5.1961E-2</v>
      </c>
      <c r="J10">
        <v>43</v>
      </c>
      <c r="K10">
        <v>100</v>
      </c>
      <c r="L10">
        <v>100</v>
      </c>
    </row>
    <row r="11" spans="1:15" x14ac:dyDescent="0.35">
      <c r="C11" t="s">
        <v>9</v>
      </c>
      <c r="D11">
        <v>0.87216205085312515</v>
      </c>
      <c r="E11">
        <v>1.242421</v>
      </c>
      <c r="F11">
        <v>9.9770999999999999E-2</v>
      </c>
      <c r="G11">
        <v>12.375102999999999</v>
      </c>
      <c r="H11">
        <v>8.9899999999999994E-2</v>
      </c>
      <c r="I11">
        <v>4.6996999999999997E-2</v>
      </c>
      <c r="J11">
        <v>44</v>
      </c>
      <c r="K11">
        <v>100</v>
      </c>
      <c r="L11">
        <v>100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CD04-938A-44C5-94A2-18A25BFC251F}">
  <dimension ref="A1:P15"/>
  <sheetViews>
    <sheetView zoomScale="55" zoomScaleNormal="55" workbookViewId="0">
      <selection activeCell="S7" sqref="S7"/>
    </sheetView>
  </sheetViews>
  <sheetFormatPr baseColWidth="10" defaultRowHeight="14.5" x14ac:dyDescent="0.35"/>
  <cols>
    <col min="1" max="1" width="20.7265625" bestFit="1" customWidth="1"/>
    <col min="2" max="2" width="5.08984375" bestFit="1" customWidth="1"/>
    <col min="4" max="4" width="9" customWidth="1"/>
    <col min="5" max="5" width="8.6328125" customWidth="1"/>
    <col min="6" max="6" width="8" customWidth="1"/>
    <col min="13" max="13" width="7.7265625" bestFit="1" customWidth="1"/>
    <col min="14" max="14" width="9.453125" bestFit="1" customWidth="1"/>
  </cols>
  <sheetData>
    <row r="1" spans="1:16" s="8" customFormat="1" ht="29" x14ac:dyDescent="0.35">
      <c r="A1" s="8" t="s">
        <v>7</v>
      </c>
      <c r="B1" s="8" t="s">
        <v>25</v>
      </c>
      <c r="C1" s="8" t="s">
        <v>53</v>
      </c>
      <c r="D1" s="8" t="s">
        <v>272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  <c r="P1" s="8" t="s">
        <v>29</v>
      </c>
    </row>
    <row r="2" spans="1:16" s="8" customFormat="1" x14ac:dyDescent="0.35">
      <c r="L2" s="9"/>
      <c r="M2" s="9"/>
      <c r="N2" s="9"/>
    </row>
    <row r="3" spans="1:16" x14ac:dyDescent="0.35">
      <c r="A3" t="s">
        <v>275</v>
      </c>
      <c r="B3">
        <v>5305</v>
      </c>
      <c r="C3" t="s">
        <v>222</v>
      </c>
      <c r="D3">
        <v>1</v>
      </c>
      <c r="E3">
        <v>1.3607</v>
      </c>
      <c r="F3">
        <v>0.12574199999999999</v>
      </c>
    </row>
    <row r="4" spans="1:16" x14ac:dyDescent="0.35">
      <c r="A4" t="s">
        <v>275</v>
      </c>
      <c r="B4">
        <v>5305</v>
      </c>
      <c r="C4" t="s">
        <v>218</v>
      </c>
      <c r="D4">
        <v>0.90749999999999997</v>
      </c>
      <c r="E4">
        <v>1.1621999999999999</v>
      </c>
      <c r="F4">
        <v>0.12081500000000001</v>
      </c>
    </row>
    <row r="5" spans="1:16" x14ac:dyDescent="0.35">
      <c r="A5" t="s">
        <v>275</v>
      </c>
      <c r="B5">
        <v>5305</v>
      </c>
      <c r="C5" t="s">
        <v>219</v>
      </c>
      <c r="D5">
        <v>0.89219999999999999</v>
      </c>
      <c r="E5">
        <v>1.1520999999999999</v>
      </c>
      <c r="F5">
        <v>0.117911</v>
      </c>
    </row>
    <row r="6" spans="1:16" x14ac:dyDescent="0.35">
      <c r="A6" t="s">
        <v>275</v>
      </c>
      <c r="B6">
        <v>5305</v>
      </c>
      <c r="C6" t="s">
        <v>224</v>
      </c>
      <c r="D6">
        <v>0.872</v>
      </c>
      <c r="E6">
        <v>1.125</v>
      </c>
      <c r="F6">
        <v>0.115332</v>
      </c>
    </row>
    <row r="7" spans="1:16" x14ac:dyDescent="0.35">
      <c r="A7" t="s">
        <v>275</v>
      </c>
      <c r="B7">
        <v>5305</v>
      </c>
      <c r="C7" t="s">
        <v>217</v>
      </c>
      <c r="D7">
        <v>0.8972</v>
      </c>
      <c r="E7">
        <v>1.1884999999999999</v>
      </c>
      <c r="F7">
        <v>0.1158</v>
      </c>
    </row>
    <row r="9" spans="1:16" x14ac:dyDescent="0.35">
      <c r="B9">
        <v>5305</v>
      </c>
      <c r="C9" t="s">
        <v>9</v>
      </c>
      <c r="E9">
        <v>1.3034520000000001</v>
      </c>
      <c r="F9">
        <v>0.124374</v>
      </c>
      <c r="G9">
        <v>15.105667</v>
      </c>
      <c r="H9">
        <v>0.116067</v>
      </c>
      <c r="I9">
        <v>6.5512000000000001E-2</v>
      </c>
      <c r="J9">
        <v>42</v>
      </c>
      <c r="K9">
        <v>100</v>
      </c>
      <c r="L9">
        <v>100</v>
      </c>
      <c r="M9" t="s">
        <v>41</v>
      </c>
      <c r="N9" t="s">
        <v>196</v>
      </c>
      <c r="O9" s="73">
        <f>(32*K9*L9)/B9</f>
        <v>60.320452403393027</v>
      </c>
      <c r="P9" t="s">
        <v>283</v>
      </c>
    </row>
    <row r="10" spans="1:16" x14ac:dyDescent="0.35">
      <c r="B10">
        <v>5305</v>
      </c>
      <c r="C10" t="s">
        <v>9</v>
      </c>
      <c r="E10">
        <v>1.233689</v>
      </c>
      <c r="F10">
        <v>0.123205</v>
      </c>
      <c r="G10">
        <v>12.954722</v>
      </c>
      <c r="H10">
        <v>0.11347500000000001</v>
      </c>
      <c r="I10">
        <v>6.6089999999999996E-2</v>
      </c>
      <c r="J10">
        <v>43</v>
      </c>
      <c r="K10">
        <v>100</v>
      </c>
      <c r="L10">
        <v>100</v>
      </c>
      <c r="M10" t="s">
        <v>41</v>
      </c>
      <c r="N10" t="s">
        <v>196</v>
      </c>
      <c r="O10" s="73">
        <f t="shared" ref="O10:O11" si="0">(32*K10*L10)/B10</f>
        <v>60.320452403393027</v>
      </c>
      <c r="P10" t="s">
        <v>283</v>
      </c>
    </row>
    <row r="11" spans="1:16" x14ac:dyDescent="0.35">
      <c r="B11">
        <v>5305</v>
      </c>
      <c r="C11" t="s">
        <v>9</v>
      </c>
      <c r="E11">
        <v>1.2532300000000001</v>
      </c>
      <c r="F11">
        <v>0.12210699999999999</v>
      </c>
      <c r="G11">
        <v>13.279436</v>
      </c>
      <c r="H11">
        <v>0.1135</v>
      </c>
      <c r="I11">
        <v>6.5972000000000003E-2</v>
      </c>
      <c r="J11">
        <v>44</v>
      </c>
      <c r="K11">
        <v>100</v>
      </c>
      <c r="L11">
        <v>100</v>
      </c>
      <c r="M11" t="s">
        <v>41</v>
      </c>
      <c r="N11" t="s">
        <v>196</v>
      </c>
      <c r="O11" s="73">
        <f t="shared" si="0"/>
        <v>60.320452403393027</v>
      </c>
      <c r="P11" t="s">
        <v>283</v>
      </c>
    </row>
    <row r="12" spans="1:16" x14ac:dyDescent="0.35">
      <c r="O12" s="74"/>
    </row>
    <row r="13" spans="1:16" x14ac:dyDescent="0.35">
      <c r="O13" s="73"/>
    </row>
    <row r="14" spans="1:16" x14ac:dyDescent="0.35">
      <c r="O14" s="73"/>
    </row>
    <row r="15" spans="1:16" x14ac:dyDescent="0.35">
      <c r="O15" s="73"/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3973-793C-4F7A-AC06-386F967FF302}">
  <dimension ref="A1:P12"/>
  <sheetViews>
    <sheetView zoomScale="55" zoomScaleNormal="55" workbookViewId="0">
      <pane ySplit="1" topLeftCell="A2" activePane="bottomLeft" state="frozen"/>
      <selection pane="bottomLeft" activeCell="D33" sqref="D33"/>
    </sheetView>
  </sheetViews>
  <sheetFormatPr baseColWidth="10" defaultRowHeight="14.5" x14ac:dyDescent="0.35"/>
  <cols>
    <col min="1" max="1" width="23.81640625" bestFit="1" customWidth="1"/>
    <col min="2" max="2" width="9.08984375" bestFit="1" customWidth="1"/>
    <col min="3" max="3" width="5.1796875" bestFit="1" customWidth="1"/>
    <col min="4" max="4" width="9.6328125" bestFit="1" customWidth="1"/>
    <col min="5" max="5" width="8.453125" bestFit="1" customWidth="1"/>
    <col min="6" max="6" width="7.36328125" bestFit="1" customWidth="1"/>
    <col min="10" max="10" width="4.90625" bestFit="1" customWidth="1"/>
    <col min="11" max="11" width="6.7265625" bestFit="1" customWidth="1"/>
    <col min="12" max="12" width="7.36328125" bestFit="1" customWidth="1"/>
    <col min="13" max="13" width="7.7265625" bestFit="1" customWidth="1"/>
    <col min="14" max="14" width="9.453125" bestFit="1" customWidth="1"/>
  </cols>
  <sheetData>
    <row r="1" spans="1:16" s="8" customFormat="1" ht="29" x14ac:dyDescent="0.35">
      <c r="A1" s="8" t="s">
        <v>7</v>
      </c>
      <c r="B1" s="8" t="s">
        <v>272</v>
      </c>
      <c r="C1" s="8" t="s">
        <v>25</v>
      </c>
      <c r="D1" s="8" t="s">
        <v>53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  <c r="P1" s="8" t="s">
        <v>29</v>
      </c>
    </row>
    <row r="3" spans="1:16" x14ac:dyDescent="0.35">
      <c r="A3" t="s">
        <v>276</v>
      </c>
      <c r="B3">
        <v>1</v>
      </c>
      <c r="C3">
        <v>1858</v>
      </c>
      <c r="D3" t="s">
        <v>222</v>
      </c>
      <c r="E3">
        <v>1.4045000000000001</v>
      </c>
      <c r="F3">
        <v>0.110331</v>
      </c>
    </row>
    <row r="4" spans="1:16" x14ac:dyDescent="0.35">
      <c r="A4" t="s">
        <v>276</v>
      </c>
      <c r="B4">
        <v>0.92379999999999995</v>
      </c>
      <c r="C4">
        <v>1858</v>
      </c>
      <c r="D4" t="s">
        <v>218</v>
      </c>
      <c r="E4">
        <v>1.2707999999999999</v>
      </c>
      <c r="F4">
        <v>0.104036</v>
      </c>
    </row>
    <row r="5" spans="1:16" x14ac:dyDescent="0.35">
      <c r="A5" t="s">
        <v>276</v>
      </c>
      <c r="B5">
        <v>0.91559999999999997</v>
      </c>
      <c r="C5">
        <v>1858</v>
      </c>
      <c r="D5" t="s">
        <v>219</v>
      </c>
      <c r="E5">
        <v>1.2478</v>
      </c>
      <c r="F5">
        <v>0.104022</v>
      </c>
    </row>
    <row r="6" spans="1:16" x14ac:dyDescent="0.35">
      <c r="A6" t="s">
        <v>276</v>
      </c>
      <c r="B6">
        <v>0.90139999999999998</v>
      </c>
      <c r="C6">
        <v>1858</v>
      </c>
      <c r="D6" t="s">
        <v>224</v>
      </c>
      <c r="E6">
        <v>1.2327999999999999</v>
      </c>
      <c r="F6">
        <v>0.102075</v>
      </c>
    </row>
    <row r="7" spans="1:16" x14ac:dyDescent="0.35">
      <c r="A7" t="s">
        <v>276</v>
      </c>
      <c r="B7">
        <v>0.90129999999999999</v>
      </c>
      <c r="C7">
        <v>1858</v>
      </c>
      <c r="D7" t="s">
        <v>217</v>
      </c>
      <c r="E7">
        <v>1.2511000000000001</v>
      </c>
      <c r="F7">
        <v>0.100608</v>
      </c>
    </row>
    <row r="10" spans="1:16" x14ac:dyDescent="0.35">
      <c r="C10">
        <v>1858</v>
      </c>
      <c r="D10" t="s">
        <v>9</v>
      </c>
      <c r="E10">
        <v>1.3329470000000001</v>
      </c>
      <c r="F10">
        <v>0.105241</v>
      </c>
      <c r="G10">
        <v>13.789481</v>
      </c>
      <c r="H10">
        <v>0.114387</v>
      </c>
      <c r="I10">
        <v>6.0634E-2</v>
      </c>
      <c r="J10">
        <v>42</v>
      </c>
      <c r="K10">
        <v>100</v>
      </c>
      <c r="L10">
        <v>100</v>
      </c>
      <c r="M10" t="s">
        <v>41</v>
      </c>
      <c r="N10" t="s">
        <v>196</v>
      </c>
      <c r="O10" s="74">
        <f>(32*K10*L10)/C10</f>
        <v>172.22820236813777</v>
      </c>
      <c r="P10" t="s">
        <v>282</v>
      </c>
    </row>
    <row r="11" spans="1:16" x14ac:dyDescent="0.35">
      <c r="C11">
        <v>1858</v>
      </c>
      <c r="D11" t="s">
        <v>9</v>
      </c>
      <c r="E11">
        <v>1.3507130000000001</v>
      </c>
      <c r="F11">
        <v>0.103271</v>
      </c>
      <c r="G11">
        <v>14.028128000000001</v>
      </c>
      <c r="H11">
        <v>0.11190700000000001</v>
      </c>
      <c r="I11">
        <v>5.8606999999999999E-2</v>
      </c>
      <c r="J11">
        <v>43</v>
      </c>
      <c r="K11">
        <v>100</v>
      </c>
      <c r="L11">
        <v>100</v>
      </c>
      <c r="M11" t="s">
        <v>41</v>
      </c>
      <c r="N11" t="s">
        <v>196</v>
      </c>
      <c r="O11" s="74">
        <f>(32*K11*L11)/C11</f>
        <v>172.22820236813777</v>
      </c>
      <c r="P11" t="s">
        <v>282</v>
      </c>
    </row>
    <row r="12" spans="1:16" x14ac:dyDescent="0.35">
      <c r="C12">
        <v>1858</v>
      </c>
      <c r="D12" t="s">
        <v>9</v>
      </c>
      <c r="E12">
        <v>1.3520350000000001</v>
      </c>
      <c r="F12">
        <v>0.10660799999999999</v>
      </c>
      <c r="G12">
        <v>13.873661999999999</v>
      </c>
      <c r="H12">
        <v>0.11605</v>
      </c>
      <c r="I12">
        <v>6.1020999999999999E-2</v>
      </c>
      <c r="J12">
        <v>44</v>
      </c>
      <c r="K12">
        <v>100</v>
      </c>
      <c r="L12">
        <v>100</v>
      </c>
      <c r="M12" t="s">
        <v>41</v>
      </c>
      <c r="N12" t="s">
        <v>196</v>
      </c>
      <c r="O12" s="74">
        <f>(32*K12*L12)/C12</f>
        <v>172.22820236813777</v>
      </c>
      <c r="P12" t="s">
        <v>282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C852-8DC9-4859-9A6E-541EF9FC1F47}">
  <dimension ref="A1:O16"/>
  <sheetViews>
    <sheetView zoomScale="55" zoomScaleNormal="55" workbookViewId="0">
      <selection activeCell="E20" sqref="E20"/>
    </sheetView>
  </sheetViews>
  <sheetFormatPr baseColWidth="10" defaultRowHeight="14.5" x14ac:dyDescent="0.35"/>
  <cols>
    <col min="1" max="1" width="18.7265625" bestFit="1" customWidth="1"/>
    <col min="2" max="2" width="4.453125" customWidth="1"/>
    <col min="3" max="3" width="9.453125" bestFit="1" customWidth="1"/>
    <col min="4" max="4" width="8.81640625" bestFit="1" customWidth="1"/>
    <col min="13" max="13" width="7.7265625" bestFit="1" customWidth="1"/>
    <col min="14" max="14" width="9.453125" bestFit="1" customWidth="1"/>
    <col min="15" max="15" width="6.54296875" bestFit="1" customWidth="1"/>
  </cols>
  <sheetData>
    <row r="1" spans="1:15" s="8" customFormat="1" ht="29" x14ac:dyDescent="0.35">
      <c r="A1" s="8" t="s">
        <v>7</v>
      </c>
      <c r="B1" s="8" t="s">
        <v>25</v>
      </c>
      <c r="C1" s="8" t="s">
        <v>53</v>
      </c>
      <c r="D1" s="8" t="s">
        <v>272</v>
      </c>
      <c r="E1" s="8" t="s">
        <v>2</v>
      </c>
      <c r="F1" s="8" t="s">
        <v>3</v>
      </c>
      <c r="G1" s="8" t="s">
        <v>6</v>
      </c>
      <c r="H1" s="8" t="s">
        <v>265</v>
      </c>
      <c r="I1" s="8" t="s">
        <v>266</v>
      </c>
      <c r="J1" s="8" t="s">
        <v>39</v>
      </c>
      <c r="K1" s="8" t="s">
        <v>1</v>
      </c>
      <c r="L1" s="9" t="s">
        <v>267</v>
      </c>
      <c r="M1" s="9" t="s">
        <v>268</v>
      </c>
      <c r="N1" s="9" t="s">
        <v>270</v>
      </c>
      <c r="O1" s="8" t="s">
        <v>232</v>
      </c>
    </row>
    <row r="3" spans="1:15" x14ac:dyDescent="0.35">
      <c r="A3" t="s">
        <v>277</v>
      </c>
      <c r="B3">
        <v>865</v>
      </c>
      <c r="C3" t="s">
        <v>222</v>
      </c>
      <c r="D3">
        <v>1</v>
      </c>
      <c r="E3">
        <v>1.1276999999999999</v>
      </c>
      <c r="F3">
        <v>7.4537000000000006E-2</v>
      </c>
    </row>
    <row r="4" spans="1:15" x14ac:dyDescent="0.35">
      <c r="A4" t="s">
        <v>277</v>
      </c>
      <c r="B4">
        <v>865</v>
      </c>
      <c r="C4" t="s">
        <v>218</v>
      </c>
      <c r="D4">
        <v>0.91520000000000001</v>
      </c>
      <c r="E4">
        <v>0.94610000000000005</v>
      </c>
      <c r="F4">
        <v>7.3899999999999993E-2</v>
      </c>
    </row>
    <row r="5" spans="1:15" x14ac:dyDescent="0.35">
      <c r="A5" t="s">
        <v>277</v>
      </c>
      <c r="B5">
        <v>865</v>
      </c>
      <c r="C5" t="s">
        <v>219</v>
      </c>
      <c r="D5">
        <v>0.8921</v>
      </c>
      <c r="E5">
        <v>0.93979999999999997</v>
      </c>
      <c r="F5">
        <v>7.0877999999999997E-2</v>
      </c>
    </row>
    <row r="6" spans="1:15" x14ac:dyDescent="0.35">
      <c r="A6" t="s">
        <v>277</v>
      </c>
      <c r="B6">
        <v>865</v>
      </c>
      <c r="C6" t="s">
        <v>224</v>
      </c>
      <c r="D6">
        <v>0.87360000000000004</v>
      </c>
      <c r="E6">
        <v>0.90980000000000005</v>
      </c>
      <c r="F6">
        <v>7.0098000000000008E-2</v>
      </c>
    </row>
    <row r="7" spans="1:15" x14ac:dyDescent="0.35">
      <c r="A7" t="s">
        <v>277</v>
      </c>
      <c r="B7">
        <v>865</v>
      </c>
      <c r="C7" t="s">
        <v>217</v>
      </c>
      <c r="D7">
        <v>0.9234</v>
      </c>
      <c r="E7">
        <v>1.0099</v>
      </c>
      <c r="F7">
        <v>7.0898000000000003E-2</v>
      </c>
    </row>
    <row r="14" spans="1:15" x14ac:dyDescent="0.35">
      <c r="B14">
        <v>865</v>
      </c>
      <c r="C14" t="s">
        <v>9</v>
      </c>
      <c r="D14">
        <f>((E14/$E$3)+(F14/$F$3))/2</f>
        <v>1.4226674069060632</v>
      </c>
      <c r="E14">
        <v>1.735943</v>
      </c>
      <c r="F14">
        <v>9.7342999999999999E-2</v>
      </c>
      <c r="G14">
        <v>23.011610999999998</v>
      </c>
      <c r="H14">
        <v>9.6865999999999994E-2</v>
      </c>
      <c r="I14">
        <v>4.4416999999999998E-2</v>
      </c>
      <c r="J14">
        <v>42</v>
      </c>
      <c r="K14">
        <v>100</v>
      </c>
      <c r="L14">
        <v>100</v>
      </c>
      <c r="M14" t="s">
        <v>41</v>
      </c>
      <c r="N14" t="s">
        <v>196</v>
      </c>
      <c r="O14" s="73">
        <f>(32*L14*K14)/B14</f>
        <v>369.94219653179192</v>
      </c>
    </row>
    <row r="15" spans="1:15" x14ac:dyDescent="0.35">
      <c r="B15">
        <v>865</v>
      </c>
      <c r="C15" t="s">
        <v>9</v>
      </c>
      <c r="D15">
        <f t="shared" ref="D15:D16" si="0">((E15/$E$3)+(F15/$F$3))/2</f>
        <v>0.89637173310614782</v>
      </c>
      <c r="E15">
        <v>0.98449600000000004</v>
      </c>
      <c r="F15">
        <v>6.8554000000000004E-2</v>
      </c>
      <c r="G15">
        <v>10.593909</v>
      </c>
      <c r="H15">
        <v>6.4895999999999995E-2</v>
      </c>
      <c r="I15">
        <v>3.5741000000000002E-2</v>
      </c>
      <c r="J15">
        <v>43</v>
      </c>
      <c r="K15">
        <v>100</v>
      </c>
      <c r="L15">
        <v>100</v>
      </c>
      <c r="M15" t="s">
        <v>41</v>
      </c>
      <c r="N15" t="s">
        <v>196</v>
      </c>
      <c r="O15" s="73">
        <f t="shared" ref="O15:O16" si="1">(32*L15*K15)/B15</f>
        <v>369.94219653179192</v>
      </c>
    </row>
    <row r="16" spans="1:15" x14ac:dyDescent="0.35">
      <c r="B16">
        <v>865</v>
      </c>
      <c r="C16" t="s">
        <v>9</v>
      </c>
      <c r="D16">
        <f t="shared" si="0"/>
        <v>0.92394404423743748</v>
      </c>
      <c r="E16">
        <v>0.99434999999999996</v>
      </c>
      <c r="F16">
        <v>7.2012999999999994E-2</v>
      </c>
      <c r="G16">
        <v>10.525554</v>
      </c>
      <c r="H16">
        <v>6.4833000000000002E-2</v>
      </c>
      <c r="I16">
        <v>3.3411000000000003E-2</v>
      </c>
      <c r="J16">
        <v>44</v>
      </c>
      <c r="K16">
        <v>100</v>
      </c>
      <c r="L16">
        <v>100</v>
      </c>
      <c r="M16" t="s">
        <v>41</v>
      </c>
      <c r="N16" t="s">
        <v>196</v>
      </c>
      <c r="O16" s="73">
        <f t="shared" si="1"/>
        <v>369.94219653179192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3A36-8329-4641-8F20-69FE4A8D253B}">
  <dimension ref="A1:P114"/>
  <sheetViews>
    <sheetView zoomScale="55" zoomScaleNormal="55" workbookViewId="0">
      <pane ySplit="1" topLeftCell="A77" activePane="bottomLeft" state="frozen"/>
      <selection pane="bottomLeft" activeCell="A88" sqref="A88"/>
    </sheetView>
  </sheetViews>
  <sheetFormatPr baseColWidth="10" defaultRowHeight="14.5" x14ac:dyDescent="0.35"/>
  <cols>
    <col min="1" max="1" width="10.90625" style="49"/>
    <col min="2" max="2" width="5.1796875" style="49" bestFit="1" customWidth="1"/>
    <col min="3" max="3" width="10" style="49" customWidth="1"/>
    <col min="4" max="4" width="6.81640625" style="49" customWidth="1"/>
    <col min="5" max="5" width="6.90625" style="49" bestFit="1" customWidth="1"/>
    <col min="6" max="6" width="7.36328125" style="49" bestFit="1" customWidth="1"/>
    <col min="7" max="7" width="8.1796875" style="50" customWidth="1"/>
    <col min="8" max="8" width="7.81640625" style="50" bestFit="1" customWidth="1"/>
    <col min="9" max="9" width="5" style="49" bestFit="1" customWidth="1"/>
    <col min="10" max="10" width="9.90625" style="50" customWidth="1"/>
    <col min="11" max="11" width="8.7265625" style="49" bestFit="1" customWidth="1"/>
    <col min="12" max="12" width="11" style="49" bestFit="1" customWidth="1"/>
    <col min="13" max="13" width="12.36328125" style="49" bestFit="1" customWidth="1"/>
    <col min="14" max="14" width="11" style="49" bestFit="1" customWidth="1"/>
    <col min="15" max="15" width="11.54296875" style="49" bestFit="1" customWidth="1"/>
    <col min="16" max="16" width="34.36328125" style="49" customWidth="1"/>
    <col min="17" max="16384" width="10.90625" style="49"/>
  </cols>
  <sheetData>
    <row r="1" spans="1:16" s="42" customFormat="1" ht="43.5" x14ac:dyDescent="0.35">
      <c r="A1" s="42" t="s">
        <v>7</v>
      </c>
      <c r="B1" s="42" t="s">
        <v>25</v>
      </c>
      <c r="C1" s="42" t="s">
        <v>53</v>
      </c>
      <c r="D1" s="42" t="s">
        <v>26</v>
      </c>
      <c r="E1" s="42" t="s">
        <v>1</v>
      </c>
      <c r="F1" s="42" t="s">
        <v>134</v>
      </c>
      <c r="G1" s="43" t="s">
        <v>135</v>
      </c>
      <c r="H1" s="43" t="s">
        <v>136</v>
      </c>
      <c r="I1" s="42" t="s">
        <v>39</v>
      </c>
      <c r="J1" s="43" t="s">
        <v>137</v>
      </c>
      <c r="K1" s="43" t="s">
        <v>2</v>
      </c>
      <c r="L1" s="43" t="s">
        <v>3</v>
      </c>
      <c r="M1" s="43" t="s">
        <v>6</v>
      </c>
      <c r="N1" s="43" t="s">
        <v>138</v>
      </c>
      <c r="O1" s="43" t="s">
        <v>139</v>
      </c>
    </row>
    <row r="2" spans="1:16" s="16" customFormat="1" x14ac:dyDescent="0.35">
      <c r="A2" s="16" t="s">
        <v>17</v>
      </c>
      <c r="B2" s="16">
        <v>4227</v>
      </c>
      <c r="C2" s="17" t="s">
        <v>9</v>
      </c>
      <c r="D2" s="17"/>
      <c r="E2" s="16">
        <v>50</v>
      </c>
      <c r="F2" s="17">
        <v>50</v>
      </c>
      <c r="G2" s="17"/>
      <c r="H2" s="17"/>
      <c r="I2" s="17"/>
      <c r="J2" s="17"/>
      <c r="K2" s="18">
        <v>5.3913402057172197</v>
      </c>
      <c r="L2" s="19">
        <v>4.5453329399599597E-2</v>
      </c>
      <c r="M2" s="19">
        <v>95.558690835703899</v>
      </c>
      <c r="N2" s="19"/>
      <c r="O2" s="19"/>
      <c r="P2" s="17"/>
    </row>
    <row r="3" spans="1:16" s="16" customFormat="1" x14ac:dyDescent="0.35">
      <c r="A3" s="16" t="s">
        <v>17</v>
      </c>
      <c r="B3" s="16">
        <v>4227</v>
      </c>
      <c r="C3" s="17" t="s">
        <v>9</v>
      </c>
      <c r="D3" s="17"/>
      <c r="E3" s="16">
        <v>50</v>
      </c>
      <c r="F3" s="17">
        <v>100</v>
      </c>
      <c r="G3" s="17"/>
      <c r="H3" s="17"/>
      <c r="I3" s="17"/>
      <c r="J3" s="17"/>
      <c r="K3" s="18">
        <v>4.1829039523568197</v>
      </c>
      <c r="L3" s="19">
        <v>3.7512549576846597E-2</v>
      </c>
      <c r="M3" s="19">
        <v>45.512803344470299</v>
      </c>
      <c r="N3" s="19"/>
      <c r="O3" s="19"/>
      <c r="P3" s="17"/>
    </row>
    <row r="4" spans="1:16" s="16" customFormat="1" x14ac:dyDescent="0.35">
      <c r="A4" s="16" t="s">
        <v>17</v>
      </c>
      <c r="B4" s="16">
        <v>4227</v>
      </c>
      <c r="C4" s="17" t="s">
        <v>9</v>
      </c>
      <c r="D4" s="17"/>
      <c r="E4" s="16">
        <v>100</v>
      </c>
      <c r="F4" s="17">
        <v>50</v>
      </c>
      <c r="G4" s="17"/>
      <c r="H4" s="17"/>
      <c r="I4" s="17">
        <v>42</v>
      </c>
      <c r="J4" s="17"/>
      <c r="K4" s="18">
        <v>3.53453446581329</v>
      </c>
      <c r="L4" s="19">
        <v>3.3774608183609799E-2</v>
      </c>
      <c r="M4" s="19">
        <v>39.950803257038203</v>
      </c>
      <c r="N4" s="19"/>
      <c r="O4" s="19"/>
      <c r="P4" s="17"/>
    </row>
    <row r="5" spans="1:16" s="16" customFormat="1" x14ac:dyDescent="0.35">
      <c r="A5" s="16" t="s">
        <v>17</v>
      </c>
      <c r="B5" s="16">
        <v>4227</v>
      </c>
      <c r="C5" s="17" t="s">
        <v>9</v>
      </c>
      <c r="D5" s="17"/>
      <c r="E5" s="16">
        <v>100</v>
      </c>
      <c r="F5" s="17">
        <v>50</v>
      </c>
      <c r="G5" s="17"/>
      <c r="H5" s="17"/>
      <c r="I5" s="17"/>
      <c r="J5" s="17"/>
      <c r="K5" s="18">
        <v>4.3992172136277903</v>
      </c>
      <c r="L5" s="19">
        <v>3.96223073497197E-2</v>
      </c>
      <c r="M5" s="19">
        <v>59.648501471104701</v>
      </c>
      <c r="N5" s="19"/>
      <c r="O5" s="19"/>
      <c r="P5" s="17"/>
    </row>
    <row r="6" spans="1:16" s="16" customFormat="1" x14ac:dyDescent="0.35">
      <c r="A6" s="16" t="s">
        <v>17</v>
      </c>
      <c r="B6" s="16">
        <v>4227</v>
      </c>
      <c r="C6" s="17" t="s">
        <v>9</v>
      </c>
      <c r="D6" s="17"/>
      <c r="E6" s="16">
        <v>100</v>
      </c>
      <c r="F6" s="17">
        <v>50</v>
      </c>
      <c r="G6" s="17">
        <v>14</v>
      </c>
      <c r="H6" s="17" t="s">
        <v>41</v>
      </c>
      <c r="I6" s="17">
        <v>42</v>
      </c>
      <c r="J6" s="17"/>
      <c r="K6" s="18">
        <v>4.9019094580076903</v>
      </c>
      <c r="L6" s="19">
        <v>4.4429586679793499E-2</v>
      </c>
      <c r="M6" s="19">
        <v>69.704341403514405</v>
      </c>
      <c r="N6" s="19">
        <v>4.0116878914842703E-2</v>
      </c>
      <c r="O6" s="19">
        <v>2.2393254599391101E-2</v>
      </c>
      <c r="P6" s="17"/>
    </row>
    <row r="7" spans="1:16" s="16" customFormat="1" x14ac:dyDescent="0.35">
      <c r="A7" s="16" t="s">
        <v>17</v>
      </c>
      <c r="B7" s="16">
        <v>4227</v>
      </c>
      <c r="C7" s="17" t="s">
        <v>9</v>
      </c>
      <c r="D7" s="17"/>
      <c r="E7" s="16">
        <v>100</v>
      </c>
      <c r="F7" s="17">
        <v>50</v>
      </c>
      <c r="G7" s="17">
        <v>14</v>
      </c>
      <c r="H7" s="17" t="s">
        <v>41</v>
      </c>
      <c r="I7" s="17">
        <v>43</v>
      </c>
      <c r="J7" s="17"/>
      <c r="K7" s="18">
        <v>4.0038073852598499</v>
      </c>
      <c r="L7" s="19">
        <v>3.6688789757854501E-2</v>
      </c>
      <c r="M7" s="19">
        <v>53.093623329446302</v>
      </c>
      <c r="N7" s="19">
        <v>3.0750500964385599E-2</v>
      </c>
      <c r="O7" s="19">
        <v>1.4080862918083499E-2</v>
      </c>
      <c r="P7" s="17"/>
    </row>
    <row r="8" spans="1:16" s="16" customFormat="1" x14ac:dyDescent="0.35">
      <c r="A8" s="16" t="s">
        <v>17</v>
      </c>
      <c r="B8" s="16">
        <v>4227</v>
      </c>
      <c r="C8" s="17" t="s">
        <v>9</v>
      </c>
      <c r="D8" s="17"/>
      <c r="E8" s="16">
        <v>100</v>
      </c>
      <c r="F8" s="17">
        <v>50</v>
      </c>
      <c r="G8" s="17">
        <v>14</v>
      </c>
      <c r="H8" s="17" t="s">
        <v>41</v>
      </c>
      <c r="I8" s="17">
        <v>44</v>
      </c>
      <c r="J8" s="17"/>
      <c r="K8" s="18">
        <v>3.5157139455596198</v>
      </c>
      <c r="L8" s="19">
        <v>3.34109955349556E-2</v>
      </c>
      <c r="M8" s="19">
        <v>49.999309540454</v>
      </c>
      <c r="N8" s="19">
        <v>2.99456884654348E-2</v>
      </c>
      <c r="O8" s="19">
        <v>1.5938158334067899E-2</v>
      </c>
      <c r="P8" s="17"/>
    </row>
    <row r="9" spans="1:16" s="16" customFormat="1" x14ac:dyDescent="0.35">
      <c r="A9" s="16" t="s">
        <v>17</v>
      </c>
      <c r="B9" s="16">
        <v>4227</v>
      </c>
      <c r="C9" s="17" t="s">
        <v>9</v>
      </c>
      <c r="D9" s="17"/>
      <c r="E9" s="16">
        <v>100</v>
      </c>
      <c r="F9" s="17">
        <v>50</v>
      </c>
      <c r="G9" s="17" t="s">
        <v>57</v>
      </c>
      <c r="H9" s="17" t="s">
        <v>41</v>
      </c>
      <c r="I9" s="17">
        <v>42</v>
      </c>
      <c r="J9" s="17">
        <v>5.4063999999999997</v>
      </c>
      <c r="K9" s="18">
        <v>4.1674490000000004</v>
      </c>
      <c r="L9" s="19">
        <v>3.8940099999999998E-2</v>
      </c>
      <c r="M9" s="19">
        <v>59.873821397952298</v>
      </c>
      <c r="N9" s="19">
        <v>3.6601000000000002E-2</v>
      </c>
      <c r="O9" s="19">
        <v>2.0503E-2</v>
      </c>
      <c r="P9" s="17"/>
    </row>
    <row r="10" spans="1:16" s="16" customFormat="1" x14ac:dyDescent="0.35">
      <c r="A10" s="16" t="s">
        <v>17</v>
      </c>
      <c r="B10" s="16">
        <v>4227</v>
      </c>
      <c r="C10" s="17" t="s">
        <v>9</v>
      </c>
      <c r="D10" s="17"/>
      <c r="E10" s="16">
        <v>100</v>
      </c>
      <c r="F10" s="17">
        <v>50</v>
      </c>
      <c r="G10" s="17" t="s">
        <v>57</v>
      </c>
      <c r="H10" s="17" t="s">
        <v>41</v>
      </c>
      <c r="I10" s="17">
        <v>43</v>
      </c>
      <c r="J10" s="17">
        <v>5.5023</v>
      </c>
      <c r="K10" s="18">
        <v>3.5784159999999998</v>
      </c>
      <c r="L10" s="19">
        <v>3.3480000000000003E-2</v>
      </c>
      <c r="M10" s="19">
        <v>51.550781989999997</v>
      </c>
      <c r="N10" s="19">
        <v>3.0080800000000001E-2</v>
      </c>
      <c r="O10" s="19">
        <v>1.5723500000000001E-2</v>
      </c>
      <c r="P10" s="17"/>
    </row>
    <row r="11" spans="1:16" s="16" customFormat="1" x14ac:dyDescent="0.35">
      <c r="A11" s="16" t="s">
        <v>17</v>
      </c>
      <c r="B11" s="16">
        <v>4227</v>
      </c>
      <c r="C11" s="17" t="s">
        <v>9</v>
      </c>
      <c r="D11" s="17"/>
      <c r="E11" s="16">
        <v>100</v>
      </c>
      <c r="F11" s="17">
        <v>50</v>
      </c>
      <c r="G11" s="17" t="s">
        <v>57</v>
      </c>
      <c r="H11" s="17" t="s">
        <v>41</v>
      </c>
      <c r="I11" s="17">
        <v>44</v>
      </c>
      <c r="J11" s="17">
        <v>5.4516999999999998</v>
      </c>
      <c r="K11" s="18">
        <v>3.7627000000000002</v>
      </c>
      <c r="L11" s="19">
        <v>3.4901000000000001E-2</v>
      </c>
      <c r="M11" s="19">
        <v>57.009099999999997</v>
      </c>
      <c r="N11" s="19">
        <v>3.1515000000000001E-2</v>
      </c>
      <c r="O11" s="19">
        <v>1.6348600000000001E-2</v>
      </c>
      <c r="P11" s="17"/>
    </row>
    <row r="12" spans="1:16" s="16" customFormat="1" x14ac:dyDescent="0.35">
      <c r="A12" s="16" t="s">
        <v>17</v>
      </c>
      <c r="B12" s="16">
        <v>4227</v>
      </c>
      <c r="C12" s="17" t="s">
        <v>9</v>
      </c>
      <c r="D12" s="17"/>
      <c r="E12" s="16">
        <v>100</v>
      </c>
      <c r="F12" s="17">
        <v>100</v>
      </c>
      <c r="G12" s="17" t="s">
        <v>57</v>
      </c>
      <c r="H12" s="17" t="s">
        <v>41</v>
      </c>
      <c r="I12" s="17">
        <v>42</v>
      </c>
      <c r="J12" s="17">
        <v>5.4119000000000002</v>
      </c>
      <c r="K12" s="18">
        <v>3.4432</v>
      </c>
      <c r="L12" s="19">
        <v>3.3230000000000003E-2</v>
      </c>
      <c r="M12" s="19">
        <v>44.466742855213496</v>
      </c>
      <c r="N12" s="19">
        <v>2.8675699999999998E-2</v>
      </c>
      <c r="O12" s="19">
        <v>1.43138E-2</v>
      </c>
      <c r="P12" s="17"/>
    </row>
    <row r="13" spans="1:16" s="16" customFormat="1" x14ac:dyDescent="0.35">
      <c r="A13" s="16" t="s">
        <v>17</v>
      </c>
      <c r="B13" s="16">
        <v>4227</v>
      </c>
      <c r="C13" s="17" t="s">
        <v>9</v>
      </c>
      <c r="D13" s="17"/>
      <c r="E13" s="16">
        <v>100</v>
      </c>
      <c r="F13" s="17">
        <v>100</v>
      </c>
      <c r="G13" s="17" t="s">
        <v>57</v>
      </c>
      <c r="H13" s="17" t="s">
        <v>41</v>
      </c>
      <c r="I13" s="17">
        <v>43</v>
      </c>
      <c r="J13" s="17">
        <v>5.3997000000000002</v>
      </c>
      <c r="K13" s="18">
        <v>3.5510999999999999</v>
      </c>
      <c r="L13" s="19">
        <v>3.3779999999999998E-2</v>
      </c>
      <c r="M13" s="19">
        <v>42.423400000000001</v>
      </c>
      <c r="N13" s="19">
        <v>2.84336E-2</v>
      </c>
      <c r="O13" s="19">
        <v>0.13858000000000001</v>
      </c>
      <c r="P13" s="17"/>
    </row>
    <row r="14" spans="1:16" s="16" customFormat="1" x14ac:dyDescent="0.35">
      <c r="A14" s="16" t="s">
        <v>17</v>
      </c>
      <c r="B14" s="16">
        <v>4227</v>
      </c>
      <c r="C14" s="17" t="s">
        <v>9</v>
      </c>
      <c r="D14" s="17"/>
      <c r="E14" s="16">
        <v>100</v>
      </c>
      <c r="F14" s="17">
        <v>100</v>
      </c>
      <c r="G14" s="17" t="s">
        <v>57</v>
      </c>
      <c r="H14" s="17" t="s">
        <v>41</v>
      </c>
      <c r="I14" s="17">
        <v>44</v>
      </c>
      <c r="J14" s="17">
        <v>5.3997999999999999</v>
      </c>
      <c r="K14" s="18">
        <v>3.6132961283458198</v>
      </c>
      <c r="L14" s="19">
        <v>3.40602294154084E-2</v>
      </c>
      <c r="M14" s="19">
        <v>42.991917761875698</v>
      </c>
      <c r="N14" s="19">
        <v>2.9851293000000001E-2</v>
      </c>
      <c r="O14" s="19">
        <v>1.3512874797E-2</v>
      </c>
      <c r="P14" s="17"/>
    </row>
    <row r="15" spans="1:16" s="16" customFormat="1" x14ac:dyDescent="0.35">
      <c r="A15" s="16" t="s">
        <v>17</v>
      </c>
      <c r="B15" s="16">
        <v>4227</v>
      </c>
      <c r="C15" s="17" t="s">
        <v>9</v>
      </c>
      <c r="D15" s="17"/>
      <c r="E15" s="16">
        <v>100</v>
      </c>
      <c r="F15" s="17">
        <v>150</v>
      </c>
      <c r="G15" s="17" t="s">
        <v>57</v>
      </c>
      <c r="H15" s="17" t="s">
        <v>41</v>
      </c>
      <c r="I15" s="17">
        <v>42</v>
      </c>
      <c r="J15" s="17">
        <v>5.3769999999999998</v>
      </c>
      <c r="K15" s="18">
        <v>3.4301591109624199</v>
      </c>
      <c r="L15" s="19">
        <v>3.2132932507393602E-2</v>
      </c>
      <c r="M15" s="19">
        <v>44.733049000000001</v>
      </c>
      <c r="N15" s="19">
        <v>2.8753426169999999E-2</v>
      </c>
      <c r="O15" s="19">
        <v>1.39623572084751E-2</v>
      </c>
      <c r="P15" s="17"/>
    </row>
    <row r="16" spans="1:16" s="16" customFormat="1" x14ac:dyDescent="0.35">
      <c r="A16" s="16" t="s">
        <v>17</v>
      </c>
      <c r="B16" s="16">
        <v>4227</v>
      </c>
      <c r="C16" s="17" t="s">
        <v>9</v>
      </c>
      <c r="D16" s="17"/>
      <c r="E16" s="16">
        <v>100</v>
      </c>
      <c r="F16" s="17">
        <v>150</v>
      </c>
      <c r="G16" s="17" t="s">
        <v>57</v>
      </c>
      <c r="H16" s="17" t="s">
        <v>41</v>
      </c>
      <c r="I16" s="17">
        <v>43</v>
      </c>
      <c r="J16" s="17">
        <v>5.3738999999999999</v>
      </c>
      <c r="K16" s="18">
        <v>3.4098999999999999</v>
      </c>
      <c r="L16" s="19">
        <v>3.26955353402422E-2</v>
      </c>
      <c r="M16" s="19">
        <v>40.6162672186896</v>
      </c>
      <c r="N16" s="19">
        <v>2.9034644450000001E-2</v>
      </c>
      <c r="O16" s="19">
        <v>1.3589085000000001E-2</v>
      </c>
      <c r="P16" s="17"/>
    </row>
    <row r="17" spans="1:16" s="16" customFormat="1" x14ac:dyDescent="0.35">
      <c r="A17" s="16" t="s">
        <v>17</v>
      </c>
      <c r="B17" s="16">
        <v>4227</v>
      </c>
      <c r="C17" s="17" t="s">
        <v>9</v>
      </c>
      <c r="D17" s="17"/>
      <c r="E17" s="16">
        <v>100</v>
      </c>
      <c r="F17" s="17">
        <v>150</v>
      </c>
      <c r="G17" s="17" t="s">
        <v>57</v>
      </c>
      <c r="H17" s="17" t="s">
        <v>41</v>
      </c>
      <c r="I17" s="17">
        <v>44</v>
      </c>
      <c r="J17" s="17">
        <v>5.3731999999999998</v>
      </c>
      <c r="K17" s="18">
        <v>4.0764711262509703</v>
      </c>
      <c r="L17" s="19">
        <v>3.8317999999999998E-2</v>
      </c>
      <c r="M17" s="19">
        <v>53.140005000000002</v>
      </c>
      <c r="N17" s="19">
        <v>3.4648360299304001E-2</v>
      </c>
      <c r="O17" s="19">
        <v>1.7697500000000001E-2</v>
      </c>
      <c r="P17" s="17"/>
    </row>
    <row r="18" spans="1:16" s="16" customFormat="1" x14ac:dyDescent="0.35">
      <c r="A18" s="16" t="s">
        <v>17</v>
      </c>
      <c r="B18" s="16">
        <v>4227</v>
      </c>
      <c r="C18" s="17" t="s">
        <v>9</v>
      </c>
      <c r="D18" s="17"/>
      <c r="E18" s="16">
        <v>100</v>
      </c>
      <c r="F18" s="17">
        <v>100</v>
      </c>
      <c r="G18" s="17">
        <v>14</v>
      </c>
      <c r="H18" s="17" t="s">
        <v>41</v>
      </c>
      <c r="I18" s="17">
        <v>42</v>
      </c>
      <c r="J18" s="17">
        <v>5.3731</v>
      </c>
      <c r="K18" s="18">
        <v>4.6888277983732802</v>
      </c>
      <c r="L18" s="19">
        <v>4.2354736963695502E-2</v>
      </c>
      <c r="M18" s="19">
        <v>58.546133147207897</v>
      </c>
      <c r="N18" s="19">
        <v>3.81307362333883E-2</v>
      </c>
      <c r="O18" s="19">
        <v>1.94263506138064E-2</v>
      </c>
      <c r="P18" s="17"/>
    </row>
    <row r="19" spans="1:16" s="16" customFormat="1" x14ac:dyDescent="0.35">
      <c r="A19" s="16" t="s">
        <v>17</v>
      </c>
      <c r="B19" s="16">
        <v>4227</v>
      </c>
      <c r="C19" s="17" t="s">
        <v>9</v>
      </c>
      <c r="D19" s="17"/>
      <c r="E19" s="16">
        <v>100</v>
      </c>
      <c r="F19" s="17">
        <v>100</v>
      </c>
      <c r="G19" s="17">
        <v>14</v>
      </c>
      <c r="H19" s="17" t="s">
        <v>41</v>
      </c>
      <c r="I19" s="17">
        <v>43</v>
      </c>
      <c r="J19" s="17">
        <v>5.3796999999999997</v>
      </c>
      <c r="K19" s="18">
        <v>3.76198040986064</v>
      </c>
      <c r="L19" s="19">
        <v>3.5131886546129497E-2</v>
      </c>
      <c r="M19" s="19">
        <v>42.1346287254948</v>
      </c>
      <c r="N19" s="19">
        <v>3.1839711844375E-2</v>
      </c>
      <c r="O19" s="19">
        <v>1.50434441822506E-2</v>
      </c>
      <c r="P19" s="17"/>
    </row>
    <row r="20" spans="1:16" s="16" customFormat="1" x14ac:dyDescent="0.35">
      <c r="A20" s="16" t="s">
        <v>17</v>
      </c>
      <c r="B20" s="16">
        <v>4227</v>
      </c>
      <c r="C20" s="17" t="s">
        <v>9</v>
      </c>
      <c r="D20" s="17"/>
      <c r="E20" s="16">
        <v>100</v>
      </c>
      <c r="F20" s="17">
        <v>100</v>
      </c>
      <c r="G20" s="17">
        <v>14</v>
      </c>
      <c r="H20" s="17" t="s">
        <v>41</v>
      </c>
      <c r="I20" s="17">
        <v>44</v>
      </c>
      <c r="J20" s="17">
        <v>5.3815999999999997</v>
      </c>
      <c r="K20" s="18">
        <v>3.7490946166483901</v>
      </c>
      <c r="L20" s="19">
        <v>3.4733060718235398E-2</v>
      </c>
      <c r="M20" s="19">
        <v>44.046071467776798</v>
      </c>
      <c r="N20" s="19">
        <v>3.1557588852523799E-2</v>
      </c>
      <c r="O20" s="19">
        <v>1.4121308543102401E-2</v>
      </c>
      <c r="P20" s="17"/>
    </row>
    <row r="21" spans="1:16" s="16" customFormat="1" x14ac:dyDescent="0.35">
      <c r="C21" s="17"/>
      <c r="D21" s="17"/>
      <c r="F21" s="17"/>
      <c r="G21" s="17"/>
      <c r="H21" s="17"/>
      <c r="I21" s="17"/>
      <c r="J21" s="17"/>
      <c r="K21" s="18"/>
      <c r="L21" s="19"/>
      <c r="M21" s="19"/>
      <c r="N21" s="19"/>
      <c r="O21" s="19"/>
      <c r="P21" s="17"/>
    </row>
    <row r="22" spans="1:16" s="16" customFormat="1" x14ac:dyDescent="0.35">
      <c r="C22" s="17"/>
      <c r="D22" s="17"/>
      <c r="F22" s="17"/>
      <c r="G22" s="17"/>
      <c r="H22" s="17"/>
      <c r="I22" s="17"/>
      <c r="J22" s="17"/>
      <c r="K22" s="18"/>
      <c r="L22" s="19"/>
      <c r="M22" s="19"/>
      <c r="N22" s="19"/>
      <c r="O22" s="19"/>
      <c r="P22" s="17"/>
    </row>
    <row r="23" spans="1:16" s="16" customFormat="1" x14ac:dyDescent="0.35">
      <c r="A23" s="16" t="s">
        <v>17</v>
      </c>
      <c r="B23" s="16">
        <v>4227</v>
      </c>
      <c r="C23" s="17" t="s">
        <v>9</v>
      </c>
      <c r="D23" s="17"/>
      <c r="E23" s="16">
        <v>100</v>
      </c>
      <c r="F23" s="17">
        <v>100</v>
      </c>
      <c r="G23" s="17"/>
      <c r="H23" s="17"/>
      <c r="I23" s="17"/>
      <c r="J23" s="17"/>
      <c r="K23" s="18">
        <v>3.4822369638914501</v>
      </c>
      <c r="L23" s="19">
        <v>3.3039162166202E-2</v>
      </c>
      <c r="M23" s="19">
        <v>38.929181310867698</v>
      </c>
      <c r="N23" s="19"/>
      <c r="O23" s="19"/>
      <c r="P23" s="17"/>
    </row>
    <row r="24" spans="1:16" s="16" customFormat="1" x14ac:dyDescent="0.35">
      <c r="A24" s="16" t="s">
        <v>17</v>
      </c>
      <c r="B24" s="16">
        <v>4227</v>
      </c>
      <c r="C24" s="17" t="s">
        <v>9</v>
      </c>
      <c r="D24" s="17"/>
      <c r="E24" s="16">
        <v>100</v>
      </c>
      <c r="F24" s="17">
        <v>150</v>
      </c>
      <c r="G24" s="17"/>
      <c r="H24" s="17"/>
      <c r="I24" s="17"/>
      <c r="J24" s="17"/>
      <c r="K24" s="18">
        <v>3.4948489288649101</v>
      </c>
      <c r="L24" s="19">
        <v>3.3644492587488403E-2</v>
      </c>
      <c r="M24" s="19">
        <v>39.458377616161002</v>
      </c>
      <c r="N24" s="19">
        <v>3.00505847160191E-2</v>
      </c>
      <c r="O24" s="19">
        <v>1.43563269479154E-2</v>
      </c>
      <c r="P24" s="17"/>
    </row>
    <row r="25" spans="1:16" s="16" customFormat="1" x14ac:dyDescent="0.35">
      <c r="A25" s="16" t="s">
        <v>17</v>
      </c>
      <c r="B25" s="16">
        <v>4227</v>
      </c>
      <c r="C25" s="17" t="s">
        <v>9</v>
      </c>
      <c r="D25" s="17">
        <v>97983</v>
      </c>
      <c r="E25" s="16">
        <v>100</v>
      </c>
      <c r="F25" s="17">
        <v>200</v>
      </c>
      <c r="G25" s="17">
        <v>14</v>
      </c>
      <c r="H25" s="17" t="s">
        <v>41</v>
      </c>
      <c r="I25" s="17">
        <v>42</v>
      </c>
      <c r="J25" s="17">
        <v>5.3231000000000002</v>
      </c>
      <c r="K25" s="18">
        <v>5.40633569574379</v>
      </c>
      <c r="L25" s="19">
        <v>4.7543834963823403E-2</v>
      </c>
      <c r="M25" s="19">
        <v>77.864039181710595</v>
      </c>
      <c r="N25" s="19">
        <v>4.598874E-2</v>
      </c>
      <c r="O25" s="19">
        <v>2.6339886999999999E-2</v>
      </c>
      <c r="P25" s="17"/>
    </row>
    <row r="26" spans="1:16" s="16" customFormat="1" x14ac:dyDescent="0.35">
      <c r="A26" s="16" t="s">
        <v>17</v>
      </c>
      <c r="B26" s="16">
        <v>4227</v>
      </c>
      <c r="C26" s="17" t="s">
        <v>9</v>
      </c>
      <c r="D26" s="17">
        <v>97983</v>
      </c>
      <c r="E26" s="16">
        <v>100</v>
      </c>
      <c r="F26" s="17">
        <v>200</v>
      </c>
      <c r="G26" s="17">
        <v>14</v>
      </c>
      <c r="H26" s="17" t="s">
        <v>41</v>
      </c>
      <c r="I26" s="17">
        <v>43</v>
      </c>
      <c r="J26" s="17">
        <v>5.3291000000000004</v>
      </c>
      <c r="K26" s="18">
        <v>4.3779429482645398</v>
      </c>
      <c r="L26" s="19">
        <v>3.9220900000000003E-2</v>
      </c>
      <c r="M26" s="19">
        <v>53.407499999999999</v>
      </c>
      <c r="N26" s="19">
        <v>3.7683399999999999E-2</v>
      </c>
      <c r="O26" s="19">
        <v>1.7714669999999998E-2</v>
      </c>
      <c r="P26" s="17"/>
    </row>
    <row r="27" spans="1:16" s="16" customFormat="1" x14ac:dyDescent="0.35">
      <c r="A27" s="16" t="s">
        <v>17</v>
      </c>
      <c r="B27" s="16">
        <v>4227</v>
      </c>
      <c r="C27" s="17" t="s">
        <v>9</v>
      </c>
      <c r="D27" s="17">
        <v>97983</v>
      </c>
      <c r="E27" s="16">
        <v>100</v>
      </c>
      <c r="F27" s="17">
        <v>200</v>
      </c>
      <c r="G27" s="17">
        <v>14</v>
      </c>
      <c r="H27" s="17" t="s">
        <v>41</v>
      </c>
      <c r="I27" s="17">
        <v>44</v>
      </c>
      <c r="J27" s="17">
        <v>5.3293999999999997</v>
      </c>
      <c r="K27" s="18">
        <v>3.6071879999999998</v>
      </c>
      <c r="L27" s="19">
        <v>3.3841510612267103E-2</v>
      </c>
      <c r="M27" s="19">
        <v>43.212336000000001</v>
      </c>
      <c r="N27" s="19">
        <v>3.0669129E-2</v>
      </c>
      <c r="O27" s="19">
        <v>1.4138269E-2</v>
      </c>
      <c r="P27" s="17"/>
    </row>
    <row r="28" spans="1:16" s="16" customFormat="1" x14ac:dyDescent="0.35">
      <c r="C28" s="17"/>
      <c r="D28" s="17"/>
      <c r="F28" s="17"/>
      <c r="G28" s="17"/>
      <c r="H28" s="17"/>
      <c r="I28" s="17"/>
      <c r="J28" s="17"/>
      <c r="K28" s="18"/>
      <c r="L28" s="19"/>
      <c r="M28" s="19"/>
      <c r="N28" s="19"/>
      <c r="O28" s="19"/>
      <c r="P28" s="17"/>
    </row>
    <row r="29" spans="1:16" s="16" customFormat="1" x14ac:dyDescent="0.35">
      <c r="A29" s="16" t="s">
        <v>17</v>
      </c>
      <c r="B29" s="16">
        <v>4227</v>
      </c>
      <c r="C29" s="17" t="s">
        <v>9</v>
      </c>
      <c r="D29" s="17">
        <v>97983</v>
      </c>
      <c r="E29" s="16">
        <v>100</v>
      </c>
      <c r="F29" s="17">
        <v>50</v>
      </c>
      <c r="G29" s="17"/>
      <c r="H29" s="17" t="s">
        <v>41</v>
      </c>
      <c r="I29" s="17">
        <v>42</v>
      </c>
      <c r="J29" s="17"/>
      <c r="K29" s="18">
        <v>4.9019094599999997</v>
      </c>
      <c r="L29" s="19">
        <v>4.4429589999999998E-2</v>
      </c>
      <c r="M29" s="19">
        <v>69.704341400000004</v>
      </c>
      <c r="N29" s="19">
        <v>4.0116880000000001E-2</v>
      </c>
      <c r="O29" s="19">
        <v>2.239325E-2</v>
      </c>
      <c r="P29" s="17"/>
    </row>
    <row r="30" spans="1:16" s="16" customFormat="1" x14ac:dyDescent="0.35">
      <c r="A30" s="16" t="s">
        <v>17</v>
      </c>
      <c r="B30" s="16">
        <v>4227</v>
      </c>
      <c r="C30" s="17" t="s">
        <v>9</v>
      </c>
      <c r="D30" s="17">
        <v>97983</v>
      </c>
      <c r="E30" s="16">
        <v>100</v>
      </c>
      <c r="F30" s="17">
        <v>50</v>
      </c>
      <c r="G30" s="17"/>
      <c r="H30" s="17" t="s">
        <v>41</v>
      </c>
      <c r="I30" s="17">
        <v>43</v>
      </c>
      <c r="J30" s="17"/>
      <c r="K30" s="18">
        <v>4.0038073900000004</v>
      </c>
      <c r="L30" s="19">
        <v>3.6688789999999999E-2</v>
      </c>
      <c r="M30" s="19">
        <v>53.09362333</v>
      </c>
      <c r="N30" s="19">
        <v>3.07505E-2</v>
      </c>
      <c r="O30" s="19">
        <v>1.408046E-2</v>
      </c>
      <c r="P30" s="17"/>
    </row>
    <row r="31" spans="1:16" s="16" customFormat="1" x14ac:dyDescent="0.35">
      <c r="A31" s="16" t="s">
        <v>17</v>
      </c>
      <c r="B31" s="16">
        <v>4227</v>
      </c>
      <c r="C31" s="17" t="s">
        <v>9</v>
      </c>
      <c r="D31" s="17">
        <v>97983</v>
      </c>
      <c r="E31" s="16">
        <v>100</v>
      </c>
      <c r="F31" s="17">
        <v>50</v>
      </c>
      <c r="G31" s="17"/>
      <c r="H31" s="17" t="s">
        <v>41</v>
      </c>
      <c r="I31" s="17">
        <v>44</v>
      </c>
      <c r="J31" s="17"/>
      <c r="K31" s="18">
        <v>3.5157139499999999</v>
      </c>
      <c r="L31" s="19">
        <v>3.3411000000000003E-2</v>
      </c>
      <c r="M31" s="19">
        <v>49.999309539999999</v>
      </c>
      <c r="N31" s="19">
        <v>2.9945690000000001E-2</v>
      </c>
      <c r="O31" s="19">
        <v>1.593816E-2</v>
      </c>
      <c r="P31" s="17"/>
    </row>
    <row r="32" spans="1:16" s="16" customFormat="1" x14ac:dyDescent="0.35">
      <c r="C32" s="17"/>
      <c r="D32" s="17"/>
      <c r="F32" s="17"/>
      <c r="G32" s="17"/>
      <c r="H32" s="17"/>
      <c r="I32" s="17"/>
      <c r="J32" s="17"/>
      <c r="K32" s="18"/>
      <c r="L32" s="19"/>
      <c r="M32" s="19"/>
      <c r="N32" s="19"/>
      <c r="O32" s="19"/>
      <c r="P32" s="17"/>
    </row>
    <row r="33" spans="1:16" s="16" customFormat="1" x14ac:dyDescent="0.35">
      <c r="A33" s="16" t="s">
        <v>17</v>
      </c>
      <c r="B33" s="16">
        <v>4227</v>
      </c>
      <c r="C33" s="17" t="s">
        <v>9</v>
      </c>
      <c r="D33" s="17">
        <v>97983</v>
      </c>
      <c r="E33" s="16">
        <v>150</v>
      </c>
      <c r="F33" s="17">
        <v>50</v>
      </c>
      <c r="G33" s="17"/>
      <c r="H33" s="17" t="s">
        <v>41</v>
      </c>
      <c r="I33" s="17">
        <v>42</v>
      </c>
      <c r="J33" s="17"/>
      <c r="K33" s="18">
        <v>3.5682383199999999</v>
      </c>
      <c r="L33" s="19">
        <v>3.3726140000000002E-2</v>
      </c>
      <c r="M33" s="19">
        <v>46.58285017</v>
      </c>
      <c r="N33" s="19">
        <v>3.048994E-2</v>
      </c>
      <c r="O33" s="19">
        <v>1.511912E-2</v>
      </c>
      <c r="P33" s="17"/>
    </row>
    <row r="34" spans="1:16" s="16" customFormat="1" x14ac:dyDescent="0.35">
      <c r="A34" s="16" t="s">
        <v>17</v>
      </c>
      <c r="B34" s="16">
        <v>4227</v>
      </c>
      <c r="C34" s="17" t="s">
        <v>9</v>
      </c>
      <c r="D34" s="17">
        <v>97983</v>
      </c>
      <c r="E34" s="16">
        <v>150</v>
      </c>
      <c r="F34" s="17">
        <v>50</v>
      </c>
      <c r="G34" s="17"/>
      <c r="H34" s="17" t="s">
        <v>41</v>
      </c>
      <c r="I34" s="17">
        <v>43</v>
      </c>
      <c r="J34" s="17"/>
      <c r="K34" s="18">
        <v>3.46475672</v>
      </c>
      <c r="L34" s="19">
        <v>3.3062550000000003E-2</v>
      </c>
      <c r="M34" s="19">
        <v>45.449367180000003</v>
      </c>
      <c r="N34" s="19">
        <v>2.9350569999999999E-2</v>
      </c>
      <c r="O34" s="19">
        <v>1.4530660000000001E-2</v>
      </c>
      <c r="P34" s="17"/>
    </row>
    <row r="35" spans="1:16" s="16" customFormat="1" x14ac:dyDescent="0.35">
      <c r="A35" s="16" t="s">
        <v>17</v>
      </c>
      <c r="B35" s="16">
        <v>4227</v>
      </c>
      <c r="C35" s="17" t="s">
        <v>9</v>
      </c>
      <c r="D35" s="17">
        <v>97983</v>
      </c>
      <c r="E35" s="16">
        <v>150</v>
      </c>
      <c r="F35" s="17">
        <v>50</v>
      </c>
      <c r="G35" s="17"/>
      <c r="H35" s="17" t="s">
        <v>41</v>
      </c>
      <c r="I35" s="17">
        <v>44</v>
      </c>
      <c r="J35" s="17"/>
      <c r="K35" s="18">
        <v>3.3859933600000001</v>
      </c>
      <c r="L35" s="19">
        <v>3.2439389999999999E-2</v>
      </c>
      <c r="M35" s="19">
        <v>47.758462530000003</v>
      </c>
      <c r="N35" s="19">
        <v>2.846284E-2</v>
      </c>
      <c r="O35" s="18">
        <v>1.498526E-2</v>
      </c>
      <c r="P35" s="17"/>
    </row>
    <row r="36" spans="1:16" s="16" customFormat="1" x14ac:dyDescent="0.35">
      <c r="C36" s="17"/>
      <c r="D36" s="17"/>
      <c r="F36" s="17"/>
      <c r="G36" s="17"/>
      <c r="H36" s="17"/>
      <c r="I36" s="17"/>
      <c r="J36" s="17"/>
      <c r="K36" s="18"/>
      <c r="L36" s="19"/>
      <c r="M36" s="19"/>
      <c r="N36" s="19"/>
      <c r="O36" s="19"/>
      <c r="P36" s="17"/>
    </row>
    <row r="37" spans="1:16" s="16" customFormat="1" x14ac:dyDescent="0.35">
      <c r="A37" s="16" t="s">
        <v>17</v>
      </c>
      <c r="B37" s="16">
        <v>4227</v>
      </c>
      <c r="C37" s="17" t="s">
        <v>9</v>
      </c>
      <c r="D37" s="17">
        <v>97983</v>
      </c>
      <c r="E37" s="16">
        <v>200</v>
      </c>
      <c r="F37" s="17">
        <v>50</v>
      </c>
      <c r="G37" s="17"/>
      <c r="H37" s="17" t="s">
        <v>41</v>
      </c>
      <c r="I37" s="17">
        <v>42</v>
      </c>
      <c r="J37" s="17"/>
      <c r="K37" s="18">
        <v>3.5649836800000001</v>
      </c>
      <c r="L37" s="19">
        <v>3.368993E-2</v>
      </c>
      <c r="M37" s="19">
        <v>46.428410390000003</v>
      </c>
      <c r="N37" s="19">
        <v>3.0453859999999999E-2</v>
      </c>
      <c r="O37" s="19">
        <v>1.508755E-2</v>
      </c>
      <c r="P37" s="17"/>
    </row>
    <row r="38" spans="1:16" s="16" customFormat="1" x14ac:dyDescent="0.35">
      <c r="A38" s="16" t="s">
        <v>17</v>
      </c>
      <c r="B38" s="16">
        <v>4227</v>
      </c>
      <c r="C38" s="17" t="s">
        <v>9</v>
      </c>
      <c r="D38" s="17">
        <v>97983</v>
      </c>
      <c r="E38" s="16">
        <v>200</v>
      </c>
      <c r="F38" s="17">
        <v>50</v>
      </c>
      <c r="G38" s="17"/>
      <c r="H38" s="17" t="s">
        <v>41</v>
      </c>
      <c r="I38" s="17">
        <v>43</v>
      </c>
      <c r="J38" s="17"/>
      <c r="K38" s="18">
        <v>3.4638842799999998</v>
      </c>
      <c r="L38" s="19">
        <v>3.3046020000000002E-2</v>
      </c>
      <c r="M38" s="19">
        <v>45.60462416</v>
      </c>
      <c r="N38" s="19">
        <v>2.9365510000000001E-2</v>
      </c>
      <c r="O38" s="19">
        <v>1.459564E-2</v>
      </c>
      <c r="P38" s="17"/>
    </row>
    <row r="39" spans="1:16" s="16" customFormat="1" x14ac:dyDescent="0.35">
      <c r="A39" s="16" t="s">
        <v>17</v>
      </c>
      <c r="B39" s="16">
        <v>4227</v>
      </c>
      <c r="C39" s="17" t="s">
        <v>9</v>
      </c>
      <c r="D39" s="17">
        <v>97983</v>
      </c>
      <c r="E39" s="16">
        <v>200</v>
      </c>
      <c r="F39" s="17">
        <v>50</v>
      </c>
      <c r="G39" s="17"/>
      <c r="H39" s="17" t="s">
        <v>41</v>
      </c>
      <c r="I39" s="17">
        <v>44</v>
      </c>
      <c r="J39" s="17"/>
      <c r="K39" s="18">
        <v>3.9249345</v>
      </c>
      <c r="L39" s="19">
        <v>3.622409E-2</v>
      </c>
      <c r="M39" s="19">
        <v>57.028075639999997</v>
      </c>
      <c r="N39" s="19">
        <v>3.3855709999999997E-2</v>
      </c>
      <c r="O39" s="19">
        <v>1.9135289999999999E-2</v>
      </c>
      <c r="P39" s="17"/>
    </row>
    <row r="40" spans="1:16" s="16" customFormat="1" x14ac:dyDescent="0.35">
      <c r="C40" s="17"/>
      <c r="D40" s="17"/>
      <c r="F40" s="17"/>
      <c r="G40" s="17"/>
      <c r="H40" s="17"/>
      <c r="I40" s="17"/>
      <c r="J40" s="17"/>
      <c r="K40" s="18"/>
      <c r="L40" s="19"/>
      <c r="M40" s="19"/>
      <c r="N40" s="19"/>
      <c r="O40" s="19"/>
      <c r="P40" s="17"/>
    </row>
    <row r="41" spans="1:16" s="16" customFormat="1" x14ac:dyDescent="0.35">
      <c r="A41" s="16" t="s">
        <v>17</v>
      </c>
      <c r="B41" s="16">
        <v>4227</v>
      </c>
      <c r="C41" s="17" t="s">
        <v>9</v>
      </c>
      <c r="D41" s="17">
        <v>97983</v>
      </c>
      <c r="E41" s="16">
        <v>250</v>
      </c>
      <c r="F41" s="17">
        <v>50</v>
      </c>
      <c r="G41" s="17"/>
      <c r="H41" s="17" t="s">
        <v>41</v>
      </c>
      <c r="I41" s="17">
        <v>42</v>
      </c>
      <c r="J41" s="17"/>
      <c r="K41" s="18">
        <v>3.5671317899999999</v>
      </c>
      <c r="L41" s="19">
        <v>3.3716250000000003E-2</v>
      </c>
      <c r="M41" s="19">
        <v>46.456306439999999</v>
      </c>
      <c r="N41" s="19">
        <v>3.0479289999999999E-2</v>
      </c>
      <c r="O41" s="19">
        <v>1.5076060000000001E-2</v>
      </c>
      <c r="P41" s="17"/>
    </row>
    <row r="42" spans="1:16" s="16" customFormat="1" x14ac:dyDescent="0.35">
      <c r="A42" s="16" t="s">
        <v>17</v>
      </c>
      <c r="B42" s="16">
        <v>4227</v>
      </c>
      <c r="C42" s="17" t="s">
        <v>9</v>
      </c>
      <c r="D42" s="17">
        <v>97983</v>
      </c>
      <c r="E42" s="16">
        <v>250</v>
      </c>
      <c r="F42" s="17">
        <v>50</v>
      </c>
      <c r="G42" s="17"/>
      <c r="H42" s="17" t="s">
        <v>41</v>
      </c>
      <c r="I42" s="17">
        <v>43</v>
      </c>
      <c r="J42" s="17"/>
      <c r="K42" s="18">
        <v>3.5560227599999998</v>
      </c>
      <c r="L42" s="19">
        <v>3.3733529999999998E-2</v>
      </c>
      <c r="M42" s="19">
        <v>45.039190410000003</v>
      </c>
      <c r="N42" s="19">
        <v>2.8465580000000001E-2</v>
      </c>
      <c r="O42" s="19">
        <v>1.3356969999999999E-2</v>
      </c>
      <c r="P42" s="17"/>
    </row>
    <row r="43" spans="1:16" s="16" customFormat="1" x14ac:dyDescent="0.35">
      <c r="A43" s="16" t="s">
        <v>17</v>
      </c>
      <c r="B43" s="16">
        <v>4227</v>
      </c>
      <c r="C43" s="17" t="s">
        <v>9</v>
      </c>
      <c r="D43" s="17">
        <v>97983</v>
      </c>
      <c r="E43" s="16">
        <v>250</v>
      </c>
      <c r="F43" s="17">
        <v>50</v>
      </c>
      <c r="G43" s="17"/>
      <c r="H43" s="17" t="s">
        <v>41</v>
      </c>
      <c r="I43" s="17">
        <v>44</v>
      </c>
      <c r="J43" s="17"/>
      <c r="K43" s="18">
        <v>3.3862390100000002</v>
      </c>
      <c r="L43" s="19">
        <v>3.2393560000000002E-2</v>
      </c>
      <c r="M43" s="19">
        <v>47.33066444</v>
      </c>
      <c r="N43" s="19">
        <v>2.86357E-2</v>
      </c>
      <c r="O43" s="19">
        <v>1.5021339999999999E-2</v>
      </c>
      <c r="P43" s="17"/>
    </row>
    <row r="44" spans="1:16" s="16" customFormat="1" x14ac:dyDescent="0.35">
      <c r="C44" s="17"/>
      <c r="D44" s="17"/>
      <c r="F44" s="17"/>
      <c r="G44" s="17"/>
      <c r="H44" s="17"/>
      <c r="I44" s="17"/>
      <c r="J44" s="17"/>
      <c r="K44" s="18"/>
      <c r="L44" s="19"/>
      <c r="M44" s="19"/>
      <c r="N44" s="19"/>
      <c r="O44" s="19"/>
      <c r="P44" s="17"/>
    </row>
    <row r="45" spans="1:16" s="16" customFormat="1" x14ac:dyDescent="0.35">
      <c r="A45" s="16" t="s">
        <v>17</v>
      </c>
      <c r="B45" s="16">
        <v>4227</v>
      </c>
      <c r="C45" s="17" t="s">
        <v>9</v>
      </c>
      <c r="D45" s="17">
        <v>97983</v>
      </c>
      <c r="E45" s="16">
        <v>300</v>
      </c>
      <c r="F45" s="17">
        <v>50</v>
      </c>
      <c r="G45" s="17"/>
      <c r="H45" s="17" t="s">
        <v>41</v>
      </c>
      <c r="I45" s="17">
        <v>42</v>
      </c>
      <c r="J45" s="17"/>
      <c r="K45" s="18">
        <v>3.5039749499999999</v>
      </c>
      <c r="L45" s="19">
        <v>3.3354769999999999E-2</v>
      </c>
      <c r="M45" s="19">
        <v>43.929275410000002</v>
      </c>
      <c r="N45" s="19">
        <v>3.012155E-2</v>
      </c>
      <c r="O45" s="19">
        <v>1.4484449999999999E-2</v>
      </c>
      <c r="P45" s="17"/>
    </row>
    <row r="46" spans="1:16" s="16" customFormat="1" x14ac:dyDescent="0.35">
      <c r="A46" s="16" t="s">
        <v>17</v>
      </c>
      <c r="B46" s="16">
        <v>4227</v>
      </c>
      <c r="C46" s="17" t="s">
        <v>9</v>
      </c>
      <c r="D46" s="17">
        <v>97983</v>
      </c>
      <c r="E46" s="16">
        <v>300</v>
      </c>
      <c r="F46" s="17">
        <v>50</v>
      </c>
      <c r="G46" s="17"/>
      <c r="H46" s="17" t="s">
        <v>41</v>
      </c>
      <c r="I46" s="17">
        <v>43</v>
      </c>
      <c r="J46" s="17"/>
      <c r="K46" s="18">
        <v>3.45378922</v>
      </c>
      <c r="L46" s="19">
        <v>3.3154509999999998E-2</v>
      </c>
      <c r="M46" s="19">
        <v>42.524500959999997</v>
      </c>
      <c r="N46" s="19">
        <v>2.9418440000000001E-2</v>
      </c>
      <c r="O46" s="19">
        <v>1.399592E-2</v>
      </c>
      <c r="P46" s="17"/>
    </row>
    <row r="47" spans="1:16" s="16" customFormat="1" x14ac:dyDescent="0.35">
      <c r="A47" s="16" t="s">
        <v>17</v>
      </c>
      <c r="B47" s="16">
        <v>4227</v>
      </c>
      <c r="C47" s="17" t="s">
        <v>9</v>
      </c>
      <c r="D47" s="17">
        <v>97983</v>
      </c>
      <c r="E47" s="16">
        <v>300</v>
      </c>
      <c r="F47" s="17">
        <v>50</v>
      </c>
      <c r="G47" s="17"/>
      <c r="H47" s="17" t="s">
        <v>41</v>
      </c>
      <c r="I47" s="17">
        <v>44</v>
      </c>
      <c r="J47" s="17"/>
      <c r="K47" s="18">
        <v>3.38238963</v>
      </c>
      <c r="L47" s="19">
        <v>3.2617710000000001E-2</v>
      </c>
      <c r="M47" s="19">
        <v>47.325145919999997</v>
      </c>
      <c r="N47" s="19">
        <v>2.8508760000000001E-2</v>
      </c>
      <c r="O47" s="19">
        <v>1.458218E-2</v>
      </c>
      <c r="P47" s="17"/>
    </row>
    <row r="48" spans="1:16" s="16" customFormat="1" x14ac:dyDescent="0.35">
      <c r="C48" s="17"/>
      <c r="D48" s="17"/>
      <c r="F48" s="17"/>
      <c r="G48" s="17"/>
      <c r="H48" s="17"/>
      <c r="I48" s="17"/>
      <c r="J48" s="17"/>
      <c r="K48" s="18"/>
      <c r="L48" s="19"/>
      <c r="M48" s="19"/>
      <c r="N48" s="19"/>
      <c r="O48" s="19"/>
      <c r="P48" s="17"/>
    </row>
    <row r="49" spans="1:16" s="16" customFormat="1" x14ac:dyDescent="0.35">
      <c r="A49" s="16" t="s">
        <v>17</v>
      </c>
      <c r="B49" s="16">
        <v>4227</v>
      </c>
      <c r="C49" s="17" t="s">
        <v>9</v>
      </c>
      <c r="D49" s="17">
        <v>97983</v>
      </c>
      <c r="E49" s="16">
        <v>350</v>
      </c>
      <c r="F49" s="17">
        <v>50</v>
      </c>
      <c r="G49" s="17"/>
      <c r="H49" s="17" t="s">
        <v>41</v>
      </c>
      <c r="I49" s="17">
        <v>42</v>
      </c>
      <c r="J49" s="17"/>
      <c r="K49" s="18">
        <v>3.5030061199999998</v>
      </c>
      <c r="L49" s="19">
        <v>3.335573E-2</v>
      </c>
      <c r="M49" s="19">
        <v>43.936537940000001</v>
      </c>
      <c r="N49" s="19">
        <v>3.0130730000000001E-2</v>
      </c>
      <c r="O49" s="19">
        <v>1.4501399999999999E-2</v>
      </c>
      <c r="P49" s="17"/>
    </row>
    <row r="50" spans="1:16" s="16" customFormat="1" x14ac:dyDescent="0.35">
      <c r="A50" s="16" t="s">
        <v>17</v>
      </c>
      <c r="B50" s="16">
        <v>4227</v>
      </c>
      <c r="C50" s="17" t="s">
        <v>9</v>
      </c>
      <c r="D50" s="17">
        <v>97983</v>
      </c>
      <c r="E50" s="16">
        <v>350</v>
      </c>
      <c r="F50" s="17">
        <v>50</v>
      </c>
      <c r="G50" s="17"/>
      <c r="H50" s="17" t="s">
        <v>41</v>
      </c>
      <c r="I50" s="17">
        <v>43</v>
      </c>
      <c r="J50" s="17"/>
      <c r="K50" s="18">
        <v>3.4494676800000001</v>
      </c>
      <c r="L50" s="19">
        <v>3.3113959999999998E-2</v>
      </c>
      <c r="M50" s="19">
        <v>42.428488809999997</v>
      </c>
      <c r="N50" s="19">
        <v>2.9321819999999998E-2</v>
      </c>
      <c r="O50" s="19">
        <v>1.399942E-2</v>
      </c>
      <c r="P50" s="17"/>
    </row>
    <row r="51" spans="1:16" s="16" customFormat="1" x14ac:dyDescent="0.35">
      <c r="A51" s="16" t="s">
        <v>17</v>
      </c>
      <c r="B51" s="16">
        <v>4227</v>
      </c>
      <c r="C51" s="17" t="s">
        <v>9</v>
      </c>
      <c r="D51" s="17">
        <v>97983</v>
      </c>
      <c r="E51" s="16">
        <v>350</v>
      </c>
      <c r="F51" s="17">
        <v>50</v>
      </c>
      <c r="G51" s="17"/>
      <c r="H51" s="17" t="s">
        <v>41</v>
      </c>
      <c r="I51" s="17">
        <v>44</v>
      </c>
      <c r="J51" s="17"/>
      <c r="K51" s="18">
        <v>3.3844297800000001</v>
      </c>
      <c r="L51" s="19">
        <v>3.265415E-2</v>
      </c>
      <c r="M51" s="19">
        <v>47.490805709999997</v>
      </c>
      <c r="N51" s="19">
        <v>2.8525189999999999E-2</v>
      </c>
      <c r="O51" s="19">
        <v>1.4623199999999999E-2</v>
      </c>
      <c r="P51" s="17"/>
    </row>
    <row r="52" spans="1:16" s="16" customFormat="1" x14ac:dyDescent="0.35">
      <c r="C52" s="17"/>
      <c r="D52" s="17"/>
      <c r="F52" s="17"/>
      <c r="G52" s="17"/>
      <c r="H52" s="17"/>
      <c r="I52" s="17"/>
      <c r="J52" s="17"/>
      <c r="K52" s="18"/>
      <c r="L52" s="19"/>
      <c r="M52" s="19"/>
      <c r="N52" s="19"/>
      <c r="O52" s="19"/>
      <c r="P52" s="17"/>
    </row>
    <row r="53" spans="1:16" s="16" customFormat="1" x14ac:dyDescent="0.35">
      <c r="A53" s="16" t="s">
        <v>17</v>
      </c>
      <c r="B53" s="16">
        <v>4227</v>
      </c>
      <c r="C53" s="17" t="s">
        <v>9</v>
      </c>
      <c r="D53" s="17">
        <v>97983</v>
      </c>
      <c r="E53" s="16">
        <v>400</v>
      </c>
      <c r="F53" s="17">
        <v>50</v>
      </c>
      <c r="G53" s="17"/>
      <c r="H53" s="17" t="s">
        <v>41</v>
      </c>
      <c r="I53" s="17">
        <v>42</v>
      </c>
      <c r="J53" s="17"/>
      <c r="K53" s="18">
        <v>3.4945077800000002</v>
      </c>
      <c r="L53" s="19">
        <v>3.3288320000000003E-2</v>
      </c>
      <c r="M53" s="19">
        <v>43.732853730000002</v>
      </c>
      <c r="N53" s="19">
        <v>3.004035E-2</v>
      </c>
      <c r="O53" s="19">
        <v>1.4360390000000001E-2</v>
      </c>
      <c r="P53" s="17"/>
    </row>
    <row r="54" spans="1:16" s="16" customFormat="1" x14ac:dyDescent="0.35">
      <c r="A54" s="16" t="s">
        <v>17</v>
      </c>
      <c r="B54" s="16">
        <v>4227</v>
      </c>
      <c r="C54" s="17" t="s">
        <v>9</v>
      </c>
      <c r="D54" s="17">
        <v>97983</v>
      </c>
      <c r="E54" s="16">
        <v>400</v>
      </c>
      <c r="F54" s="17">
        <v>50</v>
      </c>
      <c r="G54" s="17"/>
      <c r="H54" s="17" t="s">
        <v>41</v>
      </c>
      <c r="I54" s="17">
        <v>43</v>
      </c>
      <c r="J54" s="17"/>
      <c r="K54" s="18">
        <v>3.4514091599999999</v>
      </c>
      <c r="L54" s="19">
        <v>3.3115720000000001E-2</v>
      </c>
      <c r="M54" s="19">
        <v>43.564383249999999</v>
      </c>
      <c r="N54" s="19">
        <v>2.9653599999999999E-2</v>
      </c>
      <c r="O54" s="19">
        <v>1.4107939999999999E-2</v>
      </c>
      <c r="P54" s="17"/>
    </row>
    <row r="55" spans="1:16" s="16" customFormat="1" x14ac:dyDescent="0.35">
      <c r="A55" s="16" t="s">
        <v>17</v>
      </c>
      <c r="B55" s="16">
        <v>4227</v>
      </c>
      <c r="C55" s="17" t="s">
        <v>9</v>
      </c>
      <c r="D55" s="17">
        <v>97983</v>
      </c>
      <c r="E55" s="16">
        <v>400</v>
      </c>
      <c r="F55" s="17">
        <v>50</v>
      </c>
      <c r="G55" s="17"/>
      <c r="H55" s="17" t="s">
        <v>41</v>
      </c>
      <c r="I55" s="17">
        <v>44</v>
      </c>
      <c r="J55" s="17"/>
      <c r="K55" s="18">
        <v>3.58208824</v>
      </c>
      <c r="L55" s="19">
        <v>3.3772009999999998E-2</v>
      </c>
      <c r="M55" s="19">
        <v>50.241733000000004</v>
      </c>
      <c r="N55" s="19">
        <v>2.8326779999999999E-2</v>
      </c>
      <c r="O55" s="19">
        <v>1.3509439999999999E-2</v>
      </c>
      <c r="P55" s="17"/>
    </row>
    <row r="56" spans="1:16" s="16" customFormat="1" x14ac:dyDescent="0.35">
      <c r="C56" s="17"/>
      <c r="D56" s="17"/>
      <c r="F56" s="17"/>
      <c r="G56" s="17"/>
      <c r="H56" s="17"/>
      <c r="I56" s="17"/>
      <c r="J56" s="17"/>
      <c r="K56" s="18"/>
      <c r="L56" s="19"/>
      <c r="M56" s="19"/>
      <c r="N56" s="19"/>
      <c r="O56" s="19"/>
      <c r="P56" s="17"/>
    </row>
    <row r="57" spans="1:16" s="16" customFormat="1" x14ac:dyDescent="0.35">
      <c r="A57" s="16" t="s">
        <v>17</v>
      </c>
      <c r="B57" s="16">
        <v>4227</v>
      </c>
      <c r="C57" s="17" t="s">
        <v>9</v>
      </c>
      <c r="D57" s="17">
        <v>97983</v>
      </c>
      <c r="E57" s="16">
        <v>100</v>
      </c>
      <c r="F57" s="17">
        <v>200</v>
      </c>
      <c r="G57" s="17"/>
      <c r="H57" s="17" t="s">
        <v>41</v>
      </c>
      <c r="I57" s="17">
        <v>42</v>
      </c>
      <c r="J57" s="17"/>
      <c r="K57" s="18">
        <v>5.0244799999999996</v>
      </c>
      <c r="L57" s="19">
        <v>4.4324679999999998E-2</v>
      </c>
      <c r="M57" s="19">
        <v>72.477901630000005</v>
      </c>
      <c r="N57" s="19">
        <v>4.1711610000000003E-2</v>
      </c>
      <c r="O57" s="19">
        <v>2.4484769999999999E-2</v>
      </c>
      <c r="P57" s="17"/>
    </row>
    <row r="58" spans="1:16" s="16" customFormat="1" x14ac:dyDescent="0.35">
      <c r="A58" s="16" t="s">
        <v>17</v>
      </c>
      <c r="B58" s="16">
        <v>4227</v>
      </c>
      <c r="C58" s="17" t="s">
        <v>9</v>
      </c>
      <c r="D58" s="17">
        <v>97983</v>
      </c>
      <c r="E58" s="16">
        <v>100</v>
      </c>
      <c r="F58" s="17">
        <v>200</v>
      </c>
      <c r="G58" s="17"/>
      <c r="H58" s="17" t="s">
        <v>41</v>
      </c>
      <c r="I58" s="17">
        <v>43</v>
      </c>
      <c r="J58" s="17"/>
      <c r="K58" s="18"/>
      <c r="L58" s="19"/>
      <c r="M58" s="19"/>
      <c r="N58" s="19"/>
      <c r="O58" s="19"/>
      <c r="P58" s="17"/>
    </row>
    <row r="59" spans="1:16" s="16" customFormat="1" x14ac:dyDescent="0.35">
      <c r="A59" s="16" t="s">
        <v>17</v>
      </c>
      <c r="B59" s="16">
        <v>4227</v>
      </c>
      <c r="C59" s="17" t="s">
        <v>9</v>
      </c>
      <c r="D59" s="17">
        <v>97983</v>
      </c>
      <c r="E59" s="16">
        <v>100</v>
      </c>
      <c r="F59" s="17">
        <v>200</v>
      </c>
      <c r="G59" s="17"/>
      <c r="H59" s="17" t="s">
        <v>41</v>
      </c>
      <c r="I59" s="17">
        <v>44</v>
      </c>
      <c r="J59" s="17"/>
      <c r="K59" s="18"/>
      <c r="L59" s="19"/>
      <c r="M59" s="19"/>
      <c r="N59" s="19"/>
      <c r="O59" s="19"/>
      <c r="P59" s="17"/>
    </row>
    <row r="60" spans="1:16" s="16" customFormat="1" x14ac:dyDescent="0.35">
      <c r="C60" s="17"/>
      <c r="D60" s="17"/>
      <c r="F60" s="17"/>
      <c r="G60" s="17"/>
      <c r="H60" s="17"/>
      <c r="I60" s="17"/>
      <c r="J60" s="17"/>
      <c r="K60" s="18"/>
      <c r="L60" s="19"/>
      <c r="M60" s="19"/>
      <c r="N60" s="19"/>
      <c r="O60" s="19"/>
      <c r="P60" s="17"/>
    </row>
    <row r="61" spans="1:16" s="16" customFormat="1" x14ac:dyDescent="0.35">
      <c r="A61" s="16" t="s">
        <v>17</v>
      </c>
      <c r="B61" s="16">
        <v>4227</v>
      </c>
      <c r="C61" s="17" t="s">
        <v>9</v>
      </c>
      <c r="D61" s="17">
        <v>97983</v>
      </c>
      <c r="E61" s="16">
        <v>150</v>
      </c>
      <c r="F61" s="17">
        <v>200</v>
      </c>
      <c r="G61" s="17"/>
      <c r="H61" s="17" t="s">
        <v>41</v>
      </c>
      <c r="I61" s="17">
        <v>42</v>
      </c>
      <c r="J61" s="17"/>
      <c r="K61" s="18"/>
      <c r="L61" s="19"/>
      <c r="M61" s="19"/>
      <c r="N61" s="19"/>
      <c r="O61" s="19"/>
      <c r="P61" s="17"/>
    </row>
    <row r="62" spans="1:16" s="16" customFormat="1" x14ac:dyDescent="0.35">
      <c r="A62" s="16" t="s">
        <v>17</v>
      </c>
      <c r="B62" s="16">
        <v>4227</v>
      </c>
      <c r="C62" s="17" t="s">
        <v>9</v>
      </c>
      <c r="D62" s="17">
        <v>97983</v>
      </c>
      <c r="E62" s="16">
        <v>150</v>
      </c>
      <c r="F62" s="17">
        <v>200</v>
      </c>
      <c r="G62" s="17"/>
      <c r="H62" s="17" t="s">
        <v>41</v>
      </c>
      <c r="I62" s="17">
        <v>43</v>
      </c>
      <c r="J62" s="17"/>
      <c r="K62" s="18">
        <v>3.4614393200000002</v>
      </c>
      <c r="L62" s="19">
        <v>3.259256E-2</v>
      </c>
      <c r="M62" s="19">
        <v>41.563839440000002</v>
      </c>
      <c r="N62" s="19">
        <v>2.9349650000000001E-2</v>
      </c>
      <c r="O62" s="19">
        <v>1.296957E-2</v>
      </c>
      <c r="P62" s="17"/>
    </row>
    <row r="63" spans="1:16" s="16" customFormat="1" x14ac:dyDescent="0.35">
      <c r="A63" s="16" t="s">
        <v>17</v>
      </c>
      <c r="B63" s="16">
        <v>4227</v>
      </c>
      <c r="C63" s="17" t="s">
        <v>9</v>
      </c>
      <c r="D63" s="17">
        <v>97983</v>
      </c>
      <c r="E63" s="16">
        <v>150</v>
      </c>
      <c r="F63" s="17">
        <v>200</v>
      </c>
      <c r="G63" s="17"/>
      <c r="H63" s="17" t="s">
        <v>41</v>
      </c>
      <c r="I63" s="17">
        <v>44</v>
      </c>
      <c r="J63" s="17"/>
      <c r="K63" s="18"/>
      <c r="L63" s="19"/>
      <c r="M63" s="19"/>
      <c r="N63" s="19"/>
      <c r="O63" s="19"/>
      <c r="P63" s="17"/>
    </row>
    <row r="64" spans="1:16" s="16" customFormat="1" x14ac:dyDescent="0.35">
      <c r="C64" s="17"/>
      <c r="D64" s="17"/>
      <c r="F64" s="17"/>
      <c r="G64" s="17"/>
      <c r="H64" s="17"/>
      <c r="I64" s="17"/>
      <c r="J64" s="17"/>
      <c r="K64" s="18"/>
      <c r="L64" s="19"/>
      <c r="M64" s="19"/>
      <c r="N64" s="19"/>
      <c r="O64" s="19"/>
      <c r="P64" s="17"/>
    </row>
    <row r="65" spans="1:16" s="16" customFormat="1" x14ac:dyDescent="0.35">
      <c r="A65" s="16" t="s">
        <v>17</v>
      </c>
      <c r="B65" s="16">
        <v>4227</v>
      </c>
      <c r="C65" s="17" t="s">
        <v>9</v>
      </c>
      <c r="D65" s="17">
        <v>97983</v>
      </c>
      <c r="E65" s="16">
        <v>200</v>
      </c>
      <c r="F65" s="17">
        <v>200</v>
      </c>
      <c r="G65" s="17"/>
      <c r="H65" s="17" t="s">
        <v>41</v>
      </c>
      <c r="I65" s="17">
        <v>42</v>
      </c>
      <c r="J65" s="17"/>
      <c r="K65" s="18">
        <v>3.5022123399999998</v>
      </c>
      <c r="L65" s="19">
        <v>3.2943630000000002E-2</v>
      </c>
      <c r="M65" s="19">
        <v>40.26351047</v>
      </c>
      <c r="N65" s="19">
        <v>2.930601E-2</v>
      </c>
      <c r="O65" s="19">
        <v>1.204468E-2</v>
      </c>
      <c r="P65" s="17"/>
    </row>
    <row r="66" spans="1:16" s="16" customFormat="1" x14ac:dyDescent="0.35">
      <c r="A66" s="16" t="s">
        <v>17</v>
      </c>
      <c r="B66" s="16">
        <v>4227</v>
      </c>
      <c r="C66" s="17" t="s">
        <v>9</v>
      </c>
      <c r="D66" s="17">
        <v>97983</v>
      </c>
      <c r="E66" s="16">
        <v>200</v>
      </c>
      <c r="F66" s="17">
        <v>200</v>
      </c>
      <c r="G66" s="17"/>
      <c r="H66" s="17" t="s">
        <v>41</v>
      </c>
      <c r="I66" s="17">
        <v>43</v>
      </c>
      <c r="J66" s="17"/>
      <c r="K66" s="18">
        <v>3.5261492900000002</v>
      </c>
      <c r="L66" s="19">
        <v>3.3826839999999997E-2</v>
      </c>
      <c r="M66" s="19">
        <v>40.288902479999997</v>
      </c>
      <c r="N66" s="19">
        <v>2.9960609999999999E-2</v>
      </c>
      <c r="O66" s="19">
        <v>1.3092980000000001E-2</v>
      </c>
      <c r="P66" s="17"/>
    </row>
    <row r="67" spans="1:16" s="16" customFormat="1" x14ac:dyDescent="0.35">
      <c r="A67" s="16" t="s">
        <v>17</v>
      </c>
      <c r="B67" s="16">
        <v>4227</v>
      </c>
      <c r="C67" s="17" t="s">
        <v>9</v>
      </c>
      <c r="D67" s="17">
        <v>97983</v>
      </c>
      <c r="E67" s="16">
        <v>200</v>
      </c>
      <c r="F67" s="17">
        <v>200</v>
      </c>
      <c r="G67" s="17"/>
      <c r="H67" s="17" t="s">
        <v>41</v>
      </c>
      <c r="I67" s="17">
        <v>44</v>
      </c>
      <c r="J67" s="17"/>
      <c r="K67" s="18">
        <v>3.3354709300000001</v>
      </c>
      <c r="L67" s="19">
        <v>3.1823549999999999E-2</v>
      </c>
      <c r="M67" s="19">
        <v>39.722636809999997</v>
      </c>
      <c r="N67" s="19">
        <v>2.833656E-2</v>
      </c>
      <c r="O67" s="19">
        <v>1.2941319999999999E-2</v>
      </c>
      <c r="P67" s="17"/>
    </row>
    <row r="68" spans="1:16" s="16" customFormat="1" x14ac:dyDescent="0.35">
      <c r="C68" s="17"/>
      <c r="D68" s="17"/>
      <c r="F68" s="17"/>
      <c r="G68" s="17"/>
      <c r="H68" s="17"/>
      <c r="I68" s="17"/>
      <c r="J68" s="17"/>
      <c r="K68" s="18"/>
      <c r="L68" s="19"/>
      <c r="M68" s="19"/>
      <c r="N68" s="19"/>
      <c r="O68" s="19"/>
      <c r="P68" s="17"/>
    </row>
    <row r="69" spans="1:16" s="16" customFormat="1" x14ac:dyDescent="0.35">
      <c r="A69" s="16" t="s">
        <v>17</v>
      </c>
      <c r="B69" s="16">
        <v>4227</v>
      </c>
      <c r="C69" s="17" t="s">
        <v>9</v>
      </c>
      <c r="D69" s="17">
        <v>97983</v>
      </c>
      <c r="E69" s="16">
        <v>200</v>
      </c>
      <c r="F69" s="17">
        <v>400</v>
      </c>
      <c r="G69" s="17"/>
      <c r="H69" s="17" t="s">
        <v>41</v>
      </c>
      <c r="I69" s="17">
        <v>42</v>
      </c>
      <c r="J69" s="17"/>
      <c r="K69" s="18">
        <v>3.60528637</v>
      </c>
      <c r="L69" s="19">
        <v>3.3331670000000001E-2</v>
      </c>
      <c r="M69" s="19">
        <v>43.405239170000002</v>
      </c>
      <c r="N69" s="19">
        <v>3.0717089999999999E-2</v>
      </c>
      <c r="O69" s="19">
        <v>1.359701E-2</v>
      </c>
      <c r="P69" s="17"/>
    </row>
    <row r="70" spans="1:16" s="16" customFormat="1" x14ac:dyDescent="0.35">
      <c r="A70" s="16" t="s">
        <v>17</v>
      </c>
      <c r="B70" s="16">
        <v>4227</v>
      </c>
      <c r="C70" s="17" t="s">
        <v>9</v>
      </c>
      <c r="D70" s="17">
        <v>97983</v>
      </c>
      <c r="E70" s="16">
        <v>200</v>
      </c>
      <c r="F70" s="17">
        <v>400</v>
      </c>
      <c r="G70" s="17"/>
      <c r="H70" s="17" t="s">
        <v>41</v>
      </c>
      <c r="I70" s="17">
        <v>43</v>
      </c>
      <c r="J70" s="17"/>
      <c r="K70" s="18"/>
      <c r="L70" s="19"/>
      <c r="M70" s="19"/>
      <c r="N70" s="19"/>
      <c r="O70" s="19"/>
      <c r="P70" s="17"/>
    </row>
    <row r="71" spans="1:16" s="16" customFormat="1" x14ac:dyDescent="0.35">
      <c r="A71" s="16" t="s">
        <v>17</v>
      </c>
      <c r="B71" s="16">
        <v>4227</v>
      </c>
      <c r="C71" s="17" t="s">
        <v>9</v>
      </c>
      <c r="D71" s="17">
        <v>97983</v>
      </c>
      <c r="E71" s="16">
        <v>200</v>
      </c>
      <c r="F71" s="17">
        <v>400</v>
      </c>
      <c r="G71" s="17"/>
      <c r="H71" s="17" t="s">
        <v>41</v>
      </c>
      <c r="I71" s="17">
        <v>44</v>
      </c>
      <c r="J71" s="17"/>
      <c r="K71" s="18"/>
      <c r="L71" s="19"/>
      <c r="M71" s="19"/>
      <c r="N71" s="19"/>
      <c r="O71" s="19"/>
      <c r="P71" s="17"/>
    </row>
    <row r="72" spans="1:16" s="16" customFormat="1" x14ac:dyDescent="0.35">
      <c r="C72" s="17"/>
      <c r="D72" s="17"/>
      <c r="F72" s="17"/>
      <c r="G72" s="17"/>
      <c r="H72" s="17"/>
      <c r="I72" s="17"/>
      <c r="J72" s="17"/>
      <c r="K72" s="18"/>
      <c r="L72" s="19"/>
      <c r="M72" s="19"/>
      <c r="N72" s="19"/>
      <c r="O72" s="19"/>
      <c r="P72" s="17"/>
    </row>
    <row r="73" spans="1:16" s="20" customFormat="1" x14ac:dyDescent="0.35">
      <c r="A73" s="20" t="s">
        <v>17</v>
      </c>
      <c r="B73" s="20">
        <v>4227</v>
      </c>
      <c r="C73" s="21" t="s">
        <v>5</v>
      </c>
      <c r="D73" s="21"/>
      <c r="E73" s="20">
        <v>25</v>
      </c>
      <c r="F73" s="21">
        <v>50</v>
      </c>
      <c r="G73" s="21"/>
      <c r="H73" s="21"/>
      <c r="I73" s="21">
        <v>42</v>
      </c>
      <c r="J73" s="21"/>
      <c r="K73" s="22">
        <v>3.7265029427634002</v>
      </c>
      <c r="L73" s="22">
        <v>3.43615135073616E-2</v>
      </c>
      <c r="M73" s="23">
        <v>45.614512805679603</v>
      </c>
      <c r="N73" s="22">
        <v>3.1547316617100397E-2</v>
      </c>
      <c r="O73" s="22">
        <v>1.5534556490396E-2</v>
      </c>
      <c r="P73" s="21"/>
    </row>
    <row r="74" spans="1:16" s="20" customFormat="1" x14ac:dyDescent="0.35">
      <c r="C74" s="21"/>
      <c r="D74" s="21"/>
      <c r="F74" s="21"/>
      <c r="G74" s="21"/>
      <c r="H74" s="21"/>
      <c r="I74" s="21"/>
      <c r="J74" s="21"/>
      <c r="K74" s="22"/>
      <c r="L74" s="22"/>
      <c r="M74" s="23"/>
      <c r="N74" s="22"/>
      <c r="O74" s="22"/>
      <c r="P74" s="21"/>
    </row>
    <row r="75" spans="1:16" s="20" customFormat="1" x14ac:dyDescent="0.35">
      <c r="A75" s="20" t="s">
        <v>17</v>
      </c>
      <c r="B75" s="20">
        <v>4227</v>
      </c>
      <c r="C75" s="21" t="s">
        <v>5</v>
      </c>
      <c r="D75" s="21">
        <v>240609</v>
      </c>
      <c r="E75" s="20">
        <v>25</v>
      </c>
      <c r="F75" s="21">
        <v>50</v>
      </c>
      <c r="G75" s="21"/>
      <c r="H75" s="21" t="s">
        <v>41</v>
      </c>
      <c r="I75" s="21">
        <v>42</v>
      </c>
      <c r="J75" s="21">
        <v>-2.4544000000000001</v>
      </c>
      <c r="K75" s="22">
        <v>3.8999714860000001</v>
      </c>
      <c r="L75" s="23">
        <v>3.6286051999999999E-2</v>
      </c>
      <c r="M75" s="23">
        <v>53.729131000000002</v>
      </c>
      <c r="N75" s="23">
        <v>3.3511891500000002E-2</v>
      </c>
      <c r="O75" s="23">
        <v>1.95500176E-2</v>
      </c>
      <c r="P75" s="21"/>
    </row>
    <row r="76" spans="1:16" s="20" customFormat="1" x14ac:dyDescent="0.35">
      <c r="A76" s="20" t="s">
        <v>17</v>
      </c>
      <c r="B76" s="20">
        <v>4227</v>
      </c>
      <c r="C76" s="21" t="s">
        <v>5</v>
      </c>
      <c r="D76" s="21">
        <v>240609</v>
      </c>
      <c r="E76" s="20">
        <v>35</v>
      </c>
      <c r="F76" s="21">
        <v>50</v>
      </c>
      <c r="G76" s="21"/>
      <c r="H76" s="21" t="s">
        <v>41</v>
      </c>
      <c r="I76" s="21">
        <v>42</v>
      </c>
      <c r="J76" s="21">
        <v>-2.5695999999999999</v>
      </c>
      <c r="K76" s="22">
        <v>3.95988776</v>
      </c>
      <c r="L76" s="23">
        <v>3.622678E-2</v>
      </c>
      <c r="M76" s="23">
        <v>71.021427829999993</v>
      </c>
      <c r="N76" s="23">
        <v>3.3904999999999998E-2</v>
      </c>
      <c r="O76" s="23">
        <v>2.346546E-2</v>
      </c>
      <c r="P76" s="21" t="s">
        <v>186</v>
      </c>
    </row>
    <row r="77" spans="1:16" s="20" customFormat="1" ht="29" x14ac:dyDescent="0.35">
      <c r="A77" s="20" t="s">
        <v>17</v>
      </c>
      <c r="B77" s="20">
        <v>4227</v>
      </c>
      <c r="C77" s="21" t="s">
        <v>5</v>
      </c>
      <c r="D77" s="21">
        <v>240609</v>
      </c>
      <c r="E77" s="20">
        <v>45</v>
      </c>
      <c r="F77" s="21">
        <v>50</v>
      </c>
      <c r="G77" s="21"/>
      <c r="H77" s="21" t="s">
        <v>41</v>
      </c>
      <c r="I77" s="21">
        <v>42</v>
      </c>
      <c r="J77" s="21">
        <v>-2.5301999999999998</v>
      </c>
      <c r="K77" s="22">
        <v>4.0064890200000001</v>
      </c>
      <c r="L77" s="23">
        <v>3.672628E-2</v>
      </c>
      <c r="M77" s="23">
        <v>64.123509100000007</v>
      </c>
      <c r="N77" s="23">
        <v>3.4286230000000001E-2</v>
      </c>
      <c r="O77" s="23">
        <v>2.1831239999999998E-2</v>
      </c>
      <c r="P77" s="21" t="s">
        <v>187</v>
      </c>
    </row>
    <row r="78" spans="1:16" s="20" customFormat="1" x14ac:dyDescent="0.35">
      <c r="C78" s="21"/>
      <c r="D78" s="21"/>
      <c r="F78" s="21"/>
      <c r="G78" s="21"/>
      <c r="H78" s="21"/>
      <c r="I78" s="21"/>
      <c r="J78" s="21"/>
      <c r="K78" s="22"/>
      <c r="L78" s="23"/>
      <c r="M78" s="23"/>
      <c r="N78" s="23"/>
      <c r="O78" s="23"/>
      <c r="P78" s="21"/>
    </row>
    <row r="79" spans="1:16" s="20" customFormat="1" x14ac:dyDescent="0.35">
      <c r="A79" s="20" t="s">
        <v>17</v>
      </c>
      <c r="B79" s="20">
        <v>4227</v>
      </c>
      <c r="C79" s="21" t="s">
        <v>5</v>
      </c>
      <c r="D79" s="21">
        <v>240609</v>
      </c>
      <c r="E79" s="20">
        <v>25</v>
      </c>
      <c r="F79" s="21">
        <v>50</v>
      </c>
      <c r="G79" s="21"/>
      <c r="H79" s="21" t="s">
        <v>41</v>
      </c>
      <c r="I79" s="21">
        <v>43</v>
      </c>
      <c r="J79" s="21">
        <v>-2.4998999999999998</v>
      </c>
      <c r="K79" s="22">
        <v>3.9447550800000002</v>
      </c>
      <c r="L79" s="23">
        <v>3.63133411E-2</v>
      </c>
      <c r="M79" s="23">
        <v>68.021673059999998</v>
      </c>
      <c r="N79" s="23">
        <v>3.3797269999999997E-2</v>
      </c>
      <c r="O79" s="23">
        <v>2.2926808E-2</v>
      </c>
      <c r="P79" s="21"/>
    </row>
    <row r="80" spans="1:16" s="20" customFormat="1" x14ac:dyDescent="0.35">
      <c r="A80" s="20" t="s">
        <v>17</v>
      </c>
      <c r="B80" s="20">
        <v>4227</v>
      </c>
      <c r="C80" s="21" t="s">
        <v>5</v>
      </c>
      <c r="D80" s="21">
        <v>240609</v>
      </c>
      <c r="E80" s="20">
        <v>35</v>
      </c>
      <c r="F80" s="21">
        <v>50</v>
      </c>
      <c r="G80" s="21"/>
      <c r="H80" s="21" t="s">
        <v>41</v>
      </c>
      <c r="I80" s="21">
        <v>43</v>
      </c>
      <c r="J80" s="21">
        <v>-2.5939999999999999</v>
      </c>
      <c r="K80" s="22">
        <v>3.9665898899999998</v>
      </c>
      <c r="L80" s="23">
        <v>3.6479259999999999E-2</v>
      </c>
      <c r="M80" s="23">
        <v>62.976216059999999</v>
      </c>
      <c r="N80" s="23">
        <v>3.406613E-2</v>
      </c>
      <c r="O80" s="23">
        <v>2.1737840000000001E-2</v>
      </c>
      <c r="P80" s="21"/>
    </row>
    <row r="81" spans="1:16" s="20" customFormat="1" x14ac:dyDescent="0.35">
      <c r="A81" s="20" t="s">
        <v>17</v>
      </c>
      <c r="B81" s="20">
        <v>4227</v>
      </c>
      <c r="C81" s="21" t="s">
        <v>5</v>
      </c>
      <c r="D81" s="21">
        <v>240609</v>
      </c>
      <c r="E81" s="20">
        <v>45</v>
      </c>
      <c r="F81" s="21">
        <v>50</v>
      </c>
      <c r="G81" s="21"/>
      <c r="H81" s="21" t="s">
        <v>41</v>
      </c>
      <c r="I81" s="21">
        <v>43</v>
      </c>
      <c r="J81" s="21">
        <v>-2.6162000000000001</v>
      </c>
      <c r="K81" s="22">
        <v>3.9554667700000001</v>
      </c>
      <c r="L81" s="23">
        <v>3.6263620000000003E-2</v>
      </c>
      <c r="M81" s="23">
        <v>61.90661119</v>
      </c>
      <c r="N81" s="23">
        <v>3.392659E-2</v>
      </c>
      <c r="O81" s="23">
        <v>2.1242759999999999E-2</v>
      </c>
      <c r="P81" s="21"/>
    </row>
    <row r="82" spans="1:16" s="20" customFormat="1" x14ac:dyDescent="0.35">
      <c r="C82" s="21"/>
      <c r="D82" s="21"/>
      <c r="F82" s="21"/>
      <c r="G82" s="21"/>
      <c r="H82" s="21"/>
      <c r="I82" s="21"/>
      <c r="J82" s="21"/>
      <c r="K82" s="22"/>
      <c r="L82" s="23"/>
      <c r="M82" s="23"/>
      <c r="N82" s="23"/>
      <c r="O82" s="23"/>
      <c r="P82" s="21"/>
    </row>
    <row r="83" spans="1:16" s="20" customFormat="1" x14ac:dyDescent="0.35">
      <c r="A83" s="20" t="s">
        <v>17</v>
      </c>
      <c r="B83" s="20">
        <v>4227</v>
      </c>
      <c r="C83" s="21" t="s">
        <v>5</v>
      </c>
      <c r="D83" s="21">
        <v>240609</v>
      </c>
      <c r="E83" s="20">
        <v>25</v>
      </c>
      <c r="F83" s="21">
        <v>50</v>
      </c>
      <c r="G83" s="21"/>
      <c r="H83" s="21" t="s">
        <v>41</v>
      </c>
      <c r="I83" s="21">
        <v>44</v>
      </c>
      <c r="J83" s="21">
        <v>-2.5280999999999998</v>
      </c>
      <c r="K83" s="22">
        <v>3.9255741059</v>
      </c>
      <c r="L83" s="23">
        <v>3.6533299999999998E-2</v>
      </c>
      <c r="M83" s="23">
        <v>67.52120601</v>
      </c>
      <c r="N83" s="23">
        <v>3.3730811200000002E-2</v>
      </c>
      <c r="O83" s="23">
        <v>2.29461405E-2</v>
      </c>
      <c r="P83" s="21"/>
    </row>
    <row r="84" spans="1:16" s="20" customFormat="1" x14ac:dyDescent="0.35">
      <c r="A84" s="20" t="s">
        <v>17</v>
      </c>
      <c r="B84" s="20">
        <v>4227</v>
      </c>
      <c r="C84" s="21" t="s">
        <v>5</v>
      </c>
      <c r="D84" s="21">
        <v>240609</v>
      </c>
      <c r="E84" s="20">
        <v>35</v>
      </c>
      <c r="F84" s="21">
        <v>50</v>
      </c>
      <c r="G84" s="21"/>
      <c r="H84" s="21" t="s">
        <v>41</v>
      </c>
      <c r="I84" s="21">
        <v>44</v>
      </c>
      <c r="J84" s="21">
        <v>-2.5941999999999998</v>
      </c>
      <c r="K84" s="22">
        <v>3.9309879699999999</v>
      </c>
      <c r="L84" s="23">
        <v>3.6011609999999999E-2</v>
      </c>
      <c r="M84" s="23">
        <v>61.473904869999998</v>
      </c>
      <c r="N84" s="23">
        <v>3.3547899999999999E-2</v>
      </c>
      <c r="O84" s="23">
        <v>2.0947520000000001E-2</v>
      </c>
      <c r="P84" s="21"/>
    </row>
    <row r="85" spans="1:16" s="20" customFormat="1" x14ac:dyDescent="0.35">
      <c r="A85" s="20" t="s">
        <v>17</v>
      </c>
      <c r="B85" s="20">
        <v>4227</v>
      </c>
      <c r="C85" s="21" t="s">
        <v>5</v>
      </c>
      <c r="D85" s="21">
        <v>240609</v>
      </c>
      <c r="E85" s="20">
        <v>45</v>
      </c>
      <c r="F85" s="21">
        <v>50</v>
      </c>
      <c r="G85" s="21"/>
      <c r="H85" s="21" t="s">
        <v>41</v>
      </c>
      <c r="I85" s="21">
        <v>44</v>
      </c>
      <c r="J85" s="21">
        <v>-2.6183999999999998</v>
      </c>
      <c r="K85" s="22">
        <v>3.9444067999999999</v>
      </c>
      <c r="L85" s="23">
        <v>3.5990040000000001E-2</v>
      </c>
      <c r="M85" s="23">
        <v>62.484584839999997</v>
      </c>
      <c r="N85" s="23">
        <v>3.3690169999999998E-2</v>
      </c>
      <c r="O85" s="23">
        <v>2.1179900000000002E-2</v>
      </c>
      <c r="P85" s="21"/>
    </row>
    <row r="86" spans="1:16" s="20" customFormat="1" x14ac:dyDescent="0.35">
      <c r="C86" s="21"/>
      <c r="D86" s="21"/>
      <c r="F86" s="21"/>
      <c r="G86" s="21"/>
      <c r="H86" s="21"/>
      <c r="I86" s="21"/>
      <c r="J86" s="21"/>
      <c r="K86" s="22"/>
      <c r="L86" s="23"/>
      <c r="M86" s="23"/>
      <c r="N86" s="23"/>
      <c r="O86" s="23"/>
      <c r="P86" s="21"/>
    </row>
    <row r="87" spans="1:16" s="20" customFormat="1" x14ac:dyDescent="0.35">
      <c r="A87" s="20" t="s">
        <v>17</v>
      </c>
      <c r="B87" s="20">
        <v>4227</v>
      </c>
      <c r="C87" s="21" t="s">
        <v>5</v>
      </c>
      <c r="D87" s="21">
        <v>240609</v>
      </c>
      <c r="E87" s="20">
        <v>100</v>
      </c>
      <c r="F87" s="21">
        <v>50</v>
      </c>
      <c r="G87" s="21"/>
      <c r="H87" s="21" t="s">
        <v>41</v>
      </c>
      <c r="I87" s="21">
        <v>42</v>
      </c>
      <c r="J87" s="21"/>
      <c r="K87" s="22">
        <v>3.88380393</v>
      </c>
      <c r="L87" s="23">
        <v>3.6616379999999997E-2</v>
      </c>
      <c r="M87" s="23">
        <v>60.978535479999998</v>
      </c>
      <c r="N87" s="23">
        <v>3.349837E-2</v>
      </c>
      <c r="O87" s="23">
        <v>1.9570319999999999E-2</v>
      </c>
      <c r="P87" s="21" t="s">
        <v>241</v>
      </c>
    </row>
    <row r="88" spans="1:16" s="20" customFormat="1" x14ac:dyDescent="0.35">
      <c r="C88" s="21"/>
      <c r="D88" s="21"/>
      <c r="F88" s="21"/>
      <c r="G88" s="21"/>
      <c r="H88" s="21"/>
      <c r="I88" s="21"/>
      <c r="J88" s="21"/>
      <c r="K88" s="22"/>
      <c r="L88" s="23"/>
      <c r="M88" s="23"/>
      <c r="N88" s="23"/>
      <c r="O88" s="23"/>
      <c r="P88" s="21"/>
    </row>
    <row r="89" spans="1:16" s="20" customFormat="1" x14ac:dyDescent="0.35">
      <c r="C89" s="21"/>
      <c r="D89" s="21"/>
      <c r="F89" s="21"/>
      <c r="G89" s="21"/>
      <c r="H89" s="21"/>
      <c r="I89" s="21"/>
      <c r="J89" s="21"/>
      <c r="K89" s="22"/>
      <c r="L89" s="23"/>
      <c r="M89" s="23"/>
      <c r="N89" s="23"/>
      <c r="O89" s="23"/>
      <c r="P89" s="21"/>
    </row>
    <row r="90" spans="1:16" s="29" customFormat="1" ht="29" x14ac:dyDescent="0.35">
      <c r="A90" s="29" t="s">
        <v>17</v>
      </c>
      <c r="B90" s="29">
        <v>4227</v>
      </c>
      <c r="C90" s="30" t="s">
        <v>8</v>
      </c>
      <c r="D90" s="30"/>
      <c r="E90" s="29">
        <v>100</v>
      </c>
      <c r="F90" s="30">
        <v>50</v>
      </c>
      <c r="G90" s="30"/>
      <c r="H90" s="30"/>
      <c r="I90" s="30">
        <v>42</v>
      </c>
      <c r="J90" s="30"/>
      <c r="K90" s="48">
        <v>39.8111117321926</v>
      </c>
      <c r="L90" s="31">
        <v>0.295085285407581</v>
      </c>
      <c r="M90" s="31">
        <v>1532.6129417120101</v>
      </c>
      <c r="N90" s="31">
        <v>0.305712224216657</v>
      </c>
      <c r="O90" s="31">
        <v>0.28655775903000102</v>
      </c>
      <c r="P90" s="30"/>
    </row>
    <row r="91" spans="1:16" s="29" customFormat="1" ht="29" x14ac:dyDescent="0.35">
      <c r="A91" s="29" t="s">
        <v>17</v>
      </c>
      <c r="B91" s="29">
        <v>4227</v>
      </c>
      <c r="C91" s="30" t="s">
        <v>8</v>
      </c>
      <c r="D91" s="30"/>
      <c r="E91" s="29">
        <v>100</v>
      </c>
      <c r="F91" s="30">
        <v>100</v>
      </c>
      <c r="G91" s="30"/>
      <c r="H91" s="30"/>
      <c r="I91" s="30">
        <v>42</v>
      </c>
      <c r="J91" s="30"/>
      <c r="K91" s="48">
        <v>24.7464336651162</v>
      </c>
      <c r="L91" s="48">
        <v>0.19131980000000001</v>
      </c>
      <c r="M91" s="31">
        <v>881.43752107056503</v>
      </c>
      <c r="N91" s="48">
        <v>0.19190260000000001</v>
      </c>
      <c r="O91" s="31"/>
      <c r="P91" s="30"/>
    </row>
    <row r="92" spans="1:16" s="35" customFormat="1" ht="29" x14ac:dyDescent="0.35">
      <c r="A92" s="35" t="s">
        <v>17</v>
      </c>
      <c r="B92" s="35">
        <v>4227</v>
      </c>
      <c r="C92" s="32" t="s">
        <v>8</v>
      </c>
      <c r="D92" s="32"/>
      <c r="E92" s="35">
        <v>100</v>
      </c>
      <c r="F92" s="32">
        <v>200</v>
      </c>
      <c r="G92" s="32"/>
      <c r="H92" s="32"/>
      <c r="I92" s="32">
        <v>42</v>
      </c>
      <c r="J92" s="32"/>
      <c r="K92" s="32" t="s">
        <v>23</v>
      </c>
      <c r="L92" s="32" t="s">
        <v>23</v>
      </c>
      <c r="M92" s="35" t="s">
        <v>23</v>
      </c>
      <c r="N92" s="32" t="s">
        <v>23</v>
      </c>
      <c r="O92" s="32" t="s">
        <v>23</v>
      </c>
      <c r="P92" s="32" t="s">
        <v>24</v>
      </c>
    </row>
    <row r="93" spans="1:16" s="35" customFormat="1" x14ac:dyDescent="0.35">
      <c r="C93" s="32"/>
      <c r="D93" s="32"/>
      <c r="F93" s="32"/>
      <c r="G93" s="32"/>
      <c r="H93" s="32"/>
      <c r="I93" s="32"/>
      <c r="J93" s="32"/>
      <c r="K93" s="32"/>
      <c r="L93" s="32"/>
      <c r="N93" s="32"/>
      <c r="O93" s="32"/>
      <c r="P93" s="32"/>
    </row>
    <row r="94" spans="1:16" s="29" customFormat="1" ht="29" x14ac:dyDescent="0.35">
      <c r="A94" s="29" t="s">
        <v>17</v>
      </c>
      <c r="B94" s="29">
        <v>4227</v>
      </c>
      <c r="C94" s="30" t="s">
        <v>8</v>
      </c>
      <c r="D94" s="30"/>
      <c r="E94" s="29">
        <v>100</v>
      </c>
      <c r="F94" s="30">
        <v>50</v>
      </c>
      <c r="G94" s="30"/>
      <c r="H94" s="30"/>
      <c r="I94" s="30">
        <v>42</v>
      </c>
      <c r="J94" s="30">
        <v>5987.5990000000002</v>
      </c>
      <c r="K94" s="48">
        <v>39.811111173</v>
      </c>
      <c r="L94" s="31">
        <v>0.295085285407581</v>
      </c>
      <c r="M94" s="31">
        <v>1532.6129417120101</v>
      </c>
      <c r="N94" s="31">
        <v>0.305712224216657</v>
      </c>
      <c r="O94" s="31">
        <v>0.28655775903000102</v>
      </c>
    </row>
    <row r="95" spans="1:16" s="29" customFormat="1" ht="29" x14ac:dyDescent="0.35">
      <c r="A95" s="29" t="s">
        <v>17</v>
      </c>
      <c r="B95" s="29">
        <v>4227</v>
      </c>
      <c r="C95" s="30" t="s">
        <v>8</v>
      </c>
      <c r="D95" s="30"/>
      <c r="E95" s="29">
        <v>100</v>
      </c>
      <c r="F95" s="30">
        <v>50</v>
      </c>
      <c r="G95" s="30"/>
      <c r="H95" s="30"/>
      <c r="I95" s="30">
        <v>43</v>
      </c>
      <c r="J95" s="30">
        <v>6010.8316999999997</v>
      </c>
      <c r="K95" s="48">
        <v>56.815319080000002</v>
      </c>
      <c r="L95" s="48">
        <v>0.32490976999999999</v>
      </c>
      <c r="M95" s="31">
        <v>2221.3669726200001</v>
      </c>
      <c r="N95" s="48">
        <v>0.49594254999999998</v>
      </c>
      <c r="O95" s="48">
        <v>0.15688109</v>
      </c>
      <c r="P95" s="29" t="s">
        <v>82</v>
      </c>
    </row>
    <row r="96" spans="1:16" s="29" customFormat="1" ht="29" x14ac:dyDescent="0.35">
      <c r="A96" s="35" t="s">
        <v>17</v>
      </c>
      <c r="B96" s="35">
        <v>4227</v>
      </c>
      <c r="C96" s="32" t="s">
        <v>8</v>
      </c>
      <c r="D96" s="32"/>
      <c r="E96" s="35">
        <v>100</v>
      </c>
      <c r="F96" s="30">
        <v>50</v>
      </c>
      <c r="G96" s="32"/>
      <c r="H96" s="32"/>
      <c r="I96" s="32">
        <v>44</v>
      </c>
      <c r="J96" s="30">
        <v>6580.2233999999999</v>
      </c>
      <c r="K96" s="48">
        <v>63.977869939999998</v>
      </c>
      <c r="L96" s="48">
        <v>0.36858385999999999</v>
      </c>
      <c r="M96" s="31">
        <v>2501.5459309900002</v>
      </c>
      <c r="N96" s="48">
        <v>0.53797130000000004</v>
      </c>
      <c r="O96" s="48">
        <v>0.19995673799999999</v>
      </c>
      <c r="P96" s="29" t="s">
        <v>82</v>
      </c>
    </row>
    <row r="97" spans="1:16" s="29" customFormat="1" ht="29" x14ac:dyDescent="0.35">
      <c r="A97" s="35" t="s">
        <v>17</v>
      </c>
      <c r="B97" s="35">
        <v>4227</v>
      </c>
      <c r="C97" s="32" t="s">
        <v>8</v>
      </c>
      <c r="D97" s="32"/>
      <c r="E97" s="35">
        <v>150</v>
      </c>
      <c r="F97" s="30">
        <v>50</v>
      </c>
      <c r="G97" s="30"/>
      <c r="H97" s="30"/>
      <c r="I97" s="30">
        <v>42</v>
      </c>
      <c r="J97" s="30" t="s">
        <v>172</v>
      </c>
      <c r="K97" s="48">
        <v>33.2168268</v>
      </c>
      <c r="L97" s="48">
        <v>0.29413540999999999</v>
      </c>
      <c r="M97" s="31">
        <v>1245.2308292600001</v>
      </c>
      <c r="N97" s="48">
        <v>0.25918701</v>
      </c>
      <c r="O97" s="48">
        <v>0.41749721000000001</v>
      </c>
      <c r="P97" s="29" t="s">
        <v>109</v>
      </c>
    </row>
    <row r="98" spans="1:16" s="29" customFormat="1" ht="29" x14ac:dyDescent="0.35">
      <c r="A98" s="35" t="s">
        <v>17</v>
      </c>
      <c r="B98" s="35">
        <v>4227</v>
      </c>
      <c r="C98" s="32" t="s">
        <v>8</v>
      </c>
      <c r="D98" s="32"/>
      <c r="E98" s="35">
        <v>150</v>
      </c>
      <c r="F98" s="30">
        <v>50</v>
      </c>
      <c r="G98" s="30"/>
      <c r="H98" s="30"/>
      <c r="I98" s="30">
        <v>43</v>
      </c>
      <c r="J98" s="30">
        <v>2886.2824999999998</v>
      </c>
      <c r="K98" s="31">
        <v>29.89307805</v>
      </c>
      <c r="L98" s="31">
        <v>0.23886130999999999</v>
      </c>
      <c r="M98" s="31">
        <v>1137.6778158100001</v>
      </c>
      <c r="N98" s="31">
        <v>0.23515806</v>
      </c>
      <c r="O98" s="31">
        <v>0.27140829</v>
      </c>
      <c r="P98" s="29" t="s">
        <v>109</v>
      </c>
    </row>
    <row r="99" spans="1:16" s="29" customFormat="1" ht="29" x14ac:dyDescent="0.35">
      <c r="A99" s="35" t="s">
        <v>17</v>
      </c>
      <c r="B99" s="35">
        <v>4227</v>
      </c>
      <c r="C99" s="32" t="s">
        <v>8</v>
      </c>
      <c r="D99" s="32"/>
      <c r="E99" s="35">
        <v>150</v>
      </c>
      <c r="F99" s="30">
        <v>50</v>
      </c>
      <c r="G99" s="30"/>
      <c r="H99" s="30"/>
      <c r="I99" s="32">
        <v>44</v>
      </c>
      <c r="J99" s="30" t="s">
        <v>173</v>
      </c>
      <c r="K99" s="31">
        <v>51.053143290000001</v>
      </c>
      <c r="L99" s="31">
        <v>0.30559857000000001</v>
      </c>
      <c r="M99" s="31">
        <v>1959.59859923</v>
      </c>
      <c r="N99" s="31">
        <v>0.40463465999999998</v>
      </c>
      <c r="O99" s="31">
        <v>0.12930256000000001</v>
      </c>
      <c r="P99" s="29" t="s">
        <v>174</v>
      </c>
    </row>
    <row r="100" spans="1:16" s="29" customFormat="1" ht="29" x14ac:dyDescent="0.35">
      <c r="A100" s="35" t="s">
        <v>17</v>
      </c>
      <c r="B100" s="35">
        <v>4227</v>
      </c>
      <c r="C100" s="32" t="s">
        <v>8</v>
      </c>
      <c r="D100" s="32"/>
      <c r="E100" s="35">
        <v>200</v>
      </c>
      <c r="F100" s="30">
        <v>50</v>
      </c>
      <c r="G100" s="30"/>
      <c r="H100" s="30"/>
      <c r="I100" s="30">
        <v>42</v>
      </c>
      <c r="J100" s="30" t="s">
        <v>175</v>
      </c>
      <c r="K100" s="31">
        <v>16.054106149999999</v>
      </c>
      <c r="L100" s="31">
        <v>0.12951341</v>
      </c>
      <c r="M100" s="31">
        <v>552.52366905999997</v>
      </c>
      <c r="N100" s="31">
        <v>0.12731044</v>
      </c>
      <c r="O100" s="31">
        <v>0.12750280999999999</v>
      </c>
      <c r="P100" s="29" t="s">
        <v>176</v>
      </c>
    </row>
    <row r="101" spans="1:16" s="29" customFormat="1" ht="29" x14ac:dyDescent="0.35">
      <c r="A101" s="35" t="s">
        <v>17</v>
      </c>
      <c r="B101" s="35">
        <v>4227</v>
      </c>
      <c r="C101" s="32" t="s">
        <v>8</v>
      </c>
      <c r="D101" s="32"/>
      <c r="E101" s="35">
        <v>200</v>
      </c>
      <c r="F101" s="30">
        <v>50</v>
      </c>
      <c r="G101" s="30"/>
      <c r="H101" s="30"/>
      <c r="I101" s="30">
        <v>43</v>
      </c>
      <c r="J101" s="30" t="s">
        <v>177</v>
      </c>
      <c r="K101" s="31">
        <v>20.0279132</v>
      </c>
      <c r="L101" s="31">
        <v>0.14278342999999999</v>
      </c>
      <c r="M101" s="31">
        <v>746.12020351000001</v>
      </c>
      <c r="N101" s="31">
        <v>0.17515089</v>
      </c>
      <c r="O101" s="31">
        <v>7.6393329999999995E-2</v>
      </c>
      <c r="P101" s="29" t="s">
        <v>178</v>
      </c>
    </row>
    <row r="102" spans="1:16" s="29" customFormat="1" ht="29" x14ac:dyDescent="0.35">
      <c r="A102" s="35" t="s">
        <v>17</v>
      </c>
      <c r="B102" s="35">
        <v>4227</v>
      </c>
      <c r="C102" s="32" t="s">
        <v>8</v>
      </c>
      <c r="D102" s="32"/>
      <c r="E102" s="35">
        <v>200</v>
      </c>
      <c r="F102" s="30">
        <v>50</v>
      </c>
      <c r="G102" s="30"/>
      <c r="H102" s="30"/>
      <c r="I102" s="32">
        <v>44</v>
      </c>
      <c r="J102" s="30" t="s">
        <v>179</v>
      </c>
      <c r="K102" s="31">
        <v>16.552922259999999</v>
      </c>
      <c r="L102" s="31">
        <v>0.12937567</v>
      </c>
      <c r="M102" s="31">
        <v>574.24439425000003</v>
      </c>
      <c r="N102" s="31">
        <v>0.13081623000000001</v>
      </c>
      <c r="O102" s="31">
        <v>0.12079728000000001</v>
      </c>
      <c r="P102" s="29" t="s">
        <v>180</v>
      </c>
    </row>
    <row r="103" spans="1:16" s="29" customFormat="1" ht="29" x14ac:dyDescent="0.35">
      <c r="A103" s="35" t="s">
        <v>17</v>
      </c>
      <c r="B103" s="35">
        <v>4227</v>
      </c>
      <c r="C103" s="32" t="s">
        <v>8</v>
      </c>
      <c r="D103" s="32"/>
      <c r="E103" s="35">
        <v>250</v>
      </c>
      <c r="F103" s="30">
        <v>50</v>
      </c>
      <c r="G103" s="30"/>
      <c r="H103" s="30"/>
      <c r="I103" s="30">
        <v>42</v>
      </c>
      <c r="J103" s="30" t="s">
        <v>181</v>
      </c>
      <c r="K103" s="31">
        <v>11.092611120000001</v>
      </c>
      <c r="L103" s="31">
        <v>9.0542910000000004E-2</v>
      </c>
      <c r="M103" s="31">
        <v>363.60744175999997</v>
      </c>
      <c r="N103" s="31">
        <v>9.0585730000000003E-2</v>
      </c>
      <c r="O103" s="31">
        <v>5.056335E-2</v>
      </c>
      <c r="P103" s="29" t="s">
        <v>182</v>
      </c>
    </row>
    <row r="104" spans="1:16" s="29" customFormat="1" ht="29" x14ac:dyDescent="0.35">
      <c r="A104" s="35" t="s">
        <v>17</v>
      </c>
      <c r="B104" s="35">
        <v>4227</v>
      </c>
      <c r="C104" s="32" t="s">
        <v>8</v>
      </c>
      <c r="D104" s="32"/>
      <c r="E104" s="35">
        <v>250</v>
      </c>
      <c r="F104" s="30">
        <v>50</v>
      </c>
      <c r="G104" s="30"/>
      <c r="H104" s="30"/>
      <c r="I104" s="30">
        <v>43</v>
      </c>
      <c r="J104" s="30">
        <v>2127.03206</v>
      </c>
      <c r="K104" s="31">
        <v>11.095081589999999</v>
      </c>
      <c r="L104" s="31">
        <v>9.0895249999999997E-2</v>
      </c>
      <c r="M104" s="31">
        <v>389.24279887</v>
      </c>
      <c r="N104" s="31">
        <v>9.2491989999999996E-2</v>
      </c>
      <c r="O104" s="31">
        <v>0.12978544</v>
      </c>
      <c r="P104" s="29" t="s">
        <v>50</v>
      </c>
    </row>
    <row r="105" spans="1:16" s="29" customFormat="1" ht="29" x14ac:dyDescent="0.35">
      <c r="A105" s="35" t="s">
        <v>17</v>
      </c>
      <c r="B105" s="35">
        <v>4227</v>
      </c>
      <c r="C105" s="32" t="s">
        <v>8</v>
      </c>
      <c r="D105" s="32"/>
      <c r="E105" s="35">
        <v>250</v>
      </c>
      <c r="F105" s="30">
        <v>50</v>
      </c>
      <c r="G105" s="30"/>
      <c r="H105" s="30"/>
      <c r="I105" s="32">
        <v>44</v>
      </c>
      <c r="J105" s="30">
        <v>17.9893</v>
      </c>
      <c r="K105" s="31">
        <v>8.5080010099999992</v>
      </c>
      <c r="L105" s="31">
        <v>7.1243500000000001E-2</v>
      </c>
      <c r="M105" s="31">
        <v>263.82989985</v>
      </c>
      <c r="N105" s="31">
        <v>7.0827890000000004E-2</v>
      </c>
      <c r="O105" s="31">
        <v>4.4766830000000001E-2</v>
      </c>
      <c r="P105" s="29" t="s">
        <v>182</v>
      </c>
    </row>
    <row r="106" spans="1:16" s="29" customFormat="1" ht="29" x14ac:dyDescent="0.35">
      <c r="A106" s="35" t="s">
        <v>17</v>
      </c>
      <c r="B106" s="35">
        <v>4227</v>
      </c>
      <c r="C106" s="32" t="s">
        <v>8</v>
      </c>
      <c r="D106" s="32"/>
      <c r="E106" s="35">
        <v>300</v>
      </c>
      <c r="F106" s="30">
        <v>50</v>
      </c>
      <c r="G106" s="30"/>
      <c r="H106" s="30"/>
      <c r="I106" s="30">
        <v>42</v>
      </c>
      <c r="J106" s="30">
        <v>761.44443999999999</v>
      </c>
      <c r="K106" s="31">
        <v>10.86580343</v>
      </c>
      <c r="L106" s="31">
        <v>8.8302350000000002E-2</v>
      </c>
      <c r="M106" s="31">
        <v>351.00028567999999</v>
      </c>
      <c r="N106" s="31">
        <v>9.2872479999999993E-2</v>
      </c>
      <c r="O106" s="31">
        <v>3.4290349999999997E-2</v>
      </c>
      <c r="P106" s="29" t="s">
        <v>183</v>
      </c>
    </row>
    <row r="107" spans="1:16" s="29" customFormat="1" ht="29" x14ac:dyDescent="0.35">
      <c r="A107" s="35" t="s">
        <v>17</v>
      </c>
      <c r="B107" s="35">
        <v>4227</v>
      </c>
      <c r="C107" s="32" t="s">
        <v>8</v>
      </c>
      <c r="D107" s="32"/>
      <c r="E107" s="35">
        <v>300</v>
      </c>
      <c r="F107" s="30">
        <v>50</v>
      </c>
      <c r="G107" s="30"/>
      <c r="H107" s="30"/>
      <c r="I107" s="30">
        <v>43</v>
      </c>
      <c r="J107" s="30">
        <v>2032.7434000000001</v>
      </c>
      <c r="K107" s="31">
        <v>10.887863100000001</v>
      </c>
      <c r="L107" s="31">
        <v>8.8109960000000001E-2</v>
      </c>
      <c r="M107" s="31">
        <v>379.82270992999997</v>
      </c>
      <c r="N107" s="31">
        <v>8.5333240000000005E-2</v>
      </c>
      <c r="O107" s="31">
        <v>8.4146769999999996E-2</v>
      </c>
      <c r="P107" s="29" t="s">
        <v>184</v>
      </c>
    </row>
    <row r="108" spans="1:16" s="29" customFormat="1" ht="29" x14ac:dyDescent="0.35">
      <c r="A108" s="35" t="s">
        <v>17</v>
      </c>
      <c r="B108" s="35">
        <v>4227</v>
      </c>
      <c r="C108" s="32" t="s">
        <v>8</v>
      </c>
      <c r="D108" s="32"/>
      <c r="E108" s="35">
        <v>300</v>
      </c>
      <c r="F108" s="30">
        <v>50</v>
      </c>
      <c r="G108" s="30"/>
      <c r="H108" s="30"/>
      <c r="I108" s="32">
        <v>44</v>
      </c>
      <c r="J108" s="30">
        <v>13.1022</v>
      </c>
      <c r="K108" s="31">
        <v>9.0291741699999992</v>
      </c>
      <c r="L108" s="31">
        <v>7.4564649999999996E-2</v>
      </c>
      <c r="M108" s="31">
        <v>286.6056074</v>
      </c>
      <c r="N108" s="31">
        <v>7.7213509999999999E-2</v>
      </c>
      <c r="O108" s="31">
        <v>3.5726870000000001E-2</v>
      </c>
      <c r="P108" s="29" t="s">
        <v>183</v>
      </c>
    </row>
    <row r="109" spans="1:16" s="29" customFormat="1" ht="29" x14ac:dyDescent="0.35">
      <c r="A109" s="35" t="s">
        <v>17</v>
      </c>
      <c r="B109" s="35">
        <v>4227</v>
      </c>
      <c r="C109" s="32" t="s">
        <v>8</v>
      </c>
      <c r="D109" s="32"/>
      <c r="E109" s="35">
        <v>350</v>
      </c>
      <c r="F109" s="30">
        <v>50</v>
      </c>
      <c r="G109" s="30"/>
      <c r="H109" s="30"/>
      <c r="I109" s="30">
        <v>42</v>
      </c>
      <c r="J109" s="30">
        <v>755.6558</v>
      </c>
      <c r="K109" s="31">
        <v>12.085217139999999</v>
      </c>
      <c r="L109" s="31">
        <v>9.5384200000000002E-2</v>
      </c>
      <c r="M109" s="31">
        <v>397.19151485999998</v>
      </c>
      <c r="N109" s="31">
        <v>0.10140046</v>
      </c>
      <c r="O109" s="31">
        <v>3.4829119999999998E-2</v>
      </c>
      <c r="P109" s="29" t="s">
        <v>148</v>
      </c>
    </row>
    <row r="110" spans="1:16" s="29" customFormat="1" ht="29" x14ac:dyDescent="0.35">
      <c r="A110" s="35" t="s">
        <v>17</v>
      </c>
      <c r="B110" s="35">
        <v>4227</v>
      </c>
      <c r="C110" s="32" t="s">
        <v>8</v>
      </c>
      <c r="D110" s="32"/>
      <c r="E110" s="35">
        <v>350</v>
      </c>
      <c r="F110" s="30">
        <v>50</v>
      </c>
      <c r="G110" s="30"/>
      <c r="H110" s="30"/>
      <c r="I110" s="30">
        <v>43</v>
      </c>
      <c r="J110" s="30">
        <v>1989.3108999999999</v>
      </c>
      <c r="K110" s="31">
        <v>23.83834577</v>
      </c>
      <c r="L110" s="31">
        <v>0.16666360999999999</v>
      </c>
      <c r="M110" s="31">
        <v>890.57416341999999</v>
      </c>
      <c r="N110" s="31">
        <v>0.19501345</v>
      </c>
      <c r="O110" s="31">
        <v>4.6165150000000002E-2</v>
      </c>
      <c r="P110" s="29" t="s">
        <v>150</v>
      </c>
    </row>
    <row r="111" spans="1:16" s="29" customFormat="1" ht="29" x14ac:dyDescent="0.35">
      <c r="A111" s="35" t="s">
        <v>17</v>
      </c>
      <c r="B111" s="35">
        <v>4227</v>
      </c>
      <c r="C111" s="32" t="s">
        <v>8</v>
      </c>
      <c r="D111" s="32"/>
      <c r="E111" s="35">
        <v>350</v>
      </c>
      <c r="F111" s="30">
        <v>50</v>
      </c>
      <c r="G111" s="30"/>
      <c r="H111" s="30"/>
      <c r="I111" s="32">
        <v>44</v>
      </c>
      <c r="J111" s="30">
        <v>10.9015</v>
      </c>
      <c r="K111" s="31">
        <v>7.6194811800000002</v>
      </c>
      <c r="L111" s="31">
        <v>6.5453860000000003E-2</v>
      </c>
      <c r="M111" s="31">
        <v>231.26520195000001</v>
      </c>
      <c r="N111" s="31">
        <v>6.2881220000000002E-2</v>
      </c>
      <c r="O111" s="31">
        <v>7.4823990000000007E-2</v>
      </c>
      <c r="P111" s="29" t="s">
        <v>150</v>
      </c>
    </row>
    <row r="112" spans="1:16" s="29" customFormat="1" ht="29" x14ac:dyDescent="0.35">
      <c r="A112" s="35" t="s">
        <v>17</v>
      </c>
      <c r="B112" s="35">
        <v>4227</v>
      </c>
      <c r="C112" s="32" t="s">
        <v>8</v>
      </c>
      <c r="D112" s="32"/>
      <c r="E112" s="35">
        <v>400</v>
      </c>
      <c r="F112" s="30">
        <v>50</v>
      </c>
      <c r="G112" s="30"/>
      <c r="H112" s="30"/>
      <c r="I112" s="30">
        <v>42</v>
      </c>
      <c r="J112" s="30">
        <v>699.42229999999995</v>
      </c>
      <c r="K112" s="31">
        <v>7.8022089000000001</v>
      </c>
      <c r="L112" s="31">
        <v>6.7061309999999999E-2</v>
      </c>
      <c r="M112" s="31">
        <v>236.03649923</v>
      </c>
      <c r="N112" s="31">
        <v>6.4466800000000005E-2</v>
      </c>
      <c r="O112" s="31">
        <v>7.2232569999999996E-2</v>
      </c>
      <c r="P112" s="29" t="s">
        <v>121</v>
      </c>
    </row>
    <row r="113" spans="1:16" s="29" customFormat="1" ht="29" x14ac:dyDescent="0.35">
      <c r="A113" s="35" t="s">
        <v>17</v>
      </c>
      <c r="B113" s="35">
        <v>4227</v>
      </c>
      <c r="C113" s="32" t="s">
        <v>8</v>
      </c>
      <c r="D113" s="32"/>
      <c r="E113" s="35">
        <v>400</v>
      </c>
      <c r="F113" s="30">
        <v>50</v>
      </c>
      <c r="G113" s="30"/>
      <c r="H113" s="30"/>
      <c r="I113" s="30">
        <v>43</v>
      </c>
      <c r="J113" s="30">
        <v>1901.029</v>
      </c>
      <c r="K113" s="31">
        <v>12.5952123</v>
      </c>
      <c r="L113" s="31">
        <v>0.10335569</v>
      </c>
      <c r="M113" s="31">
        <v>446.37053297</v>
      </c>
      <c r="N113" s="31">
        <v>0.10536046</v>
      </c>
      <c r="O113" s="31">
        <v>0.14697059000000001</v>
      </c>
      <c r="P113" s="29" t="s">
        <v>121</v>
      </c>
    </row>
    <row r="114" spans="1:16" s="29" customFormat="1" ht="29" x14ac:dyDescent="0.35">
      <c r="A114" s="35" t="s">
        <v>17</v>
      </c>
      <c r="B114" s="35">
        <v>4227</v>
      </c>
      <c r="C114" s="32" t="s">
        <v>8</v>
      </c>
      <c r="D114" s="32"/>
      <c r="E114" s="35">
        <v>400</v>
      </c>
      <c r="F114" s="30">
        <v>50</v>
      </c>
      <c r="G114" s="30"/>
      <c r="H114" s="30"/>
      <c r="I114" s="32">
        <v>44</v>
      </c>
      <c r="J114" s="30">
        <v>9.5536999999999992</v>
      </c>
      <c r="K114" s="31">
        <v>7.9462609400000002</v>
      </c>
      <c r="L114" s="31">
        <v>6.7314230000000003E-2</v>
      </c>
      <c r="M114" s="31">
        <v>242.28017265</v>
      </c>
      <c r="N114" s="31">
        <v>6.5463549999999995E-2</v>
      </c>
      <c r="O114" s="31">
        <v>8.196705E-2</v>
      </c>
      <c r="P114" s="29" t="s">
        <v>185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C79E-CFB2-4958-9C0A-1F5454A6464A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6EBD-8719-4324-B09A-4C04B6729294}">
  <dimension ref="A1:R12"/>
  <sheetViews>
    <sheetView zoomScale="55" zoomScaleNormal="55" workbookViewId="0">
      <selection activeCell="F19" sqref="F19"/>
    </sheetView>
  </sheetViews>
  <sheetFormatPr baseColWidth="10" defaultRowHeight="14.5" x14ac:dyDescent="0.35"/>
  <sheetData>
    <row r="1" spans="1:18" s="27" customFormat="1" x14ac:dyDescent="0.35">
      <c r="A1" s="24" t="s">
        <v>32</v>
      </c>
      <c r="B1" s="2">
        <v>862</v>
      </c>
      <c r="C1" s="2" t="s">
        <v>9</v>
      </c>
      <c r="D1" s="2">
        <v>30683</v>
      </c>
      <c r="E1" s="24">
        <v>42</v>
      </c>
      <c r="F1" s="24">
        <v>100</v>
      </c>
      <c r="G1" s="25">
        <v>50</v>
      </c>
      <c r="H1" s="25">
        <v>14</v>
      </c>
      <c r="I1" s="25">
        <v>7</v>
      </c>
      <c r="J1" s="24" t="s">
        <v>46</v>
      </c>
      <c r="K1" s="25" t="s">
        <v>41</v>
      </c>
      <c r="L1" s="25"/>
      <c r="M1" s="26">
        <v>0.88936537788412395</v>
      </c>
      <c r="N1" s="26">
        <v>12.056193496287101</v>
      </c>
      <c r="O1" s="26">
        <v>0.14220320148680099</v>
      </c>
      <c r="P1" s="26">
        <v>0.17131659113794201</v>
      </c>
      <c r="Q1" s="26">
        <v>0.112617250917697</v>
      </c>
      <c r="R1" s="25"/>
    </row>
    <row r="2" spans="1:18" s="27" customFormat="1" x14ac:dyDescent="0.35">
      <c r="A2" s="24" t="s">
        <v>32</v>
      </c>
      <c r="B2" s="2">
        <v>862</v>
      </c>
      <c r="C2" s="2" t="s">
        <v>9</v>
      </c>
      <c r="D2" s="2">
        <v>30683</v>
      </c>
      <c r="E2" s="24">
        <v>43</v>
      </c>
      <c r="F2" s="24">
        <v>100</v>
      </c>
      <c r="G2" s="25">
        <v>50</v>
      </c>
      <c r="H2" s="25">
        <v>14</v>
      </c>
      <c r="I2" s="25">
        <v>7</v>
      </c>
      <c r="J2" s="24" t="s">
        <v>46</v>
      </c>
      <c r="K2" s="25" t="s">
        <v>41</v>
      </c>
      <c r="L2" s="25"/>
      <c r="M2" s="26">
        <v>0.84946299059517005</v>
      </c>
      <c r="N2" s="26">
        <v>10.565301611994199</v>
      </c>
      <c r="O2" s="26">
        <v>0.13616913458261001</v>
      </c>
      <c r="P2" s="26">
        <v>0.16382832301348299</v>
      </c>
      <c r="Q2" s="26">
        <v>0.10248962363684699</v>
      </c>
      <c r="R2" s="25"/>
    </row>
    <row r="3" spans="1:18" s="27" customFormat="1" x14ac:dyDescent="0.35">
      <c r="A3" s="24" t="s">
        <v>32</v>
      </c>
      <c r="B3" s="2">
        <v>862</v>
      </c>
      <c r="C3" s="2" t="s">
        <v>9</v>
      </c>
      <c r="D3" s="2">
        <v>30683</v>
      </c>
      <c r="E3" s="24">
        <v>44</v>
      </c>
      <c r="F3" s="24">
        <v>100</v>
      </c>
      <c r="G3" s="25">
        <v>50</v>
      </c>
      <c r="H3" s="25">
        <v>14</v>
      </c>
      <c r="I3" s="25">
        <v>7</v>
      </c>
      <c r="J3" s="24" t="s">
        <v>46</v>
      </c>
      <c r="K3" s="25" t="s">
        <v>41</v>
      </c>
      <c r="L3" s="25"/>
      <c r="M3" s="26">
        <v>0.85708568487041603</v>
      </c>
      <c r="N3" s="26">
        <v>11.1921050644247</v>
      </c>
      <c r="O3" s="26">
        <v>0.13754877448949901</v>
      </c>
      <c r="P3" s="26">
        <v>0.16517953001998201</v>
      </c>
      <c r="Q3" s="26">
        <v>0.106157875853182</v>
      </c>
      <c r="R3" s="25"/>
    </row>
    <row r="4" spans="1:18" s="2" customFormat="1" ht="72.5" x14ac:dyDescent="0.35">
      <c r="A4" s="2" t="s">
        <v>32</v>
      </c>
      <c r="B4" s="2">
        <v>862</v>
      </c>
      <c r="C4" s="2" t="s">
        <v>9</v>
      </c>
      <c r="D4" s="2">
        <v>30683</v>
      </c>
      <c r="E4" s="2">
        <v>42</v>
      </c>
      <c r="F4" s="2">
        <v>100</v>
      </c>
      <c r="G4" s="3">
        <v>50</v>
      </c>
      <c r="H4" s="3">
        <v>21</v>
      </c>
      <c r="I4" s="3">
        <v>7</v>
      </c>
      <c r="J4" s="2" t="s">
        <v>46</v>
      </c>
      <c r="K4" s="25" t="s">
        <v>41</v>
      </c>
      <c r="L4" s="3"/>
      <c r="M4" s="12">
        <v>0.85984988290767905</v>
      </c>
      <c r="N4" s="12">
        <v>11.467363191577901</v>
      </c>
      <c r="O4" s="12">
        <v>0.13708799650329101</v>
      </c>
      <c r="P4" s="12">
        <v>0.164240320870712</v>
      </c>
      <c r="Q4" s="12">
        <v>0.106211508502489</v>
      </c>
      <c r="R4" s="3" t="s">
        <v>44</v>
      </c>
    </row>
    <row r="5" spans="1:18" s="2" customFormat="1" x14ac:dyDescent="0.35">
      <c r="A5" s="2" t="s">
        <v>32</v>
      </c>
      <c r="B5" s="2">
        <v>862</v>
      </c>
      <c r="C5" s="2" t="s">
        <v>9</v>
      </c>
      <c r="D5" s="2">
        <v>30683</v>
      </c>
      <c r="E5" s="2">
        <v>43</v>
      </c>
      <c r="F5" s="2">
        <v>100</v>
      </c>
      <c r="G5" s="3">
        <v>50</v>
      </c>
      <c r="H5" s="3">
        <v>21</v>
      </c>
      <c r="I5" s="3">
        <v>7</v>
      </c>
      <c r="J5" s="2" t="s">
        <v>46</v>
      </c>
      <c r="K5" s="25" t="s">
        <v>41</v>
      </c>
      <c r="L5" s="3"/>
      <c r="M5" s="12">
        <v>0.83043391632280406</v>
      </c>
      <c r="N5" s="13">
        <v>11.234771610285099</v>
      </c>
      <c r="O5" s="13">
        <v>0.13292169433456799</v>
      </c>
      <c r="P5" s="13">
        <v>0.15975893594083501</v>
      </c>
      <c r="Q5" s="13">
        <v>0.104422274001578</v>
      </c>
      <c r="R5" s="3"/>
    </row>
    <row r="6" spans="1:18" s="2" customFormat="1" x14ac:dyDescent="0.35">
      <c r="A6" s="2" t="s">
        <v>32</v>
      </c>
      <c r="B6" s="2">
        <v>862</v>
      </c>
      <c r="C6" s="2" t="s">
        <v>9</v>
      </c>
      <c r="D6" s="2">
        <v>30683</v>
      </c>
      <c r="E6" s="2">
        <v>44</v>
      </c>
      <c r="F6" s="2">
        <v>100</v>
      </c>
      <c r="G6" s="3">
        <v>50</v>
      </c>
      <c r="H6" s="3">
        <v>21</v>
      </c>
      <c r="I6" s="3">
        <v>7</v>
      </c>
      <c r="J6" s="2" t="s">
        <v>46</v>
      </c>
      <c r="K6" s="25" t="s">
        <v>41</v>
      </c>
      <c r="L6" s="3"/>
      <c r="M6" s="12">
        <v>0.84857504449934995</v>
      </c>
      <c r="N6" s="13">
        <v>11.0099023024096</v>
      </c>
      <c r="O6" s="13">
        <v>0.13595650523487801</v>
      </c>
      <c r="P6" s="13">
        <v>0.16285584334123099</v>
      </c>
      <c r="Q6" s="13">
        <v>0.10522540363196101</v>
      </c>
      <c r="R6" s="3"/>
    </row>
    <row r="7" spans="1:18" s="27" customFormat="1" x14ac:dyDescent="0.35">
      <c r="A7" s="24" t="s">
        <v>32</v>
      </c>
      <c r="B7" s="2">
        <v>862</v>
      </c>
      <c r="C7" s="2" t="s">
        <v>9</v>
      </c>
      <c r="D7" s="2">
        <v>30683</v>
      </c>
      <c r="E7" s="24">
        <v>42</v>
      </c>
      <c r="F7" s="24">
        <v>100</v>
      </c>
      <c r="G7" s="25">
        <v>50</v>
      </c>
      <c r="H7" s="25">
        <v>28</v>
      </c>
      <c r="I7" s="25">
        <v>7</v>
      </c>
      <c r="J7" s="24" t="s">
        <v>46</v>
      </c>
      <c r="K7" s="25" t="s">
        <v>41</v>
      </c>
      <c r="L7" s="25"/>
      <c r="M7" s="26">
        <v>0.79779778652111399</v>
      </c>
      <c r="N7" s="26">
        <v>10.121165065568199</v>
      </c>
      <c r="O7" s="26">
        <v>0.12880160080986</v>
      </c>
      <c r="P7" s="26">
        <v>0.15221145828087801</v>
      </c>
      <c r="Q7" s="26">
        <v>9.8355971601415598E-2</v>
      </c>
      <c r="R7" s="25"/>
    </row>
    <row r="8" spans="1:18" s="27" customFormat="1" x14ac:dyDescent="0.35">
      <c r="A8" s="24" t="s">
        <v>32</v>
      </c>
      <c r="B8" s="2">
        <v>862</v>
      </c>
      <c r="C8" s="2" t="s">
        <v>9</v>
      </c>
      <c r="D8" s="2">
        <v>30683</v>
      </c>
      <c r="E8" s="24">
        <v>43</v>
      </c>
      <c r="F8" s="24">
        <v>100</v>
      </c>
      <c r="G8" s="25">
        <v>50</v>
      </c>
      <c r="H8" s="25">
        <v>28</v>
      </c>
      <c r="I8" s="25">
        <v>7</v>
      </c>
      <c r="J8" s="24" t="s">
        <v>46</v>
      </c>
      <c r="K8" s="25" t="s">
        <v>41</v>
      </c>
      <c r="L8" s="25"/>
      <c r="M8" s="26">
        <v>0.78304190721217704</v>
      </c>
      <c r="N8" s="26">
        <v>10.199148544691299</v>
      </c>
      <c r="O8" s="26">
        <v>0.12715382721795501</v>
      </c>
      <c r="P8" s="26">
        <v>0.149434735285779</v>
      </c>
      <c r="Q8" s="26">
        <v>9.6812827239189297E-2</v>
      </c>
      <c r="R8" s="25"/>
    </row>
    <row r="9" spans="1:18" s="27" customFormat="1" x14ac:dyDescent="0.35">
      <c r="A9" s="24" t="s">
        <v>32</v>
      </c>
      <c r="B9" s="2">
        <v>862</v>
      </c>
      <c r="C9" s="2" t="s">
        <v>9</v>
      </c>
      <c r="D9" s="2">
        <v>30683</v>
      </c>
      <c r="E9" s="24">
        <v>44</v>
      </c>
      <c r="F9" s="24">
        <v>100</v>
      </c>
      <c r="G9" s="25">
        <v>50</v>
      </c>
      <c r="H9" s="25">
        <v>28</v>
      </c>
      <c r="I9" s="25">
        <v>7</v>
      </c>
      <c r="J9" s="24" t="s">
        <v>46</v>
      </c>
      <c r="K9" s="25" t="s">
        <v>41</v>
      </c>
      <c r="L9" s="25"/>
      <c r="M9" s="26">
        <v>0.81619549648116096</v>
      </c>
      <c r="N9" s="26">
        <v>9.9900870315553494</v>
      </c>
      <c r="O9" s="26">
        <v>0.131852177942516</v>
      </c>
      <c r="P9" s="26">
        <v>0.15607441185311999</v>
      </c>
      <c r="Q9" s="26">
        <v>9.83588221841422E-2</v>
      </c>
      <c r="R9" s="25"/>
    </row>
    <row r="10" spans="1:18" s="28" customFormat="1" x14ac:dyDescent="0.35">
      <c r="A10" s="20" t="s">
        <v>32</v>
      </c>
      <c r="B10" s="20">
        <v>862</v>
      </c>
      <c r="C10" s="20" t="s">
        <v>5</v>
      </c>
      <c r="D10" s="20">
        <v>74487</v>
      </c>
      <c r="E10" s="20">
        <v>42</v>
      </c>
      <c r="F10" s="20">
        <v>25</v>
      </c>
      <c r="G10" s="21">
        <v>50</v>
      </c>
      <c r="H10" s="21" t="s">
        <v>58</v>
      </c>
      <c r="I10" s="21">
        <v>7</v>
      </c>
      <c r="J10" s="20" t="s">
        <v>46</v>
      </c>
      <c r="K10" s="21" t="s">
        <v>41</v>
      </c>
      <c r="L10" s="21">
        <v>-0.63300000000000001</v>
      </c>
      <c r="M10" s="22">
        <v>1.20804446</v>
      </c>
      <c r="N10" s="22">
        <v>14.837159588600001</v>
      </c>
      <c r="O10" s="22">
        <v>0.183018443274337</v>
      </c>
      <c r="P10" s="22">
        <v>0.22088481711076799</v>
      </c>
      <c r="Q10" s="22">
        <v>0.133601708012316</v>
      </c>
      <c r="R10" s="21"/>
    </row>
    <row r="11" spans="1:18" s="28" customFormat="1" x14ac:dyDescent="0.35">
      <c r="A11" s="20" t="s">
        <v>32</v>
      </c>
      <c r="B11" s="20">
        <v>862</v>
      </c>
      <c r="C11" s="20" t="s">
        <v>5</v>
      </c>
      <c r="D11" s="20">
        <v>74487</v>
      </c>
      <c r="E11" s="20">
        <v>43</v>
      </c>
      <c r="F11" s="20">
        <v>25</v>
      </c>
      <c r="G11" s="21">
        <v>50</v>
      </c>
      <c r="H11" s="21" t="s">
        <v>58</v>
      </c>
      <c r="I11" s="21">
        <v>7</v>
      </c>
      <c r="J11" s="20" t="s">
        <v>46</v>
      </c>
      <c r="K11" s="21" t="s">
        <v>41</v>
      </c>
      <c r="L11" s="21">
        <v>-0.65590000000000004</v>
      </c>
      <c r="M11" s="22">
        <v>1.1895251600000001</v>
      </c>
      <c r="N11" s="22">
        <v>13.823424360000001</v>
      </c>
      <c r="O11" s="22">
        <v>0.17885034</v>
      </c>
      <c r="P11" s="22">
        <v>0.21843000000000001</v>
      </c>
      <c r="Q11" s="22">
        <v>0.135223536782417</v>
      </c>
      <c r="R11" s="21"/>
    </row>
    <row r="12" spans="1:18" s="28" customFormat="1" x14ac:dyDescent="0.35">
      <c r="A12" s="20" t="s">
        <v>32</v>
      </c>
      <c r="B12" s="20">
        <v>862</v>
      </c>
      <c r="C12" s="20" t="s">
        <v>5</v>
      </c>
      <c r="D12" s="20">
        <v>74487</v>
      </c>
      <c r="E12" s="20">
        <v>44</v>
      </c>
      <c r="F12" s="20">
        <v>25</v>
      </c>
      <c r="G12" s="21">
        <v>50</v>
      </c>
      <c r="H12" s="21" t="s">
        <v>58</v>
      </c>
      <c r="I12" s="21">
        <v>7</v>
      </c>
      <c r="J12" s="20" t="s">
        <v>46</v>
      </c>
      <c r="K12" s="21" t="s">
        <v>41</v>
      </c>
      <c r="L12" s="21">
        <v>-0.58679999999999999</v>
      </c>
      <c r="M12" s="22">
        <v>1.1313506769999999</v>
      </c>
      <c r="N12" s="22">
        <v>13.36289625</v>
      </c>
      <c r="O12" s="22">
        <v>0.17442181071475499</v>
      </c>
      <c r="P12" s="22">
        <v>0.20688742569999999</v>
      </c>
      <c r="Q12" s="22">
        <v>0.12457680942</v>
      </c>
      <c r="R12" s="21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1C01-14F2-4752-BEFF-0E0B223C739F}">
  <dimension ref="A1:R27"/>
  <sheetViews>
    <sheetView zoomScale="55" zoomScaleNormal="55" workbookViewId="0">
      <pane ySplit="1" topLeftCell="A2" activePane="bottomLeft" state="frozen"/>
      <selection pane="bottomLeft" activeCell="L27" sqref="L27"/>
    </sheetView>
  </sheetViews>
  <sheetFormatPr baseColWidth="10" defaultRowHeight="14.5" x14ac:dyDescent="0.35"/>
  <cols>
    <col min="1" max="1" width="10.36328125" bestFit="1" customWidth="1"/>
    <col min="2" max="2" width="4.81640625" bestFit="1" customWidth="1"/>
    <col min="3" max="3" width="10.54296875" bestFit="1" customWidth="1"/>
    <col min="5" max="5" width="4.7265625" bestFit="1" customWidth="1"/>
    <col min="6" max="6" width="6.7265625" bestFit="1" customWidth="1"/>
    <col min="7" max="7" width="11.6328125" style="1" bestFit="1" customWidth="1"/>
    <col min="8" max="8" width="13.81640625" style="1" customWidth="1"/>
    <col min="9" max="9" width="9.36328125" style="1" bestFit="1" customWidth="1"/>
    <col min="10" max="10" width="4.26953125" bestFit="1" customWidth="1"/>
    <col min="11" max="11" width="13.81640625" style="1" bestFit="1" customWidth="1"/>
    <col min="12" max="12" width="8.453125" style="1" customWidth="1"/>
    <col min="13" max="17" width="11.453125" bestFit="1" customWidth="1"/>
    <col min="18" max="18" width="38.7265625" style="1" bestFit="1" customWidth="1"/>
  </cols>
  <sheetData>
    <row r="1" spans="1:18" s="8" customFormat="1" ht="29" x14ac:dyDescent="0.35">
      <c r="A1" s="8" t="s">
        <v>7</v>
      </c>
      <c r="B1" s="8" t="s">
        <v>25</v>
      </c>
      <c r="C1" s="8" t="s">
        <v>53</v>
      </c>
      <c r="D1" s="8" t="s">
        <v>26</v>
      </c>
      <c r="E1" s="8" t="s">
        <v>39</v>
      </c>
      <c r="F1" s="8" t="s">
        <v>1</v>
      </c>
      <c r="G1" s="9" t="s">
        <v>33</v>
      </c>
      <c r="H1" s="9" t="s">
        <v>47</v>
      </c>
      <c r="I1" s="9" t="s">
        <v>34</v>
      </c>
      <c r="J1" s="8" t="s">
        <v>35</v>
      </c>
      <c r="K1" s="9" t="s">
        <v>36</v>
      </c>
      <c r="L1" s="9" t="s">
        <v>54</v>
      </c>
      <c r="M1" s="8" t="s">
        <v>2</v>
      </c>
      <c r="N1" s="8" t="s">
        <v>6</v>
      </c>
      <c r="O1" s="8" t="s">
        <v>3</v>
      </c>
      <c r="P1" s="8" t="s">
        <v>37</v>
      </c>
      <c r="Q1" s="8" t="s">
        <v>38</v>
      </c>
      <c r="R1" s="9" t="s">
        <v>29</v>
      </c>
    </row>
    <row r="2" spans="1:18" x14ac:dyDescent="0.35">
      <c r="M2" s="10"/>
      <c r="N2" s="11"/>
      <c r="O2" s="11"/>
      <c r="P2" s="11"/>
      <c r="Q2" s="11"/>
    </row>
    <row r="3" spans="1:18" s="2" customFormat="1" x14ac:dyDescent="0.35">
      <c r="A3" s="2" t="s">
        <v>43</v>
      </c>
      <c r="C3" s="2" t="s">
        <v>9</v>
      </c>
      <c r="E3" s="2">
        <v>42</v>
      </c>
      <c r="F3" s="2">
        <v>100</v>
      </c>
      <c r="G3" s="3">
        <v>50</v>
      </c>
      <c r="H3" s="3">
        <v>14</v>
      </c>
      <c r="I3" s="3">
        <v>7</v>
      </c>
      <c r="J3" s="2" t="s">
        <v>46</v>
      </c>
      <c r="K3" s="3" t="s">
        <v>41</v>
      </c>
      <c r="L3" s="3"/>
      <c r="M3" s="13">
        <v>1.0590886802985799</v>
      </c>
      <c r="N3" s="13">
        <v>10.0969587297497</v>
      </c>
      <c r="O3" s="13">
        <v>0.120414979100898</v>
      </c>
      <c r="P3" s="13">
        <v>6.4194485050520694E-2</v>
      </c>
      <c r="Q3" s="13">
        <v>3.0946498315951601E-2</v>
      </c>
      <c r="R3" s="3"/>
    </row>
    <row r="4" spans="1:18" s="2" customFormat="1" x14ac:dyDescent="0.35">
      <c r="A4" s="2" t="s">
        <v>43</v>
      </c>
      <c r="C4" s="2" t="s">
        <v>9</v>
      </c>
      <c r="E4" s="2">
        <v>43</v>
      </c>
      <c r="F4" s="2">
        <v>100</v>
      </c>
      <c r="G4" s="3">
        <v>50</v>
      </c>
      <c r="H4" s="3">
        <v>14</v>
      </c>
      <c r="I4" s="3">
        <v>7</v>
      </c>
      <c r="J4" s="2" t="s">
        <v>46</v>
      </c>
      <c r="K4" s="3" t="s">
        <v>41</v>
      </c>
      <c r="L4" s="3"/>
      <c r="M4" s="13">
        <v>0.86948210155400896</v>
      </c>
      <c r="N4" s="13">
        <v>11.163399067550399</v>
      </c>
      <c r="O4" s="13">
        <v>0.110295287418847</v>
      </c>
      <c r="P4" s="13">
        <v>8.96291850634863E-2</v>
      </c>
      <c r="Q4" s="13">
        <v>7.3593731918057001E-2</v>
      </c>
      <c r="R4" s="3"/>
    </row>
    <row r="5" spans="1:18" s="2" customFormat="1" x14ac:dyDescent="0.35">
      <c r="A5" s="2" t="s">
        <v>43</v>
      </c>
      <c r="C5" s="2" t="s">
        <v>9</v>
      </c>
      <c r="E5" s="2">
        <v>44</v>
      </c>
      <c r="F5" s="2">
        <v>100</v>
      </c>
      <c r="G5" s="3">
        <v>50</v>
      </c>
      <c r="H5" s="3">
        <v>14</v>
      </c>
      <c r="I5" s="3">
        <v>7</v>
      </c>
      <c r="J5" s="2" t="s">
        <v>46</v>
      </c>
      <c r="K5" s="3" t="s">
        <v>41</v>
      </c>
      <c r="L5" s="3"/>
      <c r="M5" s="13">
        <v>0.86787689438003301</v>
      </c>
      <c r="N5" s="13">
        <v>9.9042727025184707</v>
      </c>
      <c r="O5" s="13">
        <v>0.109970935237075</v>
      </c>
      <c r="P5" s="13">
        <v>8.7013987099651899E-2</v>
      </c>
      <c r="Q5" s="13">
        <v>5.9227821472959699E-2</v>
      </c>
      <c r="R5" s="3"/>
    </row>
    <row r="6" spans="1:18" s="2" customFormat="1" x14ac:dyDescent="0.35">
      <c r="A6" s="2" t="s">
        <v>43</v>
      </c>
      <c r="C6" s="2" t="s">
        <v>9</v>
      </c>
      <c r="D6" s="2">
        <v>19863</v>
      </c>
      <c r="E6" s="2">
        <v>42</v>
      </c>
      <c r="F6" s="2">
        <v>100</v>
      </c>
      <c r="G6" s="3">
        <v>50</v>
      </c>
      <c r="H6" s="3">
        <v>21</v>
      </c>
      <c r="I6" s="3">
        <v>7</v>
      </c>
      <c r="J6" s="2" t="s">
        <v>46</v>
      </c>
      <c r="K6" s="3" t="s">
        <v>41</v>
      </c>
      <c r="L6" s="3"/>
      <c r="M6" s="13">
        <v>0.83419075870286896</v>
      </c>
      <c r="N6" s="13">
        <v>10.815703975</v>
      </c>
      <c r="O6" s="13">
        <v>0.10752592026314001</v>
      </c>
      <c r="P6" s="13">
        <v>7.1300177838820505E-2</v>
      </c>
      <c r="Q6" s="13">
        <v>5.2852437024343002E-2</v>
      </c>
      <c r="R6" s="3"/>
    </row>
    <row r="7" spans="1:18" s="2" customFormat="1" x14ac:dyDescent="0.35">
      <c r="A7" s="2" t="s">
        <v>43</v>
      </c>
      <c r="C7" s="2" t="s">
        <v>9</v>
      </c>
      <c r="D7" s="2">
        <v>19863</v>
      </c>
      <c r="E7" s="2">
        <v>43</v>
      </c>
      <c r="F7" s="2">
        <v>100</v>
      </c>
      <c r="G7" s="3">
        <v>50</v>
      </c>
      <c r="H7" s="3">
        <v>21</v>
      </c>
      <c r="I7" s="3">
        <v>7</v>
      </c>
      <c r="J7" s="2" t="s">
        <v>46</v>
      </c>
      <c r="K7" s="3" t="s">
        <v>41</v>
      </c>
      <c r="L7" s="3"/>
      <c r="M7" s="13">
        <v>0.84726409264259295</v>
      </c>
      <c r="N7" s="13">
        <v>10.7053474559947</v>
      </c>
      <c r="O7" s="13">
        <v>0.108184258861334</v>
      </c>
      <c r="P7" s="13">
        <v>6.9157370996333206E-2</v>
      </c>
      <c r="Q7" s="13">
        <v>5.1092277275688699E-2</v>
      </c>
      <c r="R7" s="3"/>
    </row>
    <row r="8" spans="1:18" s="2" customFormat="1" x14ac:dyDescent="0.35">
      <c r="A8" s="2" t="s">
        <v>43</v>
      </c>
      <c r="C8" s="2" t="s">
        <v>9</v>
      </c>
      <c r="D8" s="2">
        <v>19863</v>
      </c>
      <c r="E8" s="2">
        <v>44</v>
      </c>
      <c r="F8" s="2">
        <v>100</v>
      </c>
      <c r="G8" s="3">
        <v>50</v>
      </c>
      <c r="H8" s="3">
        <v>21</v>
      </c>
      <c r="I8" s="3">
        <v>7</v>
      </c>
      <c r="J8" s="2" t="s">
        <v>46</v>
      </c>
      <c r="K8" s="3" t="s">
        <v>41</v>
      </c>
      <c r="L8" s="3"/>
      <c r="M8" s="13">
        <v>0.79669440831159299</v>
      </c>
      <c r="N8" s="13">
        <v>9.2174688751987599</v>
      </c>
      <c r="O8" s="13">
        <v>0.105572916965178</v>
      </c>
      <c r="P8" s="13">
        <v>6.5199569276809505E-2</v>
      </c>
      <c r="Q8" s="13">
        <v>4.2390620979312101E-2</v>
      </c>
      <c r="R8" s="3"/>
    </row>
    <row r="9" spans="1:18" s="2" customFormat="1" x14ac:dyDescent="0.35">
      <c r="A9" s="2" t="s">
        <v>43</v>
      </c>
      <c r="C9" s="2" t="s">
        <v>9</v>
      </c>
      <c r="D9" s="2">
        <v>19863</v>
      </c>
      <c r="E9" s="2">
        <v>42</v>
      </c>
      <c r="F9" s="2">
        <v>100</v>
      </c>
      <c r="G9" s="3">
        <v>50</v>
      </c>
      <c r="H9" s="3">
        <v>28</v>
      </c>
      <c r="I9" s="3">
        <v>7</v>
      </c>
      <c r="J9" s="2" t="s">
        <v>46</v>
      </c>
      <c r="K9" s="3" t="s">
        <v>41</v>
      </c>
      <c r="L9" s="3"/>
      <c r="M9" s="12">
        <v>0.80038244191712404</v>
      </c>
      <c r="N9" s="13">
        <v>10.0155090829626</v>
      </c>
      <c r="O9" s="13">
        <v>0.105287008045341</v>
      </c>
      <c r="P9" s="13">
        <v>6.3141385710627995E-2</v>
      </c>
      <c r="Q9" s="13">
        <v>4.2979536414488401E-2</v>
      </c>
      <c r="R9" s="3"/>
    </row>
    <row r="10" spans="1:18" s="2" customFormat="1" x14ac:dyDescent="0.35">
      <c r="A10" s="2" t="s">
        <v>43</v>
      </c>
      <c r="C10" s="2" t="s">
        <v>9</v>
      </c>
      <c r="D10" s="2">
        <v>19863</v>
      </c>
      <c r="E10" s="2">
        <v>43</v>
      </c>
      <c r="F10" s="2">
        <v>100</v>
      </c>
      <c r="G10" s="3">
        <v>50</v>
      </c>
      <c r="H10" s="3">
        <v>28</v>
      </c>
      <c r="I10" s="3">
        <v>7</v>
      </c>
      <c r="J10" s="2" t="s">
        <v>46</v>
      </c>
      <c r="K10" s="3" t="s">
        <v>41</v>
      </c>
      <c r="L10" s="3"/>
      <c r="M10" s="13">
        <v>0.79325627525355602</v>
      </c>
      <c r="N10" s="13">
        <v>9.7206576334251906</v>
      </c>
      <c r="O10" s="13">
        <v>0.10496133224816399</v>
      </c>
      <c r="P10" s="13">
        <v>5.9014914421637803E-2</v>
      </c>
      <c r="Q10" s="13">
        <v>3.7856747294974499E-2</v>
      </c>
      <c r="R10" s="3"/>
    </row>
    <row r="11" spans="1:18" s="2" customFormat="1" x14ac:dyDescent="0.35">
      <c r="A11" s="2" t="s">
        <v>43</v>
      </c>
      <c r="C11" s="2" t="s">
        <v>9</v>
      </c>
      <c r="D11" s="2">
        <v>19863</v>
      </c>
      <c r="E11" s="2">
        <v>44</v>
      </c>
      <c r="F11" s="2">
        <v>100</v>
      </c>
      <c r="G11" s="3">
        <v>50</v>
      </c>
      <c r="H11" s="3">
        <v>28</v>
      </c>
      <c r="I11" s="3">
        <v>7</v>
      </c>
      <c r="J11" s="2" t="s">
        <v>46</v>
      </c>
      <c r="K11" s="3" t="s">
        <v>41</v>
      </c>
      <c r="L11" s="3"/>
      <c r="M11" s="13">
        <v>0.77547197875461105</v>
      </c>
      <c r="N11" s="13">
        <v>9.1052597460046396</v>
      </c>
      <c r="O11" s="13">
        <v>0.10529276768529</v>
      </c>
      <c r="P11" s="13">
        <v>6.04159170370498E-2</v>
      </c>
      <c r="Q11" s="13">
        <v>3.6945452498413398E-2</v>
      </c>
      <c r="R11" s="3"/>
    </row>
    <row r="12" spans="1:18" s="4" customFormat="1" ht="29" x14ac:dyDescent="0.35">
      <c r="A12" s="4" t="s">
        <v>43</v>
      </c>
      <c r="C12" s="4" t="s">
        <v>5</v>
      </c>
      <c r="D12" s="4">
        <v>47437</v>
      </c>
      <c r="E12" s="4">
        <v>42</v>
      </c>
      <c r="F12" s="4">
        <v>25</v>
      </c>
      <c r="G12" s="5">
        <v>50</v>
      </c>
      <c r="H12" s="5">
        <v>14</v>
      </c>
      <c r="I12" s="5">
        <v>7</v>
      </c>
      <c r="J12" s="4" t="s">
        <v>46</v>
      </c>
      <c r="K12" s="5" t="s">
        <v>41</v>
      </c>
      <c r="L12" s="5"/>
      <c r="M12" s="14">
        <v>1.2391331745657099</v>
      </c>
      <c r="N12" s="14">
        <v>41.668678537912498</v>
      </c>
      <c r="O12" s="14">
        <v>0.14474497013057999</v>
      </c>
      <c r="P12" s="14">
        <v>9.0956822491833803E-2</v>
      </c>
      <c r="Q12" s="14">
        <v>0.1171239662947</v>
      </c>
      <c r="R12" s="5" t="s">
        <v>45</v>
      </c>
    </row>
    <row r="13" spans="1:18" s="4" customFormat="1" x14ac:dyDescent="0.35">
      <c r="A13" s="4" t="s">
        <v>43</v>
      </c>
      <c r="C13" s="4" t="s">
        <v>5</v>
      </c>
      <c r="D13" s="4">
        <v>47437</v>
      </c>
      <c r="E13" s="4">
        <v>43</v>
      </c>
      <c r="F13" s="4">
        <v>25</v>
      </c>
      <c r="G13" s="5">
        <v>50</v>
      </c>
      <c r="H13" s="5">
        <v>14</v>
      </c>
      <c r="I13" s="5">
        <v>7</v>
      </c>
      <c r="J13" s="4" t="s">
        <v>46</v>
      </c>
      <c r="K13" s="5" t="s">
        <v>41</v>
      </c>
      <c r="L13" s="5"/>
      <c r="M13" s="14">
        <v>1.2246919468774999</v>
      </c>
      <c r="N13" s="14">
        <v>43.073853096103001</v>
      </c>
      <c r="O13" s="14">
        <v>0.14196743652895</v>
      </c>
      <c r="P13" s="14">
        <v>9.3606632272868806E-2</v>
      </c>
      <c r="Q13" s="14">
        <v>0.12581174207687601</v>
      </c>
      <c r="R13" s="5"/>
    </row>
    <row r="14" spans="1:18" s="4" customFormat="1" x14ac:dyDescent="0.35">
      <c r="A14" s="4" t="s">
        <v>43</v>
      </c>
      <c r="C14" s="4" t="s">
        <v>5</v>
      </c>
      <c r="D14" s="4">
        <v>47437</v>
      </c>
      <c r="E14" s="4">
        <v>44</v>
      </c>
      <c r="F14" s="4">
        <v>25</v>
      </c>
      <c r="G14" s="5">
        <v>50</v>
      </c>
      <c r="H14" s="5">
        <v>14</v>
      </c>
      <c r="I14" s="5">
        <v>7</v>
      </c>
      <c r="J14" s="4" t="s">
        <v>46</v>
      </c>
      <c r="K14" s="5" t="s">
        <v>41</v>
      </c>
      <c r="L14" s="5"/>
      <c r="M14" s="14">
        <v>1.16173745558769</v>
      </c>
      <c r="N14" s="14">
        <v>41.034461174662397</v>
      </c>
      <c r="O14" s="14">
        <v>0.137714178756523</v>
      </c>
      <c r="P14" s="14">
        <v>8.0312013826844095E-2</v>
      </c>
      <c r="Q14" s="14">
        <v>0.10819235412599899</v>
      </c>
      <c r="R14" s="5"/>
    </row>
    <row r="15" spans="1:18" s="4" customFormat="1" x14ac:dyDescent="0.35">
      <c r="A15" s="4" t="s">
        <v>43</v>
      </c>
      <c r="C15" s="4" t="s">
        <v>5</v>
      </c>
      <c r="D15" s="4">
        <v>47437</v>
      </c>
      <c r="E15" s="4">
        <v>42</v>
      </c>
      <c r="F15" s="4">
        <v>50</v>
      </c>
      <c r="G15" s="5">
        <v>50</v>
      </c>
      <c r="H15" s="5">
        <v>14</v>
      </c>
      <c r="I15" s="5">
        <v>7</v>
      </c>
      <c r="J15" s="4" t="s">
        <v>46</v>
      </c>
      <c r="K15" s="5" t="s">
        <v>41</v>
      </c>
      <c r="L15" s="5"/>
      <c r="M15" s="14">
        <v>1.3085522501854301</v>
      </c>
      <c r="N15" s="14">
        <v>47.718695448793497</v>
      </c>
      <c r="O15" s="14">
        <v>0.15102608315721699</v>
      </c>
      <c r="P15" s="14">
        <v>0.117946725215059</v>
      </c>
      <c r="Q15" s="14">
        <v>0.18360709935220401</v>
      </c>
      <c r="R15" s="5" t="s">
        <v>52</v>
      </c>
    </row>
    <row r="16" spans="1:18" s="4" customFormat="1" x14ac:dyDescent="0.35">
      <c r="A16" s="4" t="s">
        <v>43</v>
      </c>
      <c r="C16" s="4" t="s">
        <v>5</v>
      </c>
      <c r="D16" s="4">
        <v>47437</v>
      </c>
      <c r="E16" s="4">
        <v>43</v>
      </c>
      <c r="F16" s="4">
        <v>50</v>
      </c>
      <c r="G16" s="5">
        <v>50</v>
      </c>
      <c r="H16" s="5">
        <v>14</v>
      </c>
      <c r="I16" s="5">
        <v>7</v>
      </c>
      <c r="J16" s="4" t="s">
        <v>46</v>
      </c>
      <c r="K16" s="5" t="s">
        <v>41</v>
      </c>
      <c r="L16" s="5"/>
      <c r="M16" s="14">
        <v>1.2551502602223901</v>
      </c>
      <c r="N16" s="14">
        <v>45.571063660721798</v>
      </c>
      <c r="O16" s="14">
        <v>0.14377983684127099</v>
      </c>
      <c r="P16" s="14">
        <v>9.7574029332455098E-2</v>
      </c>
      <c r="Q16" s="14">
        <v>0.13344068611103899</v>
      </c>
      <c r="R16" s="5"/>
    </row>
    <row r="17" spans="1:18" s="4" customFormat="1" x14ac:dyDescent="0.35">
      <c r="A17" s="4" t="s">
        <v>43</v>
      </c>
      <c r="C17" s="4" t="s">
        <v>5</v>
      </c>
      <c r="D17" s="4">
        <v>47437</v>
      </c>
      <c r="E17" s="4">
        <v>44</v>
      </c>
      <c r="F17" s="4">
        <v>50</v>
      </c>
      <c r="G17" s="5">
        <v>50</v>
      </c>
      <c r="H17" s="5">
        <v>14</v>
      </c>
      <c r="I17" s="5">
        <v>7</v>
      </c>
      <c r="J17" s="4" t="s">
        <v>46</v>
      </c>
      <c r="K17" s="5" t="s">
        <v>41</v>
      </c>
      <c r="L17" s="5"/>
      <c r="M17" s="14">
        <v>1.1591628075831999</v>
      </c>
      <c r="N17" s="14">
        <v>42.002414810494599</v>
      </c>
      <c r="O17" s="14">
        <v>0.13609740201189199</v>
      </c>
      <c r="P17" s="14">
        <v>8.7433503561880593E-2</v>
      </c>
      <c r="Q17" s="14">
        <v>0.12803950174179701</v>
      </c>
      <c r="R17" s="5"/>
    </row>
    <row r="18" spans="1:18" s="4" customFormat="1" x14ac:dyDescent="0.35">
      <c r="A18" s="4" t="s">
        <v>43</v>
      </c>
      <c r="C18" s="4" t="s">
        <v>5</v>
      </c>
      <c r="D18" s="4">
        <v>47437</v>
      </c>
      <c r="E18" s="4">
        <v>42</v>
      </c>
      <c r="F18" s="4">
        <v>25</v>
      </c>
      <c r="G18" s="5">
        <v>50</v>
      </c>
      <c r="H18" s="5">
        <v>21</v>
      </c>
      <c r="I18" s="5">
        <v>7</v>
      </c>
      <c r="J18" s="4" t="s">
        <v>46</v>
      </c>
      <c r="K18" s="5" t="s">
        <v>41</v>
      </c>
      <c r="L18" s="5"/>
      <c r="M18" s="14">
        <v>1.43294443802534</v>
      </c>
      <c r="N18" s="14">
        <v>47.522759114160898</v>
      </c>
      <c r="O18" s="14">
        <v>0.15617359108928799</v>
      </c>
      <c r="P18" s="14">
        <v>8.8084355134814094E-2</v>
      </c>
      <c r="Q18" s="14">
        <v>8.99238508912166E-2</v>
      </c>
      <c r="R18" s="5" t="s">
        <v>49</v>
      </c>
    </row>
    <row r="19" spans="1:18" s="4" customFormat="1" x14ac:dyDescent="0.35">
      <c r="A19" s="4" t="s">
        <v>43</v>
      </c>
      <c r="C19" s="4" t="s">
        <v>5</v>
      </c>
      <c r="D19" s="4">
        <v>47437</v>
      </c>
      <c r="E19" s="4">
        <v>43</v>
      </c>
      <c r="F19" s="4">
        <v>25</v>
      </c>
      <c r="G19" s="5">
        <v>50</v>
      </c>
      <c r="H19" s="5">
        <v>21</v>
      </c>
      <c r="I19" s="5">
        <v>7</v>
      </c>
      <c r="J19" s="4" t="s">
        <v>46</v>
      </c>
      <c r="K19" s="5" t="s">
        <v>41</v>
      </c>
      <c r="L19" s="5"/>
      <c r="M19" s="14">
        <v>1.37068403441141</v>
      </c>
      <c r="N19" s="14">
        <v>45.147097422076897</v>
      </c>
      <c r="O19" s="14">
        <v>0.152123549623223</v>
      </c>
      <c r="P19" s="14">
        <v>0.103107159205456</v>
      </c>
      <c r="Q19" s="14">
        <v>0.12852060856410399</v>
      </c>
      <c r="R19" s="5" t="s">
        <v>49</v>
      </c>
    </row>
    <row r="20" spans="1:18" s="4" customFormat="1" x14ac:dyDescent="0.35">
      <c r="A20" s="4" t="s">
        <v>43</v>
      </c>
      <c r="C20" s="4" t="s">
        <v>5</v>
      </c>
      <c r="D20" s="4">
        <v>47437</v>
      </c>
      <c r="E20" s="4">
        <v>44</v>
      </c>
      <c r="F20" s="4">
        <v>25</v>
      </c>
      <c r="G20" s="5">
        <v>50</v>
      </c>
      <c r="H20" s="5">
        <v>21</v>
      </c>
      <c r="I20" s="5">
        <v>7</v>
      </c>
      <c r="J20" s="4" t="s">
        <v>46</v>
      </c>
      <c r="K20" s="5" t="s">
        <v>41</v>
      </c>
      <c r="L20" s="5"/>
      <c r="M20" s="14">
        <v>1.8370979795408799</v>
      </c>
      <c r="N20" s="14">
        <v>65.551152728490706</v>
      </c>
      <c r="O20" s="14">
        <v>0.18916757498450501</v>
      </c>
      <c r="P20" s="14">
        <v>0.159005665913556</v>
      </c>
      <c r="Q20" s="14">
        <v>0.21209374706150499</v>
      </c>
      <c r="R20" s="5" t="s">
        <v>49</v>
      </c>
    </row>
    <row r="21" spans="1:18" s="6" customFormat="1" ht="29" x14ac:dyDescent="0.35">
      <c r="A21" s="6" t="s">
        <v>43</v>
      </c>
      <c r="C21" s="6" t="s">
        <v>5</v>
      </c>
      <c r="D21" s="6">
        <v>47437</v>
      </c>
      <c r="E21" s="6">
        <v>42</v>
      </c>
      <c r="F21" s="6">
        <v>25</v>
      </c>
      <c r="G21" s="7">
        <v>50</v>
      </c>
      <c r="H21" s="7">
        <v>28</v>
      </c>
      <c r="I21" s="7">
        <v>7</v>
      </c>
      <c r="J21" s="6" t="s">
        <v>46</v>
      </c>
      <c r="K21" s="7" t="s">
        <v>41</v>
      </c>
      <c r="L21" s="7"/>
      <c r="M21" s="15">
        <v>1.40424513545234</v>
      </c>
      <c r="N21" s="15">
        <v>45.0325841433311</v>
      </c>
      <c r="O21" s="15">
        <v>0.15594551324453501</v>
      </c>
      <c r="P21" s="15">
        <v>9.2863293125452495E-2</v>
      </c>
      <c r="Q21" s="15">
        <v>0.10541861298763899</v>
      </c>
      <c r="R21" s="7" t="s">
        <v>51</v>
      </c>
    </row>
    <row r="22" spans="1:18" s="6" customFormat="1" x14ac:dyDescent="0.35">
      <c r="A22" s="6" t="s">
        <v>43</v>
      </c>
      <c r="C22" s="6" t="s">
        <v>5</v>
      </c>
      <c r="D22" s="6">
        <v>47437</v>
      </c>
      <c r="E22" s="6">
        <v>42</v>
      </c>
      <c r="F22" s="6">
        <v>25</v>
      </c>
      <c r="G22" s="7">
        <v>50</v>
      </c>
      <c r="H22" s="7">
        <v>28</v>
      </c>
      <c r="I22" s="7">
        <v>7</v>
      </c>
      <c r="J22" s="6" t="s">
        <v>46</v>
      </c>
      <c r="K22" s="7" t="s">
        <v>41</v>
      </c>
      <c r="L22" s="7"/>
      <c r="M22" s="15">
        <v>1.3968240245629</v>
      </c>
      <c r="N22" s="15">
        <v>44.343473044672201</v>
      </c>
      <c r="O22" s="15">
        <v>0.15266464800548901</v>
      </c>
      <c r="P22" s="15">
        <v>0.10873459120011</v>
      </c>
      <c r="Q22" s="15">
        <v>0.14106791904426899</v>
      </c>
      <c r="R22" s="7" t="s">
        <v>50</v>
      </c>
    </row>
    <row r="23" spans="1:18" s="6" customFormat="1" x14ac:dyDescent="0.35">
      <c r="A23" s="6" t="s">
        <v>43</v>
      </c>
      <c r="C23" s="6" t="s">
        <v>5</v>
      </c>
      <c r="D23" s="6">
        <v>47437</v>
      </c>
      <c r="E23" s="6">
        <v>42</v>
      </c>
      <c r="F23" s="6">
        <v>25</v>
      </c>
      <c r="G23" s="7">
        <v>50</v>
      </c>
      <c r="H23" s="7">
        <v>28</v>
      </c>
      <c r="I23" s="7">
        <v>7</v>
      </c>
      <c r="J23" s="6" t="s">
        <v>46</v>
      </c>
      <c r="K23" s="7" t="s">
        <v>41</v>
      </c>
      <c r="L23" s="7"/>
      <c r="M23" s="15">
        <v>1.53068941620192</v>
      </c>
      <c r="N23" s="15">
        <v>45.653923319839699</v>
      </c>
      <c r="O23" s="15">
        <v>0.17440079334261699</v>
      </c>
      <c r="P23" s="15">
        <v>0.118815261375925</v>
      </c>
      <c r="Q23" s="15">
        <v>0.148819322628121</v>
      </c>
      <c r="R23" s="7" t="s">
        <v>50</v>
      </c>
    </row>
    <row r="24" spans="1:18" s="6" customFormat="1" x14ac:dyDescent="0.35">
      <c r="A24" s="6" t="s">
        <v>43</v>
      </c>
      <c r="C24" s="6" t="s">
        <v>5</v>
      </c>
      <c r="D24" s="6">
        <v>47437</v>
      </c>
      <c r="E24" s="6">
        <v>42</v>
      </c>
      <c r="F24" s="6">
        <v>25</v>
      </c>
      <c r="G24" s="7">
        <v>50</v>
      </c>
      <c r="H24" s="7" t="s">
        <v>58</v>
      </c>
      <c r="I24" s="7">
        <v>7</v>
      </c>
      <c r="J24" s="6" t="s">
        <v>46</v>
      </c>
      <c r="K24" s="7" t="s">
        <v>41</v>
      </c>
      <c r="L24" s="7"/>
      <c r="M24" s="15">
        <v>0.96366146465587199</v>
      </c>
      <c r="N24" s="15">
        <v>11.7982207671586</v>
      </c>
      <c r="O24" s="15">
        <v>0.13122598570348901</v>
      </c>
      <c r="P24" s="15">
        <v>7.3568422773155506E-2</v>
      </c>
      <c r="Q24" s="15">
        <v>4.9285672437264498E-2</v>
      </c>
      <c r="R24" s="7" t="s">
        <v>48</v>
      </c>
    </row>
    <row r="25" spans="1:18" s="6" customFormat="1" x14ac:dyDescent="0.35">
      <c r="A25" s="6" t="s">
        <v>43</v>
      </c>
      <c r="C25" s="6" t="s">
        <v>5</v>
      </c>
      <c r="D25" s="6">
        <v>47437</v>
      </c>
      <c r="E25" s="6">
        <v>43</v>
      </c>
      <c r="F25" s="6">
        <v>25</v>
      </c>
      <c r="G25" s="7">
        <v>50</v>
      </c>
      <c r="H25" s="7" t="s">
        <v>58</v>
      </c>
      <c r="I25" s="7">
        <v>7</v>
      </c>
      <c r="J25" s="6" t="s">
        <v>46</v>
      </c>
      <c r="K25" s="7" t="s">
        <v>41</v>
      </c>
      <c r="L25" s="7">
        <v>-1.2010000000000001</v>
      </c>
      <c r="M25" s="15">
        <v>0.93256063121999999</v>
      </c>
      <c r="N25" s="15">
        <v>12.4512</v>
      </c>
      <c r="O25" s="15">
        <v>0.1295</v>
      </c>
      <c r="P25" s="15">
        <v>7.0601778500000004E-2</v>
      </c>
      <c r="Q25" s="15">
        <v>4.9718166899999999E-2</v>
      </c>
      <c r="R25" s="7"/>
    </row>
    <row r="26" spans="1:18" s="29" customFormat="1" x14ac:dyDescent="0.35">
      <c r="A26" s="29" t="s">
        <v>43</v>
      </c>
      <c r="C26" s="29" t="s">
        <v>5</v>
      </c>
      <c r="D26" s="29">
        <v>47437</v>
      </c>
      <c r="E26" s="29">
        <v>44</v>
      </c>
      <c r="F26" s="29">
        <v>25</v>
      </c>
      <c r="G26" s="30">
        <v>50</v>
      </c>
      <c r="H26" s="30" t="s">
        <v>58</v>
      </c>
      <c r="I26" s="30">
        <v>7</v>
      </c>
      <c r="J26" s="29" t="s">
        <v>46</v>
      </c>
      <c r="K26" s="30" t="s">
        <v>41</v>
      </c>
      <c r="L26" s="30">
        <v>-1.19</v>
      </c>
      <c r="M26" s="31">
        <v>0.95004999999999995</v>
      </c>
      <c r="N26" s="31">
        <v>12.21768</v>
      </c>
      <c r="O26" s="31">
        <v>0.12685070000000001</v>
      </c>
      <c r="P26" s="31">
        <v>7.3889999999999997E-2</v>
      </c>
      <c r="Q26" s="31">
        <v>5.5218999999999997E-2</v>
      </c>
      <c r="R26" s="30" t="s">
        <v>56</v>
      </c>
    </row>
    <row r="27" spans="1:18" x14ac:dyDescent="0.35">
      <c r="M27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2"/>
  <sheetViews>
    <sheetView zoomScale="55" zoomScaleNormal="55" workbookViewId="0">
      <pane ySplit="1" topLeftCell="A2" activePane="bottomLeft" state="frozen"/>
      <selection pane="bottomLeft" activeCell="G123" sqref="G123"/>
    </sheetView>
  </sheetViews>
  <sheetFormatPr baseColWidth="10" defaultColWidth="8.7265625" defaultRowHeight="14.5" x14ac:dyDescent="0.35"/>
  <cols>
    <col min="1" max="1" width="12.08984375" style="49" bestFit="1" customWidth="1"/>
    <col min="2" max="2" width="6.26953125" style="49" bestFit="1" customWidth="1"/>
    <col min="3" max="3" width="12.08984375" style="50" customWidth="1"/>
    <col min="4" max="4" width="10.36328125" style="50" bestFit="1" customWidth="1"/>
    <col min="5" max="5" width="6.7265625" style="49" bestFit="1" customWidth="1"/>
    <col min="6" max="7" width="12.08984375" style="50" customWidth="1"/>
    <col min="8" max="8" width="10" style="50" customWidth="1"/>
    <col min="9" max="9" width="4.7265625" style="50" bestFit="1" customWidth="1"/>
    <col min="10" max="10" width="9" style="50" bestFit="1" customWidth="1"/>
    <col min="11" max="11" width="11.36328125" style="49" bestFit="1" customWidth="1"/>
    <col min="12" max="12" width="12.1796875" style="49" bestFit="1" customWidth="1"/>
    <col min="13" max="14" width="11.36328125" style="49" bestFit="1" customWidth="1"/>
    <col min="15" max="15" width="50.54296875" style="50" customWidth="1"/>
    <col min="16" max="16" width="14.26953125" style="50" bestFit="1" customWidth="1"/>
    <col min="17" max="16384" width="8.7265625" style="49"/>
  </cols>
  <sheetData>
    <row r="1" spans="1:16" s="42" customFormat="1" ht="43.5" x14ac:dyDescent="0.35">
      <c r="A1" s="42" t="s">
        <v>7</v>
      </c>
      <c r="B1" s="42" t="s">
        <v>25</v>
      </c>
      <c r="C1" s="43" t="s">
        <v>53</v>
      </c>
      <c r="D1" s="43" t="s">
        <v>26</v>
      </c>
      <c r="E1" s="42" t="s">
        <v>1</v>
      </c>
      <c r="F1" s="43" t="s">
        <v>4</v>
      </c>
      <c r="G1" s="43" t="s">
        <v>55</v>
      </c>
      <c r="H1" s="43" t="s">
        <v>40</v>
      </c>
      <c r="I1" s="43" t="s">
        <v>31</v>
      </c>
      <c r="J1" s="43" t="s">
        <v>2</v>
      </c>
      <c r="K1" s="42" t="s">
        <v>3</v>
      </c>
      <c r="L1" s="42" t="s">
        <v>6</v>
      </c>
      <c r="M1" s="43" t="s">
        <v>18</v>
      </c>
      <c r="N1" s="43" t="s">
        <v>19</v>
      </c>
      <c r="O1" s="43" t="s">
        <v>29</v>
      </c>
      <c r="P1" s="43" t="s">
        <v>61</v>
      </c>
    </row>
    <row r="2" spans="1:16" s="42" customFormat="1" x14ac:dyDescent="0.35">
      <c r="A2" s="49" t="s">
        <v>22</v>
      </c>
      <c r="C2" s="50" t="s">
        <v>219</v>
      </c>
      <c r="D2" s="43"/>
      <c r="F2" s="43"/>
      <c r="G2" s="43"/>
      <c r="H2" s="43"/>
      <c r="I2" s="43"/>
      <c r="J2" s="43"/>
      <c r="M2" s="43"/>
      <c r="N2" s="43"/>
      <c r="O2" s="43"/>
      <c r="P2" s="43"/>
    </row>
    <row r="3" spans="1:16" s="42" customFormat="1" x14ac:dyDescent="0.35">
      <c r="A3" s="49" t="s">
        <v>22</v>
      </c>
      <c r="C3" s="50" t="s">
        <v>218</v>
      </c>
      <c r="D3" s="43"/>
      <c r="F3" s="43"/>
      <c r="G3" s="43"/>
      <c r="H3" s="43"/>
      <c r="I3" s="43"/>
      <c r="J3" s="43"/>
      <c r="M3" s="43"/>
      <c r="N3" s="43"/>
      <c r="O3" s="43"/>
      <c r="P3" s="43"/>
    </row>
    <row r="4" spans="1:16" s="42" customFormat="1" x14ac:dyDescent="0.35">
      <c r="A4" s="49" t="s">
        <v>22</v>
      </c>
      <c r="C4" s="50" t="s">
        <v>224</v>
      </c>
      <c r="D4" s="43"/>
      <c r="F4" s="43"/>
      <c r="G4" s="43"/>
      <c r="H4" s="43"/>
      <c r="I4" s="43"/>
      <c r="J4" s="43"/>
      <c r="M4" s="43"/>
      <c r="N4" s="43"/>
      <c r="O4" s="43"/>
      <c r="P4" s="43"/>
    </row>
    <row r="5" spans="1:16" s="42" customFormat="1" x14ac:dyDescent="0.35">
      <c r="A5" s="49" t="s">
        <v>22</v>
      </c>
      <c r="C5" s="50" t="s">
        <v>217</v>
      </c>
      <c r="D5" s="43"/>
      <c r="F5" s="43"/>
      <c r="G5" s="43"/>
      <c r="H5" s="43"/>
      <c r="I5" s="43"/>
      <c r="J5" s="43"/>
      <c r="M5" s="43"/>
      <c r="N5" s="43"/>
      <c r="O5" s="43"/>
      <c r="P5" s="43"/>
    </row>
    <row r="6" spans="1:16" s="42" customFormat="1" x14ac:dyDescent="0.35">
      <c r="C6" s="43"/>
      <c r="D6" s="43"/>
      <c r="F6" s="43"/>
      <c r="G6" s="43"/>
      <c r="H6" s="43"/>
      <c r="I6" s="43"/>
      <c r="J6" s="43"/>
      <c r="M6" s="43"/>
      <c r="N6" s="43"/>
      <c r="O6" s="43"/>
      <c r="P6" s="43"/>
    </row>
    <row r="7" spans="1:16" s="16" customFormat="1" x14ac:dyDescent="0.35">
      <c r="A7" s="16" t="s">
        <v>22</v>
      </c>
      <c r="C7" s="17" t="s">
        <v>9</v>
      </c>
      <c r="D7" s="17"/>
      <c r="E7" s="16">
        <v>20</v>
      </c>
      <c r="F7" s="17">
        <v>100</v>
      </c>
      <c r="G7" s="17"/>
      <c r="H7" s="17"/>
      <c r="I7" s="17"/>
      <c r="J7" s="18">
        <v>5.0389744272223203</v>
      </c>
      <c r="K7" s="19">
        <v>0.14075244167457199</v>
      </c>
      <c r="L7" s="19">
        <v>40.1333233555251</v>
      </c>
      <c r="M7" s="19"/>
      <c r="N7" s="19"/>
      <c r="O7" s="17"/>
      <c r="P7" s="17"/>
    </row>
    <row r="8" spans="1:16" s="16" customFormat="1" x14ac:dyDescent="0.35">
      <c r="A8" s="16" t="s">
        <v>22</v>
      </c>
      <c r="B8" s="16">
        <v>359</v>
      </c>
      <c r="C8" s="17" t="s">
        <v>9</v>
      </c>
      <c r="D8" s="17"/>
      <c r="E8" s="16">
        <v>25</v>
      </c>
      <c r="F8" s="17">
        <v>200</v>
      </c>
      <c r="G8" s="17" t="s">
        <v>124</v>
      </c>
      <c r="H8" s="17"/>
      <c r="I8" s="17"/>
      <c r="J8" s="18">
        <v>4.7845313238501799</v>
      </c>
      <c r="K8" s="19">
        <v>8.2049655548137396E-2</v>
      </c>
      <c r="L8" s="19">
        <v>46.912122813676</v>
      </c>
      <c r="M8" s="19"/>
      <c r="N8" s="19"/>
      <c r="O8" s="17"/>
      <c r="P8" s="17"/>
    </row>
    <row r="9" spans="1:16" s="16" customFormat="1" x14ac:dyDescent="0.35">
      <c r="A9" s="16" t="s">
        <v>22</v>
      </c>
      <c r="C9" s="17" t="s">
        <v>9</v>
      </c>
      <c r="D9" s="17"/>
      <c r="E9" s="16">
        <v>100</v>
      </c>
      <c r="F9" s="17">
        <v>50</v>
      </c>
      <c r="G9" s="17"/>
      <c r="H9" s="17"/>
      <c r="I9" s="17">
        <v>42</v>
      </c>
      <c r="J9" s="18">
        <v>2.6494847743327998</v>
      </c>
      <c r="K9" s="19">
        <v>9.4839308698262903E-2</v>
      </c>
      <c r="L9" s="19">
        <v>26.551910370764102</v>
      </c>
      <c r="M9" s="18"/>
      <c r="N9" s="18"/>
      <c r="O9" s="17"/>
      <c r="P9" s="17"/>
    </row>
    <row r="10" spans="1:16" s="16" customFormat="1" ht="29" x14ac:dyDescent="0.35">
      <c r="A10" s="16" t="s">
        <v>22</v>
      </c>
      <c r="C10" s="17" t="s">
        <v>9</v>
      </c>
      <c r="D10" s="17"/>
      <c r="E10" s="16">
        <v>100</v>
      </c>
      <c r="F10" s="17">
        <v>50</v>
      </c>
      <c r="G10" s="17" t="s">
        <v>124</v>
      </c>
      <c r="H10" s="17"/>
      <c r="I10" s="17"/>
      <c r="J10" s="18">
        <v>2.8305033360985501</v>
      </c>
      <c r="K10" s="19">
        <v>7.5700859184286706E-2</v>
      </c>
      <c r="L10" s="19">
        <v>21.598772288563801</v>
      </c>
      <c r="M10" s="19"/>
      <c r="N10" s="19"/>
      <c r="O10" s="17" t="s">
        <v>11</v>
      </c>
      <c r="P10" s="17"/>
    </row>
    <row r="11" spans="1:16" s="16" customFormat="1" x14ac:dyDescent="0.35">
      <c r="A11" s="16" t="s">
        <v>22</v>
      </c>
      <c r="B11" s="16">
        <v>359</v>
      </c>
      <c r="C11" s="17" t="s">
        <v>9</v>
      </c>
      <c r="D11" s="17"/>
      <c r="E11" s="16">
        <v>100</v>
      </c>
      <c r="F11" s="17">
        <v>50</v>
      </c>
      <c r="G11" s="17"/>
      <c r="H11" s="17"/>
      <c r="I11" s="17"/>
      <c r="J11" s="18">
        <v>2.6969850000000002</v>
      </c>
      <c r="K11" s="19">
        <v>8.5638000000000006E-2</v>
      </c>
      <c r="L11" s="19">
        <v>25.057198</v>
      </c>
      <c r="M11" s="19"/>
      <c r="N11" s="19"/>
      <c r="O11" s="17"/>
      <c r="P11" s="17"/>
    </row>
    <row r="12" spans="1:16" s="16" customFormat="1" x14ac:dyDescent="0.35">
      <c r="A12" s="16" t="s">
        <v>22</v>
      </c>
      <c r="B12" s="16">
        <v>359</v>
      </c>
      <c r="C12" s="17" t="s">
        <v>9</v>
      </c>
      <c r="D12" s="17"/>
      <c r="E12" s="16">
        <v>100</v>
      </c>
      <c r="F12" s="17">
        <v>50</v>
      </c>
      <c r="G12" s="17"/>
      <c r="H12" s="17"/>
      <c r="I12" s="17"/>
      <c r="J12" s="18">
        <v>2.4681948541118799</v>
      </c>
      <c r="K12" s="19">
        <v>8.1296332416355102E-2</v>
      </c>
      <c r="L12" s="19">
        <v>22.1231668801551</v>
      </c>
      <c r="M12" s="19"/>
      <c r="N12" s="19"/>
      <c r="O12" s="17"/>
      <c r="P12" s="17"/>
    </row>
    <row r="13" spans="1:16" s="16" customFormat="1" x14ac:dyDescent="0.35">
      <c r="A13" s="16" t="s">
        <v>22</v>
      </c>
      <c r="B13" s="16">
        <v>359</v>
      </c>
      <c r="C13" s="17" t="s">
        <v>9</v>
      </c>
      <c r="D13" s="17"/>
      <c r="E13" s="16">
        <v>100</v>
      </c>
      <c r="F13" s="17">
        <v>100</v>
      </c>
      <c r="G13" s="17" t="s">
        <v>124</v>
      </c>
      <c r="H13" s="17"/>
      <c r="I13" s="17"/>
      <c r="J13" s="18">
        <v>2.93188017466235</v>
      </c>
      <c r="K13" s="19">
        <v>7.3123317249618694E-2</v>
      </c>
      <c r="L13" s="19">
        <v>28.1897450150365</v>
      </c>
      <c r="M13" s="19"/>
      <c r="N13" s="19"/>
      <c r="O13" s="17" t="s">
        <v>14</v>
      </c>
      <c r="P13" s="17"/>
    </row>
    <row r="14" spans="1:16" s="16" customFormat="1" x14ac:dyDescent="0.35">
      <c r="A14" s="16" t="s">
        <v>22</v>
      </c>
      <c r="B14" s="16">
        <v>359</v>
      </c>
      <c r="C14" s="17" t="s">
        <v>9</v>
      </c>
      <c r="D14" s="17"/>
      <c r="E14" s="16">
        <v>100</v>
      </c>
      <c r="F14" s="17">
        <v>200</v>
      </c>
      <c r="G14" s="17" t="s">
        <v>124</v>
      </c>
      <c r="H14" s="17"/>
      <c r="I14" s="17"/>
      <c r="J14" s="18">
        <v>3.4256568489382202</v>
      </c>
      <c r="K14" s="19">
        <v>7.8023623476367404E-2</v>
      </c>
      <c r="L14" s="19">
        <v>46.294449891251404</v>
      </c>
      <c r="M14" s="19"/>
      <c r="N14" s="19"/>
      <c r="O14" s="17"/>
      <c r="P14" s="17"/>
    </row>
    <row r="15" spans="1:16" s="16" customFormat="1" x14ac:dyDescent="0.35">
      <c r="A15" s="16" t="s">
        <v>22</v>
      </c>
      <c r="B15" s="16">
        <v>359</v>
      </c>
      <c r="C15" s="17" t="s">
        <v>9</v>
      </c>
      <c r="D15" s="17"/>
      <c r="E15" s="16">
        <v>100</v>
      </c>
      <c r="F15" s="17">
        <v>100</v>
      </c>
      <c r="G15" s="17"/>
      <c r="H15" s="17"/>
      <c r="I15" s="17"/>
      <c r="J15" s="18">
        <v>2.8797172708705698</v>
      </c>
      <c r="K15" s="19">
        <v>8.9693784459130094E-2</v>
      </c>
      <c r="L15" s="19">
        <v>28.1387214506003</v>
      </c>
      <c r="M15" s="19"/>
      <c r="N15" s="19"/>
      <c r="O15" s="17"/>
      <c r="P15" s="17"/>
    </row>
    <row r="16" spans="1:16" s="16" customFormat="1" x14ac:dyDescent="0.35">
      <c r="A16" s="16" t="s">
        <v>22</v>
      </c>
      <c r="B16" s="16">
        <v>359</v>
      </c>
      <c r="C16" s="17" t="s">
        <v>9</v>
      </c>
      <c r="D16" s="17"/>
      <c r="E16" s="16">
        <v>100</v>
      </c>
      <c r="F16" s="17">
        <v>50</v>
      </c>
      <c r="G16" s="17" t="s">
        <v>123</v>
      </c>
      <c r="H16" s="17" t="s">
        <v>41</v>
      </c>
      <c r="I16" s="17">
        <v>42</v>
      </c>
      <c r="J16" s="18">
        <v>2.6304692301581398</v>
      </c>
      <c r="K16" s="19">
        <v>9.5237163592344506E-2</v>
      </c>
      <c r="L16" s="19">
        <v>25.399000777691601</v>
      </c>
      <c r="M16" s="19">
        <v>6.6834473706314595E-2</v>
      </c>
      <c r="N16" s="19">
        <v>3.1033780551203899E-2</v>
      </c>
      <c r="O16" s="17"/>
      <c r="P16" s="17"/>
    </row>
    <row r="17" spans="1:16" s="16" customFormat="1" x14ac:dyDescent="0.35">
      <c r="A17" s="16" t="s">
        <v>22</v>
      </c>
      <c r="B17" s="16">
        <v>359</v>
      </c>
      <c r="C17" s="17" t="s">
        <v>9</v>
      </c>
      <c r="D17" s="17"/>
      <c r="E17" s="16">
        <v>100</v>
      </c>
      <c r="F17" s="17">
        <v>50</v>
      </c>
      <c r="G17" s="17" t="s">
        <v>123</v>
      </c>
      <c r="H17" s="17" t="s">
        <v>41</v>
      </c>
      <c r="I17" s="17">
        <v>43</v>
      </c>
      <c r="J17" s="18">
        <v>2.57307024566451</v>
      </c>
      <c r="K17" s="19">
        <v>8.9079988231562601E-2</v>
      </c>
      <c r="L17" s="19">
        <v>26.296752463540301</v>
      </c>
      <c r="M17" s="19">
        <v>6.4319145588598498E-2</v>
      </c>
      <c r="N17" s="19">
        <v>2.8232938278205E-2</v>
      </c>
      <c r="O17" s="17"/>
      <c r="P17" s="17"/>
    </row>
    <row r="18" spans="1:16" s="16" customFormat="1" x14ac:dyDescent="0.35">
      <c r="A18" s="16" t="s">
        <v>22</v>
      </c>
      <c r="B18" s="16">
        <v>359</v>
      </c>
      <c r="C18" s="17" t="s">
        <v>9</v>
      </c>
      <c r="D18" s="17"/>
      <c r="E18" s="16">
        <v>100</v>
      </c>
      <c r="F18" s="17">
        <v>50</v>
      </c>
      <c r="G18" s="17" t="s">
        <v>123</v>
      </c>
      <c r="H18" s="17" t="s">
        <v>41</v>
      </c>
      <c r="I18" s="17">
        <v>44</v>
      </c>
      <c r="J18" s="18">
        <v>2.5439506552498101</v>
      </c>
      <c r="K18" s="19">
        <v>8.94737436635588E-2</v>
      </c>
      <c r="L18" s="19">
        <v>25.791707013299</v>
      </c>
      <c r="M18" s="19">
        <v>6.3396904019689698E-2</v>
      </c>
      <c r="N18" s="19">
        <v>2.98783065273443E-2</v>
      </c>
      <c r="O18" s="17"/>
      <c r="P18" s="17"/>
    </row>
    <row r="19" spans="1:16" s="16" customFormat="1" x14ac:dyDescent="0.35">
      <c r="A19" s="16" t="s">
        <v>22</v>
      </c>
      <c r="B19" s="16">
        <v>359</v>
      </c>
      <c r="C19" s="17" t="s">
        <v>9</v>
      </c>
      <c r="D19" s="17">
        <v>20623</v>
      </c>
      <c r="E19" s="16">
        <v>100</v>
      </c>
      <c r="F19" s="17">
        <v>100</v>
      </c>
      <c r="G19" s="17"/>
      <c r="H19" s="17" t="s">
        <v>41</v>
      </c>
      <c r="I19" s="17">
        <v>42</v>
      </c>
      <c r="J19" s="18">
        <v>2.6304692301581398</v>
      </c>
      <c r="K19" s="19">
        <v>9.5237163592344506E-2</v>
      </c>
      <c r="L19" s="19">
        <v>25.399000777691601</v>
      </c>
      <c r="M19" s="19">
        <v>6.6834473706314595E-2</v>
      </c>
      <c r="N19" s="19">
        <v>3.1033780551203899E-2</v>
      </c>
      <c r="O19" s="17"/>
      <c r="P19" s="17"/>
    </row>
    <row r="20" spans="1:16" s="16" customFormat="1" x14ac:dyDescent="0.35">
      <c r="A20" s="16" t="s">
        <v>22</v>
      </c>
      <c r="B20" s="16">
        <v>359</v>
      </c>
      <c r="C20" s="17" t="s">
        <v>9</v>
      </c>
      <c r="D20" s="17">
        <v>20623</v>
      </c>
      <c r="E20" s="16">
        <v>100</v>
      </c>
      <c r="F20" s="17">
        <v>100</v>
      </c>
      <c r="G20" s="17"/>
      <c r="H20" s="17" t="s">
        <v>41</v>
      </c>
      <c r="I20" s="17">
        <v>43</v>
      </c>
      <c r="J20" s="18">
        <v>2.57307024566451</v>
      </c>
      <c r="K20" s="19">
        <v>8.9079988231562601E-2</v>
      </c>
      <c r="L20" s="19">
        <v>26.296752463540301</v>
      </c>
      <c r="M20" s="18">
        <v>6.4319145588598498E-2</v>
      </c>
      <c r="N20" s="18">
        <v>2.8232938278205E-2</v>
      </c>
      <c r="O20" s="17"/>
      <c r="P20" s="17"/>
    </row>
    <row r="21" spans="1:16" s="16" customFormat="1" x14ac:dyDescent="0.35">
      <c r="A21" s="16" t="s">
        <v>22</v>
      </c>
      <c r="B21" s="16">
        <v>359</v>
      </c>
      <c r="C21" s="17" t="s">
        <v>9</v>
      </c>
      <c r="D21" s="17">
        <v>20623</v>
      </c>
      <c r="E21" s="16">
        <v>100</v>
      </c>
      <c r="F21" s="17">
        <v>100</v>
      </c>
      <c r="G21" s="17"/>
      <c r="H21" s="17" t="s">
        <v>41</v>
      </c>
      <c r="I21" s="17">
        <v>44</v>
      </c>
      <c r="J21" s="18">
        <v>2.5439506552498101</v>
      </c>
      <c r="K21" s="19">
        <v>8.94737436635588E-2</v>
      </c>
      <c r="L21" s="19">
        <v>25.791707013299</v>
      </c>
      <c r="M21" s="18">
        <v>6.3396904019689698E-2</v>
      </c>
      <c r="N21" s="18">
        <v>2.98783065273443E-2</v>
      </c>
      <c r="O21" s="17"/>
      <c r="P21" s="17"/>
    </row>
    <row r="22" spans="1:16" s="16" customFormat="1" x14ac:dyDescent="0.35">
      <c r="C22" s="17"/>
      <c r="D22" s="17"/>
      <c r="F22" s="17"/>
      <c r="G22" s="17"/>
      <c r="H22" s="17"/>
      <c r="I22" s="17"/>
      <c r="J22" s="18"/>
      <c r="K22" s="19"/>
      <c r="L22" s="19"/>
      <c r="M22" s="18"/>
      <c r="N22" s="18"/>
      <c r="O22" s="17"/>
      <c r="P22" s="17"/>
    </row>
    <row r="23" spans="1:16" s="16" customFormat="1" x14ac:dyDescent="0.35">
      <c r="A23" s="16" t="s">
        <v>22</v>
      </c>
      <c r="B23" s="16">
        <v>359</v>
      </c>
      <c r="C23" s="17" t="s">
        <v>9</v>
      </c>
      <c r="D23" s="17">
        <v>20623</v>
      </c>
      <c r="E23" s="16">
        <v>100</v>
      </c>
      <c r="F23" s="17">
        <v>50</v>
      </c>
      <c r="G23" s="17"/>
      <c r="H23" s="17" t="s">
        <v>41</v>
      </c>
      <c r="I23" s="17">
        <v>42</v>
      </c>
      <c r="J23" s="18">
        <v>2.623046923</v>
      </c>
      <c r="K23" s="19">
        <v>9.5237160000000001E-2</v>
      </c>
      <c r="L23" s="19">
        <v>25.399000780000001</v>
      </c>
      <c r="M23" s="18">
        <v>6.6834470000000007E-2</v>
      </c>
      <c r="N23" s="18">
        <v>3.103378E-2</v>
      </c>
      <c r="O23" s="17"/>
      <c r="P23" s="17"/>
    </row>
    <row r="24" spans="1:16" s="16" customFormat="1" x14ac:dyDescent="0.35">
      <c r="A24" s="16" t="s">
        <v>22</v>
      </c>
      <c r="B24" s="16">
        <v>359</v>
      </c>
      <c r="C24" s="17" t="s">
        <v>9</v>
      </c>
      <c r="D24" s="17">
        <v>20623</v>
      </c>
      <c r="E24" s="16">
        <v>100</v>
      </c>
      <c r="F24" s="17">
        <v>50</v>
      </c>
      <c r="G24" s="17"/>
      <c r="H24" s="17" t="s">
        <v>41</v>
      </c>
      <c r="I24" s="17">
        <v>43</v>
      </c>
      <c r="J24" s="18">
        <v>2.5730702499999998</v>
      </c>
      <c r="K24" s="19">
        <v>8.9079989999999998E-2</v>
      </c>
      <c r="L24" s="19">
        <v>26.29675246</v>
      </c>
      <c r="M24" s="18">
        <v>6.4319150000000005E-2</v>
      </c>
      <c r="N24" s="18">
        <v>2.8232940000000002E-2</v>
      </c>
      <c r="O24" s="17"/>
      <c r="P24" s="17"/>
    </row>
    <row r="25" spans="1:16" s="16" customFormat="1" x14ac:dyDescent="0.35">
      <c r="A25" s="16" t="s">
        <v>22</v>
      </c>
      <c r="B25" s="16">
        <v>359</v>
      </c>
      <c r="C25" s="17" t="s">
        <v>9</v>
      </c>
      <c r="D25" s="17">
        <v>20623</v>
      </c>
      <c r="E25" s="16">
        <v>100</v>
      </c>
      <c r="F25" s="17">
        <v>50</v>
      </c>
      <c r="G25" s="17"/>
      <c r="H25" s="17" t="s">
        <v>41</v>
      </c>
      <c r="I25" s="17">
        <v>44</v>
      </c>
      <c r="J25" s="18">
        <v>2.5439506600000001</v>
      </c>
      <c r="K25" s="19">
        <v>8.9473739999999996E-2</v>
      </c>
      <c r="L25" s="19">
        <v>25.79170701</v>
      </c>
      <c r="M25" s="18">
        <v>6.3396900000000006E-2</v>
      </c>
      <c r="N25" s="18">
        <v>2.9878310000000002E-2</v>
      </c>
      <c r="O25" s="17"/>
      <c r="P25" s="17"/>
    </row>
    <row r="26" spans="1:16" s="16" customFormat="1" x14ac:dyDescent="0.35">
      <c r="C26" s="17"/>
      <c r="D26" s="17"/>
      <c r="F26" s="17"/>
      <c r="G26" s="17"/>
      <c r="H26" s="17"/>
      <c r="I26" s="17"/>
      <c r="J26" s="18"/>
      <c r="K26" s="19"/>
      <c r="L26" s="19"/>
      <c r="M26" s="18"/>
      <c r="N26" s="18"/>
      <c r="O26" s="17"/>
      <c r="P26" s="17"/>
    </row>
    <row r="27" spans="1:16" s="16" customFormat="1" x14ac:dyDescent="0.35">
      <c r="A27" s="16" t="s">
        <v>22</v>
      </c>
      <c r="B27" s="16">
        <v>359</v>
      </c>
      <c r="C27" s="17" t="s">
        <v>9</v>
      </c>
      <c r="D27" s="17">
        <v>20623</v>
      </c>
      <c r="E27" s="16">
        <v>150</v>
      </c>
      <c r="F27" s="17">
        <v>50</v>
      </c>
      <c r="G27" s="17"/>
      <c r="H27" s="17" t="s">
        <v>41</v>
      </c>
      <c r="I27" s="17">
        <v>42</v>
      </c>
      <c r="J27" s="18">
        <v>2.6059472000000001</v>
      </c>
      <c r="K27" s="19">
        <v>9.3150839999999999E-2</v>
      </c>
      <c r="L27" s="19">
        <v>25.389556150000001</v>
      </c>
      <c r="M27" s="18">
        <v>6.5763150000000006E-2</v>
      </c>
      <c r="N27" s="18">
        <v>2.8599610000000001E-2</v>
      </c>
      <c r="O27" s="17"/>
      <c r="P27" s="17"/>
    </row>
    <row r="28" spans="1:16" s="16" customFormat="1" x14ac:dyDescent="0.35">
      <c r="A28" s="16" t="s">
        <v>22</v>
      </c>
      <c r="B28" s="16">
        <v>359</v>
      </c>
      <c r="C28" s="17" t="s">
        <v>9</v>
      </c>
      <c r="D28" s="17">
        <v>20623</v>
      </c>
      <c r="E28" s="16">
        <v>150</v>
      </c>
      <c r="F28" s="17">
        <v>50</v>
      </c>
      <c r="G28" s="17"/>
      <c r="H28" s="17" t="s">
        <v>41</v>
      </c>
      <c r="I28" s="17">
        <v>43</v>
      </c>
      <c r="J28" s="18">
        <v>2.62839768</v>
      </c>
      <c r="K28" s="19">
        <v>9.3004370000000003E-2</v>
      </c>
      <c r="L28" s="19">
        <v>27.563747830000001</v>
      </c>
      <c r="M28" s="18">
        <v>6.6826529999999995E-2</v>
      </c>
      <c r="N28" s="18">
        <v>2.8505349999999999E-2</v>
      </c>
      <c r="O28" s="17"/>
      <c r="P28" s="17"/>
    </row>
    <row r="29" spans="1:16" s="16" customFormat="1" x14ac:dyDescent="0.35">
      <c r="A29" s="16" t="s">
        <v>22</v>
      </c>
      <c r="B29" s="16">
        <v>359</v>
      </c>
      <c r="C29" s="17" t="s">
        <v>9</v>
      </c>
      <c r="D29" s="17">
        <v>20623</v>
      </c>
      <c r="E29" s="16">
        <v>150</v>
      </c>
      <c r="F29" s="17">
        <v>50</v>
      </c>
      <c r="G29" s="17"/>
      <c r="H29" s="17" t="s">
        <v>41</v>
      </c>
      <c r="I29" s="17">
        <v>44</v>
      </c>
      <c r="J29" s="18">
        <v>2.7071813499999999</v>
      </c>
      <c r="K29" s="19">
        <v>8.8972819999999994E-2</v>
      </c>
      <c r="L29" s="19">
        <v>26.505192399999999</v>
      </c>
      <c r="M29" s="18">
        <v>6.3626509999999997E-2</v>
      </c>
      <c r="N29" s="18">
        <v>0.28126180000000001</v>
      </c>
      <c r="O29" s="17"/>
      <c r="P29" s="17"/>
    </row>
    <row r="30" spans="1:16" s="16" customFormat="1" x14ac:dyDescent="0.35">
      <c r="C30" s="17"/>
      <c r="D30" s="17"/>
      <c r="F30" s="17"/>
      <c r="G30" s="17"/>
      <c r="H30" s="17"/>
      <c r="I30" s="17"/>
      <c r="J30" s="18"/>
      <c r="K30" s="19"/>
      <c r="L30" s="19"/>
      <c r="M30" s="18"/>
      <c r="N30" s="18"/>
      <c r="O30" s="17"/>
      <c r="P30" s="17"/>
    </row>
    <row r="31" spans="1:16" s="16" customFormat="1" x14ac:dyDescent="0.35">
      <c r="A31" s="16" t="s">
        <v>22</v>
      </c>
      <c r="B31" s="16">
        <v>359</v>
      </c>
      <c r="C31" s="17" t="s">
        <v>9</v>
      </c>
      <c r="D31" s="17">
        <v>20623</v>
      </c>
      <c r="E31" s="16">
        <v>200</v>
      </c>
      <c r="F31" s="17">
        <v>50</v>
      </c>
      <c r="G31" s="17"/>
      <c r="H31" s="17" t="s">
        <v>41</v>
      </c>
      <c r="I31" s="17">
        <v>42</v>
      </c>
      <c r="J31" s="18">
        <v>2.7460071899999998</v>
      </c>
      <c r="K31" s="19">
        <v>9.2183089999999995E-2</v>
      </c>
      <c r="L31" s="19">
        <v>24.892034760000001</v>
      </c>
      <c r="M31" s="18">
        <v>6.4798869999999995E-2</v>
      </c>
      <c r="N31" s="18">
        <v>2.8366659999999998E-2</v>
      </c>
      <c r="O31" s="17"/>
      <c r="P31" s="17"/>
    </row>
    <row r="32" spans="1:16" s="16" customFormat="1" x14ac:dyDescent="0.35">
      <c r="A32" s="16" t="s">
        <v>22</v>
      </c>
      <c r="B32" s="16">
        <v>359</v>
      </c>
      <c r="C32" s="17" t="s">
        <v>9</v>
      </c>
      <c r="D32" s="17">
        <v>20623</v>
      </c>
      <c r="E32" s="16">
        <v>200</v>
      </c>
      <c r="F32" s="17">
        <v>50</v>
      </c>
      <c r="G32" s="17"/>
      <c r="H32" s="17" t="s">
        <v>41</v>
      </c>
      <c r="I32" s="17">
        <v>43</v>
      </c>
      <c r="J32" s="18">
        <v>2.62645778</v>
      </c>
      <c r="K32" s="19">
        <v>9.2957349999999994E-2</v>
      </c>
      <c r="L32" s="19">
        <v>27.496472910000001</v>
      </c>
      <c r="M32" s="18">
        <v>6.6762630000000003E-2</v>
      </c>
      <c r="N32" s="18">
        <v>2.8183690000000001E-2</v>
      </c>
      <c r="O32" s="17"/>
      <c r="P32" s="17"/>
    </row>
    <row r="33" spans="1:16" s="16" customFormat="1" x14ac:dyDescent="0.35">
      <c r="A33" s="16" t="s">
        <v>22</v>
      </c>
      <c r="B33" s="16">
        <v>359</v>
      </c>
      <c r="C33" s="17" t="s">
        <v>9</v>
      </c>
      <c r="D33" s="17">
        <v>20623</v>
      </c>
      <c r="E33" s="16">
        <v>200</v>
      </c>
      <c r="F33" s="17">
        <v>50</v>
      </c>
      <c r="G33" s="17"/>
      <c r="H33" s="17" t="s">
        <v>41</v>
      </c>
      <c r="I33" s="17">
        <v>44</v>
      </c>
      <c r="J33" s="18">
        <v>2.58422244</v>
      </c>
      <c r="K33" s="19">
        <v>8.9633389999999993E-2</v>
      </c>
      <c r="L33" s="19">
        <v>25.698384090000001</v>
      </c>
      <c r="M33" s="18">
        <v>6.5222050000000004E-2</v>
      </c>
      <c r="N33" s="18">
        <v>2.9112329999999999E-2</v>
      </c>
      <c r="O33" s="17"/>
      <c r="P33" s="17"/>
    </row>
    <row r="34" spans="1:16" s="16" customFormat="1" x14ac:dyDescent="0.35">
      <c r="C34" s="17"/>
      <c r="D34" s="17"/>
      <c r="F34" s="17"/>
      <c r="G34" s="17"/>
      <c r="H34" s="17"/>
      <c r="I34" s="17"/>
      <c r="J34" s="18"/>
      <c r="K34" s="19"/>
      <c r="L34" s="19"/>
      <c r="M34" s="18"/>
      <c r="N34" s="18"/>
      <c r="O34" s="17"/>
      <c r="P34" s="17"/>
    </row>
    <row r="35" spans="1:16" s="16" customFormat="1" x14ac:dyDescent="0.35">
      <c r="C35" s="17"/>
      <c r="D35" s="17"/>
      <c r="F35" s="17"/>
      <c r="G35" s="17"/>
      <c r="H35" s="17"/>
      <c r="I35" s="17"/>
      <c r="J35" s="18"/>
      <c r="K35" s="19"/>
      <c r="L35" s="19"/>
      <c r="M35" s="18"/>
      <c r="N35" s="18"/>
      <c r="O35" s="17"/>
      <c r="P35" s="17"/>
    </row>
    <row r="36" spans="1:16" s="51" customFormat="1" ht="58" x14ac:dyDescent="0.35">
      <c r="A36" s="51" t="s">
        <v>22</v>
      </c>
      <c r="B36" s="51">
        <v>359</v>
      </c>
      <c r="C36" s="52" t="s">
        <v>10</v>
      </c>
      <c r="D36" s="52"/>
      <c r="E36" s="51">
        <v>100</v>
      </c>
      <c r="F36" s="52">
        <v>50</v>
      </c>
      <c r="G36" s="52"/>
      <c r="H36" s="52"/>
      <c r="I36" s="52"/>
      <c r="J36" s="53">
        <v>2.9156070000000001</v>
      </c>
      <c r="K36" s="54">
        <v>7.6269000000000003E-2</v>
      </c>
      <c r="L36" s="54">
        <v>30.951245</v>
      </c>
      <c r="M36" s="54"/>
      <c r="N36" s="54"/>
      <c r="O36" s="52"/>
      <c r="P36" s="52"/>
    </row>
    <row r="37" spans="1:16" s="20" customFormat="1" x14ac:dyDescent="0.35">
      <c r="A37" s="20" t="s">
        <v>22</v>
      </c>
      <c r="B37" s="20">
        <v>359</v>
      </c>
      <c r="C37" s="21" t="s">
        <v>5</v>
      </c>
      <c r="D37" s="21"/>
      <c r="E37" s="20">
        <v>20</v>
      </c>
      <c r="F37" s="21">
        <v>100</v>
      </c>
      <c r="G37" s="21"/>
      <c r="H37" s="21"/>
      <c r="I37" s="21"/>
      <c r="J37" s="22">
        <v>3.4064209145483701</v>
      </c>
      <c r="K37" s="23">
        <v>7.8396222427316295E-2</v>
      </c>
      <c r="L37" s="23">
        <v>41.742642977790702</v>
      </c>
      <c r="M37" s="23"/>
      <c r="N37" s="23"/>
      <c r="O37" s="21"/>
      <c r="P37" s="21"/>
    </row>
    <row r="38" spans="1:16" s="20" customFormat="1" x14ac:dyDescent="0.35">
      <c r="A38" s="20" t="s">
        <v>22</v>
      </c>
      <c r="B38" s="20">
        <v>359</v>
      </c>
      <c r="C38" s="21" t="s">
        <v>5</v>
      </c>
      <c r="D38" s="21"/>
      <c r="E38" s="20">
        <v>25</v>
      </c>
      <c r="F38" s="21">
        <v>50</v>
      </c>
      <c r="G38" s="21"/>
      <c r="H38" s="21"/>
      <c r="I38" s="21"/>
      <c r="J38" s="22">
        <v>3.91654659977242</v>
      </c>
      <c r="K38" s="23">
        <v>8.2863294567558601E-2</v>
      </c>
      <c r="L38" s="23">
        <v>40.8570696912887</v>
      </c>
      <c r="M38" s="23"/>
      <c r="N38" s="23"/>
      <c r="O38" s="21" t="s">
        <v>15</v>
      </c>
      <c r="P38" s="21"/>
    </row>
    <row r="39" spans="1:16" s="20" customFormat="1" ht="29" x14ac:dyDescent="0.35">
      <c r="A39" s="20" t="s">
        <v>22</v>
      </c>
      <c r="B39" s="20">
        <v>359</v>
      </c>
      <c r="C39" s="21" t="s">
        <v>5</v>
      </c>
      <c r="D39" s="21"/>
      <c r="E39" s="20">
        <v>25</v>
      </c>
      <c r="F39" s="21">
        <v>50</v>
      </c>
      <c r="G39" s="21"/>
      <c r="H39" s="21" t="s">
        <v>42</v>
      </c>
      <c r="I39" s="21">
        <v>42</v>
      </c>
      <c r="J39" s="22">
        <v>2.8736000000000002</v>
      </c>
      <c r="K39" s="23">
        <v>7.5200000000000003E-2</v>
      </c>
      <c r="L39" s="23"/>
      <c r="M39" s="23">
        <v>5.5399999999999998E-2</v>
      </c>
      <c r="N39" s="23">
        <v>3.56E-2</v>
      </c>
      <c r="O39" s="21"/>
      <c r="P39" s="21"/>
    </row>
    <row r="40" spans="1:16" s="20" customFormat="1" x14ac:dyDescent="0.35">
      <c r="A40" s="20" t="s">
        <v>22</v>
      </c>
      <c r="B40" s="20">
        <v>359</v>
      </c>
      <c r="C40" s="21" t="s">
        <v>5</v>
      </c>
      <c r="D40" s="21"/>
      <c r="E40" s="20">
        <v>25</v>
      </c>
      <c r="F40" s="21">
        <v>100</v>
      </c>
      <c r="G40" s="21"/>
      <c r="H40" s="21"/>
      <c r="I40" s="21">
        <v>42</v>
      </c>
      <c r="J40" s="22"/>
      <c r="K40" s="23"/>
      <c r="L40" s="23"/>
      <c r="M40" s="23"/>
      <c r="N40" s="23"/>
      <c r="O40" s="21"/>
      <c r="P40" s="21"/>
    </row>
    <row r="41" spans="1:16" s="20" customFormat="1" x14ac:dyDescent="0.35">
      <c r="A41" s="20" t="s">
        <v>22</v>
      </c>
      <c r="B41" s="20">
        <v>359</v>
      </c>
      <c r="C41" s="21" t="s">
        <v>5</v>
      </c>
      <c r="D41" s="21"/>
      <c r="E41" s="20">
        <v>50</v>
      </c>
      <c r="F41" s="21">
        <v>50</v>
      </c>
      <c r="G41" s="21"/>
      <c r="H41" s="21"/>
      <c r="I41" s="21">
        <v>42</v>
      </c>
      <c r="J41" s="22">
        <v>3.7509825021879699</v>
      </c>
      <c r="K41" s="22">
        <v>8.1154445008600307E-2</v>
      </c>
      <c r="L41" s="23">
        <v>40.824016535194801</v>
      </c>
      <c r="M41" s="22">
        <v>6.2927699250784799E-2</v>
      </c>
      <c r="N41" s="22">
        <v>4.0659376813543702E-2</v>
      </c>
      <c r="O41" s="21"/>
      <c r="P41" s="21"/>
    </row>
    <row r="42" spans="1:16" s="20" customFormat="1" x14ac:dyDescent="0.35">
      <c r="A42" s="20" t="s">
        <v>22</v>
      </c>
      <c r="B42" s="20">
        <v>359</v>
      </c>
      <c r="C42" s="21" t="s">
        <v>5</v>
      </c>
      <c r="D42" s="21"/>
      <c r="E42" s="20">
        <v>25</v>
      </c>
      <c r="F42" s="21">
        <v>50</v>
      </c>
      <c r="G42" s="21"/>
      <c r="H42" s="21" t="s">
        <v>41</v>
      </c>
      <c r="I42" s="21">
        <v>42</v>
      </c>
      <c r="J42" s="22">
        <v>2.87357</v>
      </c>
      <c r="K42" s="22">
        <v>7.5225445811999997E-2</v>
      </c>
      <c r="L42" s="23">
        <v>38.354646780000003</v>
      </c>
      <c r="M42" s="22">
        <v>5.5447999999999997E-2</v>
      </c>
      <c r="N42" s="22">
        <v>3.56E-2</v>
      </c>
      <c r="O42" s="21"/>
      <c r="P42" s="21">
        <v>-1.8362000000000001</v>
      </c>
    </row>
    <row r="43" spans="1:16" s="20" customFormat="1" x14ac:dyDescent="0.35">
      <c r="A43" s="20" t="s">
        <v>22</v>
      </c>
      <c r="B43" s="20">
        <v>359</v>
      </c>
      <c r="C43" s="21" t="s">
        <v>5</v>
      </c>
      <c r="D43" s="21"/>
      <c r="E43" s="20">
        <v>25</v>
      </c>
      <c r="F43" s="21">
        <v>50</v>
      </c>
      <c r="G43" s="21"/>
      <c r="H43" s="21" t="s">
        <v>41</v>
      </c>
      <c r="I43" s="21">
        <v>43</v>
      </c>
      <c r="J43" s="22">
        <v>2.9930344999999998</v>
      </c>
      <c r="K43" s="22">
        <v>7.4949114299999994E-2</v>
      </c>
      <c r="L43" s="23">
        <v>38.450750999999997</v>
      </c>
      <c r="M43" s="22">
        <v>3.3608819999999998E-2</v>
      </c>
      <c r="N43" s="22">
        <v>3.3608821849999998E-2</v>
      </c>
      <c r="O43" s="21"/>
      <c r="P43" s="21">
        <v>-1.8318000000000001</v>
      </c>
    </row>
    <row r="44" spans="1:16" s="20" customFormat="1" x14ac:dyDescent="0.35">
      <c r="A44" s="20" t="s">
        <v>22</v>
      </c>
      <c r="B44" s="20">
        <v>359</v>
      </c>
      <c r="C44" s="21" t="s">
        <v>5</v>
      </c>
      <c r="D44" s="21"/>
      <c r="E44" s="20">
        <v>25</v>
      </c>
      <c r="F44" s="21">
        <v>50</v>
      </c>
      <c r="G44" s="21"/>
      <c r="H44" s="21" t="s">
        <v>41</v>
      </c>
      <c r="I44" s="21">
        <v>44</v>
      </c>
      <c r="J44" s="22">
        <v>2.9846475570000002</v>
      </c>
      <c r="K44" s="22">
        <v>7.7453543312985096E-2</v>
      </c>
      <c r="L44" s="23">
        <v>49.759197200000003</v>
      </c>
      <c r="M44" s="22">
        <v>5.6467573E-2</v>
      </c>
      <c r="N44" s="22">
        <v>3.6168400000000003E-2</v>
      </c>
      <c r="O44" s="21"/>
      <c r="P44" s="21">
        <v>-1.9343999999999999</v>
      </c>
    </row>
    <row r="45" spans="1:16" s="20" customFormat="1" x14ac:dyDescent="0.35">
      <c r="C45" s="21"/>
      <c r="D45" s="21"/>
      <c r="F45" s="21"/>
      <c r="G45" s="21"/>
      <c r="H45" s="21"/>
      <c r="I45" s="21"/>
      <c r="J45" s="22"/>
      <c r="K45" s="22"/>
      <c r="L45" s="23"/>
      <c r="M45" s="22"/>
      <c r="N45" s="22"/>
      <c r="O45" s="21"/>
      <c r="P45" s="21"/>
    </row>
    <row r="46" spans="1:16" s="20" customFormat="1" x14ac:dyDescent="0.35">
      <c r="A46" s="20" t="s">
        <v>22</v>
      </c>
      <c r="B46" s="20">
        <v>359</v>
      </c>
      <c r="C46" s="21" t="s">
        <v>5</v>
      </c>
      <c r="D46" s="21"/>
      <c r="E46" s="20">
        <v>100</v>
      </c>
      <c r="F46" s="21">
        <v>50</v>
      </c>
      <c r="G46" s="21"/>
      <c r="H46" s="21" t="s">
        <v>41</v>
      </c>
      <c r="I46" s="21">
        <v>42</v>
      </c>
      <c r="J46" s="22">
        <v>2.8934229600000001</v>
      </c>
      <c r="K46" s="22">
        <v>7.2554400000000005E-2</v>
      </c>
      <c r="L46" s="23">
        <v>42.896165490000001</v>
      </c>
      <c r="M46" s="22">
        <v>5.5241510000000001E-2</v>
      </c>
      <c r="N46" s="22">
        <v>3.5324250000000001E-2</v>
      </c>
      <c r="O46" s="21" t="s">
        <v>235</v>
      </c>
      <c r="P46" s="21"/>
    </row>
    <row r="47" spans="1:16" s="20" customFormat="1" x14ac:dyDescent="0.35">
      <c r="C47" s="21"/>
      <c r="D47" s="21"/>
      <c r="F47" s="21"/>
      <c r="G47" s="21"/>
      <c r="H47" s="21"/>
      <c r="I47" s="21"/>
      <c r="J47" s="22"/>
      <c r="K47" s="22"/>
      <c r="L47" s="23"/>
      <c r="M47" s="22"/>
      <c r="N47" s="22"/>
      <c r="O47" s="21"/>
      <c r="P47" s="21"/>
    </row>
    <row r="48" spans="1:16" s="20" customFormat="1" x14ac:dyDescent="0.35">
      <c r="C48" s="21"/>
      <c r="D48" s="21"/>
      <c r="F48" s="21"/>
      <c r="G48" s="21"/>
      <c r="H48" s="21"/>
      <c r="I48" s="21"/>
      <c r="J48" s="22"/>
      <c r="K48" s="22"/>
      <c r="L48" s="23"/>
      <c r="M48" s="22"/>
      <c r="N48" s="22"/>
      <c r="O48" s="21"/>
      <c r="P48" s="21"/>
    </row>
    <row r="49" spans="1:16" s="20" customFormat="1" x14ac:dyDescent="0.35">
      <c r="C49" s="21"/>
      <c r="D49" s="21"/>
      <c r="F49" s="21"/>
      <c r="G49" s="21"/>
      <c r="H49" s="21"/>
      <c r="I49" s="21"/>
      <c r="J49" s="22"/>
      <c r="K49" s="22"/>
      <c r="L49" s="23"/>
      <c r="M49" s="22"/>
      <c r="N49" s="22"/>
      <c r="O49" s="21"/>
      <c r="P49" s="21"/>
    </row>
    <row r="50" spans="1:16" s="55" customFormat="1" x14ac:dyDescent="0.35">
      <c r="C50" s="56"/>
      <c r="D50" s="56"/>
      <c r="F50" s="56"/>
      <c r="G50" s="56"/>
      <c r="H50" s="56"/>
      <c r="I50" s="56"/>
      <c r="J50" s="57"/>
      <c r="K50" s="57"/>
      <c r="L50" s="58"/>
      <c r="M50" s="57"/>
      <c r="N50" s="57"/>
      <c r="O50" s="56"/>
      <c r="P50" s="56"/>
    </row>
    <row r="51" spans="1:16" s="29" customFormat="1" x14ac:dyDescent="0.35">
      <c r="A51" s="29" t="s">
        <v>22</v>
      </c>
      <c r="B51" s="29">
        <v>359</v>
      </c>
      <c r="C51" s="30" t="s">
        <v>8</v>
      </c>
      <c r="D51" s="30"/>
      <c r="E51" s="29">
        <v>30</v>
      </c>
      <c r="F51" s="30">
        <v>200</v>
      </c>
      <c r="G51" s="30"/>
      <c r="H51" s="30"/>
      <c r="I51" s="30"/>
      <c r="J51" s="48">
        <v>16.4086691296114</v>
      </c>
      <c r="K51" s="31">
        <v>0.33242257333183201</v>
      </c>
      <c r="L51" s="31">
        <v>617.55311544437495</v>
      </c>
      <c r="M51" s="31"/>
      <c r="N51" s="31"/>
      <c r="O51" s="30"/>
      <c r="P51" s="30"/>
    </row>
    <row r="52" spans="1:16" s="29" customFormat="1" x14ac:dyDescent="0.35">
      <c r="A52" s="29" t="s">
        <v>22</v>
      </c>
      <c r="B52" s="29">
        <v>359</v>
      </c>
      <c r="C52" s="30" t="s">
        <v>8</v>
      </c>
      <c r="D52" s="30"/>
      <c r="E52" s="29">
        <v>100</v>
      </c>
      <c r="F52" s="30">
        <v>50</v>
      </c>
      <c r="G52" s="30"/>
      <c r="H52" s="30"/>
      <c r="I52" s="30"/>
      <c r="J52" s="48">
        <v>10.6470938985173</v>
      </c>
      <c r="K52" s="31">
        <v>0.16259793191504299</v>
      </c>
      <c r="L52" s="31">
        <v>393.64675336399199</v>
      </c>
      <c r="M52" s="31"/>
      <c r="N52" s="31"/>
      <c r="O52" s="30" t="s">
        <v>12</v>
      </c>
      <c r="P52" s="30"/>
    </row>
    <row r="53" spans="1:16" s="29" customFormat="1" x14ac:dyDescent="0.35">
      <c r="A53" s="29" t="s">
        <v>22</v>
      </c>
      <c r="B53" s="29">
        <v>359</v>
      </c>
      <c r="C53" s="30" t="s">
        <v>8</v>
      </c>
      <c r="D53" s="30">
        <v>15386</v>
      </c>
      <c r="E53" s="29">
        <v>100</v>
      </c>
      <c r="F53" s="30">
        <v>50</v>
      </c>
      <c r="G53" s="30" t="s">
        <v>95</v>
      </c>
      <c r="H53" s="30"/>
      <c r="I53" s="30">
        <v>42</v>
      </c>
      <c r="J53" s="48">
        <v>10.72925719</v>
      </c>
      <c r="K53" s="31">
        <v>0.17165316</v>
      </c>
      <c r="L53" s="31">
        <v>399.04034999999999</v>
      </c>
      <c r="M53" s="31">
        <v>0.14003603000000001</v>
      </c>
      <c r="N53" s="31">
        <v>0.19883275</v>
      </c>
      <c r="O53" s="30"/>
      <c r="P53" s="30" t="s">
        <v>60</v>
      </c>
    </row>
    <row r="54" spans="1:16" s="29" customFormat="1" x14ac:dyDescent="0.35">
      <c r="A54" s="29" t="s">
        <v>22</v>
      </c>
      <c r="B54" s="29">
        <v>359</v>
      </c>
      <c r="C54" s="30" t="s">
        <v>8</v>
      </c>
      <c r="D54" s="30">
        <v>15386</v>
      </c>
      <c r="E54" s="29">
        <v>100</v>
      </c>
      <c r="F54" s="30">
        <v>50</v>
      </c>
      <c r="G54" s="30" t="s">
        <v>95</v>
      </c>
      <c r="H54" s="30"/>
      <c r="I54" s="30">
        <v>43</v>
      </c>
      <c r="J54" s="48">
        <v>8.70306888</v>
      </c>
      <c r="K54" s="31">
        <v>0.15061564999999999</v>
      </c>
      <c r="L54" s="31">
        <v>320.36079999999998</v>
      </c>
      <c r="M54" s="31">
        <v>0.11946370000000001</v>
      </c>
      <c r="N54" s="31">
        <v>0.1698606</v>
      </c>
      <c r="O54" s="30"/>
      <c r="P54" s="30" t="s">
        <v>62</v>
      </c>
    </row>
    <row r="55" spans="1:16" s="29" customFormat="1" x14ac:dyDescent="0.35">
      <c r="A55" s="29" t="s">
        <v>22</v>
      </c>
      <c r="B55" s="29">
        <v>359</v>
      </c>
      <c r="C55" s="30" t="s">
        <v>8</v>
      </c>
      <c r="D55" s="30">
        <v>15386</v>
      </c>
      <c r="E55" s="29">
        <v>100</v>
      </c>
      <c r="F55" s="30">
        <v>50</v>
      </c>
      <c r="G55" s="30" t="s">
        <v>95</v>
      </c>
      <c r="H55" s="30"/>
      <c r="I55" s="30">
        <v>44</v>
      </c>
      <c r="J55" s="48">
        <v>8.6578556599999992</v>
      </c>
      <c r="K55" s="31">
        <v>0.149903804</v>
      </c>
      <c r="L55" s="31">
        <v>317.10480432000003</v>
      </c>
      <c r="M55" s="31">
        <v>0.1199678829</v>
      </c>
      <c r="N55" s="31">
        <v>0.12857254000000001</v>
      </c>
      <c r="O55" s="30"/>
      <c r="P55" s="30" t="s">
        <v>63</v>
      </c>
    </row>
    <row r="56" spans="1:16" s="29" customFormat="1" x14ac:dyDescent="0.35">
      <c r="A56" s="29" t="s">
        <v>22</v>
      </c>
      <c r="B56" s="29">
        <v>359</v>
      </c>
      <c r="C56" s="30" t="s">
        <v>8</v>
      </c>
      <c r="D56" s="30">
        <v>15386</v>
      </c>
      <c r="E56" s="29">
        <v>100</v>
      </c>
      <c r="F56" s="30">
        <v>50</v>
      </c>
      <c r="G56" s="30" t="s">
        <v>59</v>
      </c>
      <c r="H56" s="30"/>
      <c r="I56" s="30">
        <v>42</v>
      </c>
      <c r="J56" s="48">
        <v>9.8130951920000005</v>
      </c>
      <c r="K56" s="31">
        <v>0.14436733032999999</v>
      </c>
      <c r="L56" s="31">
        <v>362.67111507999999</v>
      </c>
      <c r="M56" s="31">
        <v>0.1239341865</v>
      </c>
      <c r="N56" s="31">
        <v>0.14760006882224</v>
      </c>
      <c r="O56" s="30"/>
      <c r="P56" s="30" t="s">
        <v>64</v>
      </c>
    </row>
    <row r="57" spans="1:16" s="29" customFormat="1" x14ac:dyDescent="0.35">
      <c r="A57" s="29" t="s">
        <v>22</v>
      </c>
      <c r="B57" s="29">
        <v>359</v>
      </c>
      <c r="C57" s="30" t="s">
        <v>8</v>
      </c>
      <c r="D57" s="30">
        <v>15386</v>
      </c>
      <c r="E57" s="29">
        <v>100</v>
      </c>
      <c r="F57" s="30">
        <v>50</v>
      </c>
      <c r="G57" s="30" t="s">
        <v>59</v>
      </c>
      <c r="H57" s="30"/>
      <c r="I57" s="30">
        <v>43</v>
      </c>
      <c r="J57" s="48">
        <v>10.7201</v>
      </c>
      <c r="K57" s="31">
        <v>0.15218716199999999</v>
      </c>
      <c r="L57" s="31">
        <v>397.91272470000001</v>
      </c>
      <c r="M57" s="31">
        <v>0.13509836</v>
      </c>
      <c r="N57" s="31">
        <v>0.14820700000000001</v>
      </c>
      <c r="O57" s="30"/>
      <c r="P57" s="30" t="s">
        <v>65</v>
      </c>
    </row>
    <row r="58" spans="1:16" s="29" customFormat="1" x14ac:dyDescent="0.35">
      <c r="A58" s="29" t="s">
        <v>22</v>
      </c>
      <c r="B58" s="29">
        <v>359</v>
      </c>
      <c r="C58" s="30" t="s">
        <v>8</v>
      </c>
      <c r="D58" s="30">
        <v>15386</v>
      </c>
      <c r="E58" s="29">
        <v>100</v>
      </c>
      <c r="F58" s="30">
        <v>50</v>
      </c>
      <c r="G58" s="30" t="s">
        <v>59</v>
      </c>
      <c r="H58" s="30"/>
      <c r="I58" s="30">
        <v>44</v>
      </c>
      <c r="J58" s="48">
        <v>11.301873363</v>
      </c>
      <c r="K58" s="31">
        <v>0.15833046679500001</v>
      </c>
      <c r="L58" s="31">
        <v>424.82098000000002</v>
      </c>
      <c r="M58" s="31">
        <v>0.1439942263</v>
      </c>
      <c r="N58" s="31">
        <v>0.19992468332999999</v>
      </c>
      <c r="O58" s="30"/>
      <c r="P58" s="30" t="s">
        <v>66</v>
      </c>
    </row>
    <row r="59" spans="1:16" s="29" customFormat="1" x14ac:dyDescent="0.35">
      <c r="A59" s="29" t="s">
        <v>22</v>
      </c>
      <c r="B59" s="29">
        <v>359</v>
      </c>
      <c r="C59" s="30" t="s">
        <v>8</v>
      </c>
      <c r="D59" s="30"/>
      <c r="E59" s="29">
        <v>150</v>
      </c>
      <c r="F59" s="30">
        <v>50</v>
      </c>
      <c r="G59" s="30" t="s">
        <v>95</v>
      </c>
      <c r="H59" s="30"/>
      <c r="I59" s="30">
        <v>42</v>
      </c>
      <c r="J59" s="48">
        <v>7.0068327699999999</v>
      </c>
      <c r="K59" s="31">
        <v>0.1410860826</v>
      </c>
      <c r="L59" s="31">
        <v>242.99340000000001</v>
      </c>
      <c r="M59" s="31">
        <v>0.1072489645977</v>
      </c>
      <c r="N59" s="31">
        <v>0.13596631711288601</v>
      </c>
      <c r="O59" s="30"/>
      <c r="P59" s="30" t="s">
        <v>104</v>
      </c>
    </row>
    <row r="60" spans="1:16" s="29" customFormat="1" x14ac:dyDescent="0.35">
      <c r="A60" s="29" t="s">
        <v>22</v>
      </c>
      <c r="B60" s="29">
        <v>359</v>
      </c>
      <c r="C60" s="30" t="s">
        <v>8</v>
      </c>
      <c r="D60" s="30"/>
      <c r="E60" s="29">
        <v>150</v>
      </c>
      <c r="F60" s="30">
        <v>50</v>
      </c>
      <c r="G60" s="30" t="s">
        <v>95</v>
      </c>
      <c r="H60" s="30"/>
      <c r="I60" s="30">
        <v>43</v>
      </c>
      <c r="J60" s="48">
        <v>10.4104283</v>
      </c>
      <c r="K60" s="31">
        <v>0.16121103370000001</v>
      </c>
      <c r="L60" s="31">
        <v>383.14273659999998</v>
      </c>
      <c r="M60" s="31">
        <v>0.13422787781000001</v>
      </c>
      <c r="N60" s="31">
        <v>0.20450217478999999</v>
      </c>
      <c r="O60" s="30"/>
      <c r="P60" s="30" t="s">
        <v>105</v>
      </c>
    </row>
    <row r="61" spans="1:16" s="29" customFormat="1" x14ac:dyDescent="0.35">
      <c r="A61" s="29" t="s">
        <v>22</v>
      </c>
      <c r="B61" s="29">
        <v>359</v>
      </c>
      <c r="C61" s="30" t="s">
        <v>8</v>
      </c>
      <c r="D61" s="30"/>
      <c r="E61" s="29">
        <v>150</v>
      </c>
      <c r="F61" s="30">
        <v>50</v>
      </c>
      <c r="G61" s="30" t="s">
        <v>95</v>
      </c>
      <c r="H61" s="30"/>
      <c r="I61" s="30">
        <v>44</v>
      </c>
      <c r="J61" s="48">
        <v>6.6518347999999996</v>
      </c>
      <c r="K61" s="31">
        <v>0.1363467656</v>
      </c>
      <c r="L61" s="31">
        <v>235.68489199999999</v>
      </c>
      <c r="M61" s="31">
        <v>0.10500094</v>
      </c>
      <c r="N61" s="31">
        <v>0.111953526641</v>
      </c>
      <c r="O61" s="30"/>
      <c r="P61" s="30" t="s">
        <v>106</v>
      </c>
    </row>
    <row r="62" spans="1:16" s="29" customFormat="1" x14ac:dyDescent="0.35">
      <c r="A62" s="29" t="s">
        <v>22</v>
      </c>
      <c r="B62" s="29">
        <v>359</v>
      </c>
      <c r="C62" s="30" t="s">
        <v>8</v>
      </c>
      <c r="D62" s="30"/>
      <c r="E62" s="29">
        <v>150</v>
      </c>
      <c r="F62" s="30">
        <v>50</v>
      </c>
      <c r="G62" s="30" t="s">
        <v>59</v>
      </c>
      <c r="H62" s="30"/>
      <c r="I62" s="30">
        <v>42</v>
      </c>
      <c r="J62" s="48">
        <v>10.777133299999999</v>
      </c>
      <c r="K62" s="31">
        <v>0.15160085717899999</v>
      </c>
      <c r="L62" s="31">
        <v>388.39005049000002</v>
      </c>
      <c r="M62" s="31">
        <v>0.13713900000000001</v>
      </c>
      <c r="N62" s="31">
        <v>0.17569008999999999</v>
      </c>
      <c r="O62" s="30"/>
      <c r="P62" s="30" t="s">
        <v>68</v>
      </c>
    </row>
    <row r="63" spans="1:16" s="29" customFormat="1" x14ac:dyDescent="0.35">
      <c r="A63" s="29" t="s">
        <v>22</v>
      </c>
      <c r="B63" s="29">
        <v>359</v>
      </c>
      <c r="C63" s="30" t="s">
        <v>8</v>
      </c>
      <c r="D63" s="30"/>
      <c r="E63" s="29">
        <v>150</v>
      </c>
      <c r="F63" s="30">
        <v>50</v>
      </c>
      <c r="G63" s="30" t="s">
        <v>59</v>
      </c>
      <c r="H63" s="30"/>
      <c r="I63" s="30">
        <v>43</v>
      </c>
      <c r="J63" s="48">
        <v>13.435300059999999</v>
      </c>
      <c r="K63" s="31">
        <v>0.1686590312</v>
      </c>
      <c r="L63" s="31">
        <v>497.068063</v>
      </c>
      <c r="M63" s="31">
        <v>0.15986739</v>
      </c>
      <c r="N63" s="31">
        <v>0.24110281</v>
      </c>
      <c r="O63" s="30"/>
      <c r="P63" s="30" t="s">
        <v>67</v>
      </c>
    </row>
    <row r="64" spans="1:16" s="29" customFormat="1" x14ac:dyDescent="0.35">
      <c r="A64" s="29" t="s">
        <v>22</v>
      </c>
      <c r="B64" s="29">
        <v>359</v>
      </c>
      <c r="C64" s="30" t="s">
        <v>8</v>
      </c>
      <c r="D64" s="30"/>
      <c r="E64" s="29">
        <v>150</v>
      </c>
      <c r="F64" s="30">
        <v>50</v>
      </c>
      <c r="G64" s="30" t="s">
        <v>59</v>
      </c>
      <c r="H64" s="30"/>
      <c r="I64" s="30">
        <v>44</v>
      </c>
      <c r="J64" s="48">
        <v>8.203103037</v>
      </c>
      <c r="K64" s="31">
        <v>0.13523108643000001</v>
      </c>
      <c r="L64" s="31">
        <v>297.015107</v>
      </c>
      <c r="M64" s="31">
        <v>0.1154689012163</v>
      </c>
      <c r="N64" s="31">
        <v>0.13334746144689999</v>
      </c>
      <c r="O64" s="30" t="s">
        <v>70</v>
      </c>
      <c r="P64" s="30" t="s">
        <v>69</v>
      </c>
    </row>
    <row r="65" spans="1:16" s="29" customFormat="1" x14ac:dyDescent="0.35">
      <c r="A65" s="29" t="s">
        <v>22</v>
      </c>
      <c r="B65" s="29">
        <v>359</v>
      </c>
      <c r="C65" s="30" t="s">
        <v>8</v>
      </c>
      <c r="D65" s="30"/>
      <c r="E65" s="29">
        <v>200</v>
      </c>
      <c r="F65" s="30">
        <v>50</v>
      </c>
      <c r="G65" s="30" t="s">
        <v>95</v>
      </c>
      <c r="H65" s="30"/>
      <c r="I65" s="30">
        <v>42</v>
      </c>
      <c r="J65" s="48">
        <v>6.0037757300000001</v>
      </c>
      <c r="K65" s="31">
        <v>0.13354533392000001</v>
      </c>
      <c r="L65" s="31">
        <v>202.38707400000001</v>
      </c>
      <c r="M65" s="31">
        <v>9.9980812390999999E-2</v>
      </c>
      <c r="N65" s="31">
        <v>0.105768997</v>
      </c>
      <c r="O65" s="30"/>
      <c r="P65" s="30" t="s">
        <v>107</v>
      </c>
    </row>
    <row r="66" spans="1:16" s="29" customFormat="1" x14ac:dyDescent="0.35">
      <c r="A66" s="29" t="s">
        <v>22</v>
      </c>
      <c r="B66" s="29">
        <v>359</v>
      </c>
      <c r="C66" s="30" t="s">
        <v>8</v>
      </c>
      <c r="D66" s="30"/>
      <c r="E66" s="29">
        <v>200</v>
      </c>
      <c r="F66" s="30">
        <v>50</v>
      </c>
      <c r="G66" s="30" t="s">
        <v>95</v>
      </c>
      <c r="H66" s="30"/>
      <c r="I66" s="30">
        <v>43</v>
      </c>
      <c r="J66" s="48">
        <v>6.7529000000000003</v>
      </c>
      <c r="K66" s="31">
        <v>0.13807778000000001</v>
      </c>
      <c r="L66" s="31">
        <v>235.721982</v>
      </c>
      <c r="M66" s="31">
        <v>0.10508633852</v>
      </c>
      <c r="N66" s="31">
        <v>0.13425699999999999</v>
      </c>
      <c r="O66" s="30" t="s">
        <v>109</v>
      </c>
      <c r="P66" s="30" t="s">
        <v>108</v>
      </c>
    </row>
    <row r="67" spans="1:16" s="29" customFormat="1" x14ac:dyDescent="0.35">
      <c r="A67" s="29" t="s">
        <v>22</v>
      </c>
      <c r="B67" s="29">
        <v>359</v>
      </c>
      <c r="C67" s="30" t="s">
        <v>8</v>
      </c>
      <c r="D67" s="30"/>
      <c r="E67" s="29">
        <v>200</v>
      </c>
      <c r="F67" s="30">
        <v>50</v>
      </c>
      <c r="G67" s="30" t="s">
        <v>95</v>
      </c>
      <c r="H67" s="30"/>
      <c r="I67" s="30">
        <v>44</v>
      </c>
      <c r="J67" s="48">
        <v>6.5235595960000001</v>
      </c>
      <c r="K67" s="31">
        <v>0.13687478</v>
      </c>
      <c r="L67" s="31">
        <v>229.5551773</v>
      </c>
      <c r="M67" s="31">
        <v>0.10425140711</v>
      </c>
      <c r="N67" s="31">
        <v>0.12286002976</v>
      </c>
      <c r="O67" s="30" t="s">
        <v>90</v>
      </c>
      <c r="P67" s="30" t="s">
        <v>111</v>
      </c>
    </row>
    <row r="68" spans="1:16" s="29" customFormat="1" x14ac:dyDescent="0.35">
      <c r="A68" s="29" t="s">
        <v>22</v>
      </c>
      <c r="B68" s="29">
        <v>359</v>
      </c>
      <c r="C68" s="30" t="s">
        <v>8</v>
      </c>
      <c r="D68" s="30"/>
      <c r="E68" s="29">
        <v>250</v>
      </c>
      <c r="F68" s="30">
        <v>50</v>
      </c>
      <c r="G68" s="30" t="s">
        <v>95</v>
      </c>
      <c r="H68" s="30"/>
      <c r="I68" s="30">
        <v>42</v>
      </c>
      <c r="J68" s="48">
        <v>6.0480154945965898</v>
      </c>
      <c r="K68" s="31">
        <v>0.13436759700000001</v>
      </c>
      <c r="L68" s="31">
        <v>204.10647334622101</v>
      </c>
      <c r="M68" s="31">
        <v>9.9972291687000003E-2</v>
      </c>
      <c r="N68" s="31">
        <v>0.1193044315</v>
      </c>
      <c r="O68" s="30"/>
      <c r="P68" s="30" t="s">
        <v>112</v>
      </c>
    </row>
    <row r="69" spans="1:16" s="29" customFormat="1" x14ac:dyDescent="0.35">
      <c r="A69" s="29" t="s">
        <v>22</v>
      </c>
      <c r="B69" s="29">
        <v>359</v>
      </c>
      <c r="C69" s="30" t="s">
        <v>8</v>
      </c>
      <c r="D69" s="30"/>
      <c r="E69" s="29">
        <v>250</v>
      </c>
      <c r="F69" s="30">
        <v>50</v>
      </c>
      <c r="G69" s="30" t="s">
        <v>95</v>
      </c>
      <c r="H69" s="30"/>
      <c r="I69" s="30">
        <v>43</v>
      </c>
      <c r="J69" s="48">
        <v>5.8031484197780001</v>
      </c>
      <c r="K69" s="31">
        <v>0.13233995766000001</v>
      </c>
      <c r="L69" s="31">
        <v>198.46312169999999</v>
      </c>
      <c r="M69" s="31">
        <v>9.7379352919999995E-2</v>
      </c>
      <c r="N69" s="31">
        <v>0.1104060288897</v>
      </c>
      <c r="O69" s="30" t="s">
        <v>114</v>
      </c>
      <c r="P69" s="30" t="s">
        <v>113</v>
      </c>
    </row>
    <row r="70" spans="1:16" s="29" customFormat="1" x14ac:dyDescent="0.35">
      <c r="A70" s="29" t="s">
        <v>22</v>
      </c>
      <c r="B70" s="29">
        <v>359</v>
      </c>
      <c r="C70" s="30" t="s">
        <v>8</v>
      </c>
      <c r="D70" s="30"/>
      <c r="E70" s="29">
        <v>250</v>
      </c>
      <c r="F70" s="30">
        <v>50</v>
      </c>
      <c r="G70" s="30" t="s">
        <v>95</v>
      </c>
      <c r="H70" s="30"/>
      <c r="I70" s="30">
        <v>44</v>
      </c>
      <c r="J70" s="48">
        <v>6.3514216254780003</v>
      </c>
      <c r="K70" s="31">
        <v>0.13588432959999999</v>
      </c>
      <c r="L70" s="31">
        <v>222.15603369999999</v>
      </c>
      <c r="M70" s="31">
        <v>0.102937979065264</v>
      </c>
      <c r="N70" s="31">
        <v>0.1176336321</v>
      </c>
      <c r="O70" s="30" t="s">
        <v>110</v>
      </c>
      <c r="P70" s="30" t="s">
        <v>115</v>
      </c>
    </row>
    <row r="71" spans="1:16" s="29" customFormat="1" x14ac:dyDescent="0.35">
      <c r="A71" s="29" t="s">
        <v>22</v>
      </c>
      <c r="B71" s="29">
        <v>359</v>
      </c>
      <c r="C71" s="30" t="s">
        <v>8</v>
      </c>
      <c r="D71" s="30"/>
      <c r="E71" s="29">
        <v>500</v>
      </c>
      <c r="F71" s="30">
        <v>50</v>
      </c>
      <c r="G71" s="30" t="s">
        <v>95</v>
      </c>
      <c r="H71" s="30"/>
      <c r="I71" s="30">
        <v>42</v>
      </c>
      <c r="J71" s="48">
        <v>6.3662508004899996</v>
      </c>
      <c r="K71" s="31">
        <v>0.13638056133099999</v>
      </c>
      <c r="L71" s="31">
        <v>214.22368589999999</v>
      </c>
      <c r="M71" s="31">
        <v>0.10215334849954601</v>
      </c>
      <c r="N71" s="31">
        <v>0.12729306600000001</v>
      </c>
      <c r="O71" s="30" t="s">
        <v>117</v>
      </c>
      <c r="P71" s="30" t="s">
        <v>116</v>
      </c>
    </row>
    <row r="72" spans="1:16" s="29" customFormat="1" x14ac:dyDescent="0.35">
      <c r="A72" s="29" t="s">
        <v>22</v>
      </c>
      <c r="B72" s="29">
        <v>359</v>
      </c>
      <c r="C72" s="30" t="s">
        <v>8</v>
      </c>
      <c r="D72" s="30"/>
      <c r="E72" s="29">
        <v>500</v>
      </c>
      <c r="F72" s="30">
        <v>50</v>
      </c>
      <c r="G72" s="30" t="s">
        <v>95</v>
      </c>
      <c r="H72" s="30"/>
      <c r="I72" s="30">
        <v>43</v>
      </c>
      <c r="J72" s="48">
        <v>6.1100263300000002</v>
      </c>
      <c r="K72" s="31">
        <v>0.13559048050521999</v>
      </c>
      <c r="L72" s="31">
        <v>207.16347017870001</v>
      </c>
      <c r="M72" s="31">
        <v>0.1007289141</v>
      </c>
      <c r="N72" s="31">
        <v>0.1227116273</v>
      </c>
      <c r="O72" s="30" t="s">
        <v>119</v>
      </c>
      <c r="P72" s="30" t="s">
        <v>118</v>
      </c>
    </row>
    <row r="73" spans="1:16" s="29" customFormat="1" x14ac:dyDescent="0.35">
      <c r="A73" s="29" t="s">
        <v>22</v>
      </c>
      <c r="B73" s="29">
        <v>359</v>
      </c>
      <c r="C73" s="30" t="s">
        <v>8</v>
      </c>
      <c r="D73" s="30"/>
      <c r="E73" s="29">
        <v>500</v>
      </c>
      <c r="F73" s="30">
        <v>50</v>
      </c>
      <c r="G73" s="30" t="s">
        <v>95</v>
      </c>
      <c r="H73" s="30"/>
      <c r="I73" s="30">
        <v>44</v>
      </c>
      <c r="J73" s="48">
        <v>6.4098323160000001</v>
      </c>
      <c r="K73" s="31">
        <v>0.13621652086789601</v>
      </c>
      <c r="L73" s="31">
        <v>221.59657753168699</v>
      </c>
      <c r="M73" s="31">
        <v>0.10367467649999999</v>
      </c>
      <c r="N73" s="31">
        <v>0.11636274752</v>
      </c>
      <c r="O73" s="30" t="s">
        <v>121</v>
      </c>
      <c r="P73" s="30" t="s">
        <v>120</v>
      </c>
    </row>
    <row r="74" spans="1:16" s="29" customFormat="1" ht="29" x14ac:dyDescent="0.35">
      <c r="A74" s="29" t="s">
        <v>22</v>
      </c>
      <c r="B74" s="29">
        <v>359</v>
      </c>
      <c r="C74" s="30" t="s">
        <v>8</v>
      </c>
      <c r="D74" s="30"/>
      <c r="E74" s="29">
        <v>100</v>
      </c>
      <c r="F74" s="30">
        <v>50</v>
      </c>
      <c r="G74" s="30" t="s">
        <v>59</v>
      </c>
      <c r="H74" s="30" t="s">
        <v>71</v>
      </c>
      <c r="I74" s="30">
        <v>42</v>
      </c>
      <c r="J74" s="48">
        <v>16.03567439</v>
      </c>
      <c r="K74" s="31">
        <v>0.19248364176999999</v>
      </c>
      <c r="L74" s="31">
        <v>608.59690000000001</v>
      </c>
      <c r="M74" s="31">
        <v>0.18296665300000001</v>
      </c>
      <c r="N74" s="31">
        <v>9.2035199999999998E-2</v>
      </c>
      <c r="O74" s="30"/>
      <c r="P74" s="30" t="s">
        <v>72</v>
      </c>
    </row>
    <row r="75" spans="1:16" s="29" customFormat="1" ht="29" x14ac:dyDescent="0.35">
      <c r="A75" s="29" t="s">
        <v>22</v>
      </c>
      <c r="B75" s="29">
        <v>359</v>
      </c>
      <c r="C75" s="30" t="s">
        <v>8</v>
      </c>
      <c r="D75" s="30"/>
      <c r="E75" s="29">
        <v>100</v>
      </c>
      <c r="F75" s="30">
        <v>50</v>
      </c>
      <c r="G75" s="30" t="s">
        <v>59</v>
      </c>
      <c r="H75" s="30" t="s">
        <v>71</v>
      </c>
      <c r="I75" s="30">
        <v>43</v>
      </c>
      <c r="J75" s="48">
        <v>13.1316805753334</v>
      </c>
      <c r="K75" s="31">
        <v>0.16609676600000001</v>
      </c>
      <c r="L75" s="31">
        <v>493.88312776250001</v>
      </c>
      <c r="M75" s="31">
        <v>0.15641527599999999</v>
      </c>
      <c r="N75" s="31">
        <v>0.22446119091799999</v>
      </c>
      <c r="O75" s="30"/>
      <c r="P75" s="30" t="s">
        <v>73</v>
      </c>
    </row>
    <row r="76" spans="1:16" s="29" customFormat="1" ht="29" x14ac:dyDescent="0.35">
      <c r="A76" s="29" t="s">
        <v>22</v>
      </c>
      <c r="B76" s="29">
        <v>359</v>
      </c>
      <c r="C76" s="30" t="s">
        <v>8</v>
      </c>
      <c r="D76" s="30"/>
      <c r="E76" s="29">
        <v>100</v>
      </c>
      <c r="F76" s="30">
        <v>50</v>
      </c>
      <c r="G76" s="30" t="s">
        <v>59</v>
      </c>
      <c r="H76" s="30" t="s">
        <v>71</v>
      </c>
      <c r="I76" s="30">
        <v>44</v>
      </c>
      <c r="J76" s="48">
        <v>10.235079600000001</v>
      </c>
      <c r="K76" s="31">
        <v>0.14844508109999999</v>
      </c>
      <c r="L76" s="31">
        <v>379.2915809639</v>
      </c>
      <c r="M76" s="31">
        <v>0.13010842297700001</v>
      </c>
      <c r="N76" s="31">
        <v>0.15398893</v>
      </c>
      <c r="O76" s="30"/>
      <c r="P76" s="30" t="s">
        <v>74</v>
      </c>
    </row>
    <row r="77" spans="1:16" s="29" customFormat="1" ht="29" x14ac:dyDescent="0.35">
      <c r="A77" s="29" t="s">
        <v>22</v>
      </c>
      <c r="B77" s="29">
        <v>359</v>
      </c>
      <c r="C77" s="30" t="s">
        <v>8</v>
      </c>
      <c r="D77" s="30">
        <v>36026</v>
      </c>
      <c r="E77" s="29">
        <v>100</v>
      </c>
      <c r="F77" s="30">
        <v>50</v>
      </c>
      <c r="G77" s="30" t="s">
        <v>59</v>
      </c>
      <c r="H77" s="30" t="s">
        <v>75</v>
      </c>
      <c r="I77" s="30">
        <v>42</v>
      </c>
      <c r="J77" s="48">
        <v>13.049903618</v>
      </c>
      <c r="K77" s="31">
        <v>0.16334450726499999</v>
      </c>
      <c r="L77" s="31">
        <v>489.60770477</v>
      </c>
      <c r="M77" s="31">
        <v>0.15213711999999999</v>
      </c>
      <c r="N77" s="31">
        <v>0.22023529</v>
      </c>
      <c r="O77" s="30" t="s">
        <v>77</v>
      </c>
      <c r="P77" s="30" t="s">
        <v>76</v>
      </c>
    </row>
    <row r="78" spans="1:16" s="29" customFormat="1" ht="29" x14ac:dyDescent="0.35">
      <c r="A78" s="29" t="s">
        <v>22</v>
      </c>
      <c r="B78" s="29">
        <v>359</v>
      </c>
      <c r="C78" s="30" t="s">
        <v>8</v>
      </c>
      <c r="D78" s="30">
        <v>36026</v>
      </c>
      <c r="E78" s="29">
        <v>100</v>
      </c>
      <c r="F78" s="30">
        <v>50</v>
      </c>
      <c r="G78" s="30" t="s">
        <v>59</v>
      </c>
      <c r="H78" s="30" t="s">
        <v>75</v>
      </c>
      <c r="I78" s="30">
        <v>43</v>
      </c>
      <c r="J78" s="48">
        <v>12.451769173000001</v>
      </c>
      <c r="K78" s="31">
        <v>0.164850369</v>
      </c>
      <c r="L78" s="31">
        <v>464.64618866439997</v>
      </c>
      <c r="M78" s="31">
        <v>0.14817509353</v>
      </c>
      <c r="N78" s="31">
        <v>0.11641990000000001</v>
      </c>
      <c r="O78" s="30"/>
      <c r="P78" s="30" t="s">
        <v>78</v>
      </c>
    </row>
    <row r="79" spans="1:16" s="29" customFormat="1" ht="29" x14ac:dyDescent="0.35">
      <c r="A79" s="29" t="s">
        <v>22</v>
      </c>
      <c r="B79" s="29">
        <v>359</v>
      </c>
      <c r="C79" s="30" t="s">
        <v>8</v>
      </c>
      <c r="D79" s="30">
        <v>36026</v>
      </c>
      <c r="E79" s="29">
        <v>100</v>
      </c>
      <c r="F79" s="30">
        <v>50</v>
      </c>
      <c r="G79" s="30" t="s">
        <v>59</v>
      </c>
      <c r="H79" s="30" t="s">
        <v>75</v>
      </c>
      <c r="I79" s="30">
        <v>44</v>
      </c>
      <c r="J79" s="48">
        <v>11.494593650000001</v>
      </c>
      <c r="K79" s="31">
        <v>0.16233112099999999</v>
      </c>
      <c r="L79" s="31">
        <v>428.71738231559999</v>
      </c>
      <c r="M79" s="31">
        <v>0.14881399170000001</v>
      </c>
      <c r="N79" s="31">
        <v>0.15006207299999999</v>
      </c>
      <c r="O79" s="30" t="s">
        <v>80</v>
      </c>
      <c r="P79" s="30" t="s">
        <v>79</v>
      </c>
    </row>
    <row r="80" spans="1:16" s="29" customFormat="1" ht="29" x14ac:dyDescent="0.35">
      <c r="A80" s="29" t="s">
        <v>22</v>
      </c>
      <c r="B80" s="29">
        <v>359</v>
      </c>
      <c r="C80" s="30" t="s">
        <v>8</v>
      </c>
      <c r="D80" s="30">
        <v>36026</v>
      </c>
      <c r="E80" s="29">
        <v>100</v>
      </c>
      <c r="F80" s="30">
        <v>50</v>
      </c>
      <c r="G80" s="30" t="s">
        <v>95</v>
      </c>
      <c r="H80" s="30" t="s">
        <v>75</v>
      </c>
      <c r="I80" s="30">
        <v>42</v>
      </c>
      <c r="J80" s="48">
        <v>9.2177558292892599</v>
      </c>
      <c r="K80" s="31">
        <v>0.15530897499999999</v>
      </c>
      <c r="L80" s="31">
        <v>336.53670481749998</v>
      </c>
      <c r="M80" s="31">
        <v>0.12377701319999999</v>
      </c>
      <c r="N80" s="31">
        <v>0.14835202777000001</v>
      </c>
      <c r="O80" s="30" t="s">
        <v>82</v>
      </c>
      <c r="P80" s="30" t="s">
        <v>81</v>
      </c>
    </row>
    <row r="81" spans="1:16" s="29" customFormat="1" ht="29" x14ac:dyDescent="0.35">
      <c r="A81" s="29" t="s">
        <v>22</v>
      </c>
      <c r="B81" s="29">
        <v>359</v>
      </c>
      <c r="C81" s="30" t="s">
        <v>8</v>
      </c>
      <c r="D81" s="30">
        <v>36026</v>
      </c>
      <c r="E81" s="29">
        <v>100</v>
      </c>
      <c r="F81" s="30">
        <v>50</v>
      </c>
      <c r="G81" s="30" t="s">
        <v>95</v>
      </c>
      <c r="H81" s="30" t="s">
        <v>75</v>
      </c>
      <c r="I81" s="30">
        <v>43</v>
      </c>
      <c r="J81" s="48">
        <v>8.8180738600000002</v>
      </c>
      <c r="K81" s="31">
        <v>0.15258193145000001</v>
      </c>
      <c r="L81" s="31">
        <v>320.78373590000001</v>
      </c>
      <c r="M81" s="31">
        <v>0.119732472777</v>
      </c>
      <c r="N81" s="31">
        <v>0.12166320679000001</v>
      </c>
      <c r="O81" s="30" t="s">
        <v>82</v>
      </c>
      <c r="P81" s="30" t="s">
        <v>83</v>
      </c>
    </row>
    <row r="82" spans="1:16" s="29" customFormat="1" ht="29" x14ac:dyDescent="0.35">
      <c r="A82" s="29" t="s">
        <v>22</v>
      </c>
      <c r="B82" s="29">
        <v>359</v>
      </c>
      <c r="C82" s="30" t="s">
        <v>8</v>
      </c>
      <c r="D82" s="30">
        <v>36026</v>
      </c>
      <c r="E82" s="29">
        <v>100</v>
      </c>
      <c r="F82" s="30">
        <v>50</v>
      </c>
      <c r="G82" s="30" t="s">
        <v>95</v>
      </c>
      <c r="H82" s="30" t="s">
        <v>75</v>
      </c>
      <c r="I82" s="30">
        <v>44</v>
      </c>
      <c r="J82" s="48">
        <v>9.5201403300000003</v>
      </c>
      <c r="K82" s="31">
        <v>0.15704856580000001</v>
      </c>
      <c r="L82" s="31">
        <v>351.93521199999998</v>
      </c>
      <c r="M82" s="31">
        <v>0.127459316982</v>
      </c>
      <c r="N82" s="31">
        <v>0.14563675970000001</v>
      </c>
      <c r="O82" s="30"/>
      <c r="P82" s="30" t="s">
        <v>84</v>
      </c>
    </row>
    <row r="83" spans="1:16" s="29" customFormat="1" ht="29" x14ac:dyDescent="0.35">
      <c r="A83" s="29" t="s">
        <v>22</v>
      </c>
      <c r="B83" s="29">
        <v>359</v>
      </c>
      <c r="C83" s="30" t="s">
        <v>8</v>
      </c>
      <c r="D83" s="30">
        <v>36026</v>
      </c>
      <c r="E83" s="29">
        <v>150</v>
      </c>
      <c r="F83" s="30">
        <v>50</v>
      </c>
      <c r="G83" s="30" t="s">
        <v>95</v>
      </c>
      <c r="H83" s="30" t="s">
        <v>75</v>
      </c>
      <c r="I83" s="30">
        <v>42</v>
      </c>
      <c r="J83" s="48">
        <v>8.7639375584000003</v>
      </c>
      <c r="K83" s="31">
        <v>0.1464821889</v>
      </c>
      <c r="L83" s="31">
        <v>306.15048400000001</v>
      </c>
      <c r="M83" s="31">
        <v>0.11912004599999999</v>
      </c>
      <c r="N83" s="31">
        <v>0.1165984</v>
      </c>
      <c r="O83" s="30" t="s">
        <v>86</v>
      </c>
      <c r="P83" s="30" t="s">
        <v>85</v>
      </c>
    </row>
    <row r="84" spans="1:16" s="29" customFormat="1" ht="29" x14ac:dyDescent="0.35">
      <c r="A84" s="29" t="s">
        <v>22</v>
      </c>
      <c r="B84" s="29">
        <v>359</v>
      </c>
      <c r="C84" s="30" t="s">
        <v>8</v>
      </c>
      <c r="D84" s="30">
        <v>36026</v>
      </c>
      <c r="E84" s="29">
        <v>150</v>
      </c>
      <c r="F84" s="30">
        <v>50</v>
      </c>
      <c r="G84" s="30" t="s">
        <v>95</v>
      </c>
      <c r="H84" s="30" t="s">
        <v>75</v>
      </c>
      <c r="I84" s="30">
        <v>43</v>
      </c>
      <c r="J84" s="48">
        <v>5.9195519499999998</v>
      </c>
      <c r="K84" s="31">
        <v>0.13428054277910001</v>
      </c>
      <c r="L84" s="31">
        <v>215.18027860000001</v>
      </c>
      <c r="M84" s="31">
        <v>9.9630746399999998E-2</v>
      </c>
      <c r="N84" s="31">
        <v>0.12214474995000001</v>
      </c>
      <c r="O84" s="30"/>
      <c r="P84" s="30" t="s">
        <v>87</v>
      </c>
    </row>
    <row r="85" spans="1:16" s="29" customFormat="1" ht="29" x14ac:dyDescent="0.35">
      <c r="A85" s="29" t="s">
        <v>22</v>
      </c>
      <c r="B85" s="29">
        <v>359</v>
      </c>
      <c r="C85" s="30" t="s">
        <v>8</v>
      </c>
      <c r="D85" s="30">
        <v>36026</v>
      </c>
      <c r="E85" s="29">
        <v>150</v>
      </c>
      <c r="F85" s="30">
        <v>50</v>
      </c>
      <c r="G85" s="30" t="s">
        <v>95</v>
      </c>
      <c r="H85" s="30" t="s">
        <v>75</v>
      </c>
      <c r="I85" s="30">
        <v>44</v>
      </c>
      <c r="J85" s="48">
        <v>6.4270546235561099</v>
      </c>
      <c r="K85" s="31">
        <v>0.1362724863</v>
      </c>
      <c r="L85" s="31">
        <v>220.17643247870001</v>
      </c>
      <c r="M85" s="31">
        <v>0.1041889</v>
      </c>
      <c r="N85" s="31">
        <v>0.124968</v>
      </c>
      <c r="O85" s="30" t="s">
        <v>86</v>
      </c>
      <c r="P85" s="30" t="s">
        <v>88</v>
      </c>
    </row>
    <row r="86" spans="1:16" s="29" customFormat="1" ht="29" x14ac:dyDescent="0.35">
      <c r="A86" s="29" t="s">
        <v>22</v>
      </c>
      <c r="B86" s="29">
        <v>359</v>
      </c>
      <c r="C86" s="30" t="s">
        <v>8</v>
      </c>
      <c r="D86" s="30">
        <v>36026</v>
      </c>
      <c r="E86" s="29">
        <v>200</v>
      </c>
      <c r="F86" s="30">
        <v>50</v>
      </c>
      <c r="G86" s="30" t="s">
        <v>95</v>
      </c>
      <c r="H86" s="30" t="s">
        <v>75</v>
      </c>
      <c r="I86" s="30">
        <v>42</v>
      </c>
      <c r="J86" s="48">
        <v>8.5027600794700007</v>
      </c>
      <c r="K86" s="31">
        <v>0.1513447</v>
      </c>
      <c r="L86" s="31">
        <v>286.82485454099998</v>
      </c>
      <c r="M86" s="31">
        <v>0.1215094897</v>
      </c>
      <c r="N86" s="31">
        <v>0.16064863500000001</v>
      </c>
      <c r="O86" s="30" t="s">
        <v>90</v>
      </c>
      <c r="P86" s="30" t="s">
        <v>89</v>
      </c>
    </row>
    <row r="87" spans="1:16" s="29" customFormat="1" ht="29" x14ac:dyDescent="0.35">
      <c r="A87" s="29" t="s">
        <v>22</v>
      </c>
      <c r="B87" s="29">
        <v>359</v>
      </c>
      <c r="C87" s="30" t="s">
        <v>8</v>
      </c>
      <c r="D87" s="30">
        <v>36026</v>
      </c>
      <c r="E87" s="29">
        <v>200</v>
      </c>
      <c r="F87" s="30">
        <v>50</v>
      </c>
      <c r="G87" s="30" t="s">
        <v>95</v>
      </c>
      <c r="H87" s="30" t="s">
        <v>75</v>
      </c>
      <c r="I87" s="30">
        <v>43</v>
      </c>
      <c r="J87" s="48">
        <v>6.8753833000000002</v>
      </c>
      <c r="K87" s="31">
        <v>0.13872980300000001</v>
      </c>
      <c r="L87" s="31">
        <v>238.88609379869999</v>
      </c>
      <c r="M87" s="31">
        <v>0.10595060620000001</v>
      </c>
      <c r="N87" s="31">
        <v>0.13758655</v>
      </c>
      <c r="O87" s="30" t="s">
        <v>49</v>
      </c>
      <c r="P87" s="30" t="s">
        <v>91</v>
      </c>
    </row>
    <row r="88" spans="1:16" s="29" customFormat="1" ht="29" x14ac:dyDescent="0.35">
      <c r="A88" s="29" t="s">
        <v>22</v>
      </c>
      <c r="B88" s="29">
        <v>359</v>
      </c>
      <c r="C88" s="30" t="s">
        <v>8</v>
      </c>
      <c r="D88" s="30">
        <v>36026</v>
      </c>
      <c r="E88" s="29">
        <v>200</v>
      </c>
      <c r="F88" s="30">
        <v>50</v>
      </c>
      <c r="G88" s="30" t="s">
        <v>95</v>
      </c>
      <c r="H88" s="30" t="s">
        <v>75</v>
      </c>
      <c r="I88" s="30">
        <v>44</v>
      </c>
      <c r="J88" s="48">
        <v>5.9290777628000004</v>
      </c>
      <c r="K88" s="31">
        <v>0.1337927562</v>
      </c>
      <c r="L88" s="31">
        <v>202.75682741675999</v>
      </c>
      <c r="M88" s="31">
        <v>9.95973E-2</v>
      </c>
      <c r="N88" s="31">
        <v>0.1150489655</v>
      </c>
      <c r="O88" s="30" t="s">
        <v>49</v>
      </c>
      <c r="P88" s="30" t="s">
        <v>92</v>
      </c>
    </row>
    <row r="89" spans="1:16" s="29" customFormat="1" ht="29" x14ac:dyDescent="0.35">
      <c r="A89" s="29" t="s">
        <v>22</v>
      </c>
      <c r="B89" s="29">
        <v>359</v>
      </c>
      <c r="C89" s="30" t="s">
        <v>8</v>
      </c>
      <c r="D89" s="30">
        <v>36026</v>
      </c>
      <c r="E89" s="29">
        <v>250</v>
      </c>
      <c r="F89" s="30">
        <v>50</v>
      </c>
      <c r="G89" s="30" t="s">
        <v>95</v>
      </c>
      <c r="H89" s="30" t="s">
        <v>75</v>
      </c>
      <c r="I89" s="30">
        <v>42</v>
      </c>
      <c r="J89" s="48">
        <v>7.7544706999999997</v>
      </c>
      <c r="K89" s="31">
        <v>0.14208837590000001</v>
      </c>
      <c r="L89" s="31">
        <v>245.13032999999999</v>
      </c>
      <c r="M89" s="31">
        <v>0.11294001300000001</v>
      </c>
      <c r="N89" s="31">
        <v>0.112643663</v>
      </c>
      <c r="O89" s="30" t="s">
        <v>94</v>
      </c>
      <c r="P89" s="30" t="s">
        <v>93</v>
      </c>
    </row>
    <row r="90" spans="1:16" s="29" customFormat="1" ht="29" x14ac:dyDescent="0.35">
      <c r="A90" s="29" t="s">
        <v>22</v>
      </c>
      <c r="B90" s="29">
        <v>359</v>
      </c>
      <c r="C90" s="30" t="s">
        <v>8</v>
      </c>
      <c r="D90" s="30">
        <v>36026</v>
      </c>
      <c r="E90" s="29">
        <v>250</v>
      </c>
      <c r="F90" s="30">
        <v>50</v>
      </c>
      <c r="G90" s="30" t="s">
        <v>95</v>
      </c>
      <c r="H90" s="30" t="s">
        <v>75</v>
      </c>
      <c r="I90" s="30">
        <v>43</v>
      </c>
      <c r="J90" s="48">
        <v>6.5236116749999997</v>
      </c>
      <c r="K90" s="31">
        <v>0.13760903120000001</v>
      </c>
      <c r="L90" s="31">
        <v>226.004137794</v>
      </c>
      <c r="M90" s="31">
        <v>0.10323072749999999</v>
      </c>
      <c r="N90" s="31">
        <v>0.13298252171</v>
      </c>
      <c r="O90" s="30" t="s">
        <v>94</v>
      </c>
      <c r="P90" s="30" t="s">
        <v>96</v>
      </c>
    </row>
    <row r="91" spans="1:16" s="29" customFormat="1" ht="29" x14ac:dyDescent="0.35">
      <c r="A91" s="29" t="s">
        <v>22</v>
      </c>
      <c r="B91" s="29">
        <v>359</v>
      </c>
      <c r="C91" s="30" t="s">
        <v>8</v>
      </c>
      <c r="D91" s="30">
        <v>36026</v>
      </c>
      <c r="E91" s="29">
        <v>250</v>
      </c>
      <c r="F91" s="30">
        <v>50</v>
      </c>
      <c r="G91" s="30" t="s">
        <v>95</v>
      </c>
      <c r="H91" s="30" t="s">
        <v>75</v>
      </c>
      <c r="I91" s="30">
        <v>44</v>
      </c>
      <c r="J91" s="48">
        <v>6.4351203300000002</v>
      </c>
      <c r="K91" s="31">
        <v>0.13660269999999999</v>
      </c>
      <c r="L91" s="31">
        <v>225.99700744</v>
      </c>
      <c r="M91" s="31">
        <v>0.1025999177</v>
      </c>
      <c r="N91" s="31">
        <v>0.13147640576</v>
      </c>
      <c r="O91" s="30" t="s">
        <v>94</v>
      </c>
      <c r="P91" s="30" t="s">
        <v>97</v>
      </c>
    </row>
    <row r="92" spans="1:16" s="29" customFormat="1" ht="29" x14ac:dyDescent="0.35">
      <c r="A92" s="29" t="s">
        <v>22</v>
      </c>
      <c r="B92" s="29">
        <v>359</v>
      </c>
      <c r="C92" s="30" t="s">
        <v>8</v>
      </c>
      <c r="D92" s="30">
        <v>36026</v>
      </c>
      <c r="E92" s="29">
        <v>500</v>
      </c>
      <c r="F92" s="30">
        <v>50</v>
      </c>
      <c r="G92" s="30" t="s">
        <v>95</v>
      </c>
      <c r="H92" s="30" t="s">
        <v>75</v>
      </c>
      <c r="I92" s="30">
        <v>42</v>
      </c>
      <c r="J92" s="48"/>
      <c r="K92" s="31"/>
      <c r="L92" s="31"/>
      <c r="M92" s="31"/>
      <c r="N92" s="31"/>
      <c r="O92" s="30" t="s">
        <v>98</v>
      </c>
      <c r="P92" s="30" t="s">
        <v>99</v>
      </c>
    </row>
    <row r="93" spans="1:16" s="29" customFormat="1" ht="29" x14ac:dyDescent="0.35">
      <c r="A93" s="29" t="s">
        <v>22</v>
      </c>
      <c r="B93" s="29">
        <v>359</v>
      </c>
      <c r="C93" s="30" t="s">
        <v>8</v>
      </c>
      <c r="D93" s="30">
        <v>36026</v>
      </c>
      <c r="E93" s="29">
        <v>500</v>
      </c>
      <c r="F93" s="30">
        <v>50</v>
      </c>
      <c r="G93" s="30" t="s">
        <v>95</v>
      </c>
      <c r="H93" s="30" t="s">
        <v>75</v>
      </c>
      <c r="I93" s="30">
        <v>43</v>
      </c>
      <c r="J93" s="48">
        <v>6.3533495029999996</v>
      </c>
      <c r="K93" s="31">
        <v>0.136336100392</v>
      </c>
      <c r="L93" s="31">
        <v>205.8732279976</v>
      </c>
      <c r="M93" s="31">
        <v>0.102302975</v>
      </c>
      <c r="N93" s="31">
        <v>0.12459551174</v>
      </c>
      <c r="O93" s="30" t="s">
        <v>103</v>
      </c>
      <c r="P93" s="30" t="s">
        <v>102</v>
      </c>
    </row>
    <row r="94" spans="1:16" s="29" customFormat="1" ht="29" x14ac:dyDescent="0.35">
      <c r="A94" s="29" t="s">
        <v>22</v>
      </c>
      <c r="B94" s="29">
        <v>359</v>
      </c>
      <c r="C94" s="30" t="s">
        <v>8</v>
      </c>
      <c r="D94" s="30">
        <v>36026</v>
      </c>
      <c r="E94" s="29">
        <v>500</v>
      </c>
      <c r="F94" s="30">
        <v>50</v>
      </c>
      <c r="G94" s="30" t="s">
        <v>95</v>
      </c>
      <c r="H94" s="30" t="s">
        <v>75</v>
      </c>
      <c r="I94" s="30">
        <v>44</v>
      </c>
      <c r="J94" s="48">
        <v>6.262308429</v>
      </c>
      <c r="K94" s="31">
        <v>0.136035616</v>
      </c>
      <c r="L94" s="31">
        <v>209.7571959</v>
      </c>
      <c r="M94" s="31">
        <v>0.10172748</v>
      </c>
      <c r="N94" s="31">
        <v>0.12534682</v>
      </c>
      <c r="O94" s="30" t="s">
        <v>101</v>
      </c>
      <c r="P94" s="30" t="s">
        <v>100</v>
      </c>
    </row>
    <row r="95" spans="1:16" s="29" customFormat="1" x14ac:dyDescent="0.35">
      <c r="C95" s="30"/>
      <c r="D95" s="30"/>
      <c r="F95" s="30"/>
      <c r="G95" s="30"/>
      <c r="H95" s="30"/>
      <c r="I95" s="30"/>
      <c r="J95" s="48"/>
      <c r="K95" s="31"/>
      <c r="L95" s="31"/>
      <c r="M95" s="31"/>
      <c r="N95" s="31"/>
      <c r="O95" s="30"/>
      <c r="P95" s="30"/>
    </row>
    <row r="96" spans="1:16" s="29" customFormat="1" x14ac:dyDescent="0.35">
      <c r="A96" s="29" t="s">
        <v>22</v>
      </c>
      <c r="B96" s="29">
        <v>359</v>
      </c>
      <c r="C96" s="30" t="s">
        <v>8</v>
      </c>
      <c r="D96" s="30"/>
      <c r="E96" s="29">
        <v>100</v>
      </c>
      <c r="F96" s="30">
        <v>100</v>
      </c>
      <c r="G96" s="30"/>
      <c r="H96" s="30"/>
      <c r="I96" s="30"/>
      <c r="J96" s="48">
        <v>17.9047409798229</v>
      </c>
      <c r="K96" s="31">
        <v>0.33365163476690102</v>
      </c>
      <c r="L96" s="31">
        <v>655.79579474316597</v>
      </c>
      <c r="M96" s="31"/>
      <c r="N96" s="31"/>
      <c r="O96" s="30" t="s">
        <v>13</v>
      </c>
      <c r="P96" s="30"/>
    </row>
    <row r="97" spans="1:16" s="29" customFormat="1" x14ac:dyDescent="0.35">
      <c r="A97" s="29" t="s">
        <v>22</v>
      </c>
      <c r="B97" s="29">
        <v>359</v>
      </c>
      <c r="C97" s="30" t="s">
        <v>8</v>
      </c>
      <c r="D97" s="30"/>
      <c r="E97" s="29">
        <v>100</v>
      </c>
      <c r="F97" s="30">
        <v>50</v>
      </c>
      <c r="G97" s="30"/>
      <c r="H97" s="30"/>
      <c r="I97" s="30">
        <v>42</v>
      </c>
      <c r="J97" s="48">
        <v>10.7292571932171</v>
      </c>
      <c r="K97" s="48">
        <v>0.17132259999999999</v>
      </c>
      <c r="L97" s="31">
        <v>399.04035499999998</v>
      </c>
      <c r="M97" s="31">
        <v>0.14003603048261601</v>
      </c>
      <c r="N97" s="31">
        <v>0.19883275249999999</v>
      </c>
      <c r="O97" s="30"/>
      <c r="P97" s="30"/>
    </row>
    <row r="98" spans="1:16" s="29" customFormat="1" x14ac:dyDescent="0.35">
      <c r="A98" s="29" t="s">
        <v>22</v>
      </c>
      <c r="B98" s="29">
        <v>359</v>
      </c>
      <c r="C98" s="30" t="s">
        <v>8</v>
      </c>
      <c r="D98" s="30"/>
      <c r="E98" s="29">
        <v>100</v>
      </c>
      <c r="F98" s="30">
        <v>100</v>
      </c>
      <c r="G98" s="30"/>
      <c r="H98" s="30"/>
      <c r="I98" s="30">
        <v>42</v>
      </c>
      <c r="J98" s="48">
        <v>6.3575092800000004</v>
      </c>
      <c r="K98" s="31">
        <v>0.13704017330000001</v>
      </c>
      <c r="L98" s="48">
        <v>211.23675800000001</v>
      </c>
      <c r="M98" s="31">
        <v>0.1029408</v>
      </c>
      <c r="N98" s="31">
        <v>0.11381707000000001</v>
      </c>
      <c r="O98" s="30"/>
      <c r="P98" s="30"/>
    </row>
    <row r="99" spans="1:16" s="29" customFormat="1" x14ac:dyDescent="0.35">
      <c r="A99" s="29" t="s">
        <v>22</v>
      </c>
      <c r="B99" s="29">
        <v>359</v>
      </c>
      <c r="C99" s="30" t="s">
        <v>8</v>
      </c>
      <c r="D99" s="30"/>
      <c r="E99" s="29">
        <v>100</v>
      </c>
      <c r="F99" s="30">
        <v>200</v>
      </c>
      <c r="G99" s="30"/>
      <c r="H99" s="30"/>
      <c r="I99" s="30">
        <v>42</v>
      </c>
      <c r="J99" s="48">
        <v>6.1139901967252896</v>
      </c>
      <c r="K99" s="31">
        <v>0.13471676502000299</v>
      </c>
      <c r="L99" s="31">
        <v>180.338513490298</v>
      </c>
      <c r="M99" s="31">
        <v>0.10136832890986699</v>
      </c>
      <c r="N99" s="31">
        <v>0.103828328604855</v>
      </c>
      <c r="O99" s="30"/>
      <c r="P99" s="30"/>
    </row>
    <row r="100" spans="1:16" s="35" customFormat="1" x14ac:dyDescent="0.35">
      <c r="A100" s="35" t="s">
        <v>22</v>
      </c>
      <c r="B100" s="35">
        <v>359</v>
      </c>
      <c r="C100" s="32" t="s">
        <v>8</v>
      </c>
      <c r="D100" s="32"/>
      <c r="E100" s="35">
        <v>100</v>
      </c>
      <c r="F100" s="32">
        <v>250</v>
      </c>
      <c r="G100" s="32"/>
      <c r="H100" s="32"/>
      <c r="I100" s="32">
        <v>42</v>
      </c>
      <c r="J100" s="32" t="s">
        <v>23</v>
      </c>
      <c r="K100" s="35" t="s">
        <v>23</v>
      </c>
      <c r="L100" s="35" t="s">
        <v>23</v>
      </c>
      <c r="M100" s="32" t="s">
        <v>23</v>
      </c>
      <c r="N100" s="32" t="s">
        <v>23</v>
      </c>
      <c r="O100" s="32" t="s">
        <v>24</v>
      </c>
      <c r="P100" s="32"/>
    </row>
    <row r="101" spans="1:16" s="35" customFormat="1" x14ac:dyDescent="0.35">
      <c r="C101" s="32"/>
      <c r="D101" s="32"/>
      <c r="F101" s="32"/>
      <c r="G101" s="32"/>
      <c r="H101" s="32"/>
      <c r="I101" s="32"/>
      <c r="J101" s="32"/>
      <c r="M101" s="32"/>
      <c r="N101" s="32"/>
      <c r="O101" s="32"/>
      <c r="P101" s="32"/>
    </row>
    <row r="102" spans="1:16" s="35" customFormat="1" x14ac:dyDescent="0.35">
      <c r="A102" s="35" t="s">
        <v>22</v>
      </c>
      <c r="B102" s="35">
        <v>359</v>
      </c>
      <c r="C102" s="32" t="s">
        <v>8</v>
      </c>
      <c r="D102" s="32"/>
      <c r="E102" s="35">
        <v>100</v>
      </c>
      <c r="F102" s="32">
        <v>50</v>
      </c>
      <c r="G102" s="32"/>
      <c r="H102" s="32"/>
      <c r="I102" s="32">
        <v>42</v>
      </c>
      <c r="J102" s="32">
        <v>21.359617</v>
      </c>
      <c r="K102" s="35">
        <v>1.4996959999999999</v>
      </c>
      <c r="L102" s="35">
        <v>848.00561800000003</v>
      </c>
      <c r="M102" s="32">
        <v>1.033002</v>
      </c>
      <c r="N102" s="32">
        <v>1.185424</v>
      </c>
      <c r="O102" s="32" t="s">
        <v>82</v>
      </c>
      <c r="P102" s="32"/>
    </row>
    <row r="103" spans="1:16" s="35" customFormat="1" x14ac:dyDescent="0.35">
      <c r="A103" s="35" t="s">
        <v>22</v>
      </c>
      <c r="B103" s="35">
        <v>359</v>
      </c>
      <c r="C103" s="32" t="s">
        <v>8</v>
      </c>
      <c r="D103" s="32"/>
      <c r="E103" s="35">
        <v>200</v>
      </c>
      <c r="F103" s="32">
        <v>50</v>
      </c>
      <c r="G103" s="32"/>
      <c r="H103" s="32"/>
      <c r="I103" s="32">
        <v>42</v>
      </c>
      <c r="J103" s="32">
        <v>21.359617</v>
      </c>
      <c r="K103" s="35">
        <v>1.4996959999999999</v>
      </c>
      <c r="L103" s="35">
        <v>848.00561800000003</v>
      </c>
      <c r="M103" s="32">
        <v>1.033002</v>
      </c>
      <c r="N103" s="32">
        <v>1.185424</v>
      </c>
      <c r="O103" s="32" t="s">
        <v>236</v>
      </c>
      <c r="P103" s="32"/>
    </row>
    <row r="104" spans="1:16" s="35" customFormat="1" x14ac:dyDescent="0.35">
      <c r="A104" s="35" t="s">
        <v>22</v>
      </c>
      <c r="B104" s="35">
        <v>359</v>
      </c>
      <c r="C104" s="32" t="s">
        <v>8</v>
      </c>
      <c r="D104" s="32"/>
      <c r="E104" s="35">
        <v>300</v>
      </c>
      <c r="F104" s="32">
        <v>50</v>
      </c>
      <c r="G104" s="32"/>
      <c r="H104" s="32"/>
      <c r="I104" s="32">
        <v>42</v>
      </c>
      <c r="J104" s="32">
        <v>13.362931</v>
      </c>
      <c r="K104" s="35">
        <v>1.09734</v>
      </c>
      <c r="L104" s="35">
        <v>527.39869799999997</v>
      </c>
      <c r="M104" s="32">
        <v>0.595167</v>
      </c>
      <c r="N104" s="32">
        <v>1.0155959999999999</v>
      </c>
      <c r="O104" s="32" t="s">
        <v>178</v>
      </c>
      <c r="P104" s="32"/>
    </row>
    <row r="105" spans="1:16" s="35" customFormat="1" x14ac:dyDescent="0.35">
      <c r="A105" s="35" t="s">
        <v>22</v>
      </c>
      <c r="B105" s="35">
        <v>359</v>
      </c>
      <c r="C105" s="32" t="s">
        <v>8</v>
      </c>
      <c r="D105" s="32"/>
      <c r="E105" s="35">
        <v>400</v>
      </c>
      <c r="F105" s="32">
        <v>50</v>
      </c>
      <c r="G105" s="32"/>
      <c r="H105" s="32"/>
      <c r="I105" s="32">
        <v>42</v>
      </c>
      <c r="J105" s="32">
        <v>9.7845849999999999</v>
      </c>
      <c r="K105" s="35">
        <v>0.62060700000000002</v>
      </c>
      <c r="L105" s="35">
        <v>383.84890200000001</v>
      </c>
      <c r="M105" s="32">
        <v>0.52086299999999996</v>
      </c>
      <c r="N105" s="32">
        <v>0.67459499999999994</v>
      </c>
      <c r="O105" s="32" t="s">
        <v>50</v>
      </c>
      <c r="P105" s="32"/>
    </row>
    <row r="106" spans="1:16" s="35" customFormat="1" x14ac:dyDescent="0.35">
      <c r="A106" s="35" t="s">
        <v>22</v>
      </c>
      <c r="B106" s="35">
        <v>359</v>
      </c>
      <c r="C106" s="32" t="s">
        <v>8</v>
      </c>
      <c r="D106" s="32"/>
      <c r="E106" s="35">
        <v>500</v>
      </c>
      <c r="F106" s="32">
        <v>50</v>
      </c>
      <c r="G106" s="32"/>
      <c r="H106" s="32"/>
      <c r="I106" s="32">
        <v>42</v>
      </c>
      <c r="J106" s="32">
        <v>5.3620289999999997</v>
      </c>
      <c r="K106" s="35">
        <v>0.30426900000000001</v>
      </c>
      <c r="L106" s="35">
        <v>206.55342300000001</v>
      </c>
      <c r="M106" s="32">
        <v>0.30846099999999999</v>
      </c>
      <c r="N106" s="32">
        <v>0.32139600000000002</v>
      </c>
      <c r="O106" s="32" t="s">
        <v>237</v>
      </c>
      <c r="P106" s="32"/>
    </row>
    <row r="107" spans="1:16" s="35" customFormat="1" x14ac:dyDescent="0.35">
      <c r="A107" s="35" t="s">
        <v>22</v>
      </c>
      <c r="B107" s="35">
        <v>359</v>
      </c>
      <c r="C107" s="32" t="s">
        <v>8</v>
      </c>
      <c r="D107" s="32"/>
      <c r="E107" s="35">
        <v>1000</v>
      </c>
      <c r="F107" s="32">
        <v>50</v>
      </c>
      <c r="G107" s="32"/>
      <c r="H107" s="32"/>
      <c r="I107" s="32">
        <v>42</v>
      </c>
      <c r="J107" s="32">
        <v>4.0524380000000004</v>
      </c>
      <c r="K107" s="35">
        <v>0.25895200000000002</v>
      </c>
      <c r="L107" s="35">
        <v>152.25455600000001</v>
      </c>
      <c r="M107" s="32">
        <v>0.24088200000000001</v>
      </c>
      <c r="N107" s="32">
        <v>0.35209200000000002</v>
      </c>
      <c r="O107" s="32" t="s">
        <v>103</v>
      </c>
      <c r="P107" s="32"/>
    </row>
    <row r="108" spans="1:16" s="35" customFormat="1" x14ac:dyDescent="0.35">
      <c r="A108" s="35" t="s">
        <v>22</v>
      </c>
      <c r="B108" s="35">
        <v>359</v>
      </c>
      <c r="C108" s="32" t="s">
        <v>8</v>
      </c>
      <c r="D108" s="32"/>
      <c r="E108" s="35">
        <v>2000</v>
      </c>
      <c r="F108" s="32">
        <v>50</v>
      </c>
      <c r="G108" s="32"/>
      <c r="H108" s="32"/>
      <c r="I108" s="32">
        <v>42</v>
      </c>
      <c r="J108" s="32"/>
      <c r="M108" s="32"/>
      <c r="N108" s="32"/>
      <c r="O108" s="32"/>
      <c r="P108" s="32"/>
    </row>
    <row r="109" spans="1:16" s="35" customFormat="1" x14ac:dyDescent="0.35">
      <c r="C109" s="32"/>
      <c r="D109" s="32"/>
      <c r="F109" s="32"/>
      <c r="G109" s="32"/>
      <c r="H109" s="32"/>
      <c r="I109" s="32"/>
      <c r="J109" s="32"/>
      <c r="M109" s="32"/>
      <c r="N109" s="32"/>
      <c r="O109" s="32"/>
      <c r="P109" s="32"/>
    </row>
    <row r="110" spans="1:16" s="59" customFormat="1" x14ac:dyDescent="0.35">
      <c r="C110" s="60"/>
      <c r="D110" s="60"/>
      <c r="F110" s="60"/>
      <c r="G110" s="60"/>
      <c r="H110" s="60"/>
      <c r="I110" s="60"/>
      <c r="J110" s="60"/>
      <c r="M110" s="60"/>
      <c r="N110" s="60"/>
      <c r="O110" s="60"/>
      <c r="P110" s="60"/>
    </row>
    <row r="111" spans="1:16" s="29" customFormat="1" x14ac:dyDescent="0.35">
      <c r="A111" s="29" t="s">
        <v>21</v>
      </c>
      <c r="B111" s="29">
        <v>48000</v>
      </c>
      <c r="C111" s="30" t="s">
        <v>8</v>
      </c>
      <c r="D111" s="30">
        <v>491056</v>
      </c>
      <c r="E111" s="29">
        <v>100</v>
      </c>
      <c r="F111" s="30">
        <v>50</v>
      </c>
      <c r="G111" s="30" t="s">
        <v>27</v>
      </c>
      <c r="H111" s="30"/>
      <c r="I111" s="30">
        <v>42</v>
      </c>
      <c r="J111" s="48">
        <v>119.488322681421</v>
      </c>
      <c r="K111" s="48">
        <v>1.4252456851917701</v>
      </c>
      <c r="L111" s="31">
        <v>4772.3886078023397</v>
      </c>
      <c r="M111" s="31">
        <v>11.2135887871412</v>
      </c>
      <c r="N111" s="48">
        <v>3.0093397413643199</v>
      </c>
      <c r="O111" s="30"/>
      <c r="P111" s="30"/>
    </row>
    <row r="112" spans="1:16" s="29" customFormat="1" x14ac:dyDescent="0.35">
      <c r="A112" s="29" t="s">
        <v>21</v>
      </c>
      <c r="B112" s="29">
        <v>48000</v>
      </c>
      <c r="C112" s="30" t="s">
        <v>8</v>
      </c>
      <c r="D112" s="30">
        <v>491056</v>
      </c>
      <c r="E112" s="29">
        <v>100</v>
      </c>
      <c r="F112" s="30">
        <v>100</v>
      </c>
      <c r="G112" s="30"/>
      <c r="H112" s="30"/>
      <c r="I112" s="30">
        <v>42</v>
      </c>
      <c r="J112" s="48">
        <v>106.22708353048699</v>
      </c>
      <c r="K112" s="31">
        <v>1.47356738153907</v>
      </c>
      <c r="L112" s="31">
        <v>4241.8667773541902</v>
      </c>
      <c r="M112" s="31">
        <v>9.4582211159614697</v>
      </c>
      <c r="N112" s="31">
        <v>2.7352949638966999</v>
      </c>
      <c r="O112" s="30" t="s">
        <v>28</v>
      </c>
      <c r="P112" s="30"/>
    </row>
    <row r="113" spans="1:16" s="29" customFormat="1" x14ac:dyDescent="0.35">
      <c r="A113" s="29" t="s">
        <v>21</v>
      </c>
      <c r="B113" s="29">
        <v>48000</v>
      </c>
      <c r="C113" s="30" t="s">
        <v>8</v>
      </c>
      <c r="D113" s="30">
        <v>491056</v>
      </c>
      <c r="E113" s="29">
        <v>100</v>
      </c>
      <c r="F113" s="30">
        <v>150</v>
      </c>
      <c r="G113" s="30"/>
      <c r="H113" s="30"/>
      <c r="I113" s="30"/>
      <c r="J113" s="30"/>
      <c r="O113" s="30"/>
      <c r="P113" s="30"/>
    </row>
    <row r="114" spans="1:16" s="59" customFormat="1" x14ac:dyDescent="0.35">
      <c r="C114" s="60"/>
      <c r="D114" s="60"/>
      <c r="F114" s="60"/>
      <c r="G114" s="60"/>
      <c r="H114" s="60"/>
      <c r="I114" s="60"/>
      <c r="J114" s="60"/>
      <c r="K114" s="60"/>
      <c r="M114" s="60"/>
      <c r="N114" s="60"/>
      <c r="O114" s="60"/>
      <c r="P114" s="60"/>
    </row>
    <row r="115" spans="1:16" s="16" customFormat="1" x14ac:dyDescent="0.35">
      <c r="A115" s="16" t="s">
        <v>21</v>
      </c>
      <c r="B115" s="16">
        <v>48000</v>
      </c>
      <c r="C115" s="17" t="s">
        <v>9</v>
      </c>
      <c r="D115" s="17">
        <v>13463</v>
      </c>
      <c r="E115" s="16">
        <v>100</v>
      </c>
      <c r="F115" s="17">
        <v>50</v>
      </c>
      <c r="G115" s="17"/>
      <c r="H115" s="17"/>
      <c r="I115" s="17">
        <v>42</v>
      </c>
      <c r="J115" s="18">
        <v>1.2680859933141799</v>
      </c>
      <c r="K115" s="19">
        <v>0.14616421362543899</v>
      </c>
      <c r="L115" s="19">
        <v>28.511903687299199</v>
      </c>
      <c r="M115" s="19">
        <v>0.13301715525572499</v>
      </c>
      <c r="N115" s="19"/>
      <c r="O115" s="17"/>
      <c r="P115" s="17"/>
    </row>
    <row r="116" spans="1:16" s="16" customFormat="1" x14ac:dyDescent="0.35">
      <c r="A116" s="16" t="s">
        <v>21</v>
      </c>
      <c r="B116" s="16">
        <v>48000</v>
      </c>
      <c r="C116" s="17" t="s">
        <v>9</v>
      </c>
      <c r="D116" s="17">
        <v>13463</v>
      </c>
      <c r="E116" s="16">
        <v>100</v>
      </c>
      <c r="F116" s="17">
        <v>100</v>
      </c>
      <c r="G116" s="17"/>
      <c r="H116" s="17"/>
      <c r="I116" s="17">
        <v>42</v>
      </c>
      <c r="J116" s="18">
        <v>1.12318553010888</v>
      </c>
      <c r="K116" s="19">
        <v>0.14024808260219801</v>
      </c>
      <c r="L116" s="19">
        <v>21.9494725945708</v>
      </c>
      <c r="M116" s="19">
        <v>0.12659003502329899</v>
      </c>
      <c r="N116" s="19">
        <v>8.7821689185904397E-2</v>
      </c>
      <c r="O116" s="17"/>
      <c r="P116" s="17"/>
    </row>
    <row r="117" spans="1:16" s="16" customFormat="1" x14ac:dyDescent="0.35">
      <c r="A117" s="16" t="s">
        <v>21</v>
      </c>
      <c r="B117" s="16">
        <v>48000</v>
      </c>
      <c r="C117" s="17" t="s">
        <v>9</v>
      </c>
      <c r="D117" s="17">
        <v>13463</v>
      </c>
      <c r="E117" s="16">
        <v>100</v>
      </c>
      <c r="F117" s="17">
        <v>200</v>
      </c>
      <c r="G117" s="17"/>
      <c r="H117" s="17"/>
      <c r="I117" s="17">
        <v>42</v>
      </c>
      <c r="J117" s="18">
        <v>0.99719524449035302</v>
      </c>
      <c r="K117" s="19">
        <v>0.135560354927377</v>
      </c>
      <c r="L117" s="19">
        <v>20.7128063902958</v>
      </c>
      <c r="M117" s="19">
        <v>0.121544301356057</v>
      </c>
      <c r="N117" s="19">
        <v>9.2526590339239004E-2</v>
      </c>
      <c r="O117" s="17"/>
      <c r="P117" s="17"/>
    </row>
    <row r="118" spans="1:16" s="16" customFormat="1" x14ac:dyDescent="0.35">
      <c r="A118" s="16" t="s">
        <v>21</v>
      </c>
      <c r="B118" s="16">
        <v>48000</v>
      </c>
      <c r="C118" s="17" t="s">
        <v>9</v>
      </c>
      <c r="D118" s="17">
        <v>13463</v>
      </c>
      <c r="E118" s="16">
        <v>100</v>
      </c>
      <c r="F118" s="17">
        <v>400</v>
      </c>
      <c r="G118" s="17"/>
      <c r="H118" s="17"/>
      <c r="I118" s="17">
        <v>42</v>
      </c>
      <c r="J118" s="18">
        <v>1.0867464112812699</v>
      </c>
      <c r="K118" s="19">
        <v>0.13983351264476401</v>
      </c>
      <c r="L118" s="19">
        <v>18.979743834511499</v>
      </c>
      <c r="M118" s="19">
        <v>0.124734426884066</v>
      </c>
      <c r="N118" s="19">
        <v>8.4780461418146394E-2</v>
      </c>
      <c r="O118" s="17"/>
      <c r="P118" s="17"/>
    </row>
    <row r="119" spans="1:16" s="16" customFormat="1" x14ac:dyDescent="0.35">
      <c r="A119" s="16" t="s">
        <v>21</v>
      </c>
      <c r="B119" s="16">
        <v>48000</v>
      </c>
      <c r="C119" s="17" t="s">
        <v>9</v>
      </c>
      <c r="D119" s="17">
        <v>13463</v>
      </c>
      <c r="E119" s="16">
        <v>200</v>
      </c>
      <c r="F119" s="17">
        <v>50</v>
      </c>
      <c r="G119" s="17"/>
      <c r="H119" s="17"/>
      <c r="I119" s="17">
        <v>42</v>
      </c>
      <c r="J119" s="18">
        <v>1.05958695110418</v>
      </c>
      <c r="K119" s="19">
        <v>0.137825652728641</v>
      </c>
      <c r="L119" s="19">
        <v>20.122850769566899</v>
      </c>
      <c r="M119" s="19">
        <v>0.123928959665505</v>
      </c>
      <c r="N119" s="19">
        <v>8.7829006351591493E-2</v>
      </c>
      <c r="O119" s="17"/>
      <c r="P119" s="17"/>
    </row>
    <row r="120" spans="1:16" s="16" customFormat="1" x14ac:dyDescent="0.35">
      <c r="A120" s="16" t="s">
        <v>21</v>
      </c>
      <c r="B120" s="16">
        <v>48000</v>
      </c>
      <c r="C120" s="17" t="s">
        <v>9</v>
      </c>
      <c r="D120" s="17">
        <v>13463</v>
      </c>
      <c r="E120" s="16">
        <v>200</v>
      </c>
      <c r="F120" s="17">
        <v>100</v>
      </c>
      <c r="G120" s="17"/>
      <c r="H120" s="17"/>
      <c r="I120" s="17">
        <v>42</v>
      </c>
      <c r="J120" s="18">
        <v>1.02581849327672</v>
      </c>
      <c r="K120" s="19">
        <v>0.13621914771003299</v>
      </c>
      <c r="L120" s="19">
        <v>20.7500287533347</v>
      </c>
      <c r="M120" s="19">
        <v>0.12232933356511901</v>
      </c>
      <c r="N120" s="19">
        <v>9.2456969482916096E-2</v>
      </c>
      <c r="O120" s="17"/>
      <c r="P120" s="17"/>
    </row>
    <row r="121" spans="1:16" s="16" customFormat="1" x14ac:dyDescent="0.35">
      <c r="A121" s="16" t="s">
        <v>21</v>
      </c>
      <c r="B121" s="16">
        <v>48000</v>
      </c>
      <c r="C121" s="17" t="s">
        <v>9</v>
      </c>
      <c r="D121" s="17">
        <v>13463</v>
      </c>
      <c r="E121" s="16">
        <v>200</v>
      </c>
      <c r="F121" s="17">
        <v>200</v>
      </c>
      <c r="G121" s="17"/>
      <c r="H121" s="17"/>
      <c r="I121" s="17">
        <v>42</v>
      </c>
      <c r="J121" s="18">
        <v>1.0142830748179701</v>
      </c>
      <c r="K121" s="19">
        <v>0.136906633769529</v>
      </c>
      <c r="L121" s="19">
        <v>16.218035257216101</v>
      </c>
      <c r="M121" s="19">
        <v>0.122288426862787</v>
      </c>
      <c r="N121" s="19">
        <v>8.1100927705568704E-2</v>
      </c>
      <c r="O121" s="17"/>
      <c r="P121" s="17"/>
    </row>
    <row r="122" spans="1:16" s="16" customFormat="1" x14ac:dyDescent="0.35">
      <c r="A122" s="16" t="s">
        <v>21</v>
      </c>
      <c r="B122" s="16">
        <v>48000</v>
      </c>
      <c r="C122" s="17" t="s">
        <v>9</v>
      </c>
      <c r="D122" s="17">
        <v>13463</v>
      </c>
      <c r="E122" s="16">
        <v>200</v>
      </c>
      <c r="F122" s="17">
        <v>400</v>
      </c>
      <c r="G122" s="17"/>
      <c r="H122" s="17"/>
      <c r="I122" s="17">
        <v>42</v>
      </c>
      <c r="J122" s="17" t="s">
        <v>23</v>
      </c>
      <c r="K122" s="16" t="s">
        <v>23</v>
      </c>
      <c r="L122" s="16" t="s">
        <v>23</v>
      </c>
      <c r="M122" s="17" t="s">
        <v>23</v>
      </c>
      <c r="N122" s="17" t="s">
        <v>23</v>
      </c>
      <c r="O122" s="17" t="s">
        <v>30</v>
      </c>
      <c r="P122" s="1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316F-4817-4EA0-A0F4-1C2E6B415461}">
  <dimension ref="A1:Q106"/>
  <sheetViews>
    <sheetView zoomScale="55" zoomScaleNormal="55" workbookViewId="0">
      <pane ySplit="1" topLeftCell="A86" activePane="bottomLeft" state="frozen"/>
      <selection pane="bottomLeft" activeCell="O109" sqref="O109"/>
    </sheetView>
  </sheetViews>
  <sheetFormatPr baseColWidth="10" defaultRowHeight="14.5" x14ac:dyDescent="0.35"/>
  <cols>
    <col min="1" max="1" width="10.90625" style="49"/>
    <col min="2" max="2" width="5.81640625" style="49" bestFit="1" customWidth="1"/>
    <col min="3" max="3" width="10.36328125" style="49" bestFit="1" customWidth="1"/>
    <col min="4" max="4" width="10.54296875" style="49" bestFit="1" customWidth="1"/>
    <col min="5" max="5" width="7.90625" style="49" customWidth="1"/>
    <col min="6" max="6" width="6.7265625" style="49" bestFit="1" customWidth="1"/>
    <col min="7" max="7" width="7.36328125" style="49" bestFit="1" customWidth="1"/>
    <col min="8" max="8" width="7.7265625" style="49" customWidth="1"/>
    <col min="9" max="9" width="4.90625" style="49" bestFit="1" customWidth="1"/>
    <col min="10" max="10" width="10.36328125" style="49" bestFit="1" customWidth="1"/>
    <col min="11" max="14" width="10.90625" style="49"/>
    <col min="15" max="15" width="6.54296875" style="49" bestFit="1" customWidth="1"/>
    <col min="16" max="16" width="10.6328125" style="50" bestFit="1" customWidth="1"/>
    <col min="17" max="17" width="37.36328125" style="49" customWidth="1"/>
    <col min="18" max="16384" width="10.90625" style="49"/>
  </cols>
  <sheetData>
    <row r="1" spans="1:17" s="42" customFormat="1" ht="29" x14ac:dyDescent="0.35">
      <c r="A1" s="42" t="s">
        <v>7</v>
      </c>
      <c r="B1" s="42" t="s">
        <v>25</v>
      </c>
      <c r="C1" s="42" t="s">
        <v>188</v>
      </c>
      <c r="D1" s="42" t="s">
        <v>26</v>
      </c>
      <c r="E1" s="42" t="s">
        <v>233</v>
      </c>
      <c r="F1" s="42" t="s">
        <v>189</v>
      </c>
      <c r="G1" s="42" t="s">
        <v>234</v>
      </c>
      <c r="H1" s="42" t="s">
        <v>191</v>
      </c>
      <c r="I1" s="42" t="s">
        <v>190</v>
      </c>
      <c r="J1" s="42" t="s">
        <v>2</v>
      </c>
      <c r="K1" s="42" t="s">
        <v>3</v>
      </c>
      <c r="L1" s="42" t="s">
        <v>6</v>
      </c>
      <c r="M1" s="42" t="s">
        <v>193</v>
      </c>
      <c r="N1" s="42" t="s">
        <v>194</v>
      </c>
      <c r="O1" s="42" t="s">
        <v>232</v>
      </c>
      <c r="P1" s="43" t="s">
        <v>192</v>
      </c>
      <c r="Q1" s="42" t="s">
        <v>200</v>
      </c>
    </row>
    <row r="2" spans="1:17" s="16" customFormat="1" x14ac:dyDescent="0.35">
      <c r="A2" s="16" t="s">
        <v>21</v>
      </c>
      <c r="B2" s="16">
        <v>48000</v>
      </c>
      <c r="C2" s="17" t="s">
        <v>9</v>
      </c>
      <c r="D2" s="17">
        <v>13463</v>
      </c>
      <c r="E2" s="17"/>
      <c r="F2" s="16">
        <v>100</v>
      </c>
      <c r="G2" s="17">
        <v>50</v>
      </c>
      <c r="H2" s="17"/>
      <c r="I2" s="17">
        <v>42</v>
      </c>
      <c r="J2" s="18">
        <v>1.2680859933141799</v>
      </c>
      <c r="K2" s="19">
        <v>28.511903687299199</v>
      </c>
      <c r="L2" s="19">
        <v>0.14616421362543899</v>
      </c>
      <c r="M2" s="19">
        <v>0.13301715525572499</v>
      </c>
      <c r="N2" s="19"/>
      <c r="O2" s="19"/>
      <c r="P2" s="17"/>
      <c r="Q2" s="17"/>
    </row>
    <row r="3" spans="1:17" s="16" customFormat="1" x14ac:dyDescent="0.35">
      <c r="A3" s="16" t="s">
        <v>21</v>
      </c>
      <c r="B3" s="16">
        <v>48000</v>
      </c>
      <c r="C3" s="17" t="s">
        <v>9</v>
      </c>
      <c r="D3" s="17">
        <v>13463</v>
      </c>
      <c r="E3" s="17"/>
      <c r="F3" s="16">
        <v>100</v>
      </c>
      <c r="G3" s="17">
        <v>100</v>
      </c>
      <c r="H3" s="17"/>
      <c r="I3" s="17">
        <v>42</v>
      </c>
      <c r="J3" s="18">
        <v>1.12318553010888</v>
      </c>
      <c r="K3" s="19">
        <v>21.9494725945708</v>
      </c>
      <c r="L3" s="19">
        <v>0.14024808260219801</v>
      </c>
      <c r="M3" s="19">
        <v>0.12659003502329899</v>
      </c>
      <c r="N3" s="19">
        <v>8.7821689185904397E-2</v>
      </c>
      <c r="O3" s="19"/>
      <c r="P3" s="17"/>
      <c r="Q3" s="17"/>
    </row>
    <row r="4" spans="1:17" s="16" customFormat="1" x14ac:dyDescent="0.35">
      <c r="A4" s="16" t="s">
        <v>21</v>
      </c>
      <c r="B4" s="16">
        <v>48000</v>
      </c>
      <c r="C4" s="17" t="s">
        <v>9</v>
      </c>
      <c r="D4" s="17">
        <v>13463</v>
      </c>
      <c r="E4" s="17"/>
      <c r="F4" s="16">
        <v>100</v>
      </c>
      <c r="G4" s="17">
        <v>200</v>
      </c>
      <c r="H4" s="17"/>
      <c r="I4" s="17">
        <v>42</v>
      </c>
      <c r="J4" s="18">
        <v>0.99719524449035302</v>
      </c>
      <c r="K4" s="19">
        <v>20.7128063902958</v>
      </c>
      <c r="L4" s="19">
        <v>0.135560354927377</v>
      </c>
      <c r="M4" s="19">
        <v>0.121544301356057</v>
      </c>
      <c r="N4" s="19">
        <v>9.2526590339239004E-2</v>
      </c>
      <c r="O4" s="19"/>
      <c r="P4" s="17"/>
      <c r="Q4" s="17"/>
    </row>
    <row r="5" spans="1:17" s="16" customFormat="1" x14ac:dyDescent="0.35">
      <c r="A5" s="16" t="s">
        <v>21</v>
      </c>
      <c r="B5" s="16">
        <v>48000</v>
      </c>
      <c r="C5" s="17" t="s">
        <v>9</v>
      </c>
      <c r="D5" s="17">
        <v>13463</v>
      </c>
      <c r="E5" s="17"/>
      <c r="F5" s="16">
        <v>100</v>
      </c>
      <c r="G5" s="17">
        <v>400</v>
      </c>
      <c r="H5" s="17"/>
      <c r="I5" s="17">
        <v>42</v>
      </c>
      <c r="J5" s="18">
        <v>1.0867464112812699</v>
      </c>
      <c r="K5" s="19">
        <v>18.979743834511499</v>
      </c>
      <c r="L5" s="19">
        <v>0.13983351264476401</v>
      </c>
      <c r="M5" s="19">
        <v>0.124734426884066</v>
      </c>
      <c r="N5" s="19">
        <v>8.4780461418146394E-2</v>
      </c>
      <c r="O5" s="19"/>
      <c r="P5" s="17"/>
      <c r="Q5" s="17"/>
    </row>
    <row r="6" spans="1:17" s="16" customFormat="1" x14ac:dyDescent="0.35">
      <c r="A6" s="16" t="s">
        <v>21</v>
      </c>
      <c r="B6" s="16">
        <v>48000</v>
      </c>
      <c r="C6" s="17" t="s">
        <v>9</v>
      </c>
      <c r="D6" s="17">
        <v>13463</v>
      </c>
      <c r="E6" s="17"/>
      <c r="F6" s="16">
        <v>200</v>
      </c>
      <c r="G6" s="17">
        <v>50</v>
      </c>
      <c r="H6" s="17"/>
      <c r="I6" s="17">
        <v>42</v>
      </c>
      <c r="J6" s="18">
        <v>1.05958695110418</v>
      </c>
      <c r="K6" s="19">
        <v>20.122850769566899</v>
      </c>
      <c r="L6" s="19">
        <v>0.137825652728641</v>
      </c>
      <c r="M6" s="19">
        <v>0.123928959665505</v>
      </c>
      <c r="N6" s="19">
        <v>8.7829006351591493E-2</v>
      </c>
      <c r="O6" s="19"/>
      <c r="P6" s="17"/>
      <c r="Q6" s="17"/>
    </row>
    <row r="7" spans="1:17" s="16" customFormat="1" x14ac:dyDescent="0.35">
      <c r="A7" s="16" t="s">
        <v>21</v>
      </c>
      <c r="B7" s="16">
        <v>48000</v>
      </c>
      <c r="C7" s="17" t="s">
        <v>9</v>
      </c>
      <c r="D7" s="17">
        <v>13463</v>
      </c>
      <c r="E7" s="17"/>
      <c r="F7" s="16">
        <v>200</v>
      </c>
      <c r="G7" s="17">
        <v>100</v>
      </c>
      <c r="H7" s="17"/>
      <c r="I7" s="17">
        <v>42</v>
      </c>
      <c r="J7" s="18">
        <v>1.02581849327672</v>
      </c>
      <c r="K7" s="19">
        <v>20.7500287533347</v>
      </c>
      <c r="L7" s="19">
        <v>0.13621914771003299</v>
      </c>
      <c r="M7" s="19">
        <v>0.12232933356511901</v>
      </c>
      <c r="N7" s="19">
        <v>9.2456969482916096E-2</v>
      </c>
      <c r="O7" s="19"/>
      <c r="P7" s="17"/>
      <c r="Q7" s="17"/>
    </row>
    <row r="8" spans="1:17" s="16" customFormat="1" x14ac:dyDescent="0.35">
      <c r="A8" s="16" t="s">
        <v>21</v>
      </c>
      <c r="B8" s="16">
        <v>48000</v>
      </c>
      <c r="C8" s="17" t="s">
        <v>9</v>
      </c>
      <c r="D8" s="17">
        <v>13463</v>
      </c>
      <c r="E8" s="17"/>
      <c r="F8" s="16">
        <v>200</v>
      </c>
      <c r="G8" s="17">
        <v>200</v>
      </c>
      <c r="H8" s="17"/>
      <c r="I8" s="17">
        <v>42</v>
      </c>
      <c r="J8" s="18">
        <v>1.0142830748179701</v>
      </c>
      <c r="K8" s="19">
        <v>16.218035257216101</v>
      </c>
      <c r="L8" s="19">
        <v>0.136906633769529</v>
      </c>
      <c r="M8" s="19">
        <v>0.122288426862787</v>
      </c>
      <c r="N8" s="19">
        <v>8.1100927705568704E-2</v>
      </c>
      <c r="O8" s="19"/>
      <c r="P8" s="17"/>
      <c r="Q8" s="17"/>
    </row>
    <row r="9" spans="1:17" s="16" customFormat="1" ht="29" x14ac:dyDescent="0.35">
      <c r="A9" s="16" t="s">
        <v>21</v>
      </c>
      <c r="B9" s="16">
        <v>48000</v>
      </c>
      <c r="C9" s="17" t="s">
        <v>9</v>
      </c>
      <c r="D9" s="17">
        <v>13463</v>
      </c>
      <c r="E9" s="17"/>
      <c r="F9" s="16">
        <v>200</v>
      </c>
      <c r="G9" s="17">
        <v>400</v>
      </c>
      <c r="H9" s="17"/>
      <c r="I9" s="17">
        <v>42</v>
      </c>
      <c r="J9" s="17" t="s">
        <v>23</v>
      </c>
      <c r="K9" s="16" t="s">
        <v>23</v>
      </c>
      <c r="L9" s="16" t="s">
        <v>23</v>
      </c>
      <c r="M9" s="17" t="s">
        <v>23</v>
      </c>
      <c r="N9" s="17" t="s">
        <v>23</v>
      </c>
      <c r="O9" s="17"/>
      <c r="P9" s="17"/>
      <c r="Q9" s="17" t="s">
        <v>30</v>
      </c>
    </row>
    <row r="10" spans="1:17" s="16" customFormat="1" x14ac:dyDescent="0.35">
      <c r="C10" s="17"/>
      <c r="D10" s="17"/>
      <c r="E10" s="17"/>
      <c r="G10" s="17"/>
      <c r="H10" s="17"/>
      <c r="I10" s="17"/>
      <c r="J10" s="17"/>
      <c r="M10" s="17"/>
      <c r="N10" s="17"/>
      <c r="O10" s="17"/>
      <c r="P10" s="17"/>
      <c r="Q10" s="17"/>
    </row>
    <row r="11" spans="1:17" s="16" customFormat="1" x14ac:dyDescent="0.35">
      <c r="A11" s="16" t="s">
        <v>21</v>
      </c>
      <c r="B11" s="16">
        <v>48000</v>
      </c>
      <c r="C11" s="17" t="s">
        <v>9</v>
      </c>
      <c r="D11" s="17">
        <v>973443</v>
      </c>
      <c r="E11" s="17"/>
      <c r="F11" s="16">
        <v>100</v>
      </c>
      <c r="G11" s="17">
        <v>50</v>
      </c>
      <c r="H11" s="17" t="s">
        <v>41</v>
      </c>
      <c r="I11" s="17">
        <v>42</v>
      </c>
      <c r="J11" s="18">
        <v>1.0928306800000001</v>
      </c>
      <c r="K11" s="19">
        <v>0.1385564</v>
      </c>
      <c r="L11" s="19">
        <v>24.861992260000001</v>
      </c>
      <c r="M11" s="18">
        <v>0.12463774</v>
      </c>
      <c r="N11" s="18">
        <v>9.7951570000000002E-2</v>
      </c>
      <c r="O11" s="18"/>
      <c r="P11" s="17"/>
      <c r="Q11" s="17"/>
    </row>
    <row r="12" spans="1:17" s="16" customFormat="1" x14ac:dyDescent="0.35">
      <c r="A12" s="16" t="s">
        <v>21</v>
      </c>
      <c r="B12" s="16">
        <v>48000</v>
      </c>
      <c r="C12" s="17" t="s">
        <v>9</v>
      </c>
      <c r="D12" s="17">
        <v>973443</v>
      </c>
      <c r="E12" s="17"/>
      <c r="F12" s="16">
        <v>100</v>
      </c>
      <c r="G12" s="17">
        <v>50</v>
      </c>
      <c r="H12" s="17" t="s">
        <v>41</v>
      </c>
      <c r="I12" s="17">
        <v>43</v>
      </c>
      <c r="J12" s="18">
        <v>1.0211775999999999</v>
      </c>
      <c r="K12" s="19">
        <v>0.136819</v>
      </c>
      <c r="L12" s="19">
        <v>21.994852399999999</v>
      </c>
      <c r="M12" s="18">
        <v>0.12258102999999999</v>
      </c>
      <c r="N12" s="18">
        <v>9.6285949999999995E-2</v>
      </c>
      <c r="O12" s="18"/>
      <c r="P12" s="17"/>
      <c r="Q12" s="17"/>
    </row>
    <row r="13" spans="1:17" s="16" customFormat="1" x14ac:dyDescent="0.35">
      <c r="A13" s="16" t="s">
        <v>21</v>
      </c>
      <c r="B13" s="16">
        <v>48000</v>
      </c>
      <c r="C13" s="17" t="s">
        <v>9</v>
      </c>
      <c r="D13" s="17">
        <v>973443</v>
      </c>
      <c r="E13" s="17"/>
      <c r="F13" s="16">
        <v>100</v>
      </c>
      <c r="G13" s="17">
        <v>50</v>
      </c>
      <c r="H13" s="17" t="s">
        <v>41</v>
      </c>
      <c r="I13" s="17">
        <v>44</v>
      </c>
      <c r="J13" s="18">
        <v>1.11008726</v>
      </c>
      <c r="K13" s="19">
        <v>0.13853778999999999</v>
      </c>
      <c r="L13" s="19">
        <v>22.653153580000001</v>
      </c>
      <c r="M13" s="18">
        <v>0.12449884</v>
      </c>
      <c r="N13" s="18">
        <v>9.7312869999999996E-2</v>
      </c>
      <c r="O13" s="18"/>
      <c r="P13" s="17"/>
      <c r="Q13" s="17"/>
    </row>
    <row r="14" spans="1:17" s="16" customFormat="1" x14ac:dyDescent="0.35">
      <c r="C14" s="17"/>
      <c r="D14" s="17"/>
      <c r="E14" s="17"/>
      <c r="G14" s="17"/>
      <c r="H14" s="17"/>
      <c r="I14" s="17"/>
      <c r="J14" s="18"/>
      <c r="K14" s="19"/>
      <c r="L14" s="19"/>
      <c r="M14" s="18"/>
      <c r="N14" s="18"/>
      <c r="O14" s="18"/>
      <c r="P14" s="17"/>
      <c r="Q14" s="17"/>
    </row>
    <row r="15" spans="1:17" s="16" customFormat="1" x14ac:dyDescent="0.35">
      <c r="A15" s="16" t="s">
        <v>21</v>
      </c>
      <c r="B15" s="16">
        <v>48000</v>
      </c>
      <c r="C15" s="17" t="s">
        <v>9</v>
      </c>
      <c r="D15" s="17">
        <v>973443</v>
      </c>
      <c r="E15" s="17"/>
      <c r="F15" s="16">
        <v>150</v>
      </c>
      <c r="G15" s="17">
        <v>50</v>
      </c>
      <c r="H15" s="17" t="s">
        <v>41</v>
      </c>
      <c r="I15" s="17">
        <v>42</v>
      </c>
      <c r="J15" s="18">
        <v>1.1623582699999999</v>
      </c>
      <c r="K15" s="19">
        <v>0.13750419</v>
      </c>
      <c r="L15" s="19">
        <v>20.114826539999999</v>
      </c>
      <c r="M15" s="18">
        <v>0.12634770000000001</v>
      </c>
      <c r="N15" s="18">
        <v>9.3128180000000005E-2</v>
      </c>
      <c r="O15" s="18"/>
      <c r="P15" s="17"/>
      <c r="Q15" s="17"/>
    </row>
    <row r="16" spans="1:17" s="16" customFormat="1" x14ac:dyDescent="0.35">
      <c r="A16" s="16" t="s">
        <v>21</v>
      </c>
      <c r="B16" s="16">
        <v>48000</v>
      </c>
      <c r="C16" s="17" t="s">
        <v>9</v>
      </c>
      <c r="D16" s="17">
        <v>973443</v>
      </c>
      <c r="E16" s="17"/>
      <c r="F16" s="16">
        <v>150</v>
      </c>
      <c r="G16" s="17">
        <v>50</v>
      </c>
      <c r="H16" s="17" t="s">
        <v>41</v>
      </c>
      <c r="I16" s="17">
        <v>43</v>
      </c>
      <c r="J16" s="18">
        <v>1.1236643500000001</v>
      </c>
      <c r="K16" s="19">
        <v>0.13932241000000001</v>
      </c>
      <c r="L16" s="19">
        <v>19.16398332</v>
      </c>
      <c r="M16" s="18">
        <v>0.12674948</v>
      </c>
      <c r="N16" s="18">
        <v>9.3342679999999997E-2</v>
      </c>
      <c r="O16" s="18"/>
      <c r="P16" s="17"/>
      <c r="Q16" s="17"/>
    </row>
    <row r="17" spans="1:17" s="16" customFormat="1" x14ac:dyDescent="0.35">
      <c r="A17" s="16" t="s">
        <v>21</v>
      </c>
      <c r="B17" s="16">
        <v>48000</v>
      </c>
      <c r="C17" s="17" t="s">
        <v>9</v>
      </c>
      <c r="D17" s="17">
        <v>973443</v>
      </c>
      <c r="E17" s="17"/>
      <c r="F17" s="16">
        <v>150</v>
      </c>
      <c r="G17" s="17">
        <v>50</v>
      </c>
      <c r="H17" s="17" t="s">
        <v>41</v>
      </c>
      <c r="I17" s="17">
        <v>44</v>
      </c>
      <c r="J17" s="18">
        <v>1.0618540000000001</v>
      </c>
      <c r="K17" s="19">
        <v>0.13585643999999999</v>
      </c>
      <c r="L17" s="19">
        <v>21.250089289999998</v>
      </c>
      <c r="M17" s="18">
        <v>0.1218323</v>
      </c>
      <c r="N17" s="18">
        <v>9.371765E-2</v>
      </c>
      <c r="O17" s="18"/>
      <c r="P17" s="17"/>
      <c r="Q17" s="17"/>
    </row>
    <row r="18" spans="1:17" s="16" customFormat="1" x14ac:dyDescent="0.35">
      <c r="C18" s="17"/>
      <c r="D18" s="17"/>
      <c r="E18" s="17"/>
      <c r="G18" s="17"/>
      <c r="H18" s="17"/>
      <c r="I18" s="17"/>
      <c r="J18" s="18"/>
      <c r="K18" s="19"/>
      <c r="L18" s="19"/>
      <c r="M18" s="18"/>
      <c r="N18" s="18"/>
      <c r="O18" s="18"/>
      <c r="P18" s="17"/>
      <c r="Q18" s="17"/>
    </row>
    <row r="19" spans="1:17" s="16" customFormat="1" x14ac:dyDescent="0.35">
      <c r="A19" s="16" t="s">
        <v>21</v>
      </c>
      <c r="B19" s="16">
        <v>48000</v>
      </c>
      <c r="C19" s="17" t="s">
        <v>9</v>
      </c>
      <c r="D19" s="17">
        <v>973443</v>
      </c>
      <c r="E19" s="17"/>
      <c r="F19" s="16">
        <v>200</v>
      </c>
      <c r="G19" s="17">
        <v>50</v>
      </c>
      <c r="H19" s="17" t="s">
        <v>41</v>
      </c>
      <c r="I19" s="17">
        <v>42</v>
      </c>
      <c r="J19" s="18">
        <v>1.0456994900000001</v>
      </c>
      <c r="K19" s="19">
        <v>0.13580338</v>
      </c>
      <c r="L19" s="19">
        <v>19.471829289999999</v>
      </c>
      <c r="M19" s="18">
        <v>0.12214083000000001</v>
      </c>
      <c r="N19" s="18">
        <v>8.7908230000000004E-2</v>
      </c>
      <c r="O19" s="18"/>
      <c r="P19" s="17"/>
      <c r="Q19" s="17"/>
    </row>
    <row r="20" spans="1:17" s="16" customFormat="1" x14ac:dyDescent="0.35">
      <c r="A20" s="16" t="s">
        <v>21</v>
      </c>
      <c r="B20" s="16">
        <v>48000</v>
      </c>
      <c r="C20" s="17" t="s">
        <v>9</v>
      </c>
      <c r="D20" s="17">
        <v>973443</v>
      </c>
      <c r="E20" s="17"/>
      <c r="F20" s="16">
        <v>200</v>
      </c>
      <c r="G20" s="17">
        <v>50</v>
      </c>
      <c r="H20" s="17" t="s">
        <v>41</v>
      </c>
      <c r="I20" s="17">
        <v>43</v>
      </c>
      <c r="J20" s="18">
        <v>1.12771997</v>
      </c>
      <c r="K20" s="19">
        <v>0.13918104000000001</v>
      </c>
      <c r="L20" s="19">
        <v>21.319803619999998</v>
      </c>
      <c r="M20" s="18">
        <v>0.12664565999999999</v>
      </c>
      <c r="N20" s="18">
        <v>9.7753090000000001E-2</v>
      </c>
      <c r="O20" s="18"/>
      <c r="P20" s="17"/>
      <c r="Q20" s="17"/>
    </row>
    <row r="21" spans="1:17" s="16" customFormat="1" x14ac:dyDescent="0.35">
      <c r="A21" s="16" t="s">
        <v>21</v>
      </c>
      <c r="B21" s="16">
        <v>48000</v>
      </c>
      <c r="C21" s="17" t="s">
        <v>9</v>
      </c>
      <c r="D21" s="17">
        <v>973443</v>
      </c>
      <c r="E21" s="17"/>
      <c r="F21" s="16">
        <v>200</v>
      </c>
      <c r="G21" s="17">
        <v>50</v>
      </c>
      <c r="H21" s="17" t="s">
        <v>41</v>
      </c>
      <c r="I21" s="17">
        <v>44</v>
      </c>
      <c r="J21" s="18">
        <v>1.08086321</v>
      </c>
      <c r="K21" s="19">
        <v>0.1395064</v>
      </c>
      <c r="L21" s="19">
        <v>20.18196691</v>
      </c>
      <c r="M21" s="18">
        <v>0.12423935999999999</v>
      </c>
      <c r="N21" s="18">
        <v>9.0667059999999994E-2</v>
      </c>
      <c r="O21" s="18"/>
      <c r="P21" s="17"/>
      <c r="Q21" s="17"/>
    </row>
    <row r="22" spans="1:17" s="16" customFormat="1" x14ac:dyDescent="0.35">
      <c r="C22" s="17"/>
      <c r="D22" s="17"/>
      <c r="E22" s="17"/>
      <c r="G22" s="17"/>
      <c r="H22" s="17"/>
      <c r="I22" s="17"/>
      <c r="J22" s="18"/>
      <c r="K22" s="19"/>
      <c r="L22" s="19"/>
      <c r="M22" s="18"/>
      <c r="N22" s="18"/>
      <c r="O22" s="18"/>
      <c r="P22" s="17"/>
      <c r="Q22" s="17"/>
    </row>
    <row r="23" spans="1:17" s="16" customFormat="1" x14ac:dyDescent="0.35">
      <c r="A23" s="16" t="s">
        <v>21</v>
      </c>
      <c r="B23" s="16">
        <v>48000</v>
      </c>
      <c r="C23" s="17" t="s">
        <v>9</v>
      </c>
      <c r="D23" s="17">
        <v>973443</v>
      </c>
      <c r="E23" s="17"/>
      <c r="F23" s="16">
        <v>250</v>
      </c>
      <c r="G23" s="17">
        <v>50</v>
      </c>
      <c r="H23" s="17" t="s">
        <v>41</v>
      </c>
      <c r="I23" s="17">
        <v>42</v>
      </c>
      <c r="J23" s="18">
        <v>1.08147514</v>
      </c>
      <c r="K23" s="19">
        <v>0.13537467</v>
      </c>
      <c r="L23" s="19">
        <v>18.318156070000001</v>
      </c>
      <c r="M23" s="18">
        <v>0.12266404</v>
      </c>
      <c r="N23" s="18">
        <v>8.7437139999999997E-2</v>
      </c>
      <c r="O23" s="18"/>
      <c r="P23" s="17"/>
      <c r="Q23" s="17"/>
    </row>
    <row r="24" spans="1:17" s="16" customFormat="1" x14ac:dyDescent="0.35">
      <c r="A24" s="16" t="s">
        <v>21</v>
      </c>
      <c r="B24" s="16">
        <v>48000</v>
      </c>
      <c r="C24" s="17" t="s">
        <v>9</v>
      </c>
      <c r="D24" s="17">
        <v>973443</v>
      </c>
      <c r="E24" s="17"/>
      <c r="F24" s="16">
        <v>250</v>
      </c>
      <c r="G24" s="17">
        <v>50</v>
      </c>
      <c r="H24" s="17" t="s">
        <v>41</v>
      </c>
      <c r="I24" s="17">
        <v>43</v>
      </c>
      <c r="J24" s="18">
        <v>1.0211775999999999</v>
      </c>
      <c r="K24" s="19">
        <v>0.136819</v>
      </c>
      <c r="L24" s="19">
        <v>21.994852399999999</v>
      </c>
      <c r="M24" s="18">
        <v>0.12258102999999999</v>
      </c>
      <c r="N24" s="18">
        <v>9.6285949999999995E-2</v>
      </c>
      <c r="O24" s="18"/>
      <c r="P24" s="17"/>
      <c r="Q24" s="17"/>
    </row>
    <row r="25" spans="1:17" s="16" customFormat="1" x14ac:dyDescent="0.35">
      <c r="A25" s="16" t="s">
        <v>21</v>
      </c>
      <c r="B25" s="16">
        <v>48000</v>
      </c>
      <c r="C25" s="17" t="s">
        <v>9</v>
      </c>
      <c r="D25" s="17">
        <v>973443</v>
      </c>
      <c r="E25" s="17"/>
      <c r="F25" s="16">
        <v>250</v>
      </c>
      <c r="G25" s="17">
        <v>50</v>
      </c>
      <c r="H25" s="17" t="s">
        <v>41</v>
      </c>
      <c r="I25" s="17">
        <v>44</v>
      </c>
      <c r="J25" s="18"/>
      <c r="K25" s="19"/>
      <c r="L25" s="19"/>
      <c r="M25" s="18"/>
      <c r="N25" s="18"/>
      <c r="O25" s="18"/>
      <c r="P25" s="17"/>
      <c r="Q25" s="17"/>
    </row>
    <row r="26" spans="1:17" s="16" customFormat="1" x14ac:dyDescent="0.35">
      <c r="C26" s="17"/>
      <c r="D26" s="17"/>
      <c r="E26" s="17"/>
      <c r="G26" s="17"/>
      <c r="H26" s="17"/>
      <c r="I26" s="17"/>
      <c r="J26" s="18"/>
      <c r="K26" s="19"/>
      <c r="L26" s="19"/>
      <c r="M26" s="18"/>
      <c r="N26" s="18"/>
      <c r="O26" s="18"/>
      <c r="P26" s="17"/>
      <c r="Q26" s="17"/>
    </row>
    <row r="27" spans="1:17" s="16" customFormat="1" x14ac:dyDescent="0.35">
      <c r="A27" s="16" t="s">
        <v>21</v>
      </c>
      <c r="B27" s="16">
        <v>48000</v>
      </c>
      <c r="C27" s="17" t="s">
        <v>9</v>
      </c>
      <c r="D27" s="17">
        <v>973443</v>
      </c>
      <c r="E27" s="17"/>
      <c r="F27" s="16">
        <v>100</v>
      </c>
      <c r="G27" s="17">
        <v>100</v>
      </c>
      <c r="H27" s="17" t="s">
        <v>41</v>
      </c>
      <c r="I27" s="17">
        <v>42</v>
      </c>
      <c r="J27" s="18">
        <v>1.2364581699999999</v>
      </c>
      <c r="K27" s="19">
        <v>0.13921232</v>
      </c>
      <c r="L27" s="19">
        <v>22.851037340000001</v>
      </c>
      <c r="M27" s="18">
        <v>0.12712546999999999</v>
      </c>
      <c r="N27" s="18">
        <v>9.8818719999999999E-2</v>
      </c>
      <c r="O27" s="18"/>
      <c r="P27" s="17"/>
      <c r="Q27" s="17"/>
    </row>
    <row r="28" spans="1:17" s="16" customFormat="1" x14ac:dyDescent="0.35">
      <c r="A28" s="16" t="s">
        <v>21</v>
      </c>
      <c r="B28" s="16">
        <v>48000</v>
      </c>
      <c r="C28" s="17" t="s">
        <v>9</v>
      </c>
      <c r="D28" s="17">
        <v>973443</v>
      </c>
      <c r="E28" s="17"/>
      <c r="F28" s="16">
        <v>100</v>
      </c>
      <c r="G28" s="17">
        <v>100</v>
      </c>
      <c r="H28" s="17" t="s">
        <v>41</v>
      </c>
      <c r="I28" s="17">
        <v>43</v>
      </c>
      <c r="J28" s="18"/>
      <c r="K28" s="19"/>
      <c r="L28" s="19"/>
      <c r="M28" s="18"/>
      <c r="N28" s="18"/>
      <c r="O28" s="18"/>
      <c r="P28" s="17"/>
      <c r="Q28" s="17"/>
    </row>
    <row r="29" spans="1:17" s="16" customFormat="1" x14ac:dyDescent="0.35">
      <c r="A29" s="16" t="s">
        <v>21</v>
      </c>
      <c r="B29" s="16">
        <v>48000</v>
      </c>
      <c r="C29" s="17" t="s">
        <v>9</v>
      </c>
      <c r="D29" s="17">
        <v>973443</v>
      </c>
      <c r="E29" s="17"/>
      <c r="F29" s="16">
        <v>100</v>
      </c>
      <c r="G29" s="17">
        <v>100</v>
      </c>
      <c r="H29" s="17" t="s">
        <v>41</v>
      </c>
      <c r="I29" s="17">
        <v>44</v>
      </c>
      <c r="J29" s="18"/>
      <c r="K29" s="19"/>
      <c r="L29" s="19"/>
      <c r="M29" s="18"/>
      <c r="N29" s="18"/>
      <c r="O29" s="18"/>
      <c r="P29" s="17"/>
      <c r="Q29" s="17"/>
    </row>
    <row r="30" spans="1:17" s="16" customFormat="1" x14ac:dyDescent="0.35">
      <c r="C30" s="17"/>
      <c r="D30" s="17"/>
      <c r="E30" s="17"/>
      <c r="G30" s="17"/>
      <c r="H30" s="17"/>
      <c r="I30" s="17"/>
      <c r="J30" s="18"/>
      <c r="K30" s="19"/>
      <c r="L30" s="19"/>
      <c r="M30" s="18"/>
      <c r="N30" s="18"/>
      <c r="O30" s="18"/>
      <c r="P30" s="17"/>
      <c r="Q30" s="17"/>
    </row>
    <row r="31" spans="1:17" s="16" customFormat="1" x14ac:dyDescent="0.35">
      <c r="A31" s="16" t="s">
        <v>21</v>
      </c>
      <c r="B31" s="16">
        <v>48000</v>
      </c>
      <c r="C31" s="17" t="s">
        <v>9</v>
      </c>
      <c r="D31" s="17">
        <v>973443</v>
      </c>
      <c r="E31" s="17"/>
      <c r="F31" s="17">
        <v>150</v>
      </c>
      <c r="G31" s="17">
        <v>100</v>
      </c>
      <c r="H31" s="17" t="s">
        <v>41</v>
      </c>
      <c r="I31" s="17">
        <v>42</v>
      </c>
      <c r="J31" s="18">
        <v>1.00655607</v>
      </c>
      <c r="K31" s="19">
        <v>0.13371388000000001</v>
      </c>
      <c r="L31" s="19">
        <v>14.88028053</v>
      </c>
      <c r="M31" s="18">
        <v>0.11965089</v>
      </c>
      <c r="N31" s="18">
        <v>8.0726199999999998E-2</v>
      </c>
      <c r="O31" s="18"/>
      <c r="P31" s="17"/>
      <c r="Q31" s="17"/>
    </row>
    <row r="32" spans="1:17" s="16" customFormat="1" x14ac:dyDescent="0.35">
      <c r="A32" s="16" t="s">
        <v>21</v>
      </c>
      <c r="B32" s="16">
        <v>48000</v>
      </c>
      <c r="C32" s="17" t="s">
        <v>9</v>
      </c>
      <c r="D32" s="17">
        <v>973443</v>
      </c>
      <c r="E32" s="17"/>
      <c r="F32" s="17">
        <v>150</v>
      </c>
      <c r="G32" s="17">
        <v>100</v>
      </c>
      <c r="H32" s="17" t="s">
        <v>41</v>
      </c>
      <c r="I32" s="17">
        <v>43</v>
      </c>
      <c r="J32" s="18"/>
      <c r="K32" s="19"/>
      <c r="L32" s="19"/>
      <c r="M32" s="18"/>
      <c r="N32" s="18"/>
      <c r="O32" s="18"/>
      <c r="P32" s="17"/>
      <c r="Q32" s="17"/>
    </row>
    <row r="33" spans="1:17" s="16" customFormat="1" x14ac:dyDescent="0.35">
      <c r="A33" s="16" t="s">
        <v>21</v>
      </c>
      <c r="B33" s="16">
        <v>48000</v>
      </c>
      <c r="C33" s="17" t="s">
        <v>9</v>
      </c>
      <c r="D33" s="17">
        <v>973443</v>
      </c>
      <c r="E33" s="17"/>
      <c r="F33" s="17">
        <v>150</v>
      </c>
      <c r="G33" s="17">
        <v>100</v>
      </c>
      <c r="H33" s="17" t="s">
        <v>41</v>
      </c>
      <c r="I33" s="17">
        <v>44</v>
      </c>
      <c r="J33" s="18"/>
      <c r="K33" s="19"/>
      <c r="L33" s="19"/>
      <c r="M33" s="18"/>
      <c r="N33" s="18"/>
      <c r="O33" s="18"/>
      <c r="P33" s="17"/>
      <c r="Q33" s="17"/>
    </row>
    <row r="34" spans="1:17" s="16" customFormat="1" x14ac:dyDescent="0.35">
      <c r="C34" s="17"/>
      <c r="D34" s="17"/>
      <c r="E34" s="17"/>
      <c r="G34" s="17"/>
      <c r="H34" s="17"/>
      <c r="I34" s="17"/>
      <c r="J34" s="18"/>
      <c r="K34" s="19"/>
      <c r="L34" s="19"/>
      <c r="M34" s="18"/>
      <c r="N34" s="18"/>
      <c r="O34" s="18"/>
      <c r="P34" s="17"/>
      <c r="Q34" s="17"/>
    </row>
    <row r="35" spans="1:17" s="16" customFormat="1" x14ac:dyDescent="0.35">
      <c r="A35" s="16" t="s">
        <v>21</v>
      </c>
      <c r="B35" s="16">
        <v>48000</v>
      </c>
      <c r="C35" s="17" t="s">
        <v>9</v>
      </c>
      <c r="D35" s="17">
        <v>973443</v>
      </c>
      <c r="E35" s="17"/>
      <c r="F35" s="17">
        <v>200</v>
      </c>
      <c r="G35" s="17">
        <v>100</v>
      </c>
      <c r="H35" s="17" t="s">
        <v>41</v>
      </c>
      <c r="I35" s="17">
        <v>42</v>
      </c>
      <c r="J35" s="18">
        <v>1.0212013200000001</v>
      </c>
      <c r="K35" s="19">
        <v>0.13583945</v>
      </c>
      <c r="L35" s="19">
        <v>14.19714383</v>
      </c>
      <c r="M35" s="18">
        <v>0.12079805</v>
      </c>
      <c r="N35" s="18">
        <v>7.7702610000000005E-2</v>
      </c>
      <c r="O35" s="18"/>
      <c r="P35" s="17"/>
      <c r="Q35" s="17"/>
    </row>
    <row r="36" spans="1:17" s="16" customFormat="1" x14ac:dyDescent="0.35">
      <c r="A36" s="16" t="s">
        <v>21</v>
      </c>
      <c r="B36" s="16">
        <v>48000</v>
      </c>
      <c r="C36" s="17" t="s">
        <v>9</v>
      </c>
      <c r="D36" s="17">
        <v>973443</v>
      </c>
      <c r="E36" s="17"/>
      <c r="F36" s="17">
        <v>200</v>
      </c>
      <c r="G36" s="17">
        <v>100</v>
      </c>
      <c r="H36" s="17" t="s">
        <v>41</v>
      </c>
      <c r="I36" s="17">
        <v>43</v>
      </c>
      <c r="J36" s="18">
        <v>1.03131091</v>
      </c>
      <c r="K36" s="19">
        <v>0.13666711000000001</v>
      </c>
      <c r="L36" s="19">
        <v>17.004873679999999</v>
      </c>
      <c r="M36" s="18">
        <v>0.12285705</v>
      </c>
      <c r="N36" s="18">
        <v>8.4793569999999999E-2</v>
      </c>
      <c r="O36" s="18"/>
      <c r="P36" s="17"/>
      <c r="Q36" s="17" t="s">
        <v>204</v>
      </c>
    </row>
    <row r="37" spans="1:17" s="16" customFormat="1" x14ac:dyDescent="0.35">
      <c r="A37" s="16" t="s">
        <v>21</v>
      </c>
      <c r="B37" s="16">
        <v>48000</v>
      </c>
      <c r="C37" s="17" t="s">
        <v>9</v>
      </c>
      <c r="D37" s="17">
        <v>973443</v>
      </c>
      <c r="E37" s="17"/>
      <c r="F37" s="17">
        <v>200</v>
      </c>
      <c r="G37" s="17">
        <v>100</v>
      </c>
      <c r="H37" s="17" t="s">
        <v>41</v>
      </c>
      <c r="I37" s="17">
        <v>44</v>
      </c>
      <c r="J37" s="18"/>
      <c r="K37" s="19"/>
      <c r="L37" s="19"/>
      <c r="M37" s="18"/>
      <c r="N37" s="18"/>
      <c r="O37" s="18"/>
      <c r="P37" s="17"/>
      <c r="Q37" s="17"/>
    </row>
    <row r="38" spans="1:17" s="16" customFormat="1" x14ac:dyDescent="0.35">
      <c r="C38" s="17"/>
      <c r="D38" s="17"/>
      <c r="E38" s="17"/>
      <c r="G38" s="17"/>
      <c r="H38" s="17"/>
      <c r="I38" s="17"/>
      <c r="J38" s="18"/>
      <c r="K38" s="19"/>
      <c r="L38" s="19"/>
      <c r="M38" s="18"/>
      <c r="N38" s="18"/>
      <c r="O38" s="18"/>
      <c r="P38" s="17"/>
      <c r="Q38" s="17"/>
    </row>
    <row r="39" spans="1:17" s="16" customFormat="1" x14ac:dyDescent="0.35">
      <c r="A39" s="16" t="s">
        <v>21</v>
      </c>
      <c r="B39" s="16">
        <v>48000</v>
      </c>
      <c r="C39" s="17" t="s">
        <v>9</v>
      </c>
      <c r="D39" s="17">
        <v>973443</v>
      </c>
      <c r="E39" s="17"/>
      <c r="F39" s="17">
        <v>250</v>
      </c>
      <c r="G39" s="17">
        <v>100</v>
      </c>
      <c r="H39" s="17" t="s">
        <v>41</v>
      </c>
      <c r="I39" s="17">
        <v>42</v>
      </c>
      <c r="J39" s="18"/>
      <c r="K39" s="19"/>
      <c r="L39" s="19"/>
      <c r="M39" s="18"/>
      <c r="N39" s="18"/>
      <c r="O39" s="18"/>
      <c r="P39" s="17"/>
      <c r="Q39" s="17"/>
    </row>
    <row r="40" spans="1:17" s="16" customFormat="1" x14ac:dyDescent="0.35">
      <c r="A40" s="16" t="s">
        <v>21</v>
      </c>
      <c r="B40" s="16">
        <v>48000</v>
      </c>
      <c r="C40" s="17" t="s">
        <v>9</v>
      </c>
      <c r="D40" s="17">
        <v>973443</v>
      </c>
      <c r="E40" s="17"/>
      <c r="F40" s="17">
        <v>250</v>
      </c>
      <c r="G40" s="17">
        <v>100</v>
      </c>
      <c r="H40" s="17" t="s">
        <v>41</v>
      </c>
      <c r="I40" s="17">
        <v>43</v>
      </c>
      <c r="J40" s="18"/>
      <c r="K40" s="19"/>
      <c r="L40" s="19"/>
      <c r="M40" s="18"/>
      <c r="N40" s="18"/>
      <c r="O40" s="18"/>
      <c r="P40" s="17"/>
      <c r="Q40" s="17"/>
    </row>
    <row r="41" spans="1:17" s="16" customFormat="1" x14ac:dyDescent="0.35">
      <c r="A41" s="16" t="s">
        <v>21</v>
      </c>
      <c r="B41" s="16">
        <v>48000</v>
      </c>
      <c r="C41" s="17" t="s">
        <v>9</v>
      </c>
      <c r="D41" s="17">
        <v>973443</v>
      </c>
      <c r="E41" s="17"/>
      <c r="F41" s="17">
        <v>250</v>
      </c>
      <c r="G41" s="17">
        <v>100</v>
      </c>
      <c r="H41" s="17" t="s">
        <v>41</v>
      </c>
      <c r="I41" s="17">
        <v>44</v>
      </c>
      <c r="J41" s="18"/>
      <c r="K41" s="19"/>
      <c r="L41" s="19"/>
      <c r="M41" s="18"/>
      <c r="N41" s="18"/>
      <c r="O41" s="18"/>
      <c r="P41" s="17"/>
      <c r="Q41" s="17"/>
    </row>
    <row r="42" spans="1:17" s="16" customFormat="1" x14ac:dyDescent="0.35">
      <c r="C42" s="17"/>
      <c r="D42" s="17"/>
      <c r="E42" s="17"/>
      <c r="F42" s="17"/>
      <c r="G42" s="17"/>
      <c r="H42" s="17"/>
      <c r="I42" s="17"/>
      <c r="J42" s="18"/>
      <c r="K42" s="19"/>
      <c r="L42" s="19"/>
      <c r="M42" s="18"/>
      <c r="N42" s="18"/>
      <c r="O42" s="18"/>
      <c r="P42" s="17"/>
      <c r="Q42" s="17"/>
    </row>
    <row r="43" spans="1:17" s="16" customFormat="1" x14ac:dyDescent="0.35">
      <c r="A43" s="16" t="s">
        <v>21</v>
      </c>
      <c r="B43" s="16">
        <v>48000</v>
      </c>
      <c r="C43" s="17" t="s">
        <v>9</v>
      </c>
      <c r="D43" s="17">
        <v>13463</v>
      </c>
      <c r="E43" s="17"/>
      <c r="F43" s="17">
        <v>100</v>
      </c>
      <c r="G43" s="17">
        <v>50</v>
      </c>
      <c r="H43" s="17" t="s">
        <v>196</v>
      </c>
      <c r="I43" s="17">
        <v>42</v>
      </c>
      <c r="J43" s="18">
        <v>1.2680859900000001</v>
      </c>
      <c r="K43" s="19">
        <v>0.14616419999999999</v>
      </c>
      <c r="L43" s="19">
        <v>28.51190369</v>
      </c>
      <c r="M43" s="18">
        <v>0.13301716</v>
      </c>
      <c r="N43" s="18">
        <v>9.5730200000000001E-2</v>
      </c>
      <c r="O43" s="18"/>
      <c r="P43" s="17"/>
      <c r="Q43" s="17"/>
    </row>
    <row r="44" spans="1:17" s="16" customFormat="1" x14ac:dyDescent="0.35">
      <c r="A44" s="16" t="s">
        <v>21</v>
      </c>
      <c r="B44" s="16">
        <v>48000</v>
      </c>
      <c r="C44" s="17" t="s">
        <v>9</v>
      </c>
      <c r="D44" s="17">
        <v>13463</v>
      </c>
      <c r="E44" s="17"/>
      <c r="F44" s="17">
        <v>100</v>
      </c>
      <c r="G44" s="17">
        <v>50</v>
      </c>
      <c r="H44" s="17" t="s">
        <v>196</v>
      </c>
      <c r="I44" s="17">
        <v>43</v>
      </c>
      <c r="J44" s="18">
        <v>1.52685224</v>
      </c>
      <c r="K44" s="19">
        <v>0.15848055999999999</v>
      </c>
      <c r="L44" s="19">
        <v>37.920616240000001</v>
      </c>
      <c r="M44" s="18">
        <v>0.14551027999999999</v>
      </c>
      <c r="N44" s="18">
        <v>0.13911625</v>
      </c>
      <c r="O44" s="18"/>
      <c r="P44" s="17"/>
      <c r="Q44" s="17"/>
    </row>
    <row r="45" spans="1:17" s="16" customFormat="1" x14ac:dyDescent="0.35">
      <c r="A45" s="16" t="s">
        <v>21</v>
      </c>
      <c r="B45" s="16">
        <v>48000</v>
      </c>
      <c r="C45" s="17" t="s">
        <v>9</v>
      </c>
      <c r="D45" s="17">
        <v>13463</v>
      </c>
      <c r="E45" s="17"/>
      <c r="F45" s="17">
        <v>100</v>
      </c>
      <c r="G45" s="17">
        <v>50</v>
      </c>
      <c r="H45" s="17" t="s">
        <v>196</v>
      </c>
      <c r="I45" s="17">
        <v>44</v>
      </c>
      <c r="J45" s="18">
        <v>1.1071093599999999</v>
      </c>
      <c r="K45" s="19">
        <v>0.14006494</v>
      </c>
      <c r="L45" s="19">
        <v>21.75778893</v>
      </c>
      <c r="M45" s="18">
        <v>0.12587023999999999</v>
      </c>
      <c r="N45" s="18">
        <v>9.5645179999999996E-2</v>
      </c>
      <c r="O45" s="18"/>
      <c r="P45" s="17"/>
      <c r="Q45" s="17"/>
    </row>
    <row r="46" spans="1:17" s="16" customFormat="1" x14ac:dyDescent="0.35">
      <c r="C46" s="17"/>
      <c r="D46" s="17"/>
      <c r="E46" s="17"/>
      <c r="F46" s="17"/>
      <c r="G46" s="17"/>
      <c r="H46" s="17"/>
      <c r="I46" s="17"/>
      <c r="J46" s="18"/>
      <c r="K46" s="19"/>
      <c r="L46" s="19"/>
      <c r="M46" s="18"/>
      <c r="N46" s="18"/>
      <c r="O46" s="18"/>
      <c r="P46" s="17"/>
      <c r="Q46" s="17"/>
    </row>
    <row r="47" spans="1:17" s="16" customFormat="1" x14ac:dyDescent="0.35">
      <c r="A47" s="16" t="s">
        <v>21</v>
      </c>
      <c r="B47" s="16">
        <v>48000</v>
      </c>
      <c r="C47" s="17" t="s">
        <v>9</v>
      </c>
      <c r="D47" s="17">
        <v>13463</v>
      </c>
      <c r="E47" s="17"/>
      <c r="F47" s="17">
        <v>150</v>
      </c>
      <c r="G47" s="17">
        <v>50</v>
      </c>
      <c r="H47" s="17" t="s">
        <v>196</v>
      </c>
      <c r="I47" s="17">
        <v>42</v>
      </c>
      <c r="J47" s="18">
        <v>1.07107678739</v>
      </c>
      <c r="K47" s="19">
        <v>0.13972196000000001</v>
      </c>
      <c r="L47" s="19">
        <v>20.64462382</v>
      </c>
      <c r="M47" s="18">
        <v>0.12478154</v>
      </c>
      <c r="N47" s="18">
        <v>8.8147340000000005E-2</v>
      </c>
      <c r="O47" s="18"/>
      <c r="P47" s="17"/>
      <c r="Q47" s="17" t="s">
        <v>199</v>
      </c>
    </row>
    <row r="48" spans="1:17" s="16" customFormat="1" x14ac:dyDescent="0.35">
      <c r="A48" s="16" t="s">
        <v>21</v>
      </c>
      <c r="B48" s="16">
        <v>48000</v>
      </c>
      <c r="C48" s="17" t="s">
        <v>9</v>
      </c>
      <c r="D48" s="17">
        <v>13463</v>
      </c>
      <c r="E48" s="17"/>
      <c r="F48" s="17">
        <v>150</v>
      </c>
      <c r="G48" s="17">
        <v>50</v>
      </c>
      <c r="H48" s="17" t="s">
        <v>196</v>
      </c>
      <c r="I48" s="17">
        <v>43</v>
      </c>
      <c r="J48" s="18">
        <v>1.5269228699999999</v>
      </c>
      <c r="K48" s="19">
        <v>0.15848348000000001</v>
      </c>
      <c r="L48" s="19">
        <v>37.923683539999999</v>
      </c>
      <c r="M48" s="18">
        <v>0.14551295</v>
      </c>
      <c r="N48" s="18">
        <v>0.13914637999999999</v>
      </c>
      <c r="O48" s="18"/>
      <c r="P48" s="17"/>
      <c r="Q48" s="17" t="s">
        <v>198</v>
      </c>
    </row>
    <row r="49" spans="1:17" s="16" customFormat="1" x14ac:dyDescent="0.35">
      <c r="A49" s="16" t="s">
        <v>21</v>
      </c>
      <c r="B49" s="16">
        <v>48000</v>
      </c>
      <c r="C49" s="17" t="s">
        <v>9</v>
      </c>
      <c r="D49" s="17">
        <v>13463</v>
      </c>
      <c r="E49" s="17"/>
      <c r="F49" s="17">
        <v>150</v>
      </c>
      <c r="G49" s="17">
        <v>50</v>
      </c>
      <c r="H49" s="17" t="s">
        <v>196</v>
      </c>
      <c r="I49" s="17">
        <v>44</v>
      </c>
      <c r="J49" s="18">
        <v>1.0512241899999999</v>
      </c>
      <c r="K49" s="19">
        <v>0.13796220000000001</v>
      </c>
      <c r="L49" s="19">
        <v>20.447336109999998</v>
      </c>
      <c r="M49" s="18">
        <v>0.12379344</v>
      </c>
      <c r="N49" s="18">
        <v>8.9230370000000003E-2</v>
      </c>
      <c r="O49" s="18"/>
      <c r="P49" s="17"/>
      <c r="Q49" s="17" t="s">
        <v>198</v>
      </c>
    </row>
    <row r="50" spans="1:17" s="16" customFormat="1" x14ac:dyDescent="0.35">
      <c r="C50" s="17"/>
      <c r="D50" s="17"/>
      <c r="E50" s="17"/>
      <c r="F50" s="17"/>
      <c r="G50" s="17"/>
      <c r="H50" s="17"/>
      <c r="I50" s="17"/>
      <c r="J50" s="18"/>
      <c r="K50" s="19"/>
      <c r="L50" s="19"/>
      <c r="M50" s="18"/>
      <c r="N50" s="18"/>
      <c r="O50" s="18"/>
      <c r="P50" s="17"/>
      <c r="Q50" s="17"/>
    </row>
    <row r="51" spans="1:17" s="16" customFormat="1" x14ac:dyDescent="0.35">
      <c r="A51" s="16" t="s">
        <v>21</v>
      </c>
      <c r="B51" s="16">
        <v>48000</v>
      </c>
      <c r="C51" s="17" t="s">
        <v>9</v>
      </c>
      <c r="D51" s="17">
        <v>973443</v>
      </c>
      <c r="E51" s="17"/>
      <c r="F51" s="17">
        <v>100</v>
      </c>
      <c r="G51" s="17">
        <v>500</v>
      </c>
      <c r="H51" s="17" t="s">
        <v>41</v>
      </c>
      <c r="I51" s="17">
        <v>42</v>
      </c>
      <c r="J51" s="18"/>
      <c r="K51" s="19"/>
      <c r="L51" s="19"/>
      <c r="M51" s="18"/>
      <c r="N51" s="18"/>
      <c r="O51" s="18"/>
      <c r="P51" s="17"/>
      <c r="Q51" s="17" t="s">
        <v>201</v>
      </c>
    </row>
    <row r="52" spans="1:17" s="16" customFormat="1" x14ac:dyDescent="0.35">
      <c r="A52" s="16" t="s">
        <v>21</v>
      </c>
      <c r="B52" s="16">
        <v>48000</v>
      </c>
      <c r="C52" s="17" t="s">
        <v>9</v>
      </c>
      <c r="D52" s="17">
        <v>973443</v>
      </c>
      <c r="E52" s="17"/>
      <c r="F52" s="17">
        <v>100</v>
      </c>
      <c r="G52" s="17">
        <v>500</v>
      </c>
      <c r="H52" s="17" t="s">
        <v>41</v>
      </c>
      <c r="I52" s="17">
        <v>43</v>
      </c>
      <c r="J52" s="18"/>
      <c r="K52" s="19"/>
      <c r="L52" s="19"/>
      <c r="M52" s="18"/>
      <c r="N52" s="18"/>
      <c r="O52" s="18"/>
      <c r="P52" s="17"/>
      <c r="Q52" s="17"/>
    </row>
    <row r="53" spans="1:17" s="16" customFormat="1" x14ac:dyDescent="0.35">
      <c r="A53" s="16" t="s">
        <v>21</v>
      </c>
      <c r="B53" s="16">
        <v>48000</v>
      </c>
      <c r="C53" s="17" t="s">
        <v>9</v>
      </c>
      <c r="D53" s="17">
        <v>973443</v>
      </c>
      <c r="E53" s="17"/>
      <c r="F53" s="17">
        <v>100</v>
      </c>
      <c r="G53" s="17">
        <v>500</v>
      </c>
      <c r="H53" s="17" t="s">
        <v>41</v>
      </c>
      <c r="I53" s="17">
        <v>44</v>
      </c>
      <c r="J53" s="18">
        <v>0.97483445999999996</v>
      </c>
      <c r="K53" s="19">
        <v>0.13445325999999999</v>
      </c>
      <c r="L53" s="19">
        <v>16.894027959999999</v>
      </c>
      <c r="M53" s="18">
        <v>0.11874202</v>
      </c>
      <c r="N53" s="18">
        <v>7.3057800000000006E-2</v>
      </c>
      <c r="O53" s="18"/>
      <c r="P53" s="17"/>
      <c r="Q53" s="17" t="s">
        <v>205</v>
      </c>
    </row>
    <row r="54" spans="1:17" s="16" customFormat="1" x14ac:dyDescent="0.35">
      <c r="C54" s="17"/>
      <c r="D54" s="17"/>
      <c r="E54" s="17"/>
      <c r="F54" s="17"/>
      <c r="G54" s="17"/>
      <c r="H54" s="17"/>
      <c r="I54" s="17"/>
      <c r="J54" s="18"/>
      <c r="K54" s="19"/>
      <c r="L54" s="19"/>
      <c r="M54" s="18"/>
      <c r="N54" s="18"/>
      <c r="O54" s="18"/>
      <c r="P54" s="17"/>
      <c r="Q54" s="17"/>
    </row>
    <row r="55" spans="1:17" s="16" customFormat="1" x14ac:dyDescent="0.35">
      <c r="A55" s="16" t="s">
        <v>21</v>
      </c>
      <c r="B55" s="16">
        <v>48000</v>
      </c>
      <c r="C55" s="17" t="s">
        <v>9</v>
      </c>
      <c r="D55" s="17">
        <v>973443</v>
      </c>
      <c r="E55" s="17"/>
      <c r="F55" s="17">
        <v>50</v>
      </c>
      <c r="G55" s="17">
        <v>1000</v>
      </c>
      <c r="H55" s="17" t="s">
        <v>41</v>
      </c>
      <c r="I55" s="17">
        <v>42</v>
      </c>
      <c r="J55" s="18">
        <v>1.0162617199999999</v>
      </c>
      <c r="K55" s="19">
        <v>0.13534566000000001</v>
      </c>
      <c r="L55" s="19">
        <v>12.41078261</v>
      </c>
      <c r="M55" s="18">
        <v>0.12117811000000001</v>
      </c>
      <c r="N55" s="18">
        <v>7.073728E-2</v>
      </c>
      <c r="O55" s="18"/>
      <c r="P55" s="17"/>
      <c r="Q55" s="17" t="s">
        <v>203</v>
      </c>
    </row>
    <row r="56" spans="1:17" s="16" customFormat="1" x14ac:dyDescent="0.35">
      <c r="C56" s="17"/>
      <c r="D56" s="17"/>
      <c r="E56" s="17"/>
      <c r="F56" s="17"/>
      <c r="G56" s="17"/>
      <c r="H56" s="17"/>
      <c r="I56" s="17"/>
      <c r="J56" s="18"/>
      <c r="K56" s="19"/>
      <c r="L56" s="19"/>
      <c r="M56" s="18"/>
      <c r="N56" s="18"/>
      <c r="O56" s="18"/>
      <c r="P56" s="17"/>
      <c r="Q56" s="17"/>
    </row>
    <row r="57" spans="1:17" s="16" customFormat="1" x14ac:dyDescent="0.35">
      <c r="C57" s="17"/>
      <c r="D57" s="17"/>
      <c r="E57" s="17"/>
      <c r="F57" s="17"/>
      <c r="G57" s="17"/>
      <c r="H57" s="17"/>
      <c r="I57" s="17"/>
      <c r="J57" s="18"/>
      <c r="K57" s="19"/>
      <c r="L57" s="19"/>
      <c r="M57" s="18"/>
      <c r="N57" s="18"/>
      <c r="O57" s="18"/>
      <c r="P57" s="17"/>
      <c r="Q57" s="17"/>
    </row>
    <row r="58" spans="1:17" s="16" customFormat="1" x14ac:dyDescent="0.35">
      <c r="C58" s="17"/>
      <c r="D58" s="17"/>
      <c r="E58" s="17"/>
      <c r="F58" s="17"/>
      <c r="G58" s="17"/>
      <c r="H58" s="17"/>
      <c r="I58" s="17"/>
      <c r="J58" s="18"/>
      <c r="K58" s="19"/>
      <c r="L58" s="19"/>
      <c r="M58" s="18"/>
      <c r="N58" s="18"/>
      <c r="O58" s="18"/>
      <c r="P58" s="17"/>
      <c r="Q58" s="17"/>
    </row>
    <row r="59" spans="1:17" s="16" customFormat="1" x14ac:dyDescent="0.35">
      <c r="A59" s="16" t="s">
        <v>21</v>
      </c>
      <c r="B59" s="16">
        <v>48000</v>
      </c>
      <c r="C59" s="17" t="s">
        <v>9</v>
      </c>
      <c r="D59" s="17">
        <v>973443</v>
      </c>
      <c r="E59" s="17"/>
      <c r="F59" s="17">
        <v>100</v>
      </c>
      <c r="G59" s="17">
        <v>1000</v>
      </c>
      <c r="H59" s="17" t="s">
        <v>41</v>
      </c>
      <c r="I59" s="17">
        <v>42</v>
      </c>
      <c r="J59" s="18"/>
      <c r="K59" s="19"/>
      <c r="L59" s="19"/>
      <c r="M59" s="18"/>
      <c r="N59" s="18"/>
      <c r="O59" s="18"/>
      <c r="P59" s="17"/>
      <c r="Q59" s="17"/>
    </row>
    <row r="60" spans="1:17" s="16" customFormat="1" x14ac:dyDescent="0.35">
      <c r="C60" s="17"/>
      <c r="D60" s="17"/>
      <c r="E60" s="17"/>
      <c r="F60" s="17"/>
      <c r="G60" s="17"/>
      <c r="H60" s="17"/>
      <c r="I60" s="17"/>
      <c r="J60" s="18"/>
      <c r="K60" s="19"/>
      <c r="L60" s="19"/>
      <c r="M60" s="18"/>
      <c r="N60" s="18"/>
      <c r="O60" s="18"/>
      <c r="P60" s="17"/>
      <c r="Q60" s="17"/>
    </row>
    <row r="61" spans="1:17" s="16" customFormat="1" x14ac:dyDescent="0.35">
      <c r="A61" s="16" t="s">
        <v>21</v>
      </c>
      <c r="B61" s="16">
        <v>48000</v>
      </c>
      <c r="C61" s="17" t="s">
        <v>9</v>
      </c>
      <c r="D61" s="17">
        <v>13463</v>
      </c>
      <c r="E61" s="17"/>
      <c r="F61" s="17">
        <v>100</v>
      </c>
      <c r="G61" s="17">
        <v>1000</v>
      </c>
      <c r="H61" s="17" t="s">
        <v>196</v>
      </c>
      <c r="I61" s="17">
        <v>42</v>
      </c>
      <c r="J61" s="18">
        <v>0.98942419999999998</v>
      </c>
      <c r="K61" s="19">
        <v>0.13057257999999999</v>
      </c>
      <c r="L61" s="19">
        <v>9.7986683499999998</v>
      </c>
      <c r="M61" s="18">
        <v>0.11604762</v>
      </c>
      <c r="N61" s="18">
        <v>6.7863530000000005E-2</v>
      </c>
      <c r="O61" s="18"/>
      <c r="P61" s="17"/>
      <c r="Q61" s="17"/>
    </row>
    <row r="62" spans="1:17" s="16" customFormat="1" x14ac:dyDescent="0.35">
      <c r="C62" s="17"/>
      <c r="D62" s="17"/>
      <c r="E62" s="17"/>
      <c r="F62" s="17"/>
      <c r="G62" s="17"/>
      <c r="H62" s="17"/>
      <c r="I62" s="17"/>
      <c r="J62" s="18"/>
      <c r="K62" s="19"/>
      <c r="L62" s="19"/>
      <c r="M62" s="18"/>
      <c r="N62" s="18"/>
      <c r="O62" s="18"/>
      <c r="P62" s="17"/>
      <c r="Q62" s="17"/>
    </row>
    <row r="63" spans="1:17" s="20" customFormat="1" x14ac:dyDescent="0.35">
      <c r="A63" s="20" t="s">
        <v>21</v>
      </c>
      <c r="B63" s="20">
        <v>48000</v>
      </c>
      <c r="C63" s="21" t="s">
        <v>5</v>
      </c>
      <c r="D63" s="21">
        <v>973443</v>
      </c>
      <c r="E63" s="21"/>
      <c r="F63" s="21">
        <v>25</v>
      </c>
      <c r="G63" s="21">
        <v>50</v>
      </c>
      <c r="H63" s="21" t="s">
        <v>41</v>
      </c>
      <c r="I63" s="21">
        <v>42</v>
      </c>
      <c r="J63" s="22">
        <v>1.04156665</v>
      </c>
      <c r="K63" s="23">
        <v>0.14452783999999999</v>
      </c>
      <c r="L63" s="23">
        <v>24.764567599999999</v>
      </c>
      <c r="M63" s="22">
        <v>0.12876456</v>
      </c>
      <c r="N63" s="22">
        <v>0.10455152</v>
      </c>
      <c r="O63" s="22"/>
      <c r="P63" s="21"/>
      <c r="Q63" s="21"/>
    </row>
    <row r="64" spans="1:17" s="20" customFormat="1" x14ac:dyDescent="0.35">
      <c r="A64" s="20" t="s">
        <v>21</v>
      </c>
      <c r="B64" s="20">
        <v>48000</v>
      </c>
      <c r="C64" s="21" t="s">
        <v>5</v>
      </c>
      <c r="D64" s="21">
        <v>973443</v>
      </c>
      <c r="E64" s="21"/>
      <c r="F64" s="21">
        <v>25</v>
      </c>
      <c r="G64" s="21">
        <v>50</v>
      </c>
      <c r="H64" s="21" t="s">
        <v>41</v>
      </c>
      <c r="I64" s="21">
        <v>43</v>
      </c>
      <c r="J64" s="22">
        <v>1.0535437400000001</v>
      </c>
      <c r="K64" s="23">
        <v>0.14488442000000001</v>
      </c>
      <c r="L64" s="23">
        <v>24.913253959999999</v>
      </c>
      <c r="M64" s="22">
        <v>0.12907809000000001</v>
      </c>
      <c r="N64" s="22">
        <v>0.1057289</v>
      </c>
      <c r="O64" s="22"/>
      <c r="P64" s="21"/>
      <c r="Q64" s="21"/>
    </row>
    <row r="65" spans="1:17" s="20" customFormat="1" x14ac:dyDescent="0.35">
      <c r="A65" s="20" t="s">
        <v>21</v>
      </c>
      <c r="B65" s="20">
        <v>48000</v>
      </c>
      <c r="C65" s="21" t="s">
        <v>5</v>
      </c>
      <c r="D65" s="21">
        <v>973443</v>
      </c>
      <c r="E65" s="21"/>
      <c r="F65" s="21">
        <v>25</v>
      </c>
      <c r="G65" s="21">
        <v>50</v>
      </c>
      <c r="H65" s="21" t="s">
        <v>41</v>
      </c>
      <c r="I65" s="21">
        <v>44</v>
      </c>
      <c r="J65" s="22">
        <v>1.05478352</v>
      </c>
      <c r="K65" s="23">
        <v>0.14471998999999999</v>
      </c>
      <c r="L65" s="23">
        <v>24.905563879999999</v>
      </c>
      <c r="M65" s="22">
        <v>0.12894147</v>
      </c>
      <c r="N65" s="22">
        <v>0.10611864999999999</v>
      </c>
      <c r="O65" s="22"/>
      <c r="P65" s="21"/>
      <c r="Q65" s="21"/>
    </row>
    <row r="66" spans="1:17" s="20" customFormat="1" x14ac:dyDescent="0.35">
      <c r="C66" s="21"/>
      <c r="D66" s="21"/>
      <c r="E66" s="21"/>
      <c r="F66" s="21"/>
      <c r="G66" s="21"/>
      <c r="H66" s="21"/>
      <c r="I66" s="21"/>
      <c r="J66" s="22"/>
      <c r="K66" s="23"/>
      <c r="L66" s="23"/>
      <c r="M66" s="22"/>
      <c r="N66" s="22"/>
      <c r="O66" s="22"/>
      <c r="P66" s="21"/>
      <c r="Q66" s="21"/>
    </row>
    <row r="67" spans="1:17" s="20" customFormat="1" x14ac:dyDescent="0.35">
      <c r="A67" s="20" t="s">
        <v>21</v>
      </c>
      <c r="B67" s="20">
        <v>48000</v>
      </c>
      <c r="C67" s="21" t="s">
        <v>5</v>
      </c>
      <c r="D67" s="21">
        <v>973443</v>
      </c>
      <c r="E67" s="21"/>
      <c r="F67" s="21">
        <v>50</v>
      </c>
      <c r="G67" s="21">
        <v>50</v>
      </c>
      <c r="H67" s="21" t="s">
        <v>41</v>
      </c>
      <c r="I67" s="21">
        <v>42</v>
      </c>
      <c r="J67" s="22">
        <v>1.04156413</v>
      </c>
      <c r="K67" s="23">
        <v>0.14452493999999999</v>
      </c>
      <c r="L67" s="23">
        <v>24.762489720000001</v>
      </c>
      <c r="M67" s="22">
        <v>0.12876255</v>
      </c>
      <c r="N67" s="22">
        <v>0.104545676</v>
      </c>
      <c r="O67" s="22"/>
      <c r="P67" s="21"/>
      <c r="Q67" s="21" t="s">
        <v>195</v>
      </c>
    </row>
    <row r="68" spans="1:17" s="20" customFormat="1" x14ac:dyDescent="0.35">
      <c r="A68" s="20" t="s">
        <v>21</v>
      </c>
      <c r="B68" s="20">
        <v>48000</v>
      </c>
      <c r="C68" s="21" t="s">
        <v>5</v>
      </c>
      <c r="D68" s="21">
        <v>973443</v>
      </c>
      <c r="E68" s="21"/>
      <c r="F68" s="21">
        <v>50</v>
      </c>
      <c r="G68" s="21">
        <v>50</v>
      </c>
      <c r="H68" s="21" t="s">
        <v>41</v>
      </c>
      <c r="I68" s="21">
        <v>43</v>
      </c>
      <c r="J68" s="22">
        <v>1.0536072999999999</v>
      </c>
      <c r="K68" s="23">
        <v>0.14488739</v>
      </c>
      <c r="L68" s="23">
        <v>24.914646189999999</v>
      </c>
      <c r="M68" s="22">
        <v>0.12907729000000001</v>
      </c>
      <c r="N68" s="22">
        <v>0.10573324000000001</v>
      </c>
      <c r="O68" s="22"/>
      <c r="P68" s="21"/>
      <c r="Q68" s="21"/>
    </row>
    <row r="69" spans="1:17" s="20" customFormat="1" x14ac:dyDescent="0.35">
      <c r="A69" s="20" t="s">
        <v>21</v>
      </c>
      <c r="B69" s="20">
        <v>48000</v>
      </c>
      <c r="C69" s="21" t="s">
        <v>5</v>
      </c>
      <c r="D69" s="21">
        <v>973443</v>
      </c>
      <c r="E69" s="21"/>
      <c r="F69" s="21">
        <v>50</v>
      </c>
      <c r="G69" s="21">
        <v>50</v>
      </c>
      <c r="H69" s="21" t="s">
        <v>41</v>
      </c>
      <c r="I69" s="21">
        <v>44</v>
      </c>
      <c r="J69" s="22">
        <v>1.0546646399999999</v>
      </c>
      <c r="K69" s="23">
        <v>0.14471840999999999</v>
      </c>
      <c r="L69" s="23">
        <v>24.904696510000001</v>
      </c>
      <c r="M69" s="22">
        <v>0.12894095999999999</v>
      </c>
      <c r="N69" s="22">
        <v>0.10611795</v>
      </c>
      <c r="O69" s="22"/>
      <c r="P69" s="21"/>
      <c r="Q69" s="21"/>
    </row>
    <row r="70" spans="1:17" s="20" customFormat="1" x14ac:dyDescent="0.35">
      <c r="C70" s="21"/>
      <c r="D70" s="21"/>
      <c r="E70" s="21"/>
      <c r="G70" s="21"/>
      <c r="H70" s="21"/>
      <c r="I70" s="21"/>
      <c r="J70" s="21"/>
      <c r="M70" s="21"/>
      <c r="N70" s="21"/>
      <c r="O70" s="21"/>
      <c r="P70" s="21"/>
      <c r="Q70" s="21"/>
    </row>
    <row r="71" spans="1:17" s="20" customFormat="1" x14ac:dyDescent="0.35">
      <c r="A71" s="20" t="s">
        <v>21</v>
      </c>
      <c r="B71" s="20">
        <v>48000</v>
      </c>
      <c r="C71" s="21" t="s">
        <v>5</v>
      </c>
      <c r="D71" s="21">
        <v>973443</v>
      </c>
      <c r="E71" s="21"/>
      <c r="F71" s="21">
        <v>50</v>
      </c>
      <c r="G71" s="21">
        <v>100</v>
      </c>
      <c r="H71" s="21" t="s">
        <v>41</v>
      </c>
      <c r="I71" s="21">
        <v>42</v>
      </c>
      <c r="J71" s="22">
        <v>1.04165039</v>
      </c>
      <c r="K71" s="23">
        <v>0.1445273</v>
      </c>
      <c r="L71" s="23">
        <v>24.763710540000002</v>
      </c>
      <c r="M71" s="22">
        <v>0.12876552999999999</v>
      </c>
      <c r="N71" s="22">
        <v>0.10454616</v>
      </c>
      <c r="O71" s="22"/>
      <c r="P71" s="21"/>
      <c r="Q71" s="21"/>
    </row>
    <row r="72" spans="1:17" s="20" customFormat="1" x14ac:dyDescent="0.35">
      <c r="A72" s="20" t="s">
        <v>21</v>
      </c>
      <c r="B72" s="20">
        <v>48000</v>
      </c>
      <c r="C72" s="21" t="s">
        <v>5</v>
      </c>
      <c r="D72" s="21">
        <v>973443</v>
      </c>
      <c r="E72" s="21"/>
      <c r="F72" s="21">
        <v>50</v>
      </c>
      <c r="G72" s="21">
        <v>100</v>
      </c>
      <c r="H72" s="21" t="s">
        <v>41</v>
      </c>
      <c r="I72" s="21">
        <v>43</v>
      </c>
      <c r="J72" s="22">
        <v>1.05356129</v>
      </c>
      <c r="K72" s="23">
        <v>0.14488398</v>
      </c>
      <c r="L72" s="23">
        <v>24.91417495</v>
      </c>
      <c r="M72" s="22">
        <v>0.12907666000000001</v>
      </c>
      <c r="N72" s="22">
        <v>0.10572911</v>
      </c>
      <c r="O72" s="22"/>
      <c r="P72" s="21"/>
      <c r="Q72" s="21" t="s">
        <v>197</v>
      </c>
    </row>
    <row r="73" spans="1:17" s="20" customFormat="1" x14ac:dyDescent="0.35">
      <c r="A73" s="20" t="s">
        <v>21</v>
      </c>
      <c r="B73" s="20">
        <v>48000</v>
      </c>
      <c r="C73" s="21" t="s">
        <v>5</v>
      </c>
      <c r="D73" s="21">
        <v>973443</v>
      </c>
      <c r="E73" s="21"/>
      <c r="F73" s="21">
        <v>50</v>
      </c>
      <c r="G73" s="21">
        <v>100</v>
      </c>
      <c r="H73" s="21" t="s">
        <v>41</v>
      </c>
      <c r="I73" s="21">
        <v>44</v>
      </c>
      <c r="J73" s="22">
        <v>1.0547572199999999</v>
      </c>
      <c r="K73" s="23">
        <v>0.1447185</v>
      </c>
      <c r="L73" s="23">
        <v>24.904147300000002</v>
      </c>
      <c r="M73" s="22">
        <v>0.12893736</v>
      </c>
      <c r="N73" s="22">
        <v>0.10611428000000001</v>
      </c>
      <c r="O73" s="22"/>
      <c r="P73" s="21"/>
      <c r="Q73" s="21" t="s">
        <v>198</v>
      </c>
    </row>
    <row r="74" spans="1:17" s="20" customFormat="1" x14ac:dyDescent="0.35">
      <c r="C74" s="21"/>
      <c r="D74" s="21"/>
      <c r="E74" s="21"/>
      <c r="G74" s="21"/>
      <c r="H74" s="21"/>
      <c r="I74" s="21"/>
      <c r="J74" s="22"/>
      <c r="K74" s="23"/>
      <c r="L74" s="23"/>
      <c r="M74" s="22"/>
      <c r="N74" s="22"/>
      <c r="O74" s="22"/>
      <c r="P74" s="21"/>
      <c r="Q74" s="21"/>
    </row>
    <row r="75" spans="1:17" s="20" customFormat="1" x14ac:dyDescent="0.35">
      <c r="A75" s="20" t="s">
        <v>21</v>
      </c>
      <c r="B75" s="20">
        <v>48000</v>
      </c>
      <c r="C75" s="21" t="s">
        <v>5</v>
      </c>
      <c r="D75" s="21"/>
      <c r="E75" s="21"/>
      <c r="F75" s="21">
        <v>25</v>
      </c>
      <c r="G75" s="21">
        <v>50</v>
      </c>
      <c r="H75" s="21" t="s">
        <v>196</v>
      </c>
      <c r="I75" s="21">
        <v>42</v>
      </c>
      <c r="J75" s="22">
        <v>1.04832131</v>
      </c>
      <c r="K75" s="23">
        <v>0.14429992999999999</v>
      </c>
      <c r="L75" s="23">
        <v>24.80394128</v>
      </c>
      <c r="M75" s="22">
        <v>0.12860384</v>
      </c>
      <c r="N75" s="22">
        <v>0.10551386</v>
      </c>
      <c r="O75" s="22"/>
      <c r="P75" s="21"/>
      <c r="Q75" s="21" t="s">
        <v>198</v>
      </c>
    </row>
    <row r="76" spans="1:17" s="20" customFormat="1" x14ac:dyDescent="0.35">
      <c r="A76" s="20" t="s">
        <v>21</v>
      </c>
      <c r="B76" s="20">
        <v>48000</v>
      </c>
      <c r="C76" s="21" t="s">
        <v>5</v>
      </c>
      <c r="D76" s="21"/>
      <c r="E76" s="21"/>
      <c r="F76" s="21">
        <v>25</v>
      </c>
      <c r="G76" s="21">
        <v>50</v>
      </c>
      <c r="H76" s="21" t="s">
        <v>196</v>
      </c>
      <c r="I76" s="21">
        <v>43</v>
      </c>
      <c r="J76" s="22">
        <v>1.05133692</v>
      </c>
      <c r="K76" s="23">
        <v>0.14460904999999999</v>
      </c>
      <c r="L76" s="23">
        <v>24.867826600000001</v>
      </c>
      <c r="M76" s="22">
        <v>0.12885136</v>
      </c>
      <c r="N76" s="22">
        <v>0.10575038</v>
      </c>
      <c r="O76" s="22"/>
      <c r="P76" s="21"/>
      <c r="Q76" s="21" t="s">
        <v>198</v>
      </c>
    </row>
    <row r="77" spans="1:17" s="20" customFormat="1" x14ac:dyDescent="0.35">
      <c r="A77" s="20" t="s">
        <v>21</v>
      </c>
      <c r="B77" s="20">
        <v>48000</v>
      </c>
      <c r="C77" s="21" t="s">
        <v>5</v>
      </c>
      <c r="D77" s="21"/>
      <c r="E77" s="21"/>
      <c r="F77" s="21">
        <v>25</v>
      </c>
      <c r="G77" s="21">
        <v>50</v>
      </c>
      <c r="H77" s="21" t="s">
        <v>196</v>
      </c>
      <c r="I77" s="21">
        <v>44</v>
      </c>
      <c r="J77" s="22"/>
      <c r="K77" s="23" t="s">
        <v>23</v>
      </c>
      <c r="L77" s="23" t="s">
        <v>23</v>
      </c>
      <c r="M77" s="22" t="s">
        <v>23</v>
      </c>
      <c r="N77" s="22" t="s">
        <v>23</v>
      </c>
      <c r="O77" s="22"/>
      <c r="P77" s="21"/>
      <c r="Q77" s="21" t="s">
        <v>198</v>
      </c>
    </row>
    <row r="78" spans="1:17" s="20" customFormat="1" x14ac:dyDescent="0.35">
      <c r="C78" s="21"/>
      <c r="D78" s="21"/>
      <c r="E78" s="21"/>
      <c r="F78" s="21"/>
      <c r="G78" s="21"/>
      <c r="H78" s="21"/>
      <c r="I78" s="21"/>
      <c r="J78" s="22"/>
      <c r="K78" s="23"/>
      <c r="L78" s="23"/>
      <c r="M78" s="22"/>
      <c r="N78" s="22"/>
      <c r="O78" s="22"/>
      <c r="P78" s="21"/>
      <c r="Q78" s="21"/>
    </row>
    <row r="79" spans="1:17" s="20" customFormat="1" x14ac:dyDescent="0.35">
      <c r="A79" s="20" t="s">
        <v>21</v>
      </c>
      <c r="B79" s="20">
        <v>48000</v>
      </c>
      <c r="C79" s="21" t="s">
        <v>5</v>
      </c>
      <c r="D79" s="21">
        <v>21510</v>
      </c>
      <c r="E79" s="21"/>
      <c r="F79" s="21">
        <v>50</v>
      </c>
      <c r="G79" s="21">
        <v>200</v>
      </c>
      <c r="H79" s="21" t="s">
        <v>196</v>
      </c>
      <c r="I79" s="21">
        <v>42</v>
      </c>
      <c r="J79" s="22">
        <v>1.1712848</v>
      </c>
      <c r="K79" s="23">
        <v>0.14520299</v>
      </c>
      <c r="L79" s="23">
        <v>19.98612396</v>
      </c>
      <c r="M79" s="22">
        <v>0.13050726000000001</v>
      </c>
      <c r="N79" s="22">
        <v>9.6002649999999995E-2</v>
      </c>
      <c r="O79" s="22"/>
      <c r="P79" s="21"/>
      <c r="Q79" s="21" t="s">
        <v>198</v>
      </c>
    </row>
    <row r="80" spans="1:17" s="20" customFormat="1" x14ac:dyDescent="0.35">
      <c r="A80" s="20" t="s">
        <v>21</v>
      </c>
      <c r="B80" s="20">
        <v>48000</v>
      </c>
      <c r="C80" s="21" t="s">
        <v>5</v>
      </c>
      <c r="D80" s="21">
        <v>21510</v>
      </c>
      <c r="E80" s="21"/>
      <c r="F80" s="21">
        <v>50</v>
      </c>
      <c r="G80" s="21">
        <v>200</v>
      </c>
      <c r="H80" s="21" t="s">
        <v>196</v>
      </c>
      <c r="I80" s="21">
        <v>43</v>
      </c>
      <c r="J80" s="22"/>
      <c r="K80" s="23"/>
      <c r="L80" s="23"/>
      <c r="M80" s="22"/>
      <c r="N80" s="22"/>
      <c r="O80" s="22"/>
      <c r="P80" s="21"/>
      <c r="Q80" s="21"/>
    </row>
    <row r="81" spans="1:17" s="20" customFormat="1" x14ac:dyDescent="0.35">
      <c r="A81" s="20" t="s">
        <v>21</v>
      </c>
      <c r="B81" s="20">
        <v>48000</v>
      </c>
      <c r="C81" s="21" t="s">
        <v>5</v>
      </c>
      <c r="D81" s="21">
        <v>21510</v>
      </c>
      <c r="E81" s="21"/>
      <c r="F81" s="21">
        <v>50</v>
      </c>
      <c r="G81" s="21">
        <v>200</v>
      </c>
      <c r="H81" s="21" t="s">
        <v>196</v>
      </c>
      <c r="I81" s="21">
        <v>44</v>
      </c>
      <c r="J81" s="22"/>
      <c r="K81" s="23"/>
      <c r="L81" s="23"/>
      <c r="M81" s="22"/>
      <c r="N81" s="22"/>
      <c r="O81" s="22"/>
      <c r="P81" s="21"/>
      <c r="Q81" s="21"/>
    </row>
    <row r="82" spans="1:17" s="20" customFormat="1" x14ac:dyDescent="0.35">
      <c r="C82" s="21"/>
      <c r="D82" s="21"/>
      <c r="E82" s="21"/>
      <c r="F82" s="21"/>
      <c r="G82" s="21"/>
      <c r="H82" s="21"/>
      <c r="I82" s="21"/>
      <c r="J82" s="22"/>
      <c r="K82" s="23"/>
      <c r="L82" s="23"/>
      <c r="M82" s="22"/>
      <c r="N82" s="22"/>
      <c r="O82" s="22"/>
      <c r="P82" s="21"/>
      <c r="Q82" s="21"/>
    </row>
    <row r="83" spans="1:17" s="20" customFormat="1" x14ac:dyDescent="0.35">
      <c r="A83" s="20" t="s">
        <v>21</v>
      </c>
      <c r="B83" s="20">
        <v>48000</v>
      </c>
      <c r="C83" s="21" t="s">
        <v>5</v>
      </c>
      <c r="D83" s="21">
        <v>21510</v>
      </c>
      <c r="E83" s="21"/>
      <c r="F83" s="21">
        <v>50</v>
      </c>
      <c r="G83" s="21">
        <v>1000</v>
      </c>
      <c r="H83" s="21" t="s">
        <v>41</v>
      </c>
      <c r="I83" s="21">
        <v>42</v>
      </c>
      <c r="J83" s="22">
        <v>1.03742146</v>
      </c>
      <c r="K83" s="23">
        <v>0.13700314</v>
      </c>
      <c r="L83" s="23">
        <v>21.90872632</v>
      </c>
      <c r="M83" s="22">
        <v>0.12313782</v>
      </c>
      <c r="N83" s="22">
        <v>9.0842010000000001E-2</v>
      </c>
      <c r="O83" s="22"/>
      <c r="P83" s="21"/>
      <c r="Q83" s="21" t="s">
        <v>202</v>
      </c>
    </row>
    <row r="84" spans="1:17" s="20" customFormat="1" x14ac:dyDescent="0.35">
      <c r="A84" s="20" t="s">
        <v>21</v>
      </c>
      <c r="B84" s="20">
        <v>48000</v>
      </c>
      <c r="C84" s="21" t="s">
        <v>5</v>
      </c>
      <c r="D84" s="21">
        <v>21510</v>
      </c>
      <c r="E84" s="21"/>
      <c r="F84" s="21">
        <v>50</v>
      </c>
      <c r="G84" s="21">
        <v>1000</v>
      </c>
      <c r="H84" s="21" t="s">
        <v>41</v>
      </c>
      <c r="I84" s="21">
        <v>43</v>
      </c>
      <c r="J84" s="22"/>
      <c r="K84" s="23"/>
      <c r="L84" s="23"/>
      <c r="M84" s="22"/>
      <c r="N84" s="22"/>
      <c r="O84" s="22"/>
      <c r="P84" s="21"/>
      <c r="Q84" s="21"/>
    </row>
    <row r="85" spans="1:17" s="20" customFormat="1" x14ac:dyDescent="0.35">
      <c r="A85" s="20" t="s">
        <v>21</v>
      </c>
      <c r="B85" s="20">
        <v>48000</v>
      </c>
      <c r="C85" s="21" t="s">
        <v>5</v>
      </c>
      <c r="D85" s="21">
        <v>21510</v>
      </c>
      <c r="E85" s="21"/>
      <c r="F85" s="21">
        <v>50</v>
      </c>
      <c r="G85" s="21">
        <v>1000</v>
      </c>
      <c r="H85" s="21" t="s">
        <v>41</v>
      </c>
      <c r="I85" s="21">
        <v>44</v>
      </c>
      <c r="J85" s="22"/>
      <c r="K85" s="23"/>
      <c r="L85" s="23"/>
      <c r="M85" s="22"/>
      <c r="N85" s="22"/>
      <c r="O85" s="22"/>
      <c r="P85" s="21"/>
      <c r="Q85" s="21"/>
    </row>
    <row r="86" spans="1:17" s="20" customFormat="1" x14ac:dyDescent="0.35">
      <c r="C86" s="21"/>
      <c r="D86" s="21"/>
      <c r="E86" s="21"/>
      <c r="G86" s="21"/>
      <c r="H86" s="21"/>
      <c r="I86" s="21"/>
      <c r="J86" s="22"/>
      <c r="K86" s="23"/>
      <c r="L86" s="23"/>
      <c r="M86" s="22"/>
      <c r="N86" s="22"/>
      <c r="O86" s="22"/>
      <c r="P86" s="21"/>
      <c r="Q86" s="21"/>
    </row>
    <row r="87" spans="1:17" s="20" customFormat="1" x14ac:dyDescent="0.35">
      <c r="A87" s="20" t="s">
        <v>21</v>
      </c>
      <c r="B87" s="20">
        <v>48000</v>
      </c>
      <c r="C87" s="21" t="s">
        <v>5</v>
      </c>
      <c r="D87" s="21">
        <v>21510</v>
      </c>
      <c r="E87" s="21"/>
      <c r="F87" s="20">
        <v>100</v>
      </c>
      <c r="G87" s="21">
        <v>50</v>
      </c>
      <c r="H87" s="21" t="s">
        <v>41</v>
      </c>
      <c r="I87" s="21">
        <v>42</v>
      </c>
      <c r="J87" s="22">
        <v>1.04164452</v>
      </c>
      <c r="K87" s="23">
        <v>0.14452686000000001</v>
      </c>
      <c r="L87" s="23">
        <v>24.763481630000001</v>
      </c>
      <c r="M87" s="22">
        <v>0.12876503</v>
      </c>
      <c r="N87" s="22">
        <v>0.10454562000000001</v>
      </c>
      <c r="O87" s="22"/>
      <c r="P87" s="21"/>
      <c r="Q87" s="21" t="s">
        <v>243</v>
      </c>
    </row>
    <row r="88" spans="1:17" s="20" customFormat="1" x14ac:dyDescent="0.35">
      <c r="C88" s="21"/>
      <c r="D88" s="21"/>
      <c r="E88" s="21"/>
      <c r="F88" s="20">
        <v>200</v>
      </c>
      <c r="G88" s="21">
        <v>50</v>
      </c>
      <c r="H88" s="21"/>
      <c r="I88" s="21"/>
      <c r="J88" s="22"/>
      <c r="K88" s="23"/>
      <c r="L88" s="23"/>
      <c r="M88" s="22"/>
      <c r="N88" s="22"/>
      <c r="O88" s="22"/>
      <c r="P88" s="21"/>
      <c r="Q88" s="21"/>
    </row>
    <row r="89" spans="1:17" s="20" customFormat="1" x14ac:dyDescent="0.35">
      <c r="C89" s="21"/>
      <c r="D89" s="21"/>
      <c r="E89" s="21"/>
      <c r="G89" s="21"/>
      <c r="H89" s="21"/>
      <c r="I89" s="21"/>
      <c r="J89" s="22"/>
      <c r="K89" s="23"/>
      <c r="L89" s="23"/>
      <c r="M89" s="22"/>
      <c r="N89" s="22"/>
      <c r="O89" s="22"/>
      <c r="P89" s="21"/>
      <c r="Q89" s="21"/>
    </row>
    <row r="90" spans="1:17" s="20" customFormat="1" x14ac:dyDescent="0.35">
      <c r="C90" s="21"/>
      <c r="D90" s="21"/>
      <c r="E90" s="21"/>
      <c r="G90" s="21"/>
      <c r="H90" s="21"/>
      <c r="I90" s="21"/>
      <c r="J90" s="22"/>
      <c r="K90" s="23"/>
      <c r="L90" s="23"/>
      <c r="M90" s="22"/>
      <c r="N90" s="22"/>
      <c r="O90" s="22"/>
      <c r="P90" s="21"/>
      <c r="Q90" s="21"/>
    </row>
    <row r="91" spans="1:17" s="20" customFormat="1" x14ac:dyDescent="0.35">
      <c r="C91" s="21"/>
      <c r="D91" s="21"/>
      <c r="E91" s="21"/>
      <c r="G91" s="21"/>
      <c r="H91" s="21"/>
      <c r="I91" s="21"/>
      <c r="J91" s="21"/>
      <c r="M91" s="21"/>
      <c r="N91" s="21"/>
      <c r="O91" s="21"/>
      <c r="P91" s="21"/>
      <c r="Q91" s="21"/>
    </row>
    <row r="92" spans="1:17" s="29" customFormat="1" x14ac:dyDescent="0.35">
      <c r="A92" s="29" t="s">
        <v>21</v>
      </c>
      <c r="B92" s="29">
        <v>48000</v>
      </c>
      <c r="C92" s="30" t="s">
        <v>242</v>
      </c>
      <c r="D92" s="30">
        <v>491056</v>
      </c>
      <c r="E92" s="30">
        <v>32</v>
      </c>
      <c r="F92" s="29">
        <v>100</v>
      </c>
      <c r="G92" s="30">
        <v>50</v>
      </c>
      <c r="H92" s="30"/>
      <c r="I92" s="30">
        <v>42</v>
      </c>
      <c r="J92" s="48">
        <v>119.488322681421</v>
      </c>
      <c r="K92" s="31">
        <v>4772.3886078023397</v>
      </c>
      <c r="L92" s="48">
        <v>1.4252456851917701</v>
      </c>
      <c r="M92" s="31">
        <v>11.2135887871412</v>
      </c>
      <c r="N92" s="48">
        <v>3.0093397413643199</v>
      </c>
      <c r="O92" s="69">
        <f>(E92*F92*G92)/B92</f>
        <v>3.3333333333333335</v>
      </c>
      <c r="P92" s="30" t="s">
        <v>27</v>
      </c>
      <c r="Q92" s="30"/>
    </row>
    <row r="93" spans="1:17" s="29" customFormat="1" x14ac:dyDescent="0.35">
      <c r="A93" s="29" t="s">
        <v>21</v>
      </c>
      <c r="B93" s="29">
        <v>48000</v>
      </c>
      <c r="C93" s="30" t="s">
        <v>242</v>
      </c>
      <c r="D93" s="30">
        <v>491056</v>
      </c>
      <c r="E93" s="30">
        <v>32</v>
      </c>
      <c r="F93" s="29">
        <v>100</v>
      </c>
      <c r="G93" s="30">
        <v>100</v>
      </c>
      <c r="H93" s="30"/>
      <c r="I93" s="30">
        <v>42</v>
      </c>
      <c r="J93" s="48">
        <v>106.22708353048699</v>
      </c>
      <c r="K93" s="31">
        <v>4241.8667773541902</v>
      </c>
      <c r="L93" s="31">
        <v>1.47356738153907</v>
      </c>
      <c r="M93" s="31">
        <v>9.4582211159614697</v>
      </c>
      <c r="N93" s="31">
        <v>2.7352949638966999</v>
      </c>
      <c r="O93" s="69">
        <f t="shared" ref="O93:O103" si="0">(E93*F93*G93)/B93</f>
        <v>6.666666666666667</v>
      </c>
      <c r="P93" s="30"/>
      <c r="Q93" s="30" t="s">
        <v>28</v>
      </c>
    </row>
    <row r="94" spans="1:17" s="29" customFormat="1" x14ac:dyDescent="0.35">
      <c r="A94" s="29" t="s">
        <v>21</v>
      </c>
      <c r="B94" s="29">
        <v>48000</v>
      </c>
      <c r="C94" s="30" t="s">
        <v>242</v>
      </c>
      <c r="D94" s="30">
        <v>491056</v>
      </c>
      <c r="E94" s="30">
        <v>32</v>
      </c>
      <c r="F94" s="29">
        <v>100</v>
      </c>
      <c r="G94" s="30">
        <v>150</v>
      </c>
      <c r="H94" s="30"/>
      <c r="I94" s="30">
        <v>42</v>
      </c>
      <c r="J94" s="30"/>
      <c r="O94" s="69"/>
      <c r="P94" s="30"/>
      <c r="Q94" s="30"/>
    </row>
    <row r="95" spans="1:17" s="29" customFormat="1" x14ac:dyDescent="0.35">
      <c r="C95" s="30"/>
      <c r="D95" s="30"/>
      <c r="E95" s="30"/>
      <c r="G95" s="30"/>
      <c r="H95" s="30"/>
      <c r="I95" s="30"/>
      <c r="J95" s="30"/>
      <c r="O95" s="69"/>
      <c r="P95" s="30"/>
      <c r="Q95" s="30"/>
    </row>
    <row r="96" spans="1:17" s="29" customFormat="1" x14ac:dyDescent="0.35">
      <c r="C96" s="30"/>
      <c r="D96" s="30"/>
      <c r="E96" s="30"/>
      <c r="G96" s="30"/>
      <c r="O96" s="69"/>
      <c r="P96" s="30"/>
    </row>
    <row r="97" spans="1:17" s="29" customFormat="1" x14ac:dyDescent="0.35">
      <c r="A97" s="29" t="s">
        <v>21</v>
      </c>
      <c r="B97" s="29">
        <v>48000</v>
      </c>
      <c r="C97" s="30" t="s">
        <v>242</v>
      </c>
      <c r="D97" s="30">
        <v>491056</v>
      </c>
      <c r="E97" s="30">
        <v>32</v>
      </c>
      <c r="F97" s="29">
        <v>200</v>
      </c>
      <c r="G97" s="29">
        <v>50</v>
      </c>
      <c r="H97" s="29" t="s">
        <v>41</v>
      </c>
      <c r="I97" s="29">
        <v>42</v>
      </c>
      <c r="J97" s="29">
        <v>115.77582</v>
      </c>
      <c r="K97" s="29">
        <v>1.4237569999999999</v>
      </c>
      <c r="L97" s="29">
        <v>4623.8894250000003</v>
      </c>
      <c r="M97" s="29">
        <v>10.809917</v>
      </c>
      <c r="N97" s="29">
        <v>2.9304730000000001</v>
      </c>
      <c r="O97" s="69">
        <f t="shared" si="0"/>
        <v>6.666666666666667</v>
      </c>
      <c r="P97" s="30"/>
    </row>
    <row r="98" spans="1:17" s="29" customFormat="1" x14ac:dyDescent="0.35">
      <c r="C98" s="30"/>
      <c r="D98" s="30"/>
      <c r="E98" s="30"/>
      <c r="O98" s="69"/>
      <c r="P98" s="30"/>
    </row>
    <row r="99" spans="1:17" s="29" customFormat="1" x14ac:dyDescent="0.35">
      <c r="A99" s="29" t="s">
        <v>21</v>
      </c>
      <c r="B99" s="29">
        <v>48000</v>
      </c>
      <c r="C99" s="30" t="s">
        <v>242</v>
      </c>
      <c r="D99" s="30">
        <v>491056</v>
      </c>
      <c r="E99" s="30">
        <v>32</v>
      </c>
      <c r="F99" s="29">
        <v>1000</v>
      </c>
      <c r="G99" s="29">
        <v>50</v>
      </c>
      <c r="H99" s="29" t="s">
        <v>41</v>
      </c>
      <c r="I99" s="29">
        <v>42</v>
      </c>
      <c r="J99" s="29">
        <v>48.598278000000001</v>
      </c>
      <c r="K99" s="29">
        <v>0.89249000000000001</v>
      </c>
      <c r="L99" s="29">
        <v>1932.8898690000001</v>
      </c>
      <c r="M99" s="29">
        <v>3.3973949999999999</v>
      </c>
      <c r="N99" s="29">
        <v>0.77012800000000003</v>
      </c>
      <c r="O99" s="69">
        <f t="shared" si="0"/>
        <v>33.333333333333336</v>
      </c>
      <c r="P99" s="30"/>
    </row>
    <row r="100" spans="1:17" s="29" customFormat="1" x14ac:dyDescent="0.35">
      <c r="A100" s="29" t="s">
        <v>21</v>
      </c>
      <c r="B100" s="29">
        <v>48000</v>
      </c>
      <c r="C100" s="30" t="s">
        <v>242</v>
      </c>
      <c r="D100" s="30">
        <v>491056</v>
      </c>
      <c r="E100" s="30">
        <v>32</v>
      </c>
      <c r="F100" s="29">
        <v>2000</v>
      </c>
      <c r="G100" s="29">
        <v>50</v>
      </c>
      <c r="H100" s="29" t="s">
        <v>41</v>
      </c>
      <c r="I100" s="29">
        <v>42</v>
      </c>
      <c r="J100" s="29">
        <v>8.7051459999999992</v>
      </c>
      <c r="K100" s="29">
        <v>0.62315100000000001</v>
      </c>
      <c r="L100" s="29">
        <v>333.25815999999998</v>
      </c>
      <c r="M100" s="29">
        <v>0.50998200000000005</v>
      </c>
      <c r="N100" s="29">
        <v>0.82337099999999996</v>
      </c>
      <c r="O100" s="69">
        <f t="shared" si="0"/>
        <v>66.666666666666671</v>
      </c>
      <c r="P100" s="30"/>
    </row>
    <row r="101" spans="1:17" s="29" customFormat="1" x14ac:dyDescent="0.35">
      <c r="O101" s="69"/>
      <c r="P101" s="30"/>
    </row>
    <row r="102" spans="1:17" s="29" customFormat="1" x14ac:dyDescent="0.35">
      <c r="A102" s="29" t="s">
        <v>21</v>
      </c>
      <c r="B102" s="29">
        <v>48000</v>
      </c>
      <c r="C102" s="30" t="s">
        <v>242</v>
      </c>
      <c r="D102" s="30">
        <v>491056</v>
      </c>
      <c r="E102" s="30">
        <v>32</v>
      </c>
      <c r="F102" s="29">
        <v>500</v>
      </c>
      <c r="G102" s="29">
        <v>100</v>
      </c>
      <c r="H102" s="29" t="s">
        <v>41</v>
      </c>
      <c r="I102" s="29">
        <v>42</v>
      </c>
      <c r="J102" s="29">
        <v>58.976013000000002</v>
      </c>
      <c r="K102" s="29">
        <v>0.91747699999999999</v>
      </c>
      <c r="L102" s="29">
        <v>2348.1262919999999</v>
      </c>
      <c r="M102" s="29">
        <v>4.0894510000000004</v>
      </c>
      <c r="N102" s="29">
        <v>0.90120400000000001</v>
      </c>
      <c r="O102" s="69">
        <f t="shared" si="0"/>
        <v>33.333333333333336</v>
      </c>
      <c r="P102" s="30"/>
      <c r="Q102" s="29" t="s">
        <v>161</v>
      </c>
    </row>
    <row r="103" spans="1:17" s="29" customFormat="1" x14ac:dyDescent="0.35">
      <c r="A103" s="29" t="s">
        <v>21</v>
      </c>
      <c r="B103" s="29">
        <v>48000</v>
      </c>
      <c r="C103" s="30" t="s">
        <v>242</v>
      </c>
      <c r="D103" s="30">
        <v>491056</v>
      </c>
      <c r="E103" s="30">
        <v>32</v>
      </c>
      <c r="F103" s="29">
        <v>1000</v>
      </c>
      <c r="G103" s="29">
        <v>100</v>
      </c>
      <c r="H103" s="29" t="s">
        <v>41</v>
      </c>
      <c r="I103" s="29">
        <v>42</v>
      </c>
      <c r="O103" s="69">
        <f t="shared" si="0"/>
        <v>66.666666666666671</v>
      </c>
      <c r="P103" s="30"/>
    </row>
    <row r="104" spans="1:17" s="29" customFormat="1" x14ac:dyDescent="0.35">
      <c r="C104" s="30"/>
      <c r="D104" s="30"/>
      <c r="E104" s="30"/>
      <c r="P104" s="30"/>
    </row>
    <row r="105" spans="1:17" s="29" customFormat="1" x14ac:dyDescent="0.35">
      <c r="C105" s="30"/>
      <c r="D105" s="30"/>
      <c r="E105" s="30"/>
      <c r="P105" s="30"/>
    </row>
    <row r="106" spans="1:17" s="29" customFormat="1" x14ac:dyDescent="0.35">
      <c r="P106" s="30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AEF6-E0AA-4EA9-B4C8-367C9CAD3E2A}">
  <dimension ref="A1:R76"/>
  <sheetViews>
    <sheetView zoomScale="55" zoomScaleNormal="55" workbookViewId="0">
      <pane ySplit="1" topLeftCell="A21" activePane="bottomLeft" state="frozen"/>
      <selection pane="bottomLeft" activeCell="P40" sqref="P40"/>
    </sheetView>
  </sheetViews>
  <sheetFormatPr baseColWidth="10" defaultRowHeight="14.5" x14ac:dyDescent="0.35"/>
  <cols>
    <col min="2" max="2" width="4.54296875" customWidth="1"/>
    <col min="3" max="3" width="12.81640625" bestFit="1" customWidth="1"/>
    <col min="4" max="4" width="9.81640625" customWidth="1"/>
    <col min="5" max="5" width="6" bestFit="1" customWidth="1"/>
    <col min="6" max="6" width="7.54296875" style="41" bestFit="1" customWidth="1"/>
    <col min="7" max="7" width="5.26953125" style="41" customWidth="1"/>
    <col min="8" max="8" width="7.1796875" style="41" bestFit="1" customWidth="1"/>
    <col min="9" max="9" width="6.08984375" style="41" customWidth="1"/>
    <col min="10" max="10" width="6.54296875" bestFit="1" customWidth="1"/>
    <col min="11" max="11" width="6.7265625" bestFit="1" customWidth="1"/>
    <col min="12" max="12" width="7.54296875" bestFit="1" customWidth="1"/>
    <col min="13" max="13" width="7.36328125" customWidth="1"/>
    <col min="14" max="14" width="7.81640625" customWidth="1"/>
    <col min="15" max="15" width="8.08984375" style="41" bestFit="1" customWidth="1"/>
    <col min="16" max="16" width="7.7265625" bestFit="1" customWidth="1"/>
    <col min="17" max="17" width="35.453125" style="1" customWidth="1"/>
    <col min="18" max="18" width="19.90625" bestFit="1" customWidth="1"/>
  </cols>
  <sheetData>
    <row r="1" spans="1:18" s="8" customFormat="1" x14ac:dyDescent="0.35">
      <c r="A1" s="8" t="s">
        <v>221</v>
      </c>
      <c r="B1" s="8" t="s">
        <v>211</v>
      </c>
      <c r="C1" s="8" t="s">
        <v>7</v>
      </c>
      <c r="D1" s="8" t="s">
        <v>53</v>
      </c>
      <c r="E1" s="8" t="s">
        <v>25</v>
      </c>
      <c r="F1" s="39" t="s">
        <v>39</v>
      </c>
      <c r="G1" s="39" t="s">
        <v>233</v>
      </c>
      <c r="H1" s="39" t="s">
        <v>212</v>
      </c>
      <c r="I1" s="39" t="s">
        <v>234</v>
      </c>
      <c r="J1" s="8" t="s">
        <v>2</v>
      </c>
      <c r="K1" s="8" t="s">
        <v>3</v>
      </c>
      <c r="L1" s="8" t="s">
        <v>6</v>
      </c>
      <c r="M1" s="8" t="s">
        <v>209</v>
      </c>
      <c r="N1" s="8" t="s">
        <v>210</v>
      </c>
      <c r="O1" s="39" t="s">
        <v>214</v>
      </c>
      <c r="P1" s="8" t="s">
        <v>232</v>
      </c>
      <c r="Q1" s="9" t="s">
        <v>29</v>
      </c>
      <c r="R1" s="8" t="s">
        <v>29</v>
      </c>
    </row>
    <row r="2" spans="1:18" s="36" customFormat="1" x14ac:dyDescent="0.35">
      <c r="A2" s="36">
        <v>2</v>
      </c>
      <c r="C2" s="36" t="s">
        <v>206</v>
      </c>
      <c r="D2" s="36" t="s">
        <v>215</v>
      </c>
      <c r="F2" s="40"/>
      <c r="G2" s="40"/>
      <c r="H2" s="40"/>
      <c r="I2" s="40"/>
      <c r="J2" s="36">
        <v>1.1180000000000001</v>
      </c>
      <c r="K2" s="38">
        <v>9.6790000000000001E-2</v>
      </c>
      <c r="O2" s="40"/>
      <c r="Q2" s="67"/>
    </row>
    <row r="3" spans="1:18" s="36" customFormat="1" x14ac:dyDescent="0.35">
      <c r="A3" s="36">
        <v>1</v>
      </c>
      <c r="C3" s="36" t="s">
        <v>206</v>
      </c>
      <c r="D3" s="36" t="s">
        <v>216</v>
      </c>
      <c r="F3" s="40"/>
      <c r="G3" s="40"/>
      <c r="H3" s="40"/>
      <c r="I3" s="40"/>
      <c r="J3" s="36">
        <v>1.111</v>
      </c>
      <c r="K3" s="38">
        <v>9.733E-2</v>
      </c>
      <c r="O3" s="40"/>
      <c r="Q3" s="67"/>
    </row>
    <row r="4" spans="1:18" s="36" customFormat="1" x14ac:dyDescent="0.35">
      <c r="A4" s="36">
        <v>18</v>
      </c>
      <c r="C4" s="36" t="s">
        <v>206</v>
      </c>
      <c r="D4" s="36" t="s">
        <v>217</v>
      </c>
      <c r="F4" s="40"/>
      <c r="G4" s="40"/>
      <c r="H4" s="40"/>
      <c r="I4" s="40"/>
      <c r="J4" s="36">
        <v>1.198</v>
      </c>
      <c r="K4" s="38">
        <v>0.10155</v>
      </c>
      <c r="O4" s="40"/>
      <c r="Q4" s="67"/>
    </row>
    <row r="5" spans="1:18" s="36" customFormat="1" x14ac:dyDescent="0.35">
      <c r="A5" s="36">
        <v>19</v>
      </c>
      <c r="C5" s="36" t="s">
        <v>206</v>
      </c>
      <c r="D5" s="36" t="s">
        <v>218</v>
      </c>
      <c r="F5" s="40"/>
      <c r="G5" s="40"/>
      <c r="H5" s="40"/>
      <c r="I5" s="40"/>
      <c r="J5" s="36">
        <v>1.165</v>
      </c>
      <c r="K5" s="38">
        <v>0.10431</v>
      </c>
      <c r="O5" s="40"/>
      <c r="Q5" s="67"/>
    </row>
    <row r="6" spans="1:18" s="36" customFormat="1" x14ac:dyDescent="0.35">
      <c r="A6" s="36">
        <v>15</v>
      </c>
      <c r="C6" s="36" t="s">
        <v>206</v>
      </c>
      <c r="D6" s="36" t="s">
        <v>219</v>
      </c>
      <c r="F6" s="40"/>
      <c r="G6" s="40"/>
      <c r="H6" s="40"/>
      <c r="I6" s="40"/>
      <c r="J6" s="36">
        <v>1.161</v>
      </c>
      <c r="K6" s="38">
        <v>0.10291</v>
      </c>
      <c r="O6" s="40"/>
      <c r="Q6" s="67"/>
    </row>
    <row r="7" spans="1:18" s="36" customFormat="1" x14ac:dyDescent="0.35">
      <c r="A7" s="36">
        <v>13</v>
      </c>
      <c r="C7" s="36" t="s">
        <v>206</v>
      </c>
      <c r="D7" s="36" t="s">
        <v>220</v>
      </c>
      <c r="F7" s="40"/>
      <c r="G7" s="40"/>
      <c r="H7" s="40"/>
      <c r="I7" s="40"/>
      <c r="J7" s="36">
        <v>1.173</v>
      </c>
      <c r="K7" s="38">
        <v>0.10174999999999999</v>
      </c>
      <c r="O7" s="40"/>
      <c r="Q7" s="67"/>
    </row>
    <row r="8" spans="1:18" s="36" customFormat="1" x14ac:dyDescent="0.35">
      <c r="A8" s="36">
        <v>21</v>
      </c>
      <c r="C8" s="36" t="s">
        <v>206</v>
      </c>
      <c r="D8" s="36" t="s">
        <v>223</v>
      </c>
      <c r="F8" s="40"/>
      <c r="G8" s="40"/>
      <c r="H8" s="40"/>
      <c r="I8" s="40"/>
      <c r="J8" s="36">
        <v>1.232</v>
      </c>
      <c r="K8" s="38">
        <v>0.10310999999999999</v>
      </c>
      <c r="M8" s="36" t="s">
        <v>231</v>
      </c>
      <c r="O8" s="40"/>
      <c r="Q8" s="67"/>
    </row>
    <row r="9" spans="1:18" s="36" customFormat="1" x14ac:dyDescent="0.35">
      <c r="A9" s="36">
        <v>25</v>
      </c>
      <c r="C9" s="36" t="s">
        <v>206</v>
      </c>
      <c r="D9" s="36" t="s">
        <v>222</v>
      </c>
      <c r="F9" s="40"/>
      <c r="G9" s="40"/>
      <c r="H9" s="40"/>
      <c r="I9" s="40"/>
      <c r="J9" s="36">
        <v>1.371</v>
      </c>
      <c r="K9" s="38">
        <v>0.11012</v>
      </c>
      <c r="O9" s="40"/>
      <c r="Q9" s="67"/>
    </row>
    <row r="10" spans="1:18" s="36" customFormat="1" x14ac:dyDescent="0.35">
      <c r="C10" s="36" t="s">
        <v>206</v>
      </c>
      <c r="D10" s="36" t="s">
        <v>224</v>
      </c>
      <c r="F10" s="40"/>
      <c r="G10" s="40"/>
      <c r="H10" s="40"/>
      <c r="I10" s="40"/>
      <c r="O10" s="40"/>
      <c r="Q10" s="67"/>
    </row>
    <row r="11" spans="1:18" s="36" customFormat="1" x14ac:dyDescent="0.35">
      <c r="F11" s="40"/>
      <c r="G11" s="40"/>
      <c r="H11" s="40"/>
      <c r="I11" s="40"/>
      <c r="O11" s="40"/>
      <c r="Q11" s="67"/>
    </row>
    <row r="12" spans="1:18" s="36" customFormat="1" x14ac:dyDescent="0.35">
      <c r="F12" s="40"/>
      <c r="G12" s="40"/>
      <c r="H12" s="40"/>
      <c r="I12" s="40"/>
      <c r="O12" s="40"/>
      <c r="P12" s="63"/>
      <c r="Q12" s="67"/>
    </row>
    <row r="13" spans="1:18" s="36" customFormat="1" x14ac:dyDescent="0.35">
      <c r="B13" s="36">
        <v>0</v>
      </c>
      <c r="C13" s="36" t="s">
        <v>206</v>
      </c>
      <c r="D13" s="36" t="s">
        <v>9</v>
      </c>
      <c r="E13" s="36">
        <v>42000</v>
      </c>
      <c r="F13" s="40">
        <v>42</v>
      </c>
      <c r="G13" s="40">
        <v>32</v>
      </c>
      <c r="H13" s="40">
        <v>100</v>
      </c>
      <c r="I13" s="40">
        <v>50</v>
      </c>
      <c r="J13" s="38">
        <v>1.326425</v>
      </c>
      <c r="K13" s="38">
        <v>0.108775</v>
      </c>
      <c r="L13" s="38">
        <v>16.517986000000001</v>
      </c>
      <c r="M13" s="38">
        <v>0.101759</v>
      </c>
      <c r="N13" s="38">
        <v>6.1157999999999997E-2</v>
      </c>
      <c r="O13" s="40" t="s">
        <v>41</v>
      </c>
      <c r="P13" s="63">
        <f>(I13*H13*G13)/E13</f>
        <v>3.8095238095238093</v>
      </c>
      <c r="Q13" s="67"/>
    </row>
    <row r="14" spans="1:18" s="36" customFormat="1" x14ac:dyDescent="0.35">
      <c r="C14" s="36" t="s">
        <v>206</v>
      </c>
      <c r="D14" s="36" t="s">
        <v>9</v>
      </c>
      <c r="E14" s="36">
        <v>42000</v>
      </c>
      <c r="F14" s="40">
        <v>42</v>
      </c>
      <c r="G14" s="40">
        <v>32</v>
      </c>
      <c r="H14" s="40">
        <v>200</v>
      </c>
      <c r="I14" s="40">
        <v>50</v>
      </c>
      <c r="J14" s="38">
        <v>1.298074</v>
      </c>
      <c r="K14" s="38">
        <v>0.107655</v>
      </c>
      <c r="L14" s="38">
        <v>14.816202000000001</v>
      </c>
      <c r="M14" s="38">
        <v>0.100453</v>
      </c>
      <c r="N14" s="38">
        <v>5.9837000000000001E-2</v>
      </c>
      <c r="O14" s="40" t="s">
        <v>41</v>
      </c>
      <c r="P14" s="63">
        <f>(I14*H14*G14)/E14</f>
        <v>7.6190476190476186</v>
      </c>
      <c r="Q14" s="67"/>
    </row>
    <row r="15" spans="1:18" s="36" customFormat="1" x14ac:dyDescent="0.35">
      <c r="F15" s="40"/>
      <c r="G15" s="40"/>
      <c r="H15" s="40"/>
      <c r="I15" s="40"/>
      <c r="J15" s="38"/>
      <c r="K15" s="38"/>
      <c r="L15" s="38"/>
      <c r="M15" s="38"/>
      <c r="N15" s="38"/>
      <c r="O15" s="40"/>
      <c r="P15" s="63"/>
      <c r="Q15" s="67"/>
    </row>
    <row r="16" spans="1:18" s="36" customFormat="1" x14ac:dyDescent="0.35">
      <c r="C16" s="36" t="s">
        <v>206</v>
      </c>
      <c r="D16" s="36" t="s">
        <v>9</v>
      </c>
      <c r="E16" s="36">
        <v>42000</v>
      </c>
      <c r="F16" s="40">
        <v>42</v>
      </c>
      <c r="G16" s="40">
        <v>32</v>
      </c>
      <c r="H16" s="40">
        <v>100</v>
      </c>
      <c r="I16" s="40">
        <v>50</v>
      </c>
      <c r="J16" s="38">
        <v>1.3467530000000001</v>
      </c>
      <c r="K16" s="38">
        <v>0.11075865</v>
      </c>
      <c r="L16" s="38">
        <v>17.655308000000002</v>
      </c>
      <c r="M16" s="38">
        <v>0.10363214</v>
      </c>
      <c r="N16" s="38">
        <v>6.3265840000000004E-2</v>
      </c>
      <c r="O16" s="40" t="s">
        <v>41</v>
      </c>
      <c r="P16" s="63">
        <f t="shared" ref="P16:P21" si="0">(I16*H16*G16)/E16</f>
        <v>3.8095238095238093</v>
      </c>
      <c r="Q16" s="67"/>
      <c r="R16" s="36" t="s">
        <v>225</v>
      </c>
    </row>
    <row r="17" spans="3:18" s="36" customFormat="1" x14ac:dyDescent="0.35">
      <c r="C17" s="36" t="s">
        <v>206</v>
      </c>
      <c r="D17" s="36" t="s">
        <v>9</v>
      </c>
      <c r="E17" s="36">
        <v>42000</v>
      </c>
      <c r="F17" s="40">
        <v>42</v>
      </c>
      <c r="G17" s="40">
        <v>32</v>
      </c>
      <c r="H17" s="40">
        <v>200</v>
      </c>
      <c r="I17" s="40">
        <v>50</v>
      </c>
      <c r="J17" s="38">
        <v>1.3322954199999999</v>
      </c>
      <c r="K17" s="38">
        <v>0.10991943999999999</v>
      </c>
      <c r="L17" s="38">
        <v>15.53920039</v>
      </c>
      <c r="M17" s="38">
        <v>0.10204718</v>
      </c>
      <c r="N17" s="38">
        <v>6.0413219999999997E-2</v>
      </c>
      <c r="O17" s="40" t="s">
        <v>41</v>
      </c>
      <c r="P17" s="63">
        <f t="shared" si="0"/>
        <v>7.6190476190476186</v>
      </c>
      <c r="Q17" s="67"/>
      <c r="R17" s="36" t="s">
        <v>225</v>
      </c>
    </row>
    <row r="18" spans="3:18" s="36" customFormat="1" x14ac:dyDescent="0.35">
      <c r="C18" s="36" t="s">
        <v>206</v>
      </c>
      <c r="D18" s="36" t="s">
        <v>9</v>
      </c>
      <c r="E18" s="36">
        <v>42000</v>
      </c>
      <c r="F18" s="40">
        <v>42</v>
      </c>
      <c r="G18" s="40">
        <v>32</v>
      </c>
      <c r="H18" s="40">
        <v>300</v>
      </c>
      <c r="I18" s="40">
        <v>50</v>
      </c>
      <c r="J18" s="38">
        <v>1.3324924300000001</v>
      </c>
      <c r="K18" s="38">
        <v>0.10998624</v>
      </c>
      <c r="L18" s="38">
        <v>15.542554600000001</v>
      </c>
      <c r="M18" s="38">
        <v>0.10208643000000001</v>
      </c>
      <c r="N18" s="38">
        <v>6.0477719999999999E-2</v>
      </c>
      <c r="O18" s="40" t="s">
        <v>41</v>
      </c>
      <c r="P18" s="63">
        <f t="shared" si="0"/>
        <v>11.428571428571429</v>
      </c>
      <c r="Q18" s="67"/>
      <c r="R18" s="36" t="s">
        <v>225</v>
      </c>
    </row>
    <row r="19" spans="3:18" s="36" customFormat="1" x14ac:dyDescent="0.35">
      <c r="C19" s="36" t="s">
        <v>206</v>
      </c>
      <c r="D19" s="36" t="s">
        <v>9</v>
      </c>
      <c r="E19" s="36">
        <v>42000</v>
      </c>
      <c r="F19" s="40">
        <v>42</v>
      </c>
      <c r="G19" s="40">
        <v>32</v>
      </c>
      <c r="H19" s="40">
        <v>400</v>
      </c>
      <c r="I19" s="40">
        <v>50</v>
      </c>
      <c r="J19" s="38">
        <v>1.4147741700000001</v>
      </c>
      <c r="K19" s="38">
        <v>0.11353504</v>
      </c>
      <c r="L19" s="38">
        <v>15.50670305</v>
      </c>
      <c r="M19" s="38">
        <v>0.10434548</v>
      </c>
      <c r="N19" s="38">
        <v>5.7964689999999999E-2</v>
      </c>
      <c r="O19" s="40" t="s">
        <v>41</v>
      </c>
      <c r="P19" s="63">
        <f t="shared" si="0"/>
        <v>15.238095238095237</v>
      </c>
      <c r="Q19" s="67" t="s">
        <v>227</v>
      </c>
      <c r="R19" s="36" t="s">
        <v>225</v>
      </c>
    </row>
    <row r="20" spans="3:18" s="36" customFormat="1" x14ac:dyDescent="0.35">
      <c r="C20" s="36" t="s">
        <v>206</v>
      </c>
      <c r="D20" s="36" t="s">
        <v>9</v>
      </c>
      <c r="E20" s="36">
        <v>42000</v>
      </c>
      <c r="F20" s="40">
        <v>42</v>
      </c>
      <c r="G20" s="40">
        <v>32</v>
      </c>
      <c r="H20" s="40">
        <v>500</v>
      </c>
      <c r="I20" s="40">
        <v>50</v>
      </c>
      <c r="J20" s="38">
        <v>1.2719967999999999</v>
      </c>
      <c r="K20" s="38">
        <v>0.10917006999999999</v>
      </c>
      <c r="L20" s="38">
        <v>12.650835730000001</v>
      </c>
      <c r="M20" s="38">
        <v>0.1004418</v>
      </c>
      <c r="N20" s="38">
        <v>5.7335749999999998E-2</v>
      </c>
      <c r="O20" s="40" t="s">
        <v>41</v>
      </c>
      <c r="P20" s="63">
        <f t="shared" si="0"/>
        <v>19.047619047619047</v>
      </c>
      <c r="Q20" s="67" t="s">
        <v>226</v>
      </c>
      <c r="R20" s="36" t="s">
        <v>225</v>
      </c>
    </row>
    <row r="21" spans="3:18" s="36" customFormat="1" x14ac:dyDescent="0.35">
      <c r="C21" s="36" t="s">
        <v>206</v>
      </c>
      <c r="D21" s="36" t="s">
        <v>9</v>
      </c>
      <c r="E21" s="36">
        <v>42000</v>
      </c>
      <c r="F21" s="40">
        <v>42</v>
      </c>
      <c r="G21" s="40">
        <v>32</v>
      </c>
      <c r="H21" s="40">
        <v>1000</v>
      </c>
      <c r="I21" s="40">
        <v>50</v>
      </c>
      <c r="J21" s="38">
        <v>1.25029156</v>
      </c>
      <c r="K21" s="38">
        <v>0.10774432</v>
      </c>
      <c r="L21" s="38">
        <v>12.47342866</v>
      </c>
      <c r="M21" s="38">
        <v>9.9395300000000006E-2</v>
      </c>
      <c r="N21" s="38">
        <v>5.6811819999999999E-2</v>
      </c>
      <c r="O21" s="40" t="s">
        <v>41</v>
      </c>
      <c r="P21" s="63">
        <f t="shared" si="0"/>
        <v>38.095238095238095</v>
      </c>
      <c r="Q21" s="67" t="s">
        <v>228</v>
      </c>
      <c r="R21" s="36" t="s">
        <v>225</v>
      </c>
    </row>
    <row r="22" spans="3:18" s="36" customFormat="1" x14ac:dyDescent="0.35">
      <c r="F22" s="40"/>
      <c r="G22" s="40"/>
      <c r="H22" s="40"/>
      <c r="I22" s="40"/>
      <c r="J22" s="38"/>
      <c r="K22" s="38"/>
      <c r="L22" s="38"/>
      <c r="M22" s="38"/>
      <c r="N22" s="38"/>
      <c r="O22" s="40"/>
      <c r="P22" s="63"/>
      <c r="Q22" s="67"/>
    </row>
    <row r="23" spans="3:18" x14ac:dyDescent="0.35">
      <c r="C23" s="36" t="s">
        <v>206</v>
      </c>
      <c r="D23" s="36" t="s">
        <v>9</v>
      </c>
      <c r="E23" s="36">
        <v>42000</v>
      </c>
      <c r="F23" s="40">
        <v>42</v>
      </c>
      <c r="G23" s="40">
        <v>32</v>
      </c>
      <c r="H23" s="40">
        <v>100</v>
      </c>
      <c r="I23" s="40">
        <v>100</v>
      </c>
      <c r="J23" s="38">
        <v>1.2488669999999999</v>
      </c>
      <c r="K23" s="38">
        <v>0.105655</v>
      </c>
      <c r="L23" s="38">
        <v>13.965085</v>
      </c>
      <c r="M23" s="38">
        <v>9.8350000000000007E-2</v>
      </c>
      <c r="N23" s="38">
        <v>5.8025E-2</v>
      </c>
      <c r="O23" s="40" t="s">
        <v>41</v>
      </c>
      <c r="P23" s="63">
        <f t="shared" ref="P23:P28" si="1">(I23*H23*G23)/E23</f>
        <v>7.6190476190476186</v>
      </c>
    </row>
    <row r="24" spans="3:18" x14ac:dyDescent="0.35">
      <c r="C24" s="36" t="s">
        <v>206</v>
      </c>
      <c r="D24" s="36" t="s">
        <v>9</v>
      </c>
      <c r="E24" s="36">
        <v>42000</v>
      </c>
      <c r="F24" s="41">
        <v>42</v>
      </c>
      <c r="G24" s="40">
        <v>32</v>
      </c>
      <c r="H24" s="41">
        <v>200</v>
      </c>
      <c r="I24" s="41">
        <v>100</v>
      </c>
      <c r="J24" s="61">
        <v>1.2613220000000001</v>
      </c>
      <c r="K24" s="61">
        <v>0.105753</v>
      </c>
      <c r="L24" s="61">
        <v>13.233006</v>
      </c>
      <c r="M24" s="61">
        <v>9.8480999999999999E-2</v>
      </c>
      <c r="N24" s="61">
        <v>5.6909000000000001E-2</v>
      </c>
      <c r="O24" s="41" t="s">
        <v>41</v>
      </c>
      <c r="P24" s="63">
        <f t="shared" si="1"/>
        <v>15.238095238095237</v>
      </c>
    </row>
    <row r="25" spans="3:18" x14ac:dyDescent="0.35">
      <c r="C25" t="s">
        <v>206</v>
      </c>
      <c r="D25" s="36" t="s">
        <v>9</v>
      </c>
      <c r="E25" s="36">
        <v>42000</v>
      </c>
      <c r="F25" s="41">
        <v>42</v>
      </c>
      <c r="G25" s="40">
        <v>32</v>
      </c>
      <c r="H25" s="41">
        <v>300</v>
      </c>
      <c r="I25" s="41">
        <v>100</v>
      </c>
      <c r="J25" s="61">
        <v>1.2249380000000001</v>
      </c>
      <c r="K25" s="61">
        <v>0.10442</v>
      </c>
      <c r="L25" s="61">
        <v>12.243124999999999</v>
      </c>
      <c r="M25" s="61">
        <v>9.7406000000000006E-2</v>
      </c>
      <c r="N25" s="61">
        <v>5.6134000000000003E-2</v>
      </c>
      <c r="O25" s="41" t="s">
        <v>41</v>
      </c>
      <c r="P25" s="63">
        <f t="shared" si="1"/>
        <v>22.857142857142858</v>
      </c>
    </row>
    <row r="26" spans="3:18" x14ac:dyDescent="0.35">
      <c r="C26" t="s">
        <v>206</v>
      </c>
      <c r="D26" s="36" t="s">
        <v>9</v>
      </c>
      <c r="E26" s="36">
        <v>42000</v>
      </c>
      <c r="F26" s="41">
        <v>42</v>
      </c>
      <c r="G26" s="40">
        <v>32</v>
      </c>
      <c r="H26" s="41">
        <v>400</v>
      </c>
      <c r="I26" s="41">
        <v>100</v>
      </c>
      <c r="J26" s="61">
        <v>1.215217</v>
      </c>
      <c r="K26" s="61">
        <v>0.104229</v>
      </c>
      <c r="L26" s="61">
        <v>12.018250999999999</v>
      </c>
      <c r="M26" s="61">
        <v>9.7244999999999998E-2</v>
      </c>
      <c r="N26" s="61">
        <v>5.5974000000000003E-2</v>
      </c>
      <c r="O26" s="41" t="s">
        <v>41</v>
      </c>
      <c r="P26" s="63">
        <f t="shared" si="1"/>
        <v>30.476190476190474</v>
      </c>
    </row>
    <row r="27" spans="3:18" x14ac:dyDescent="0.35">
      <c r="C27" t="s">
        <v>206</v>
      </c>
      <c r="D27" s="36" t="s">
        <v>9</v>
      </c>
      <c r="E27" s="36">
        <v>42000</v>
      </c>
      <c r="F27" s="41">
        <v>42</v>
      </c>
      <c r="G27" s="40">
        <v>32</v>
      </c>
      <c r="H27" s="41">
        <v>500</v>
      </c>
      <c r="I27" s="41">
        <v>100</v>
      </c>
      <c r="J27" s="61">
        <v>1.2330939999999999</v>
      </c>
      <c r="K27" s="61">
        <v>0.104827</v>
      </c>
      <c r="L27" s="61">
        <v>12.008521999999999</v>
      </c>
      <c r="M27" s="61">
        <v>9.7713999999999995E-2</v>
      </c>
      <c r="N27" s="61">
        <v>5.6041000000000001E-2</v>
      </c>
      <c r="O27" s="41" t="s">
        <v>41</v>
      </c>
      <c r="P27" s="63">
        <f t="shared" si="1"/>
        <v>38.095238095238095</v>
      </c>
    </row>
    <row r="28" spans="3:18" x14ac:dyDescent="0.35">
      <c r="C28" t="s">
        <v>206</v>
      </c>
      <c r="D28" s="36" t="s">
        <v>9</v>
      </c>
      <c r="E28" s="36">
        <v>42000</v>
      </c>
      <c r="F28" s="41">
        <v>42</v>
      </c>
      <c r="G28" s="40">
        <v>32</v>
      </c>
      <c r="H28" s="41">
        <v>1000</v>
      </c>
      <c r="I28" s="41">
        <v>100</v>
      </c>
      <c r="J28" s="61">
        <v>1.20625</v>
      </c>
      <c r="K28" s="61">
        <v>0.103536</v>
      </c>
      <c r="L28" s="61">
        <v>11.401277</v>
      </c>
      <c r="M28" s="61">
        <v>9.5999000000000001E-2</v>
      </c>
      <c r="N28" s="61">
        <v>5.4571000000000001E-2</v>
      </c>
      <c r="O28" s="41" t="s">
        <v>41</v>
      </c>
      <c r="P28" s="63">
        <f t="shared" si="1"/>
        <v>76.19047619047619</v>
      </c>
    </row>
    <row r="29" spans="3:18" s="36" customFormat="1" x14ac:dyDescent="0.35">
      <c r="F29" s="40"/>
      <c r="G29" s="40"/>
      <c r="H29" s="40"/>
      <c r="I29" s="40"/>
      <c r="J29" s="38"/>
      <c r="K29" s="38"/>
      <c r="L29" s="38"/>
      <c r="M29" s="38"/>
      <c r="N29" s="38"/>
      <c r="O29" s="40"/>
      <c r="P29" s="63"/>
      <c r="Q29" s="67"/>
    </row>
    <row r="30" spans="3:18" x14ac:dyDescent="0.35">
      <c r="C30" s="36" t="s">
        <v>206</v>
      </c>
      <c r="D30" s="36" t="s">
        <v>9</v>
      </c>
      <c r="E30" s="36">
        <v>42000</v>
      </c>
      <c r="F30" s="41">
        <v>42</v>
      </c>
      <c r="G30" s="40">
        <v>32</v>
      </c>
      <c r="H30" s="41">
        <v>100</v>
      </c>
      <c r="I30" s="41">
        <v>200</v>
      </c>
      <c r="J30" s="38">
        <v>1.186151</v>
      </c>
      <c r="K30" s="38">
        <v>0.101258</v>
      </c>
      <c r="L30" s="61">
        <v>12.653755</v>
      </c>
      <c r="M30" s="61">
        <v>9.4033000000000005E-2</v>
      </c>
      <c r="N30" s="61">
        <v>5.1957000000000003E-2</v>
      </c>
      <c r="O30" s="41" t="s">
        <v>41</v>
      </c>
      <c r="P30" s="63">
        <f t="shared" ref="P30:P35" si="2">(I30*H30*G30)/E30</f>
        <v>15.238095238095237</v>
      </c>
    </row>
    <row r="31" spans="3:18" x14ac:dyDescent="0.35">
      <c r="C31" s="36" t="s">
        <v>206</v>
      </c>
      <c r="D31" s="36" t="s">
        <v>9</v>
      </c>
      <c r="E31" s="36">
        <v>42000</v>
      </c>
      <c r="F31" s="41">
        <v>42</v>
      </c>
      <c r="G31" s="40">
        <v>32</v>
      </c>
      <c r="H31" s="41">
        <v>200</v>
      </c>
      <c r="I31" s="41">
        <v>200</v>
      </c>
      <c r="J31" s="38">
        <v>1.263331</v>
      </c>
      <c r="K31" s="38">
        <v>0.104032</v>
      </c>
      <c r="L31" s="61">
        <v>13.091120999999999</v>
      </c>
      <c r="M31" s="61">
        <v>9.6446000000000004E-2</v>
      </c>
      <c r="N31" s="61">
        <v>5.2325999999999998E-2</v>
      </c>
      <c r="O31" s="41" t="s">
        <v>41</v>
      </c>
      <c r="P31" s="63">
        <f t="shared" si="2"/>
        <v>30.476190476190474</v>
      </c>
    </row>
    <row r="32" spans="3:18" x14ac:dyDescent="0.35">
      <c r="C32" s="36" t="s">
        <v>206</v>
      </c>
      <c r="D32" s="36" t="s">
        <v>9</v>
      </c>
      <c r="E32" s="36">
        <v>42000</v>
      </c>
      <c r="F32" s="41">
        <v>42</v>
      </c>
      <c r="G32" s="40">
        <v>32</v>
      </c>
      <c r="H32" s="41">
        <v>300</v>
      </c>
      <c r="I32" s="41">
        <v>200</v>
      </c>
      <c r="J32" s="38">
        <v>1.1704349999999999</v>
      </c>
      <c r="K32" s="38">
        <v>0.100674</v>
      </c>
      <c r="L32" s="61">
        <v>11.356949</v>
      </c>
      <c r="M32" s="61">
        <v>9.3112E-2</v>
      </c>
      <c r="N32" s="61">
        <v>5.1371E-2</v>
      </c>
      <c r="O32" s="41" t="s">
        <v>41</v>
      </c>
      <c r="P32" s="63">
        <f t="shared" si="2"/>
        <v>45.714285714285715</v>
      </c>
    </row>
    <row r="33" spans="3:17" x14ac:dyDescent="0.35">
      <c r="C33" s="36" t="s">
        <v>206</v>
      </c>
      <c r="D33" s="36" t="s">
        <v>9</v>
      </c>
      <c r="E33" s="36">
        <v>42000</v>
      </c>
      <c r="F33" s="41">
        <v>42</v>
      </c>
      <c r="G33" s="40">
        <v>32</v>
      </c>
      <c r="H33" s="41">
        <v>400</v>
      </c>
      <c r="I33" s="41">
        <v>200</v>
      </c>
      <c r="J33" s="38">
        <v>1.2420720000000001</v>
      </c>
      <c r="K33" s="38">
        <v>0.103521</v>
      </c>
      <c r="L33" s="61">
        <v>11.829283999999999</v>
      </c>
      <c r="M33" s="61">
        <v>9.5749000000000001E-2</v>
      </c>
      <c r="N33" s="61">
        <v>5.3046000000000003E-2</v>
      </c>
      <c r="O33" s="41" t="s">
        <v>41</v>
      </c>
      <c r="P33" s="63">
        <f t="shared" si="2"/>
        <v>60.952380952380949</v>
      </c>
    </row>
    <row r="34" spans="3:17" x14ac:dyDescent="0.35">
      <c r="C34" s="36" t="s">
        <v>206</v>
      </c>
      <c r="D34" s="36" t="s">
        <v>9</v>
      </c>
      <c r="E34" s="36">
        <v>42000</v>
      </c>
      <c r="F34" s="41">
        <v>42</v>
      </c>
      <c r="G34" s="40">
        <v>32</v>
      </c>
      <c r="H34" s="41">
        <v>500</v>
      </c>
      <c r="I34" s="41">
        <v>200</v>
      </c>
      <c r="J34" s="38">
        <v>1.178239</v>
      </c>
      <c r="K34" s="38">
        <v>0.101136</v>
      </c>
      <c r="L34" s="61">
        <v>11.458067</v>
      </c>
      <c r="M34" s="61">
        <v>9.3856999999999996E-2</v>
      </c>
      <c r="N34" s="61">
        <v>5.1531E-2</v>
      </c>
      <c r="O34" s="41" t="s">
        <v>41</v>
      </c>
      <c r="P34" s="63">
        <f t="shared" si="2"/>
        <v>76.19047619047619</v>
      </c>
    </row>
    <row r="35" spans="3:17" x14ac:dyDescent="0.35">
      <c r="C35" s="36" t="s">
        <v>206</v>
      </c>
      <c r="D35" s="36" t="s">
        <v>9</v>
      </c>
      <c r="E35" s="36">
        <v>42000</v>
      </c>
      <c r="F35" s="41">
        <v>42</v>
      </c>
      <c r="G35" s="40">
        <v>32</v>
      </c>
      <c r="H35" s="41">
        <v>1000</v>
      </c>
      <c r="I35" s="41">
        <v>200</v>
      </c>
      <c r="J35" s="38">
        <v>1.18681369238512</v>
      </c>
      <c r="K35" s="38">
        <v>0.101528200339395</v>
      </c>
      <c r="L35" s="61">
        <v>11.5030929125552</v>
      </c>
      <c r="M35" s="61">
        <v>9.4334298831772301E-2</v>
      </c>
      <c r="N35" s="61">
        <v>5.1428596717615599E-2</v>
      </c>
      <c r="O35" s="41" t="s">
        <v>41</v>
      </c>
      <c r="P35" s="63">
        <f t="shared" si="2"/>
        <v>152.38095238095238</v>
      </c>
    </row>
    <row r="36" spans="3:17" x14ac:dyDescent="0.35">
      <c r="C36" s="36"/>
      <c r="D36" s="36"/>
      <c r="E36" s="36"/>
      <c r="J36" s="37"/>
      <c r="K36" s="37"/>
      <c r="L36" s="11"/>
      <c r="M36" s="11"/>
      <c r="N36" s="11"/>
      <c r="P36" s="63"/>
    </row>
    <row r="37" spans="3:17" x14ac:dyDescent="0.35">
      <c r="C37" s="36" t="s">
        <v>206</v>
      </c>
      <c r="D37" s="36" t="s">
        <v>9</v>
      </c>
      <c r="E37" s="36">
        <v>42000</v>
      </c>
      <c r="F37" s="41">
        <v>42</v>
      </c>
      <c r="G37" s="40">
        <v>32</v>
      </c>
      <c r="H37" s="41">
        <v>100</v>
      </c>
      <c r="I37" s="41">
        <v>400</v>
      </c>
      <c r="J37" s="61">
        <v>1.1566020265038599</v>
      </c>
      <c r="K37" s="61">
        <v>9.9678687619603398E-2</v>
      </c>
      <c r="L37" s="61">
        <v>13.0927220128965</v>
      </c>
      <c r="M37" s="61">
        <v>9.2701009956351194E-2</v>
      </c>
      <c r="N37" s="61">
        <v>5.1621049504713599E-2</v>
      </c>
      <c r="O37" s="41" t="s">
        <v>41</v>
      </c>
      <c r="P37" s="63">
        <f>(I37*H37*G37)/E37</f>
        <v>30.476190476190474</v>
      </c>
      <c r="Q37" s="68"/>
    </row>
    <row r="38" spans="3:17" x14ac:dyDescent="0.35">
      <c r="C38" s="36" t="s">
        <v>206</v>
      </c>
      <c r="D38" s="36" t="s">
        <v>9</v>
      </c>
      <c r="E38" s="36">
        <v>42000</v>
      </c>
      <c r="F38" s="41">
        <v>42</v>
      </c>
      <c r="G38" s="40">
        <v>32</v>
      </c>
      <c r="H38" s="41">
        <v>200</v>
      </c>
      <c r="I38" s="41">
        <v>400</v>
      </c>
      <c r="J38" s="61">
        <v>1.13082512724814</v>
      </c>
      <c r="K38" s="61">
        <v>9.8914969887215001E-2</v>
      </c>
      <c r="L38" s="61">
        <v>11.8882268185881</v>
      </c>
      <c r="M38" s="61">
        <v>9.1697254119215393E-2</v>
      </c>
      <c r="N38" s="61">
        <v>5.0619659446756303E-2</v>
      </c>
      <c r="O38" s="41" t="s">
        <v>41</v>
      </c>
      <c r="P38" s="63">
        <f>(I38*H38*G38)/E38</f>
        <v>60.952380952380949</v>
      </c>
    </row>
    <row r="39" spans="3:17" x14ac:dyDescent="0.35">
      <c r="C39" s="36" t="s">
        <v>206</v>
      </c>
      <c r="D39" s="36" t="s">
        <v>9</v>
      </c>
      <c r="E39" s="36">
        <v>42000</v>
      </c>
      <c r="F39" s="41">
        <v>42</v>
      </c>
      <c r="G39" s="40">
        <v>32</v>
      </c>
      <c r="H39" s="41">
        <v>300</v>
      </c>
      <c r="I39" s="41">
        <v>400</v>
      </c>
      <c r="J39" s="61">
        <v>1.1437503232055599</v>
      </c>
      <c r="K39" s="61">
        <v>9.9535678263914101E-2</v>
      </c>
      <c r="L39" s="61">
        <v>12.041492755444301</v>
      </c>
      <c r="M39" s="61">
        <v>9.2368888753348796E-2</v>
      </c>
      <c r="N39" s="61">
        <v>5.0220797161284803E-2</v>
      </c>
      <c r="O39" s="41" t="s">
        <v>41</v>
      </c>
      <c r="P39" s="63">
        <f>(I39*H39*G39)/E39</f>
        <v>91.428571428571431</v>
      </c>
    </row>
    <row r="40" spans="3:17" x14ac:dyDescent="0.35">
      <c r="E40" s="36">
        <v>42000</v>
      </c>
      <c r="F40" s="41">
        <v>42</v>
      </c>
      <c r="G40" s="40">
        <v>32</v>
      </c>
      <c r="H40" s="41">
        <v>400</v>
      </c>
      <c r="I40" s="41">
        <v>400</v>
      </c>
      <c r="J40">
        <v>1.143213</v>
      </c>
      <c r="K40">
        <v>9.9423999999999998E-2</v>
      </c>
      <c r="L40">
        <v>12.033866</v>
      </c>
      <c r="M40">
        <v>9.2270000000000005E-2</v>
      </c>
      <c r="N40">
        <v>5.0172000000000001E-2</v>
      </c>
      <c r="O40" s="41" t="s">
        <v>41</v>
      </c>
      <c r="P40" s="63">
        <f t="shared" ref="P40:P76" si="3">(I40*H40*G40)/E40</f>
        <v>121.9047619047619</v>
      </c>
    </row>
    <row r="41" spans="3:17" x14ac:dyDescent="0.35">
      <c r="E41" s="36">
        <v>42000</v>
      </c>
      <c r="F41" s="41">
        <v>42</v>
      </c>
      <c r="G41" s="40">
        <v>32</v>
      </c>
      <c r="H41" s="41">
        <v>500</v>
      </c>
      <c r="I41" s="41">
        <v>400</v>
      </c>
      <c r="O41" s="41" t="s">
        <v>41</v>
      </c>
      <c r="P41" s="63">
        <f t="shared" si="3"/>
        <v>152.38095238095238</v>
      </c>
    </row>
    <row r="42" spans="3:17" x14ac:dyDescent="0.35">
      <c r="E42" s="36">
        <v>42000</v>
      </c>
      <c r="F42" s="41">
        <v>42</v>
      </c>
      <c r="G42" s="40">
        <v>32</v>
      </c>
      <c r="H42" s="41">
        <v>1000</v>
      </c>
      <c r="I42" s="41">
        <v>400</v>
      </c>
      <c r="O42" s="41" t="s">
        <v>41</v>
      </c>
      <c r="P42" s="63">
        <f t="shared" si="3"/>
        <v>304.76190476190476</v>
      </c>
    </row>
    <row r="43" spans="3:17" x14ac:dyDescent="0.35">
      <c r="E43" s="36"/>
      <c r="G43" s="40"/>
      <c r="P43" s="63"/>
    </row>
    <row r="44" spans="3:17" x14ac:dyDescent="0.35">
      <c r="E44" s="36"/>
      <c r="G44" s="40"/>
      <c r="P44" s="63"/>
    </row>
    <row r="45" spans="3:17" x14ac:dyDescent="0.35">
      <c r="E45" s="36"/>
      <c r="G45" s="40"/>
      <c r="P45" s="63"/>
    </row>
    <row r="46" spans="3:17" x14ac:dyDescent="0.35">
      <c r="P46" s="63"/>
    </row>
    <row r="47" spans="3:17" x14ac:dyDescent="0.35">
      <c r="C47" s="36" t="s">
        <v>206</v>
      </c>
      <c r="D47" s="36" t="s">
        <v>242</v>
      </c>
      <c r="E47" s="36">
        <v>42000</v>
      </c>
      <c r="F47" s="41">
        <v>42</v>
      </c>
      <c r="G47" s="40">
        <v>32</v>
      </c>
      <c r="H47" s="40">
        <v>100</v>
      </c>
      <c r="I47" s="40">
        <v>50</v>
      </c>
      <c r="J47" s="61">
        <v>21.359617</v>
      </c>
      <c r="K47" s="61">
        <v>1.4996959999999999</v>
      </c>
      <c r="L47" s="61">
        <v>848.00561800000003</v>
      </c>
      <c r="M47" s="61">
        <v>1.033002</v>
      </c>
      <c r="N47" s="61">
        <v>1.185424</v>
      </c>
      <c r="O47" s="41" t="s">
        <v>41</v>
      </c>
      <c r="P47" s="63">
        <f t="shared" si="3"/>
        <v>3.8095238095238093</v>
      </c>
    </row>
    <row r="48" spans="3:17" x14ac:dyDescent="0.35">
      <c r="C48" s="36" t="s">
        <v>206</v>
      </c>
      <c r="D48" s="36" t="s">
        <v>242</v>
      </c>
      <c r="E48" s="36">
        <v>42000</v>
      </c>
      <c r="F48" s="41">
        <v>42</v>
      </c>
      <c r="G48" s="40">
        <v>32</v>
      </c>
      <c r="H48" s="40">
        <v>200</v>
      </c>
      <c r="I48" s="40">
        <v>50</v>
      </c>
      <c r="J48" s="61">
        <v>21.359617</v>
      </c>
      <c r="K48" s="61">
        <v>1.4996959999999999</v>
      </c>
      <c r="L48" s="61">
        <v>848.00561800000003</v>
      </c>
      <c r="M48" s="61">
        <v>1.033002</v>
      </c>
      <c r="N48" s="61">
        <v>1.185424</v>
      </c>
      <c r="O48" s="41" t="s">
        <v>41</v>
      </c>
      <c r="P48" s="63">
        <f t="shared" si="3"/>
        <v>7.6190476190476186</v>
      </c>
    </row>
    <row r="49" spans="3:18" x14ac:dyDescent="0.35">
      <c r="C49" s="36" t="s">
        <v>206</v>
      </c>
      <c r="D49" s="36" t="s">
        <v>242</v>
      </c>
      <c r="E49" s="36">
        <v>42000</v>
      </c>
      <c r="F49" s="41">
        <v>42</v>
      </c>
      <c r="G49" s="40">
        <v>32</v>
      </c>
      <c r="H49" s="40">
        <v>300</v>
      </c>
      <c r="I49" s="40">
        <v>50</v>
      </c>
      <c r="J49" s="61">
        <v>13.362931</v>
      </c>
      <c r="K49" s="61">
        <v>1.09734</v>
      </c>
      <c r="L49" s="61">
        <v>527.39869799999997</v>
      </c>
      <c r="M49" s="61">
        <v>0.595167</v>
      </c>
      <c r="N49" s="61">
        <v>1.0155959999999999</v>
      </c>
      <c r="O49" s="41" t="s">
        <v>41</v>
      </c>
      <c r="P49" s="63">
        <f t="shared" si="3"/>
        <v>11.428571428571429</v>
      </c>
    </row>
    <row r="50" spans="3:18" x14ac:dyDescent="0.35">
      <c r="C50" s="36" t="s">
        <v>206</v>
      </c>
      <c r="D50" s="36" t="s">
        <v>242</v>
      </c>
      <c r="E50" s="36">
        <v>42000</v>
      </c>
      <c r="F50" s="41">
        <v>42</v>
      </c>
      <c r="G50" s="40">
        <v>32</v>
      </c>
      <c r="H50" s="40">
        <v>400</v>
      </c>
      <c r="I50" s="40">
        <v>50</v>
      </c>
      <c r="J50" s="61">
        <v>9.7845849999999999</v>
      </c>
      <c r="K50" s="61">
        <v>0.62060700000000002</v>
      </c>
      <c r="L50" s="61">
        <v>383.84890200000001</v>
      </c>
      <c r="M50" s="61">
        <v>0.52086299999999996</v>
      </c>
      <c r="N50" s="61">
        <v>0.67459499999999994</v>
      </c>
      <c r="O50" s="41" t="s">
        <v>41</v>
      </c>
      <c r="P50" s="63">
        <f t="shared" si="3"/>
        <v>15.238095238095237</v>
      </c>
    </row>
    <row r="51" spans="3:18" x14ac:dyDescent="0.35">
      <c r="C51" s="36" t="s">
        <v>206</v>
      </c>
      <c r="D51" s="36" t="s">
        <v>242</v>
      </c>
      <c r="E51" s="36">
        <v>42000</v>
      </c>
      <c r="F51" s="41">
        <v>42</v>
      </c>
      <c r="G51" s="40">
        <v>32</v>
      </c>
      <c r="H51" s="40">
        <v>500</v>
      </c>
      <c r="I51" s="40">
        <v>50</v>
      </c>
      <c r="J51" s="61">
        <v>5.3620289999999997</v>
      </c>
      <c r="K51" s="61">
        <v>0.30426900000000001</v>
      </c>
      <c r="L51" s="61">
        <v>206.55342300000001</v>
      </c>
      <c r="M51" s="61">
        <v>0.30846099999999999</v>
      </c>
      <c r="N51" s="61">
        <v>0.32139600000000002</v>
      </c>
      <c r="O51" s="41" t="s">
        <v>41</v>
      </c>
      <c r="P51" s="63">
        <f t="shared" si="3"/>
        <v>19.047619047619047</v>
      </c>
    </row>
    <row r="52" spans="3:18" x14ac:dyDescent="0.35">
      <c r="C52" s="36" t="s">
        <v>206</v>
      </c>
      <c r="D52" s="36" t="s">
        <v>242</v>
      </c>
      <c r="E52" s="36">
        <v>42000</v>
      </c>
      <c r="F52" s="41">
        <v>42</v>
      </c>
      <c r="G52" s="40">
        <v>32</v>
      </c>
      <c r="H52" s="40">
        <v>1000</v>
      </c>
      <c r="I52" s="40">
        <v>50</v>
      </c>
      <c r="J52" s="61">
        <v>4.0524380000000004</v>
      </c>
      <c r="K52" s="61">
        <v>0.25895200000000002</v>
      </c>
      <c r="L52" s="61">
        <v>152.25455600000001</v>
      </c>
      <c r="M52" s="61">
        <v>0.24088200000000001</v>
      </c>
      <c r="N52" s="61">
        <v>0.35209200000000002</v>
      </c>
      <c r="O52" s="41" t="s">
        <v>41</v>
      </c>
      <c r="P52" s="63">
        <f t="shared" si="3"/>
        <v>38.095238095238095</v>
      </c>
    </row>
    <row r="53" spans="3:18" x14ac:dyDescent="0.35">
      <c r="C53" s="36" t="s">
        <v>206</v>
      </c>
      <c r="D53" s="36" t="s">
        <v>242</v>
      </c>
      <c r="E53" s="36">
        <v>42000</v>
      </c>
      <c r="F53" s="41">
        <v>42</v>
      </c>
      <c r="G53" s="40">
        <v>32</v>
      </c>
      <c r="H53" s="40">
        <v>2000</v>
      </c>
      <c r="I53" s="40">
        <v>50</v>
      </c>
      <c r="J53" s="61">
        <v>3.662639</v>
      </c>
      <c r="K53" s="61">
        <v>0.22391</v>
      </c>
      <c r="L53" s="61">
        <v>132.91609800000001</v>
      </c>
      <c r="M53" s="61">
        <v>0.22933999999999999</v>
      </c>
      <c r="N53" s="61">
        <v>0.17677899999999999</v>
      </c>
      <c r="O53" s="41" t="s">
        <v>41</v>
      </c>
      <c r="P53" s="63">
        <f t="shared" si="3"/>
        <v>76.19047619047619</v>
      </c>
    </row>
    <row r="54" spans="3:18" x14ac:dyDescent="0.35">
      <c r="C54" s="36" t="s">
        <v>206</v>
      </c>
      <c r="D54" s="36" t="s">
        <v>242</v>
      </c>
      <c r="E54" s="36">
        <v>42000</v>
      </c>
      <c r="F54" s="41">
        <v>42</v>
      </c>
      <c r="G54" s="40">
        <v>32</v>
      </c>
      <c r="H54" s="40">
        <v>4000</v>
      </c>
      <c r="I54" s="40">
        <v>50</v>
      </c>
      <c r="J54" s="61">
        <v>3.8624299999999998</v>
      </c>
      <c r="K54" s="61">
        <v>0.24531500000000001</v>
      </c>
      <c r="L54" s="61">
        <v>135.34744900000001</v>
      </c>
      <c r="M54" s="61">
        <v>0.23047500000000001</v>
      </c>
      <c r="N54" s="61">
        <v>0.31858599999999998</v>
      </c>
      <c r="O54" s="41" t="s">
        <v>41</v>
      </c>
      <c r="P54" s="63">
        <f t="shared" si="3"/>
        <v>152.38095238095238</v>
      </c>
    </row>
    <row r="55" spans="3:18" x14ac:dyDescent="0.35">
      <c r="P55" s="63"/>
    </row>
    <row r="56" spans="3:18" x14ac:dyDescent="0.35">
      <c r="C56" s="36" t="s">
        <v>206</v>
      </c>
      <c r="D56" s="36" t="s">
        <v>242</v>
      </c>
      <c r="E56" s="36">
        <v>42000</v>
      </c>
      <c r="F56" s="41">
        <v>42</v>
      </c>
      <c r="G56" s="40">
        <v>32</v>
      </c>
      <c r="H56" s="41">
        <v>300</v>
      </c>
      <c r="I56" s="41">
        <v>100</v>
      </c>
      <c r="J56" s="61">
        <v>3.774044</v>
      </c>
      <c r="K56" s="61">
        <v>0.23932899999999999</v>
      </c>
      <c r="L56" s="61">
        <v>141.18104400000001</v>
      </c>
      <c r="M56" s="61">
        <v>0.231349</v>
      </c>
      <c r="N56" s="61">
        <v>0.26257200000000003</v>
      </c>
      <c r="O56" s="41" t="s">
        <v>41</v>
      </c>
      <c r="P56" s="63">
        <f t="shared" si="3"/>
        <v>22.857142857142858</v>
      </c>
      <c r="Q56" s="1" t="s">
        <v>246</v>
      </c>
    </row>
    <row r="57" spans="3:18" x14ac:dyDescent="0.35">
      <c r="C57" s="36" t="s">
        <v>206</v>
      </c>
      <c r="D57" s="36" t="s">
        <v>242</v>
      </c>
      <c r="E57" s="36">
        <v>42000</v>
      </c>
      <c r="F57" s="41">
        <v>42</v>
      </c>
      <c r="G57" s="40">
        <v>32</v>
      </c>
      <c r="H57" s="41">
        <v>400</v>
      </c>
      <c r="I57" s="41">
        <v>100</v>
      </c>
      <c r="J57" s="61">
        <v>4.6472020000000001</v>
      </c>
      <c r="K57" s="61">
        <v>0.25878299999999999</v>
      </c>
      <c r="L57" s="61">
        <v>174.73189400000001</v>
      </c>
      <c r="M57" s="61">
        <v>0.27988400000000002</v>
      </c>
      <c r="N57" s="61">
        <v>0.169492</v>
      </c>
      <c r="O57" s="41" t="s">
        <v>41</v>
      </c>
      <c r="P57" s="63">
        <f t="shared" si="3"/>
        <v>30.476190476190474</v>
      </c>
    </row>
    <row r="58" spans="3:18" x14ac:dyDescent="0.35">
      <c r="C58" s="36" t="s">
        <v>206</v>
      </c>
      <c r="D58" s="36" t="s">
        <v>242</v>
      </c>
      <c r="E58" s="36">
        <v>42000</v>
      </c>
      <c r="F58" s="41">
        <v>42</v>
      </c>
      <c r="G58" s="40">
        <v>32</v>
      </c>
      <c r="H58" s="41">
        <v>500</v>
      </c>
      <c r="I58" s="41">
        <v>100</v>
      </c>
      <c r="J58">
        <v>3.7323230000000001</v>
      </c>
      <c r="K58">
        <v>0.23419499999999999</v>
      </c>
      <c r="L58">
        <v>138.06249299999999</v>
      </c>
      <c r="M58">
        <v>0.23549</v>
      </c>
      <c r="N58">
        <v>0.21185000000000001</v>
      </c>
      <c r="O58" s="41" t="s">
        <v>41</v>
      </c>
      <c r="P58" s="63">
        <f t="shared" si="3"/>
        <v>38.095238095238095</v>
      </c>
      <c r="R58" t="s">
        <v>259</v>
      </c>
    </row>
    <row r="59" spans="3:18" x14ac:dyDescent="0.35">
      <c r="C59" s="36" t="s">
        <v>206</v>
      </c>
      <c r="D59" s="36" t="s">
        <v>242</v>
      </c>
      <c r="E59" s="36">
        <v>42000</v>
      </c>
      <c r="F59" s="41">
        <v>42</v>
      </c>
      <c r="G59" s="40">
        <v>32</v>
      </c>
      <c r="H59" s="41">
        <v>1000</v>
      </c>
      <c r="I59" s="41">
        <v>100</v>
      </c>
      <c r="J59">
        <v>5.1129959999999999</v>
      </c>
      <c r="K59">
        <v>0.31473899999999999</v>
      </c>
      <c r="L59">
        <v>188.28670199999999</v>
      </c>
      <c r="M59">
        <v>0.28453499999999998</v>
      </c>
      <c r="N59">
        <v>0.44939899999999999</v>
      </c>
      <c r="O59" s="41" t="s">
        <v>41</v>
      </c>
      <c r="P59" s="63">
        <f t="shared" si="3"/>
        <v>76.19047619047619</v>
      </c>
      <c r="R59" t="s">
        <v>258</v>
      </c>
    </row>
    <row r="60" spans="3:18" x14ac:dyDescent="0.35">
      <c r="C60" s="36" t="s">
        <v>206</v>
      </c>
      <c r="D60" s="36" t="s">
        <v>242</v>
      </c>
      <c r="E60" s="36">
        <v>42000</v>
      </c>
      <c r="F60" s="41">
        <v>42</v>
      </c>
      <c r="G60" s="40">
        <v>32</v>
      </c>
      <c r="H60" s="41">
        <v>2000</v>
      </c>
      <c r="I60" s="41">
        <v>100</v>
      </c>
      <c r="J60">
        <v>3.5358640000000001</v>
      </c>
      <c r="K60">
        <v>0.22770799999999999</v>
      </c>
      <c r="L60">
        <v>119.19023300000001</v>
      </c>
      <c r="M60">
        <v>0.22157199999999999</v>
      </c>
      <c r="N60">
        <v>0.23691899999999999</v>
      </c>
      <c r="O60" s="41" t="s">
        <v>41</v>
      </c>
      <c r="P60" s="63">
        <f>(I60*H60*G60)/E60</f>
        <v>152.38095238095238</v>
      </c>
      <c r="R60" t="s">
        <v>257</v>
      </c>
    </row>
    <row r="61" spans="3:18" x14ac:dyDescent="0.35">
      <c r="C61" s="36" t="s">
        <v>206</v>
      </c>
      <c r="D61" s="36" t="s">
        <v>242</v>
      </c>
      <c r="E61" s="36">
        <v>42000</v>
      </c>
      <c r="F61" s="41">
        <v>42</v>
      </c>
      <c r="G61" s="40">
        <v>32</v>
      </c>
      <c r="H61" s="41">
        <v>5000</v>
      </c>
      <c r="I61" s="41">
        <v>100</v>
      </c>
      <c r="J61" t="s">
        <v>23</v>
      </c>
      <c r="K61" t="s">
        <v>23</v>
      </c>
      <c r="L61" t="s">
        <v>23</v>
      </c>
      <c r="M61" t="s">
        <v>23</v>
      </c>
      <c r="N61" t="s">
        <v>23</v>
      </c>
      <c r="O61" s="41" t="s">
        <v>23</v>
      </c>
      <c r="P61" s="63">
        <f>(I61*H61*G61)/E61</f>
        <v>380.95238095238096</v>
      </c>
      <c r="Q61" s="1" t="s">
        <v>255</v>
      </c>
      <c r="R61" s="41" t="s">
        <v>256</v>
      </c>
    </row>
    <row r="62" spans="3:18" x14ac:dyDescent="0.35">
      <c r="P62" s="63"/>
    </row>
    <row r="63" spans="3:18" x14ac:dyDescent="0.35">
      <c r="C63" s="36"/>
      <c r="D63" s="36"/>
      <c r="E63" s="36"/>
      <c r="P63" s="63"/>
    </row>
    <row r="64" spans="3:18" x14ac:dyDescent="0.35">
      <c r="P64" s="63"/>
    </row>
    <row r="65" spans="3:18" x14ac:dyDescent="0.35">
      <c r="P65" s="63"/>
    </row>
    <row r="66" spans="3:18" x14ac:dyDescent="0.35">
      <c r="C66" s="36" t="s">
        <v>206</v>
      </c>
      <c r="D66" t="s">
        <v>5</v>
      </c>
      <c r="E66">
        <v>42000</v>
      </c>
      <c r="F66" s="41">
        <v>42</v>
      </c>
      <c r="G66" s="40">
        <v>32</v>
      </c>
      <c r="H66" s="40">
        <v>100</v>
      </c>
      <c r="I66" s="40">
        <v>50</v>
      </c>
      <c r="J66" s="61">
        <v>1.5158973499999999</v>
      </c>
      <c r="K66" s="61">
        <v>0.12568737999999999</v>
      </c>
      <c r="L66" s="61">
        <v>28.405504879999999</v>
      </c>
      <c r="M66" s="61">
        <v>0.11730975</v>
      </c>
      <c r="N66" s="61">
        <v>8.5822549999999997E-2</v>
      </c>
      <c r="O66" s="41" t="s">
        <v>41</v>
      </c>
      <c r="P66" s="63">
        <f t="shared" si="3"/>
        <v>3.8095238095238093</v>
      </c>
      <c r="Q66" s="1" t="s">
        <v>244</v>
      </c>
      <c r="R66" t="s">
        <v>245</v>
      </c>
    </row>
    <row r="67" spans="3:18" x14ac:dyDescent="0.35">
      <c r="C67" s="36" t="s">
        <v>206</v>
      </c>
      <c r="D67" t="s">
        <v>5</v>
      </c>
      <c r="E67">
        <v>42000</v>
      </c>
      <c r="F67" s="41">
        <v>42</v>
      </c>
      <c r="G67" s="40">
        <v>32</v>
      </c>
      <c r="H67" s="40">
        <v>200</v>
      </c>
      <c r="I67" s="40">
        <v>50</v>
      </c>
      <c r="J67">
        <v>1.481865</v>
      </c>
      <c r="K67">
        <v>0.125858</v>
      </c>
      <c r="L67">
        <v>23.388535999999998</v>
      </c>
      <c r="M67">
        <v>0.118382</v>
      </c>
      <c r="N67">
        <v>7.4878E-2</v>
      </c>
      <c r="O67" s="41" t="s">
        <v>41</v>
      </c>
      <c r="P67" s="63">
        <f t="shared" si="3"/>
        <v>7.6190476190476186</v>
      </c>
    </row>
    <row r="68" spans="3:18" x14ac:dyDescent="0.35">
      <c r="C68" s="36" t="s">
        <v>206</v>
      </c>
      <c r="D68" t="s">
        <v>5</v>
      </c>
      <c r="E68">
        <v>42000</v>
      </c>
      <c r="F68" s="41">
        <v>42</v>
      </c>
      <c r="G68" s="40">
        <v>32</v>
      </c>
      <c r="H68" s="40">
        <v>500</v>
      </c>
      <c r="I68" s="40">
        <v>50</v>
      </c>
      <c r="J68">
        <v>1.452453</v>
      </c>
      <c r="K68">
        <v>0.12345299999999999</v>
      </c>
      <c r="L68">
        <v>26.977201999999998</v>
      </c>
      <c r="M68">
        <v>0.11766</v>
      </c>
      <c r="N68">
        <v>7.3832999999999996E-2</v>
      </c>
      <c r="O68" s="41" t="s">
        <v>41</v>
      </c>
      <c r="P68" s="63">
        <f t="shared" si="3"/>
        <v>19.047619047619047</v>
      </c>
    </row>
    <row r="69" spans="3:18" x14ac:dyDescent="0.35">
      <c r="C69" s="36" t="s">
        <v>206</v>
      </c>
      <c r="D69" t="s">
        <v>5</v>
      </c>
      <c r="E69">
        <v>42000</v>
      </c>
      <c r="F69" s="41">
        <v>42</v>
      </c>
      <c r="G69" s="40">
        <v>32</v>
      </c>
      <c r="H69" s="40">
        <v>1000</v>
      </c>
      <c r="I69" s="40">
        <v>50</v>
      </c>
      <c r="J69">
        <v>1.3977648899999999</v>
      </c>
      <c r="K69">
        <v>0.12103024</v>
      </c>
      <c r="L69">
        <v>27.225156770000002</v>
      </c>
      <c r="M69">
        <v>0.11380669</v>
      </c>
      <c r="N69">
        <v>7.8012319999999996E-2</v>
      </c>
      <c r="O69" s="41" t="s">
        <v>41</v>
      </c>
      <c r="P69" s="63">
        <f t="shared" si="3"/>
        <v>38.095238095238095</v>
      </c>
    </row>
    <row r="70" spans="3:18" x14ac:dyDescent="0.35">
      <c r="C70" s="36" t="s">
        <v>206</v>
      </c>
      <c r="D70" t="s">
        <v>5</v>
      </c>
      <c r="E70">
        <v>42000</v>
      </c>
      <c r="F70" s="41">
        <v>42</v>
      </c>
      <c r="G70" s="40">
        <v>32</v>
      </c>
      <c r="H70" s="40">
        <v>2000</v>
      </c>
      <c r="I70" s="40">
        <v>50</v>
      </c>
      <c r="J70">
        <v>1.4229449999999999</v>
      </c>
      <c r="K70">
        <v>0.117228</v>
      </c>
      <c r="L70">
        <v>37.663232000000001</v>
      </c>
      <c r="M70">
        <v>0.11072700000000001</v>
      </c>
      <c r="N70">
        <v>7.8496999999999997E-2</v>
      </c>
      <c r="O70" s="41" t="s">
        <v>41</v>
      </c>
      <c r="P70" s="63">
        <f t="shared" si="3"/>
        <v>76.19047619047619</v>
      </c>
    </row>
    <row r="71" spans="3:18" x14ac:dyDescent="0.35">
      <c r="C71" s="36"/>
      <c r="G71" s="40"/>
      <c r="H71" s="40"/>
      <c r="P71" s="63"/>
    </row>
    <row r="72" spans="3:18" x14ac:dyDescent="0.35">
      <c r="C72" s="36" t="s">
        <v>206</v>
      </c>
      <c r="D72" t="s">
        <v>5</v>
      </c>
      <c r="E72">
        <v>42000</v>
      </c>
      <c r="F72" s="41">
        <v>42</v>
      </c>
      <c r="G72" s="40">
        <v>32</v>
      </c>
      <c r="H72" s="40">
        <v>100</v>
      </c>
      <c r="I72" s="40">
        <v>100</v>
      </c>
      <c r="J72">
        <v>1.410134</v>
      </c>
      <c r="K72">
        <v>0.12243</v>
      </c>
      <c r="L72">
        <v>34.228634999999997</v>
      </c>
      <c r="M72">
        <v>0.11416999999999999</v>
      </c>
      <c r="N72">
        <v>9.9830000000000002E-2</v>
      </c>
      <c r="O72" s="41" t="s">
        <v>41</v>
      </c>
      <c r="P72" s="63">
        <f t="shared" si="3"/>
        <v>7.6190476190476186</v>
      </c>
    </row>
    <row r="73" spans="3:18" x14ac:dyDescent="0.35">
      <c r="C73" s="36" t="s">
        <v>206</v>
      </c>
      <c r="D73" t="s">
        <v>5</v>
      </c>
      <c r="E73">
        <v>42000</v>
      </c>
      <c r="F73" s="41">
        <v>42</v>
      </c>
      <c r="G73" s="40">
        <v>32</v>
      </c>
      <c r="H73" s="40">
        <v>250</v>
      </c>
      <c r="I73" s="41">
        <v>100</v>
      </c>
      <c r="O73" s="41" t="s">
        <v>41</v>
      </c>
      <c r="P73" s="63">
        <f t="shared" si="3"/>
        <v>19.047619047619047</v>
      </c>
    </row>
    <row r="74" spans="3:18" x14ac:dyDescent="0.35">
      <c r="C74" s="36" t="s">
        <v>206</v>
      </c>
      <c r="D74" t="s">
        <v>5</v>
      </c>
      <c r="E74">
        <v>42000</v>
      </c>
      <c r="F74" s="41">
        <v>42</v>
      </c>
      <c r="G74" s="40">
        <v>32</v>
      </c>
      <c r="H74" s="40">
        <v>500</v>
      </c>
      <c r="I74" s="41">
        <v>100</v>
      </c>
      <c r="J74">
        <v>1.3578520000000001</v>
      </c>
      <c r="K74">
        <v>0.12022099999999999</v>
      </c>
      <c r="L74">
        <v>32.127996000000003</v>
      </c>
      <c r="M74">
        <v>0.112042</v>
      </c>
      <c r="N74">
        <v>8.7568999999999994E-2</v>
      </c>
      <c r="O74" s="41" t="s">
        <v>41</v>
      </c>
      <c r="P74" s="63">
        <f t="shared" si="3"/>
        <v>38.095238095238095</v>
      </c>
      <c r="Q74" s="1" t="s">
        <v>260</v>
      </c>
    </row>
    <row r="75" spans="3:18" x14ac:dyDescent="0.35">
      <c r="C75" s="36" t="s">
        <v>206</v>
      </c>
      <c r="D75" t="s">
        <v>5</v>
      </c>
      <c r="E75">
        <v>42000</v>
      </c>
      <c r="F75" s="41">
        <v>42</v>
      </c>
      <c r="G75" s="40">
        <v>32</v>
      </c>
      <c r="H75" s="40">
        <v>1000</v>
      </c>
      <c r="I75" s="40">
        <v>100</v>
      </c>
      <c r="J75">
        <v>1.4144350000000001</v>
      </c>
      <c r="K75">
        <v>0.12164999999999999</v>
      </c>
      <c r="L75">
        <v>36.637931999999999</v>
      </c>
      <c r="M75">
        <v>0.11268499999999999</v>
      </c>
      <c r="N75">
        <v>9.6586000000000005E-2</v>
      </c>
      <c r="O75" s="41" t="s">
        <v>41</v>
      </c>
      <c r="P75" s="63">
        <f t="shared" si="3"/>
        <v>76.19047619047619</v>
      </c>
      <c r="Q75" s="1" t="s">
        <v>261</v>
      </c>
    </row>
    <row r="76" spans="3:18" x14ac:dyDescent="0.35">
      <c r="C76" s="36" t="s">
        <v>206</v>
      </c>
      <c r="D76" t="s">
        <v>5</v>
      </c>
      <c r="E76">
        <v>42000</v>
      </c>
      <c r="F76" s="41">
        <v>42</v>
      </c>
      <c r="G76" s="40">
        <v>32</v>
      </c>
      <c r="H76" s="40">
        <v>2000</v>
      </c>
      <c r="I76" s="40">
        <v>100</v>
      </c>
      <c r="J76">
        <v>1.4485129999999999</v>
      </c>
      <c r="K76">
        <v>0.124052</v>
      </c>
      <c r="L76">
        <v>39.266176999999999</v>
      </c>
      <c r="M76">
        <v>0.11575000000000001</v>
      </c>
      <c r="N76">
        <v>9.8805000000000004E-2</v>
      </c>
      <c r="O76" s="41" t="s">
        <v>41</v>
      </c>
      <c r="P76" s="63">
        <f t="shared" si="3"/>
        <v>152.38095238095238</v>
      </c>
      <c r="Q76" s="1" t="s">
        <v>262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563B-15CA-43F8-9031-F04949D161F0}">
  <dimension ref="A1:P54"/>
  <sheetViews>
    <sheetView zoomScale="60" zoomScaleNormal="60" workbookViewId="0">
      <pane ySplit="1" topLeftCell="A29" activePane="bottomLeft" state="frozen"/>
      <selection pane="bottomLeft" activeCell="D57" sqref="D57"/>
    </sheetView>
  </sheetViews>
  <sheetFormatPr baseColWidth="10" defaultRowHeight="14.5" x14ac:dyDescent="0.35"/>
  <cols>
    <col min="2" max="2" width="12.08984375" bestFit="1" customWidth="1"/>
    <col min="3" max="3" width="16.90625" bestFit="1" customWidth="1"/>
    <col min="4" max="4" width="6.26953125" bestFit="1" customWidth="1"/>
    <col min="5" max="5" width="4.90625" bestFit="1" customWidth="1"/>
    <col min="6" max="6" width="5.08984375" style="66" customWidth="1"/>
    <col min="7" max="7" width="7.1796875" bestFit="1" customWidth="1"/>
    <col min="8" max="8" width="6.453125" customWidth="1"/>
    <col min="9" max="9" width="8.08984375" bestFit="1" customWidth="1"/>
    <col min="10" max="11" width="8.81640625" bestFit="1" customWidth="1"/>
    <col min="12" max="12" width="9.81640625" bestFit="1" customWidth="1"/>
    <col min="13" max="14" width="8.81640625" bestFit="1" customWidth="1"/>
    <col min="15" max="15" width="12.36328125" bestFit="1" customWidth="1"/>
  </cols>
  <sheetData>
    <row r="1" spans="1:16" s="8" customFormat="1" x14ac:dyDescent="0.35">
      <c r="A1" s="8" t="s">
        <v>221</v>
      </c>
      <c r="B1" s="8" t="s">
        <v>7</v>
      </c>
      <c r="C1" s="8" t="s">
        <v>53</v>
      </c>
      <c r="D1" s="8" t="s">
        <v>25</v>
      </c>
      <c r="E1" s="8" t="s">
        <v>39</v>
      </c>
      <c r="F1" s="64" t="s">
        <v>233</v>
      </c>
      <c r="G1" s="8" t="s">
        <v>212</v>
      </c>
      <c r="H1" s="8" t="s">
        <v>213</v>
      </c>
      <c r="I1" s="8" t="s">
        <v>214</v>
      </c>
      <c r="J1" s="8" t="s">
        <v>2</v>
      </c>
      <c r="K1" s="62" t="s">
        <v>3</v>
      </c>
      <c r="L1" s="62" t="s">
        <v>6</v>
      </c>
      <c r="M1" s="62" t="s">
        <v>209</v>
      </c>
      <c r="N1" s="62" t="s">
        <v>210</v>
      </c>
      <c r="O1" s="8" t="s">
        <v>238</v>
      </c>
      <c r="P1" s="8" t="s">
        <v>29</v>
      </c>
    </row>
    <row r="2" spans="1:16" s="36" customFormat="1" x14ac:dyDescent="0.35">
      <c r="A2" s="36">
        <v>1</v>
      </c>
      <c r="B2" s="36" t="s">
        <v>208</v>
      </c>
      <c r="C2" s="36" t="s">
        <v>215</v>
      </c>
      <c r="F2" s="65"/>
      <c r="J2" s="38">
        <v>2.98</v>
      </c>
      <c r="K2" s="38">
        <v>0.13175999999999999</v>
      </c>
      <c r="L2" s="38"/>
      <c r="M2" s="38"/>
      <c r="N2" s="38"/>
    </row>
    <row r="3" spans="1:16" s="36" customFormat="1" x14ac:dyDescent="0.35">
      <c r="A3" s="36">
        <v>3</v>
      </c>
      <c r="B3" s="36" t="s">
        <v>208</v>
      </c>
      <c r="C3" s="36" t="s">
        <v>216</v>
      </c>
      <c r="F3" s="65"/>
      <c r="J3" s="38">
        <v>3.06</v>
      </c>
      <c r="K3" s="38">
        <v>0.13528000000000001</v>
      </c>
      <c r="L3" s="38"/>
      <c r="M3" s="38"/>
      <c r="N3" s="38"/>
    </row>
    <row r="4" spans="1:16" s="36" customFormat="1" x14ac:dyDescent="0.35">
      <c r="A4" s="36">
        <v>2</v>
      </c>
      <c r="B4" s="36" t="s">
        <v>208</v>
      </c>
      <c r="C4" s="36" t="s">
        <v>217</v>
      </c>
      <c r="F4" s="65"/>
      <c r="J4" s="38">
        <v>3.0099</v>
      </c>
      <c r="K4" s="38">
        <v>0.13366</v>
      </c>
      <c r="L4" s="38"/>
      <c r="M4" s="38"/>
      <c r="N4" s="38"/>
    </row>
    <row r="5" spans="1:16" s="36" customFormat="1" x14ac:dyDescent="0.35">
      <c r="A5" s="36">
        <v>17</v>
      </c>
      <c r="B5" s="36" t="s">
        <v>208</v>
      </c>
      <c r="C5" s="36" t="s">
        <v>223</v>
      </c>
      <c r="F5" s="65"/>
      <c r="J5" s="38">
        <v>3.3820000000000001</v>
      </c>
      <c r="K5" s="38">
        <v>0.14593</v>
      </c>
      <c r="L5" s="38"/>
      <c r="M5" s="38"/>
      <c r="N5" s="38"/>
    </row>
    <row r="6" spans="1:16" s="36" customFormat="1" x14ac:dyDescent="0.35">
      <c r="A6" s="36">
        <v>16</v>
      </c>
      <c r="B6" s="36" t="s">
        <v>208</v>
      </c>
      <c r="C6" s="36" t="s">
        <v>220</v>
      </c>
      <c r="F6" s="65"/>
      <c r="J6" s="38">
        <v>3.28</v>
      </c>
      <c r="K6" s="38">
        <v>0.14848</v>
      </c>
      <c r="L6" s="38"/>
      <c r="M6" s="38"/>
      <c r="N6" s="38"/>
    </row>
    <row r="7" spans="1:16" s="36" customFormat="1" x14ac:dyDescent="0.35">
      <c r="A7" s="36">
        <v>21</v>
      </c>
      <c r="B7" s="36" t="s">
        <v>208</v>
      </c>
      <c r="C7" s="36" t="s">
        <v>218</v>
      </c>
      <c r="F7" s="65"/>
      <c r="J7" s="38">
        <v>3.4018000000000002</v>
      </c>
      <c r="K7" s="38">
        <v>0.15168000000000001</v>
      </c>
      <c r="L7" s="38"/>
      <c r="M7" s="38"/>
      <c r="N7" s="38"/>
    </row>
    <row r="8" spans="1:16" s="36" customFormat="1" x14ac:dyDescent="0.35">
      <c r="A8" s="36">
        <v>22</v>
      </c>
      <c r="B8" s="36" t="s">
        <v>208</v>
      </c>
      <c r="C8" s="36" t="s">
        <v>219</v>
      </c>
      <c r="F8" s="65"/>
      <c r="J8" s="38">
        <v>3.4443999999999999</v>
      </c>
      <c r="K8" s="38">
        <v>0.15356</v>
      </c>
      <c r="L8" s="38"/>
      <c r="M8" s="38"/>
      <c r="N8" s="38"/>
    </row>
    <row r="9" spans="1:16" s="36" customFormat="1" x14ac:dyDescent="0.35">
      <c r="B9" s="36" t="s">
        <v>208</v>
      </c>
      <c r="C9" s="36" t="s">
        <v>224</v>
      </c>
      <c r="F9" s="65"/>
      <c r="J9" s="38">
        <v>3.3408000000000002</v>
      </c>
      <c r="K9" s="38">
        <v>0.148145</v>
      </c>
      <c r="L9" s="38"/>
      <c r="M9" s="38"/>
      <c r="N9" s="38"/>
      <c r="O9" s="63"/>
    </row>
    <row r="10" spans="1:16" s="36" customFormat="1" x14ac:dyDescent="0.35">
      <c r="A10" s="36">
        <v>24</v>
      </c>
      <c r="B10" s="36" t="s">
        <v>208</v>
      </c>
      <c r="C10" s="36" t="s">
        <v>222</v>
      </c>
      <c r="F10" s="65"/>
      <c r="J10" s="38">
        <v>3.9744000000000002</v>
      </c>
      <c r="K10" s="38">
        <v>0.16353999999999999</v>
      </c>
      <c r="L10" s="38"/>
      <c r="M10" s="38"/>
      <c r="N10" s="38"/>
      <c r="O10" s="63"/>
    </row>
    <row r="11" spans="1:16" s="36" customFormat="1" x14ac:dyDescent="0.35">
      <c r="F11" s="65"/>
      <c r="J11" s="38"/>
      <c r="K11" s="38"/>
      <c r="L11" s="38"/>
      <c r="M11" s="38"/>
      <c r="N11" s="38"/>
      <c r="O11" s="63"/>
    </row>
    <row r="12" spans="1:16" s="36" customFormat="1" x14ac:dyDescent="0.35">
      <c r="B12" s="36" t="s">
        <v>208</v>
      </c>
      <c r="C12" s="36" t="s">
        <v>207</v>
      </c>
      <c r="D12" s="36">
        <v>23000</v>
      </c>
      <c r="E12" s="36">
        <v>42</v>
      </c>
      <c r="F12" s="65">
        <v>32</v>
      </c>
      <c r="G12" s="36">
        <v>100</v>
      </c>
      <c r="H12" s="36">
        <v>50</v>
      </c>
      <c r="I12" s="36" t="s">
        <v>41</v>
      </c>
      <c r="J12" s="38">
        <v>3.8250959999999998</v>
      </c>
      <c r="K12" s="38">
        <v>0.152422</v>
      </c>
      <c r="L12" s="38">
        <v>72.542062000000001</v>
      </c>
      <c r="M12" s="38">
        <v>0.14613100000000001</v>
      </c>
      <c r="N12" s="38">
        <v>0.117115</v>
      </c>
      <c r="O12" s="63">
        <f>(F12*G12*H12)/D12</f>
        <v>6.9565217391304346</v>
      </c>
    </row>
    <row r="13" spans="1:16" s="36" customFormat="1" x14ac:dyDescent="0.35">
      <c r="B13" s="36" t="s">
        <v>208</v>
      </c>
      <c r="C13" s="36" t="s">
        <v>207</v>
      </c>
      <c r="D13" s="36">
        <v>23000</v>
      </c>
      <c r="E13" s="40">
        <v>42</v>
      </c>
      <c r="F13" s="65">
        <v>32</v>
      </c>
      <c r="G13" s="40">
        <v>200</v>
      </c>
      <c r="H13" s="40">
        <v>50</v>
      </c>
      <c r="I13" s="36" t="s">
        <v>41</v>
      </c>
      <c r="J13" s="38">
        <v>3.4230269999999998</v>
      </c>
      <c r="K13" s="38">
        <v>0.14308499999999999</v>
      </c>
      <c r="L13" s="38">
        <v>65.379206999999994</v>
      </c>
      <c r="M13" s="38">
        <v>0.139122</v>
      </c>
      <c r="N13" s="38">
        <v>0.108584</v>
      </c>
      <c r="O13" s="63">
        <f>(F13*G13*H13)/D13</f>
        <v>13.913043478260869</v>
      </c>
    </row>
    <row r="14" spans="1:16" s="36" customFormat="1" x14ac:dyDescent="0.35">
      <c r="F14" s="65"/>
      <c r="J14" s="38"/>
      <c r="K14" s="38"/>
      <c r="L14" s="38"/>
      <c r="M14" s="38"/>
      <c r="N14" s="38"/>
      <c r="O14" s="63"/>
    </row>
    <row r="15" spans="1:16" s="36" customFormat="1" x14ac:dyDescent="0.35">
      <c r="F15" s="65"/>
      <c r="J15" s="38"/>
      <c r="K15" s="38"/>
      <c r="L15" s="38"/>
      <c r="M15" s="38"/>
      <c r="N15" s="38"/>
      <c r="O15" s="63"/>
    </row>
    <row r="16" spans="1:16" x14ac:dyDescent="0.35">
      <c r="B16" s="36" t="s">
        <v>208</v>
      </c>
      <c r="C16" s="36" t="s">
        <v>207</v>
      </c>
      <c r="D16" s="36">
        <v>23000</v>
      </c>
      <c r="E16">
        <v>42</v>
      </c>
      <c r="F16" s="65">
        <v>32</v>
      </c>
      <c r="G16">
        <v>100</v>
      </c>
      <c r="H16">
        <v>100</v>
      </c>
      <c r="I16" t="s">
        <v>41</v>
      </c>
      <c r="J16" s="61">
        <v>3.1439370000000002</v>
      </c>
      <c r="K16" s="61">
        <v>0.13697200000000001</v>
      </c>
      <c r="L16" s="61">
        <v>47.648929000000003</v>
      </c>
      <c r="M16" s="61">
        <v>0.133882</v>
      </c>
      <c r="N16" s="61">
        <v>8.9011000000000007E-2</v>
      </c>
      <c r="O16" s="63">
        <f t="shared" ref="O16:O54" si="0">(F16*G16*H16)/D16</f>
        <v>13.913043478260869</v>
      </c>
    </row>
    <row r="17" spans="2:15" x14ac:dyDescent="0.35">
      <c r="B17" s="36"/>
      <c r="C17" s="36"/>
      <c r="D17" s="36"/>
      <c r="F17" s="65"/>
      <c r="J17" s="61"/>
      <c r="K17" s="61"/>
      <c r="L17" s="61"/>
      <c r="M17" s="61"/>
      <c r="N17" s="61"/>
      <c r="O17" s="63"/>
    </row>
    <row r="18" spans="2:15" x14ac:dyDescent="0.35">
      <c r="B18" s="40"/>
      <c r="C18" s="40"/>
      <c r="D18" s="40"/>
      <c r="E18" s="41"/>
      <c r="F18" s="65"/>
      <c r="G18" s="41"/>
      <c r="H18" s="41"/>
      <c r="J18" s="61"/>
      <c r="K18" s="61"/>
      <c r="L18" s="61"/>
      <c r="M18" s="61"/>
      <c r="N18" s="61"/>
      <c r="O18" s="63"/>
    </row>
    <row r="19" spans="2:15" x14ac:dyDescent="0.35">
      <c r="B19" s="36"/>
      <c r="C19" s="36"/>
      <c r="D19" s="36"/>
      <c r="F19" s="65"/>
      <c r="J19" s="61"/>
      <c r="K19" s="61"/>
      <c r="L19" s="61"/>
      <c r="M19" s="61"/>
      <c r="N19" s="61"/>
      <c r="O19" s="63"/>
    </row>
    <row r="20" spans="2:15" x14ac:dyDescent="0.35">
      <c r="B20" s="36" t="s">
        <v>208</v>
      </c>
      <c r="C20" s="36" t="s">
        <v>207</v>
      </c>
      <c r="D20" s="36">
        <v>23000</v>
      </c>
      <c r="E20">
        <v>42</v>
      </c>
      <c r="F20" s="65">
        <v>32</v>
      </c>
      <c r="G20">
        <v>200</v>
      </c>
      <c r="H20">
        <v>100</v>
      </c>
      <c r="I20" t="s">
        <v>41</v>
      </c>
      <c r="J20" s="61">
        <v>3.2720570000000002</v>
      </c>
      <c r="K20" s="61">
        <v>0.13925599999999999</v>
      </c>
      <c r="L20" s="61">
        <v>50.649208999999999</v>
      </c>
      <c r="M20" s="61">
        <v>0.13472100000000001</v>
      </c>
      <c r="N20" s="61">
        <v>8.3541000000000004E-2</v>
      </c>
      <c r="O20" s="63">
        <f t="shared" si="0"/>
        <v>27.826086956521738</v>
      </c>
    </row>
    <row r="21" spans="2:15" x14ac:dyDescent="0.35">
      <c r="B21" t="s">
        <v>208</v>
      </c>
      <c r="C21" t="s">
        <v>207</v>
      </c>
      <c r="D21" s="36">
        <v>23000</v>
      </c>
      <c r="E21">
        <v>42</v>
      </c>
      <c r="F21" s="65">
        <v>32</v>
      </c>
      <c r="G21">
        <v>300</v>
      </c>
      <c r="H21">
        <v>100</v>
      </c>
      <c r="I21" t="s">
        <v>41</v>
      </c>
      <c r="J21" s="61">
        <v>3.1755300000000002</v>
      </c>
      <c r="K21" s="61">
        <v>0.13787099999999999</v>
      </c>
      <c r="L21" s="61">
        <v>46.641615999999999</v>
      </c>
      <c r="M21" s="61">
        <v>0.13353999999999999</v>
      </c>
      <c r="N21" s="61">
        <v>7.9348000000000002E-2</v>
      </c>
      <c r="O21" s="63">
        <f t="shared" si="0"/>
        <v>41.739130434782609</v>
      </c>
    </row>
    <row r="22" spans="2:15" x14ac:dyDescent="0.35">
      <c r="B22" t="s">
        <v>208</v>
      </c>
      <c r="C22" t="s">
        <v>207</v>
      </c>
      <c r="D22" s="36">
        <v>23000</v>
      </c>
      <c r="E22">
        <v>42</v>
      </c>
      <c r="F22" s="65">
        <v>32</v>
      </c>
      <c r="G22">
        <v>400</v>
      </c>
      <c r="H22">
        <v>100</v>
      </c>
      <c r="I22" t="s">
        <v>41</v>
      </c>
      <c r="J22" s="61">
        <v>3.2424240000000002</v>
      </c>
      <c r="K22" s="61">
        <v>0.13877999999999999</v>
      </c>
      <c r="L22" s="61">
        <v>48.654513000000001</v>
      </c>
      <c r="M22" s="61">
        <v>0.13486600000000001</v>
      </c>
      <c r="N22" s="61">
        <v>8.2003999999999994E-2</v>
      </c>
      <c r="O22" s="63">
        <f t="shared" si="0"/>
        <v>55.652173913043477</v>
      </c>
    </row>
    <row r="23" spans="2:15" x14ac:dyDescent="0.35">
      <c r="B23" t="s">
        <v>208</v>
      </c>
      <c r="C23" t="s">
        <v>207</v>
      </c>
      <c r="D23" s="36">
        <v>23000</v>
      </c>
      <c r="E23">
        <v>42</v>
      </c>
      <c r="F23" s="65">
        <v>32</v>
      </c>
      <c r="G23">
        <v>500</v>
      </c>
      <c r="H23">
        <v>100</v>
      </c>
      <c r="I23" t="s">
        <v>41</v>
      </c>
      <c r="J23" s="61">
        <v>3.2642479999999998</v>
      </c>
      <c r="K23" s="61">
        <v>0.140093</v>
      </c>
      <c r="L23" s="61">
        <v>45.854098999999998</v>
      </c>
      <c r="M23" s="61">
        <v>0.13635700000000001</v>
      </c>
      <c r="N23" s="61">
        <v>7.8508999999999995E-2</v>
      </c>
      <c r="O23" s="63">
        <f t="shared" si="0"/>
        <v>69.565217391304344</v>
      </c>
    </row>
    <row r="24" spans="2:15" x14ac:dyDescent="0.35">
      <c r="B24" t="s">
        <v>208</v>
      </c>
      <c r="C24" t="s">
        <v>207</v>
      </c>
      <c r="D24" s="36">
        <v>23000</v>
      </c>
      <c r="E24">
        <v>42</v>
      </c>
      <c r="F24" s="65">
        <v>32</v>
      </c>
      <c r="G24">
        <v>1000</v>
      </c>
      <c r="H24">
        <v>100</v>
      </c>
      <c r="I24" t="s">
        <v>41</v>
      </c>
      <c r="J24" s="61">
        <v>3.2343850000000001</v>
      </c>
      <c r="K24" s="61">
        <v>0.13867099999999999</v>
      </c>
      <c r="L24" s="61">
        <v>46.540291000000003</v>
      </c>
      <c r="M24" s="61">
        <v>0.13593</v>
      </c>
      <c r="N24" s="61">
        <v>7.7627000000000002E-2</v>
      </c>
      <c r="O24" s="63">
        <f t="shared" si="0"/>
        <v>139.13043478260869</v>
      </c>
    </row>
    <row r="25" spans="2:15" x14ac:dyDescent="0.35">
      <c r="F25" s="65"/>
      <c r="O25" s="63"/>
    </row>
    <row r="26" spans="2:15" x14ac:dyDescent="0.35">
      <c r="D26" s="36"/>
      <c r="F26" s="65"/>
      <c r="J26" s="61"/>
      <c r="K26" s="61"/>
      <c r="L26" s="61"/>
      <c r="M26" s="61"/>
      <c r="N26" s="61"/>
      <c r="O26" s="63"/>
    </row>
    <row r="27" spans="2:15" x14ac:dyDescent="0.35">
      <c r="F27" s="65"/>
      <c r="J27" s="61"/>
      <c r="K27" s="61"/>
      <c r="L27" s="61"/>
      <c r="M27" s="61"/>
      <c r="N27" s="61"/>
      <c r="O27" s="63"/>
    </row>
    <row r="28" spans="2:15" x14ac:dyDescent="0.35">
      <c r="F28" s="65"/>
      <c r="O28" s="63"/>
    </row>
    <row r="29" spans="2:15" x14ac:dyDescent="0.35">
      <c r="B29" s="36" t="s">
        <v>208</v>
      </c>
      <c r="C29" s="36" t="s">
        <v>207</v>
      </c>
      <c r="D29" s="36">
        <v>23000</v>
      </c>
      <c r="E29">
        <v>42</v>
      </c>
      <c r="F29" s="65">
        <v>32</v>
      </c>
      <c r="G29">
        <v>100</v>
      </c>
      <c r="H29">
        <v>200</v>
      </c>
      <c r="I29" t="s">
        <v>41</v>
      </c>
      <c r="J29" s="61">
        <v>3.251798</v>
      </c>
      <c r="K29" s="61">
        <v>0.13866999999999999</v>
      </c>
      <c r="L29" s="61">
        <v>44.894410999999998</v>
      </c>
      <c r="M29" s="61">
        <v>0.13497200000000001</v>
      </c>
      <c r="N29" s="61">
        <v>8.2493999999999998E-2</v>
      </c>
      <c r="O29" s="63">
        <f t="shared" si="0"/>
        <v>27.826086956521738</v>
      </c>
    </row>
    <row r="30" spans="2:15" x14ac:dyDescent="0.35">
      <c r="B30" s="36" t="s">
        <v>208</v>
      </c>
      <c r="C30" s="36" t="s">
        <v>207</v>
      </c>
      <c r="D30" s="36">
        <v>23000</v>
      </c>
      <c r="E30">
        <v>42</v>
      </c>
      <c r="F30" s="65">
        <v>32</v>
      </c>
      <c r="G30">
        <v>200</v>
      </c>
      <c r="H30">
        <v>200</v>
      </c>
      <c r="I30" t="s">
        <v>41</v>
      </c>
      <c r="J30" s="61">
        <v>3.6907740000000002</v>
      </c>
      <c r="K30" s="61">
        <v>0.149703</v>
      </c>
      <c r="L30" s="61">
        <v>58.996276999999999</v>
      </c>
      <c r="M30" s="61">
        <v>0.14677999999999999</v>
      </c>
      <c r="N30" s="61">
        <v>7.8587000000000004E-2</v>
      </c>
      <c r="O30" s="63">
        <f t="shared" si="0"/>
        <v>55.652173913043477</v>
      </c>
    </row>
    <row r="31" spans="2:15" x14ac:dyDescent="0.35">
      <c r="B31" s="36" t="s">
        <v>208</v>
      </c>
      <c r="C31" s="36" t="s">
        <v>207</v>
      </c>
      <c r="D31" s="36">
        <v>23000</v>
      </c>
      <c r="E31">
        <v>42</v>
      </c>
      <c r="F31" s="65">
        <v>32</v>
      </c>
      <c r="G31">
        <v>300</v>
      </c>
      <c r="H31">
        <v>200</v>
      </c>
      <c r="I31" t="s">
        <v>41</v>
      </c>
      <c r="J31" s="61">
        <v>3.394806</v>
      </c>
      <c r="K31" s="61">
        <v>0.14347699999999999</v>
      </c>
      <c r="L31" s="61">
        <v>52.955747000000002</v>
      </c>
      <c r="M31" s="61">
        <v>0.14067199999999999</v>
      </c>
      <c r="N31" s="61">
        <v>7.7340000000000006E-2</v>
      </c>
      <c r="O31" s="63">
        <f t="shared" si="0"/>
        <v>83.478260869565219</v>
      </c>
    </row>
    <row r="32" spans="2:15" x14ac:dyDescent="0.35">
      <c r="B32" s="36" t="s">
        <v>208</v>
      </c>
      <c r="C32" s="36" t="s">
        <v>207</v>
      </c>
      <c r="D32" s="36">
        <v>23000</v>
      </c>
      <c r="E32">
        <v>42</v>
      </c>
      <c r="F32" s="65">
        <v>32</v>
      </c>
      <c r="G32">
        <v>400</v>
      </c>
      <c r="H32">
        <v>200</v>
      </c>
      <c r="I32" t="s">
        <v>41</v>
      </c>
      <c r="J32" s="61">
        <v>3.1621039999999998</v>
      </c>
      <c r="K32" s="61">
        <v>0.137902</v>
      </c>
      <c r="L32" s="61">
        <v>47.548532999999999</v>
      </c>
      <c r="M32" s="61">
        <v>0.13442699999999999</v>
      </c>
      <c r="N32" s="61">
        <v>8.1309999999999993E-2</v>
      </c>
      <c r="O32" s="63">
        <f t="shared" si="0"/>
        <v>111.30434782608695</v>
      </c>
    </row>
    <row r="33" spans="2:16" x14ac:dyDescent="0.35">
      <c r="B33" s="40" t="s">
        <v>208</v>
      </c>
      <c r="C33" s="40" t="s">
        <v>207</v>
      </c>
      <c r="D33" s="36">
        <v>23000</v>
      </c>
      <c r="E33" s="41">
        <v>42</v>
      </c>
      <c r="F33" s="65">
        <v>32</v>
      </c>
      <c r="G33" s="41">
        <v>500</v>
      </c>
      <c r="H33" s="41">
        <v>200</v>
      </c>
      <c r="I33" t="s">
        <v>41</v>
      </c>
      <c r="J33" s="61">
        <v>3.412887</v>
      </c>
      <c r="K33" s="61">
        <v>0.14351700000000001</v>
      </c>
      <c r="L33" s="61">
        <v>52.913640999999998</v>
      </c>
      <c r="M33" s="61">
        <v>0.14199300000000001</v>
      </c>
      <c r="N33" s="61">
        <v>7.7533000000000005E-2</v>
      </c>
      <c r="O33" s="63">
        <f t="shared" si="0"/>
        <v>139.13043478260869</v>
      </c>
    </row>
    <row r="34" spans="2:16" x14ac:dyDescent="0.35">
      <c r="B34" s="40" t="s">
        <v>208</v>
      </c>
      <c r="C34" s="40" t="s">
        <v>207</v>
      </c>
      <c r="D34" s="36">
        <v>23000</v>
      </c>
      <c r="E34" s="41">
        <v>42</v>
      </c>
      <c r="F34" s="65">
        <v>32</v>
      </c>
      <c r="G34" s="41">
        <v>1000</v>
      </c>
      <c r="H34" s="41">
        <v>200</v>
      </c>
      <c r="I34" t="s">
        <v>41</v>
      </c>
      <c r="J34">
        <v>3.3783840000000001</v>
      </c>
      <c r="K34">
        <v>0.14448800000000001</v>
      </c>
      <c r="L34">
        <v>52.287888000000002</v>
      </c>
      <c r="M34">
        <v>0.143207</v>
      </c>
      <c r="N34">
        <v>7.9890000000000003E-2</v>
      </c>
      <c r="O34" s="63">
        <f t="shared" si="0"/>
        <v>278.26086956521738</v>
      </c>
    </row>
    <row r="35" spans="2:16" x14ac:dyDescent="0.35">
      <c r="E35" s="41"/>
      <c r="F35" s="65"/>
      <c r="G35" s="41"/>
      <c r="H35" s="41"/>
      <c r="O35" s="63"/>
    </row>
    <row r="36" spans="2:16" x14ac:dyDescent="0.35">
      <c r="E36" s="41"/>
      <c r="F36" s="65"/>
      <c r="G36" s="41"/>
      <c r="H36" s="41"/>
      <c r="O36" s="63"/>
    </row>
    <row r="37" spans="2:16" x14ac:dyDescent="0.35">
      <c r="B37" t="s">
        <v>208</v>
      </c>
      <c r="C37" t="s">
        <v>207</v>
      </c>
      <c r="D37" s="36">
        <v>23000</v>
      </c>
      <c r="E37">
        <v>42</v>
      </c>
      <c r="F37" s="65">
        <v>32</v>
      </c>
      <c r="G37">
        <v>100</v>
      </c>
      <c r="H37">
        <v>400</v>
      </c>
      <c r="I37" t="s">
        <v>41</v>
      </c>
      <c r="J37" s="61">
        <v>3.1805940000000001</v>
      </c>
      <c r="K37" s="61">
        <v>0.13903099999999999</v>
      </c>
      <c r="L37" s="61">
        <v>47.199012000000003</v>
      </c>
      <c r="M37" s="61">
        <v>0.13525000000000001</v>
      </c>
      <c r="N37" s="61">
        <v>8.3582000000000004E-2</v>
      </c>
      <c r="O37" s="63">
        <f t="shared" si="0"/>
        <v>55.652173913043477</v>
      </c>
    </row>
    <row r="38" spans="2:16" x14ac:dyDescent="0.35">
      <c r="B38" t="s">
        <v>208</v>
      </c>
      <c r="C38" t="s">
        <v>207</v>
      </c>
      <c r="D38" s="36">
        <v>23000</v>
      </c>
      <c r="E38">
        <v>42</v>
      </c>
      <c r="F38" s="65">
        <v>32</v>
      </c>
      <c r="G38">
        <v>200</v>
      </c>
      <c r="H38">
        <v>400</v>
      </c>
      <c r="I38" t="s">
        <v>41</v>
      </c>
      <c r="J38" s="61">
        <v>3.2574049999999999</v>
      </c>
      <c r="K38" s="61">
        <v>0.14571000000000001</v>
      </c>
      <c r="L38" s="61">
        <v>55.518250999999999</v>
      </c>
      <c r="M38" s="61">
        <v>0.14196700000000001</v>
      </c>
      <c r="N38" s="61">
        <v>0.10204199999999999</v>
      </c>
      <c r="O38" s="63">
        <f t="shared" si="0"/>
        <v>111.30434782608695</v>
      </c>
    </row>
    <row r="39" spans="2:16" x14ac:dyDescent="0.35">
      <c r="D39" s="36"/>
      <c r="F39" s="65"/>
      <c r="J39" s="61"/>
      <c r="K39" s="61"/>
      <c r="L39" s="61"/>
      <c r="M39" s="61"/>
      <c r="N39" s="61"/>
      <c r="O39" s="63"/>
    </row>
    <row r="40" spans="2:16" x14ac:dyDescent="0.35">
      <c r="B40" t="s">
        <v>208</v>
      </c>
      <c r="C40" t="s">
        <v>207</v>
      </c>
      <c r="D40" s="36">
        <v>23000</v>
      </c>
      <c r="E40">
        <v>42</v>
      </c>
      <c r="F40" s="66">
        <v>32</v>
      </c>
      <c r="G40">
        <v>400</v>
      </c>
      <c r="H40">
        <v>400</v>
      </c>
      <c r="I40" t="s">
        <v>41</v>
      </c>
      <c r="J40">
        <v>3.1986300000000001</v>
      </c>
      <c r="K40">
        <v>0.14319399999999999</v>
      </c>
      <c r="L40">
        <v>55.874229999999997</v>
      </c>
      <c r="M40">
        <v>0.13961299999999999</v>
      </c>
      <c r="N40">
        <v>9.5037999999999997E-2</v>
      </c>
      <c r="O40" s="63">
        <f t="shared" si="0"/>
        <v>222.60869565217391</v>
      </c>
    </row>
    <row r="41" spans="2:16" x14ac:dyDescent="0.35">
      <c r="O41" s="63"/>
    </row>
    <row r="42" spans="2:16" x14ac:dyDescent="0.35">
      <c r="B42" t="s">
        <v>208</v>
      </c>
      <c r="C42" t="s">
        <v>5</v>
      </c>
      <c r="D42" s="36">
        <v>23000</v>
      </c>
      <c r="E42">
        <v>42</v>
      </c>
      <c r="F42" s="66">
        <v>32</v>
      </c>
      <c r="G42">
        <v>100</v>
      </c>
      <c r="H42">
        <v>50</v>
      </c>
      <c r="I42" t="s">
        <v>41</v>
      </c>
      <c r="J42">
        <v>4.0751307099999998</v>
      </c>
      <c r="K42">
        <v>0.17148972000000001</v>
      </c>
      <c r="L42">
        <v>84.05382702</v>
      </c>
      <c r="M42">
        <v>0.16710151000000001</v>
      </c>
      <c r="N42">
        <v>0.14757577</v>
      </c>
      <c r="O42" s="63">
        <f t="shared" si="0"/>
        <v>6.9565217391304346</v>
      </c>
      <c r="P42" t="s">
        <v>247</v>
      </c>
    </row>
    <row r="43" spans="2:16" x14ac:dyDescent="0.35">
      <c r="B43" t="s">
        <v>208</v>
      </c>
      <c r="C43" t="s">
        <v>5</v>
      </c>
      <c r="D43" s="36">
        <v>23000</v>
      </c>
      <c r="E43">
        <v>42</v>
      </c>
      <c r="F43" s="66">
        <v>32</v>
      </c>
      <c r="G43">
        <v>200</v>
      </c>
      <c r="H43">
        <v>50</v>
      </c>
      <c r="I43" t="s">
        <v>41</v>
      </c>
      <c r="J43">
        <v>3.7333449500000002</v>
      </c>
      <c r="K43">
        <v>0.16135499</v>
      </c>
      <c r="L43">
        <v>79.18689483</v>
      </c>
      <c r="M43">
        <v>0.15734571999999999</v>
      </c>
      <c r="N43">
        <v>0.13613148999999999</v>
      </c>
      <c r="O43" s="63">
        <f t="shared" si="0"/>
        <v>13.913043478260869</v>
      </c>
      <c r="P43" t="s">
        <v>248</v>
      </c>
    </row>
    <row r="44" spans="2:16" x14ac:dyDescent="0.35">
      <c r="B44" t="s">
        <v>208</v>
      </c>
      <c r="C44" t="s">
        <v>5</v>
      </c>
      <c r="D44" s="36">
        <v>23000</v>
      </c>
      <c r="E44">
        <v>42</v>
      </c>
      <c r="F44" s="66">
        <v>32</v>
      </c>
      <c r="G44">
        <v>500</v>
      </c>
      <c r="H44">
        <v>50</v>
      </c>
      <c r="I44" t="s">
        <v>41</v>
      </c>
      <c r="J44">
        <v>3.7232196900000001</v>
      </c>
      <c r="K44">
        <v>0.16386596</v>
      </c>
      <c r="L44">
        <v>100.12861113</v>
      </c>
      <c r="M44">
        <v>0.15710529000000001</v>
      </c>
      <c r="N44">
        <v>0.15916459999999999</v>
      </c>
      <c r="O44" s="63">
        <f t="shared" si="0"/>
        <v>34.782608695652172</v>
      </c>
      <c r="P44" t="s">
        <v>249</v>
      </c>
    </row>
    <row r="45" spans="2:16" x14ac:dyDescent="0.35">
      <c r="B45" t="s">
        <v>208</v>
      </c>
      <c r="C45" t="s">
        <v>5</v>
      </c>
      <c r="D45" s="36">
        <v>23000</v>
      </c>
      <c r="E45">
        <v>42</v>
      </c>
      <c r="F45" s="66">
        <v>32</v>
      </c>
      <c r="G45">
        <v>1000</v>
      </c>
      <c r="H45">
        <v>50</v>
      </c>
      <c r="I45" t="s">
        <v>41</v>
      </c>
      <c r="J45">
        <v>3.8228384800000001</v>
      </c>
      <c r="K45">
        <v>0.17010528999999999</v>
      </c>
      <c r="L45">
        <v>110.24805469</v>
      </c>
      <c r="M45">
        <v>0.16126399</v>
      </c>
      <c r="N45">
        <v>0.17610058000000001</v>
      </c>
      <c r="O45" s="63">
        <f t="shared" si="0"/>
        <v>69.565217391304344</v>
      </c>
      <c r="P45" t="s">
        <v>250</v>
      </c>
    </row>
    <row r="46" spans="2:16" x14ac:dyDescent="0.35">
      <c r="B46" t="s">
        <v>208</v>
      </c>
      <c r="C46" t="s">
        <v>5</v>
      </c>
      <c r="D46" s="36">
        <v>23000</v>
      </c>
      <c r="E46">
        <v>42</v>
      </c>
      <c r="F46" s="66">
        <v>32</v>
      </c>
      <c r="G46">
        <v>2000</v>
      </c>
      <c r="H46">
        <v>50</v>
      </c>
      <c r="I46" t="s">
        <v>41</v>
      </c>
      <c r="J46">
        <v>4.0744953900000001</v>
      </c>
      <c r="K46">
        <v>0.18058708000000001</v>
      </c>
      <c r="L46">
        <v>147.16405664000001</v>
      </c>
      <c r="M46">
        <v>0.16988565999999999</v>
      </c>
      <c r="N46">
        <v>0.21501922000000001</v>
      </c>
      <c r="O46" s="63">
        <f t="shared" si="0"/>
        <v>139.13043478260869</v>
      </c>
      <c r="P46" t="s">
        <v>251</v>
      </c>
    </row>
    <row r="47" spans="2:16" x14ac:dyDescent="0.35">
      <c r="O47" s="63"/>
    </row>
    <row r="48" spans="2:16" x14ac:dyDescent="0.35">
      <c r="O48" s="63"/>
    </row>
    <row r="49" spans="2:16" x14ac:dyDescent="0.35">
      <c r="B49" t="s">
        <v>208</v>
      </c>
      <c r="C49" t="s">
        <v>5</v>
      </c>
      <c r="D49">
        <v>23000</v>
      </c>
      <c r="E49">
        <v>42</v>
      </c>
      <c r="F49" s="66">
        <v>32</v>
      </c>
      <c r="G49">
        <v>100</v>
      </c>
      <c r="H49">
        <v>100</v>
      </c>
      <c r="I49" t="s">
        <v>41</v>
      </c>
      <c r="J49">
        <v>3.81397948</v>
      </c>
      <c r="K49">
        <v>0.17530803</v>
      </c>
      <c r="L49">
        <v>120.18679262000001</v>
      </c>
      <c r="M49">
        <v>0.16382459999999999</v>
      </c>
      <c r="N49">
        <v>0.15905066000000001</v>
      </c>
      <c r="O49" s="63">
        <f t="shared" si="0"/>
        <v>13.913043478260869</v>
      </c>
    </row>
    <row r="50" spans="2:16" x14ac:dyDescent="0.35">
      <c r="B50" t="s">
        <v>208</v>
      </c>
      <c r="C50" t="s">
        <v>5</v>
      </c>
      <c r="D50">
        <v>23000</v>
      </c>
      <c r="E50">
        <v>42</v>
      </c>
      <c r="F50" s="66">
        <v>32</v>
      </c>
      <c r="G50">
        <v>200</v>
      </c>
      <c r="H50">
        <v>100</v>
      </c>
      <c r="I50" t="s">
        <v>41</v>
      </c>
      <c r="J50">
        <v>3.9829967399999999</v>
      </c>
      <c r="K50">
        <v>0.19260807999999999</v>
      </c>
      <c r="L50">
        <v>128.14605596000001</v>
      </c>
      <c r="M50">
        <v>0.17272488999999999</v>
      </c>
      <c r="N50">
        <v>0.18854567</v>
      </c>
      <c r="O50" s="63">
        <f t="shared" si="0"/>
        <v>27.826086956521738</v>
      </c>
      <c r="P50" t="s">
        <v>252</v>
      </c>
    </row>
    <row r="51" spans="2:16" x14ac:dyDescent="0.35">
      <c r="B51" t="s">
        <v>208</v>
      </c>
      <c r="C51" t="s">
        <v>5</v>
      </c>
      <c r="D51">
        <v>23000</v>
      </c>
      <c r="E51">
        <v>42</v>
      </c>
      <c r="F51" s="66">
        <v>32</v>
      </c>
      <c r="G51">
        <v>250</v>
      </c>
      <c r="H51">
        <v>100</v>
      </c>
      <c r="I51" t="s">
        <v>41</v>
      </c>
      <c r="J51">
        <v>3.911267</v>
      </c>
      <c r="K51">
        <v>0.18973999999999999</v>
      </c>
      <c r="L51">
        <v>126.842101</v>
      </c>
      <c r="M51">
        <v>0.17072799999999999</v>
      </c>
      <c r="N51">
        <v>0.189943</v>
      </c>
      <c r="O51" s="63">
        <f t="shared" si="0"/>
        <v>34.782608695652172</v>
      </c>
      <c r="P51" t="s">
        <v>249</v>
      </c>
    </row>
    <row r="52" spans="2:16" x14ac:dyDescent="0.35">
      <c r="B52" t="s">
        <v>208</v>
      </c>
      <c r="C52" t="s">
        <v>5</v>
      </c>
      <c r="D52">
        <v>23000</v>
      </c>
      <c r="E52">
        <v>42</v>
      </c>
      <c r="F52" s="66">
        <v>32</v>
      </c>
      <c r="G52">
        <v>500</v>
      </c>
      <c r="H52">
        <v>100</v>
      </c>
      <c r="I52" t="s">
        <v>41</v>
      </c>
      <c r="J52">
        <v>3.5739740800000002</v>
      </c>
      <c r="K52">
        <v>0.15942648000000001</v>
      </c>
      <c r="L52">
        <v>124.77562603</v>
      </c>
      <c r="M52">
        <v>0.15396484999999999</v>
      </c>
      <c r="N52">
        <v>0.18553274</v>
      </c>
      <c r="O52" s="63">
        <f t="shared" si="0"/>
        <v>69.565217391304344</v>
      </c>
      <c r="P52" t="s">
        <v>253</v>
      </c>
    </row>
    <row r="53" spans="2:16" x14ac:dyDescent="0.35">
      <c r="B53" t="s">
        <v>208</v>
      </c>
      <c r="C53" t="s">
        <v>5</v>
      </c>
      <c r="D53">
        <v>23000</v>
      </c>
      <c r="E53">
        <v>42</v>
      </c>
      <c r="F53" s="66">
        <v>32</v>
      </c>
      <c r="G53">
        <v>1000</v>
      </c>
      <c r="H53">
        <v>100</v>
      </c>
      <c r="I53" t="s">
        <v>41</v>
      </c>
      <c r="J53">
        <v>3.6455189400000001</v>
      </c>
      <c r="K53">
        <v>0.15676474000000001</v>
      </c>
      <c r="L53">
        <v>133.51320763000001</v>
      </c>
      <c r="M53">
        <v>0.15346775000000001</v>
      </c>
      <c r="N53">
        <v>0.20353423000000001</v>
      </c>
      <c r="O53" s="63">
        <f t="shared" si="0"/>
        <v>139.13043478260869</v>
      </c>
      <c r="P53" t="s">
        <v>254</v>
      </c>
    </row>
    <row r="54" spans="2:16" x14ac:dyDescent="0.35">
      <c r="B54" t="s">
        <v>208</v>
      </c>
      <c r="C54" t="s">
        <v>5</v>
      </c>
      <c r="D54">
        <v>23000</v>
      </c>
      <c r="E54">
        <v>42</v>
      </c>
      <c r="F54" s="66">
        <v>32</v>
      </c>
      <c r="G54">
        <v>2000</v>
      </c>
      <c r="H54">
        <v>100</v>
      </c>
      <c r="I54" t="s">
        <v>41</v>
      </c>
      <c r="J54">
        <v>3.9079974399999999</v>
      </c>
      <c r="K54">
        <v>0.1628793</v>
      </c>
      <c r="L54">
        <v>148.32926874</v>
      </c>
      <c r="M54">
        <v>0.16008114000000001</v>
      </c>
      <c r="N54">
        <v>0.23026674</v>
      </c>
      <c r="O54" s="63">
        <f t="shared" si="0"/>
        <v>278.26086956521738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20A3-ECC2-4539-B335-747855D0D6B3}">
  <dimension ref="A1:M6"/>
  <sheetViews>
    <sheetView zoomScale="55" zoomScaleNormal="55" workbookViewId="0">
      <selection activeCell="F8" sqref="F8"/>
    </sheetView>
  </sheetViews>
  <sheetFormatPr baseColWidth="10" defaultRowHeight="14.5" x14ac:dyDescent="0.35"/>
  <sheetData>
    <row r="1" spans="1:13" s="8" customFormat="1" x14ac:dyDescent="0.35">
      <c r="A1" s="8" t="s">
        <v>230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209</v>
      </c>
      <c r="H1" s="62" t="s">
        <v>210</v>
      </c>
      <c r="I1" s="8" t="s">
        <v>39</v>
      </c>
      <c r="J1" s="8" t="s">
        <v>212</v>
      </c>
      <c r="K1" s="8" t="s">
        <v>213</v>
      </c>
      <c r="L1" s="8" t="s">
        <v>214</v>
      </c>
      <c r="M1" s="8" t="s">
        <v>229</v>
      </c>
    </row>
    <row r="2" spans="1:13" x14ac:dyDescent="0.35">
      <c r="A2">
        <v>1</v>
      </c>
      <c r="C2" t="s">
        <v>222</v>
      </c>
      <c r="D2">
        <v>4.0415999999999999</v>
      </c>
      <c r="E2">
        <v>0.13985300000000001</v>
      </c>
    </row>
    <row r="3" spans="1:13" x14ac:dyDescent="0.35">
      <c r="A3">
        <v>0.87619999999999998</v>
      </c>
      <c r="C3" t="s">
        <v>218</v>
      </c>
      <c r="D3">
        <v>3.4765999999999999</v>
      </c>
      <c r="E3">
        <v>0.12477000000000001</v>
      </c>
    </row>
    <row r="4" spans="1:13" x14ac:dyDescent="0.35">
      <c r="A4">
        <v>0.89049999999999996</v>
      </c>
      <c r="C4" t="s">
        <v>219</v>
      </c>
      <c r="D4">
        <v>3.5238</v>
      </c>
      <c r="E4">
        <v>0.12715299999999999</v>
      </c>
    </row>
    <row r="5" spans="1:13" x14ac:dyDescent="0.35">
      <c r="A5">
        <v>0.85880000000000001</v>
      </c>
      <c r="C5" t="s">
        <v>224</v>
      </c>
      <c r="D5">
        <v>3.4129999999999998</v>
      </c>
      <c r="E5">
        <v>0.122112</v>
      </c>
    </row>
    <row r="6" spans="1:13" x14ac:dyDescent="0.35">
      <c r="A6">
        <v>0.71309999999999996</v>
      </c>
      <c r="C6" t="s">
        <v>217</v>
      </c>
      <c r="D6">
        <v>2.7650000000000001</v>
      </c>
      <c r="E6">
        <v>0.103795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0453-2773-4FAC-8491-072B18056358}">
  <dimension ref="A1:M6"/>
  <sheetViews>
    <sheetView zoomScale="85" zoomScaleNormal="85" workbookViewId="0">
      <selection activeCell="D11" sqref="D11"/>
    </sheetView>
  </sheetViews>
  <sheetFormatPr baseColWidth="10" defaultRowHeight="14.5" x14ac:dyDescent="0.35"/>
  <sheetData>
    <row r="1" spans="1:13" s="8" customFormat="1" x14ac:dyDescent="0.35">
      <c r="A1" s="8" t="s">
        <v>230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209</v>
      </c>
      <c r="H1" s="62" t="s">
        <v>210</v>
      </c>
      <c r="I1" s="8" t="s">
        <v>39</v>
      </c>
      <c r="J1" s="8" t="s">
        <v>212</v>
      </c>
      <c r="K1" s="8" t="s">
        <v>213</v>
      </c>
      <c r="L1" s="8" t="s">
        <v>214</v>
      </c>
      <c r="M1" s="8" t="s">
        <v>229</v>
      </c>
    </row>
    <row r="2" spans="1:13" x14ac:dyDescent="0.35">
      <c r="A2">
        <v>1</v>
      </c>
      <c r="C2" t="s">
        <v>222</v>
      </c>
      <c r="D2">
        <v>3.7349999999999999</v>
      </c>
      <c r="E2">
        <v>0.19010200000000002</v>
      </c>
    </row>
    <row r="3" spans="1:13" x14ac:dyDescent="0.35">
      <c r="A3">
        <v>0.97119999999999995</v>
      </c>
      <c r="C3" t="s">
        <v>218</v>
      </c>
      <c r="D3">
        <v>3.4750000000000001</v>
      </c>
      <c r="E3">
        <v>0.19239799999999999</v>
      </c>
    </row>
    <row r="4" spans="1:13" x14ac:dyDescent="0.35">
      <c r="A4">
        <v>0.96050000000000002</v>
      </c>
      <c r="C4" t="s">
        <v>219</v>
      </c>
      <c r="D4">
        <v>3.4350000000000001</v>
      </c>
      <c r="E4">
        <v>0.19036</v>
      </c>
    </row>
    <row r="5" spans="1:13" x14ac:dyDescent="0.35">
      <c r="A5">
        <v>0.9415</v>
      </c>
      <c r="C5" t="s">
        <v>224</v>
      </c>
      <c r="D5">
        <v>3.3765999999999998</v>
      </c>
      <c r="E5">
        <v>0.18609400000000001</v>
      </c>
    </row>
    <row r="6" spans="1:13" x14ac:dyDescent="0.35">
      <c r="A6">
        <v>0.86580000000000001</v>
      </c>
      <c r="C6" t="s">
        <v>217</v>
      </c>
      <c r="D6">
        <v>3.1431</v>
      </c>
      <c r="E6">
        <v>0.169215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8C9A-20BB-4771-8378-5D3215950330}">
  <dimension ref="A1:N24"/>
  <sheetViews>
    <sheetView zoomScale="55" zoomScaleNormal="55" workbookViewId="0">
      <selection activeCell="D25" sqref="D25"/>
    </sheetView>
  </sheetViews>
  <sheetFormatPr baseColWidth="10" defaultRowHeight="14.5" x14ac:dyDescent="0.35"/>
  <cols>
    <col min="1" max="1" width="5.1796875" bestFit="1" customWidth="1"/>
    <col min="13" max="13" width="8.1796875" bestFit="1" customWidth="1"/>
  </cols>
  <sheetData>
    <row r="1" spans="1:14" s="8" customFormat="1" x14ac:dyDescent="0.35">
      <c r="A1" s="8" t="s">
        <v>25</v>
      </c>
      <c r="B1" s="8" t="s">
        <v>230</v>
      </c>
      <c r="C1" s="8" t="s">
        <v>7</v>
      </c>
      <c r="D1" s="8" t="s">
        <v>53</v>
      </c>
      <c r="E1" s="8" t="s">
        <v>2</v>
      </c>
      <c r="F1" s="62" t="s">
        <v>3</v>
      </c>
      <c r="G1" s="62" t="s">
        <v>6</v>
      </c>
      <c r="H1" s="62" t="s">
        <v>209</v>
      </c>
      <c r="I1" s="62" t="s">
        <v>210</v>
      </c>
      <c r="J1" s="8" t="s">
        <v>39</v>
      </c>
      <c r="K1" s="8" t="s">
        <v>1</v>
      </c>
      <c r="L1" s="8" t="s">
        <v>213</v>
      </c>
      <c r="M1" s="8" t="s">
        <v>214</v>
      </c>
      <c r="N1" s="8" t="s">
        <v>232</v>
      </c>
    </row>
    <row r="2" spans="1:14" x14ac:dyDescent="0.35">
      <c r="A2">
        <v>3903</v>
      </c>
      <c r="B2">
        <v>1</v>
      </c>
      <c r="D2" t="s">
        <v>222</v>
      </c>
      <c r="E2" s="61">
        <v>3.9237000000000002</v>
      </c>
      <c r="F2" s="61">
        <v>0.16622199999999998</v>
      </c>
      <c r="G2" s="61"/>
      <c r="H2" s="61"/>
      <c r="I2" s="61"/>
    </row>
    <row r="3" spans="1:14" x14ac:dyDescent="0.35">
      <c r="A3">
        <v>3903</v>
      </c>
      <c r="B3">
        <v>0.90620000000000001</v>
      </c>
      <c r="D3" t="s">
        <v>218</v>
      </c>
      <c r="E3" s="61">
        <v>3.383</v>
      </c>
      <c r="F3" s="61">
        <v>0.15793499999999999</v>
      </c>
      <c r="G3" s="61"/>
      <c r="H3" s="61"/>
      <c r="I3" s="61"/>
    </row>
    <row r="4" spans="1:14" x14ac:dyDescent="0.35">
      <c r="A4">
        <v>3903</v>
      </c>
      <c r="B4">
        <v>0.89770000000000005</v>
      </c>
      <c r="D4" t="s">
        <v>219</v>
      </c>
      <c r="E4" s="61">
        <v>3.3612000000000002</v>
      </c>
      <c r="F4" s="61">
        <v>0.15604100000000001</v>
      </c>
      <c r="G4" s="61"/>
      <c r="H4" s="61"/>
      <c r="I4" s="61"/>
    </row>
    <row r="5" spans="1:14" x14ac:dyDescent="0.35">
      <c r="A5">
        <v>3903</v>
      </c>
      <c r="B5">
        <v>0.87939999999999996</v>
      </c>
      <c r="D5" t="s">
        <v>224</v>
      </c>
      <c r="E5" s="61">
        <v>3.2991000000000001</v>
      </c>
      <c r="F5" s="61">
        <v>0.152584</v>
      </c>
      <c r="G5" s="61"/>
      <c r="H5" s="61"/>
      <c r="I5" s="61"/>
    </row>
    <row r="6" spans="1:14" x14ac:dyDescent="0.35">
      <c r="A6">
        <v>3903</v>
      </c>
      <c r="B6">
        <v>0.81040000000000001</v>
      </c>
      <c r="D6" t="s">
        <v>217</v>
      </c>
      <c r="E6" s="61">
        <v>3.0589</v>
      </c>
      <c r="F6" s="61">
        <v>0.13982</v>
      </c>
      <c r="G6" s="61"/>
      <c r="H6" s="61"/>
      <c r="I6" s="61"/>
    </row>
    <row r="7" spans="1:14" x14ac:dyDescent="0.35">
      <c r="E7" s="61"/>
      <c r="F7" s="61"/>
      <c r="G7" s="61"/>
      <c r="H7" s="61"/>
      <c r="I7" s="61"/>
    </row>
    <row r="8" spans="1:14" x14ac:dyDescent="0.35">
      <c r="A8">
        <v>3903</v>
      </c>
      <c r="D8" t="s">
        <v>9</v>
      </c>
      <c r="E8" s="61">
        <v>3.1811690000000001</v>
      </c>
      <c r="F8" s="61">
        <v>0.14235999999999999</v>
      </c>
      <c r="G8" s="61">
        <v>45.482044999999999</v>
      </c>
      <c r="H8" s="61">
        <v>0.136264</v>
      </c>
      <c r="I8" s="61">
        <v>7.8781000000000004E-2</v>
      </c>
      <c r="J8">
        <v>42</v>
      </c>
      <c r="K8">
        <v>100</v>
      </c>
      <c r="L8">
        <v>50</v>
      </c>
      <c r="M8" t="s">
        <v>41</v>
      </c>
      <c r="N8" s="73">
        <f>(32*K8*L8)/A8</f>
        <v>40.994107097104788</v>
      </c>
    </row>
    <row r="9" spans="1:14" x14ac:dyDescent="0.35">
      <c r="A9">
        <v>3903</v>
      </c>
      <c r="D9" t="s">
        <v>9</v>
      </c>
      <c r="E9" s="61">
        <v>3.2727550000000001</v>
      </c>
      <c r="F9" s="61">
        <v>0.14540600000000001</v>
      </c>
      <c r="G9" s="61">
        <v>44.428761999999999</v>
      </c>
      <c r="H9" s="61">
        <v>0.13916600000000001</v>
      </c>
      <c r="I9" s="61">
        <v>7.8996999999999998E-2</v>
      </c>
      <c r="J9">
        <v>43</v>
      </c>
      <c r="K9">
        <v>100</v>
      </c>
      <c r="L9">
        <v>50</v>
      </c>
      <c r="M9" t="s">
        <v>41</v>
      </c>
      <c r="N9" s="73">
        <f t="shared" ref="N9:N24" si="0">(32*K9*L9)/A9</f>
        <v>40.994107097104788</v>
      </c>
    </row>
    <row r="10" spans="1:14" x14ac:dyDescent="0.35">
      <c r="A10">
        <v>3903</v>
      </c>
      <c r="D10" t="s">
        <v>9</v>
      </c>
      <c r="E10" s="61">
        <v>3.257358</v>
      </c>
      <c r="F10" s="61">
        <v>0.14890700000000001</v>
      </c>
      <c r="G10" s="61">
        <v>41.481808000000001</v>
      </c>
      <c r="H10" s="61">
        <v>0.14094300000000001</v>
      </c>
      <c r="I10" s="61">
        <v>7.7733999999999998E-2</v>
      </c>
      <c r="J10">
        <v>43</v>
      </c>
      <c r="K10">
        <v>100</v>
      </c>
      <c r="L10">
        <v>50</v>
      </c>
      <c r="M10" t="s">
        <v>41</v>
      </c>
      <c r="N10" s="73">
        <f t="shared" si="0"/>
        <v>40.994107097104788</v>
      </c>
    </row>
    <row r="11" spans="1:14" x14ac:dyDescent="0.35">
      <c r="E11" s="61"/>
      <c r="F11" s="61"/>
      <c r="G11" s="61"/>
      <c r="H11" s="61"/>
      <c r="I11" s="61"/>
      <c r="N11" s="73"/>
    </row>
    <row r="12" spans="1:14" x14ac:dyDescent="0.35">
      <c r="A12">
        <v>3903</v>
      </c>
      <c r="D12" t="s">
        <v>9</v>
      </c>
      <c r="E12" s="61">
        <v>3.1377929999999998</v>
      </c>
      <c r="F12" s="61">
        <v>0.14300599999999999</v>
      </c>
      <c r="G12" s="61">
        <v>47.701864</v>
      </c>
      <c r="H12" s="61">
        <v>0.138096</v>
      </c>
      <c r="I12" s="61">
        <v>8.1174999999999997E-2</v>
      </c>
      <c r="J12">
        <v>42</v>
      </c>
      <c r="K12">
        <v>100</v>
      </c>
      <c r="L12">
        <v>100</v>
      </c>
      <c r="M12" t="s">
        <v>41</v>
      </c>
      <c r="N12" s="73">
        <f t="shared" si="0"/>
        <v>81.988214194209576</v>
      </c>
    </row>
    <row r="13" spans="1:14" x14ac:dyDescent="0.35">
      <c r="A13">
        <v>3903</v>
      </c>
      <c r="D13" t="s">
        <v>9</v>
      </c>
      <c r="E13" s="61">
        <v>3.1654399999999998</v>
      </c>
      <c r="F13" s="61">
        <v>0.145422</v>
      </c>
      <c r="G13" s="61">
        <v>48.284962999999998</v>
      </c>
      <c r="H13" s="61">
        <v>0.13839499999999999</v>
      </c>
      <c r="I13" s="61">
        <v>8.2589999999999997E-2</v>
      </c>
      <c r="J13">
        <v>43</v>
      </c>
      <c r="K13">
        <v>100</v>
      </c>
      <c r="L13">
        <v>100</v>
      </c>
      <c r="M13" t="s">
        <v>41</v>
      </c>
      <c r="N13" s="73">
        <f t="shared" si="0"/>
        <v>81.988214194209576</v>
      </c>
    </row>
    <row r="14" spans="1:14" x14ac:dyDescent="0.35">
      <c r="A14">
        <v>3903</v>
      </c>
      <c r="D14" t="s">
        <v>9</v>
      </c>
      <c r="E14" s="61">
        <v>3.4857049999999998</v>
      </c>
      <c r="F14" s="61">
        <v>0.154614</v>
      </c>
      <c r="G14" s="61">
        <v>55.278523999999997</v>
      </c>
      <c r="H14" s="61">
        <v>0.14880599999999999</v>
      </c>
      <c r="I14" s="61">
        <v>7.9686000000000007E-2</v>
      </c>
      <c r="J14">
        <v>43</v>
      </c>
      <c r="K14">
        <v>100</v>
      </c>
      <c r="L14">
        <v>100</v>
      </c>
      <c r="M14" t="s">
        <v>41</v>
      </c>
      <c r="N14" s="73">
        <f t="shared" si="0"/>
        <v>81.988214194209576</v>
      </c>
    </row>
    <row r="15" spans="1:14" x14ac:dyDescent="0.35">
      <c r="N15" s="73"/>
    </row>
    <row r="16" spans="1:14" x14ac:dyDescent="0.35">
      <c r="A16">
        <v>3903</v>
      </c>
      <c r="D16" t="s">
        <v>9</v>
      </c>
      <c r="E16" s="61">
        <v>3.1363759999999998</v>
      </c>
      <c r="F16" s="61">
        <v>0.144456</v>
      </c>
      <c r="G16" s="61">
        <v>47.090949999999999</v>
      </c>
      <c r="H16" s="61">
        <v>0.139042</v>
      </c>
      <c r="I16" s="61">
        <v>8.1096000000000001E-2</v>
      </c>
      <c r="J16">
        <v>42</v>
      </c>
      <c r="K16">
        <v>200</v>
      </c>
      <c r="L16">
        <v>100</v>
      </c>
      <c r="M16" t="s">
        <v>41</v>
      </c>
      <c r="N16" s="73">
        <f t="shared" si="0"/>
        <v>163.97642838841915</v>
      </c>
    </row>
    <row r="17" spans="1:14" x14ac:dyDescent="0.35">
      <c r="A17">
        <v>3903</v>
      </c>
      <c r="D17" t="s">
        <v>9</v>
      </c>
      <c r="E17" s="61">
        <v>3.178318</v>
      </c>
      <c r="F17" s="61">
        <v>0.14771899999999999</v>
      </c>
      <c r="G17" s="61">
        <v>49.625715999999997</v>
      </c>
      <c r="H17" s="61">
        <v>0.14020299999999999</v>
      </c>
      <c r="I17" s="61">
        <v>8.2832000000000003E-2</v>
      </c>
      <c r="J17">
        <v>43</v>
      </c>
      <c r="K17">
        <v>200</v>
      </c>
      <c r="L17">
        <v>100</v>
      </c>
      <c r="M17" t="s">
        <v>41</v>
      </c>
      <c r="N17" s="73">
        <f t="shared" si="0"/>
        <v>163.97642838841915</v>
      </c>
    </row>
    <row r="18" spans="1:14" x14ac:dyDescent="0.35">
      <c r="A18">
        <v>3903</v>
      </c>
      <c r="D18" t="s">
        <v>9</v>
      </c>
      <c r="E18" s="61">
        <v>3.2958310000000002</v>
      </c>
      <c r="F18" s="61">
        <v>0.15134600000000001</v>
      </c>
      <c r="G18" s="61">
        <v>49.869959000000001</v>
      </c>
      <c r="H18" s="61">
        <v>0.145647</v>
      </c>
      <c r="I18" s="61">
        <v>7.9214999999999994E-2</v>
      </c>
      <c r="J18">
        <v>43</v>
      </c>
      <c r="K18">
        <v>200</v>
      </c>
      <c r="L18">
        <v>100</v>
      </c>
      <c r="M18" t="s">
        <v>41</v>
      </c>
      <c r="N18" s="73">
        <f t="shared" si="0"/>
        <v>163.97642838841915</v>
      </c>
    </row>
    <row r="19" spans="1:14" x14ac:dyDescent="0.35">
      <c r="E19" s="61"/>
      <c r="F19" s="61"/>
      <c r="G19" s="61"/>
      <c r="H19" s="61"/>
      <c r="I19" s="61"/>
      <c r="N19" s="73"/>
    </row>
    <row r="20" spans="1:14" x14ac:dyDescent="0.35">
      <c r="E20" s="61"/>
      <c r="F20" s="61"/>
      <c r="G20" s="61"/>
      <c r="H20" s="61"/>
      <c r="I20" s="61"/>
      <c r="N20" s="73"/>
    </row>
    <row r="21" spans="1:14" x14ac:dyDescent="0.35">
      <c r="N21" s="73"/>
    </row>
    <row r="22" spans="1:14" x14ac:dyDescent="0.35">
      <c r="A22">
        <v>3903</v>
      </c>
      <c r="D22">
        <v>0</v>
      </c>
      <c r="E22">
        <v>3.3170839999999999</v>
      </c>
      <c r="F22">
        <v>0.15251799999999999</v>
      </c>
      <c r="G22">
        <v>48.598466000000002</v>
      </c>
      <c r="H22">
        <v>0.14973</v>
      </c>
      <c r="I22">
        <v>8.2732E-2</v>
      </c>
      <c r="J22">
        <v>42</v>
      </c>
      <c r="K22">
        <v>500</v>
      </c>
      <c r="L22">
        <v>100</v>
      </c>
      <c r="N22" s="73">
        <f t="shared" si="0"/>
        <v>409.94107097104791</v>
      </c>
    </row>
    <row r="23" spans="1:14" x14ac:dyDescent="0.35">
      <c r="A23">
        <v>3903</v>
      </c>
      <c r="D23">
        <v>0</v>
      </c>
      <c r="E23">
        <v>3.3285809999999998</v>
      </c>
      <c r="F23">
        <v>0.15362600000000001</v>
      </c>
      <c r="G23">
        <v>52.210903000000002</v>
      </c>
      <c r="H23">
        <v>0.14905599999999999</v>
      </c>
      <c r="I23">
        <v>8.2207000000000002E-2</v>
      </c>
      <c r="J23">
        <v>43</v>
      </c>
      <c r="K23">
        <v>500</v>
      </c>
      <c r="L23">
        <v>100</v>
      </c>
      <c r="N23" s="73">
        <f t="shared" si="0"/>
        <v>409.94107097104791</v>
      </c>
    </row>
    <row r="24" spans="1:14" x14ac:dyDescent="0.35">
      <c r="A24">
        <v>3903</v>
      </c>
      <c r="D24">
        <v>0</v>
      </c>
      <c r="E24">
        <v>3.5303089999999999</v>
      </c>
      <c r="F24">
        <v>0.15814300000000001</v>
      </c>
      <c r="G24">
        <v>56.999707000000001</v>
      </c>
      <c r="H24">
        <v>0.15517400000000001</v>
      </c>
      <c r="I24">
        <v>8.1014000000000003E-2</v>
      </c>
      <c r="J24">
        <v>43</v>
      </c>
      <c r="K24">
        <v>500</v>
      </c>
      <c r="L24">
        <v>100</v>
      </c>
      <c r="N24" s="73">
        <f t="shared" si="0"/>
        <v>409.94107097104791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m4_hourly</vt:lpstr>
      <vt:lpstr>m4_daily</vt:lpstr>
      <vt:lpstr>m4_weekly</vt:lpstr>
      <vt:lpstr>m4_monthly</vt:lpstr>
      <vt:lpstr>m4_quarterly</vt:lpstr>
      <vt:lpstr>m4_yearly</vt:lpstr>
      <vt:lpstr>m4_yearly_micro</vt:lpstr>
      <vt:lpstr>m4_yearly_industry</vt:lpstr>
      <vt:lpstr>m4_yearly_macro</vt:lpstr>
      <vt:lpstr>m4_yearly_finance</vt:lpstr>
      <vt:lpstr>m4_yearly_demographic</vt:lpstr>
      <vt:lpstr>m4_yearly_other</vt:lpstr>
      <vt:lpstr>m4_q</vt:lpstr>
      <vt:lpstr>m4_quarterly_micro</vt:lpstr>
      <vt:lpstr>m4_quarterly_industry</vt:lpstr>
      <vt:lpstr>m4_quarterly_macro</vt:lpstr>
      <vt:lpstr>m4_quarterly_finance</vt:lpstr>
      <vt:lpstr>m4_quarterly_demographic</vt:lpstr>
      <vt:lpstr>m4_quarterly_other</vt:lpstr>
      <vt:lpstr>m4_m</vt:lpstr>
      <vt:lpstr>traffic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2019-11-25T20:27:52Z</dcterms:modified>
</cp:coreProperties>
</file>