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62FDC831-71AD-4A3F-9EAF-CCB032749699}" xr6:coauthVersionLast="45" xr6:coauthVersionMax="45" xr10:uidLastSave="{00000000-0000-0000-0000-000000000000}"/>
  <bookViews>
    <workbookView xWindow="0" yWindow="600" windowWidth="19200" windowHeight="10200" firstSheet="3" activeTab="3" xr2:uid="{00000000-000D-0000-FFFF-FFFF00000000}"/>
  </bookViews>
  <sheets>
    <sheet name="data dictionary" sheetId="1" r:id="rId1"/>
    <sheet name="m4_monthly_end032014" sheetId="2" r:id="rId2"/>
    <sheet name="m4_monthly_end052015" sheetId="3" r:id="rId3"/>
    <sheet name="m4_monthly_end092007"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2" l="1"/>
  <c r="E33" i="2"/>
  <c r="E22" i="2"/>
  <c r="E21" i="2"/>
  <c r="D7" i="4"/>
  <c r="D6" i="4"/>
  <c r="D5" i="4"/>
  <c r="D4" i="4"/>
  <c r="D3" i="4"/>
  <c r="F34" i="2"/>
  <c r="F33" i="2"/>
  <c r="F22" i="2"/>
  <c r="F21" i="2"/>
  <c r="N10" i="4" l="1"/>
  <c r="N14" i="3"/>
  <c r="N13" i="3"/>
  <c r="N12" i="3"/>
  <c r="O32" i="2" l="1"/>
  <c r="O31" i="2"/>
  <c r="O30" i="2"/>
  <c r="O29" i="2"/>
  <c r="O28" i="2"/>
  <c r="O27" i="2"/>
  <c r="O26" i="2"/>
  <c r="O25" i="2"/>
  <c r="O24" i="2" l="1"/>
  <c r="O20" i="2" l="1"/>
  <c r="O19" i="2"/>
  <c r="O18" i="2"/>
  <c r="O17" i="2"/>
  <c r="O16" i="2"/>
  <c r="O15" i="2"/>
  <c r="O14" i="2"/>
  <c r="O13" i="2"/>
  <c r="O12" i="2"/>
  <c r="O11" i="2"/>
</calcChain>
</file>

<file path=xl/sharedStrings.xml><?xml version="1.0" encoding="utf-8"?>
<sst xmlns="http://schemas.openxmlformats.org/spreadsheetml/2006/main" count="276" uniqueCount="141">
  <si>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</si>
  <si>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</si>
  <si>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</si>
  <si>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</si>
  <si>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</si>
  <si>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</si>
  <si>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</si>
  <si>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</si>
  <si>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</si>
  <si>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</si>
  <si>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</si>
  <si>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</si>
  <si>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</si>
  <si>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</si>
  <si>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</si>
  <si>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</si>
  <si>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</si>
  <si>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</si>
  <si>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</si>
  <si>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</si>
  <si>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</si>
  <si>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</si>
  <si>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</si>
  <si>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</si>
  <si>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</si>
  <si>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</si>
  <si>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</si>
  <si>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</si>
  <si>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</si>
  <si>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</si>
  <si>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</si>
  <si>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</si>
  <si>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</si>
  <si>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</si>
  <si>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</si>
  <si>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</si>
  <si>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</si>
  <si>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</si>
  <si>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</si>
  <si>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</si>
  <si>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</si>
  <si>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</si>
  <si>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</si>
  <si>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</si>
  <si>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</si>
  <si>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</si>
  <si>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</si>
  <si>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</si>
  <si>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</si>
  <si>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</si>
  <si>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</si>
  <si>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</si>
  <si>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</si>
  <si>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</si>
  <si>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</si>
  <si>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</si>
  <si>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</si>
  <si>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</si>
  <si>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</si>
  <si>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</si>
  <si>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</si>
  <si>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</si>
  <si>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</si>
  <si>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</si>
  <si>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</si>
  <si>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</si>
  <si>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</si>
  <si>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</si>
  <si>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</si>
  <si>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</si>
  <si>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</si>
  <si>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</si>
  <si>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</si>
  <si>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</si>
  <si>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</si>
  <si>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</si>
  <si>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</si>
  <si>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</si>
  <si>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</si>
  <si>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</si>
  <si>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</si>
  <si>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</si>
  <si>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</si>
  <si>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</si>
  <si>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</si>
  <si>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</si>
  <si>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</si>
  <si>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</si>
  <si>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</si>
  <si>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</si>
  <si>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</si>
  <si>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</si>
  <si>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</si>
  <si>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</si>
  <si>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</si>
  <si>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</si>
  <si>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</si>
  <si>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</si>
  <si>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</si>
  <si>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</si>
  <si>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</si>
  <si>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</si>
  <si>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</si>
  <si>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</si>
  <si>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</si>
  <si>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</si>
  <si>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</si>
  <si>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</si>
  <si>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</si>
  <si>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</si>
  <si>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</si>
  <si>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</si>
  <si>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</si>
  <si>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</si>
  <si>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</si>
  <si>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</si>
  <si>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</si>
  <si>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</si>
  <si>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</si>
  <si>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</si>
  <si>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</si>
  <si>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</si>
  <si>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</si>
  <si>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</si>
  <si>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</si>
  <si>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</si>
  <si>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</si>
  <si>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</si>
  <si>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</si>
  <si>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</si>
  <si>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</si>
  <si>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</si>
  <si>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</si>
  <si>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</si>
  <si>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</si>
  <si>
    <t>DeepAR</t>
  </si>
  <si>
    <t>Naive2</t>
  </si>
  <si>
    <t>ARIMA</t>
  </si>
  <si>
    <t>ETS</t>
  </si>
  <si>
    <t>ETSARIMA</t>
  </si>
  <si>
    <t>Legaki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</si>
</sst>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6" fontId="0" fillId="0" borderId="0" xfId="0" applyNumberFormat="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xf numFmtId="0" fontId="2" fillId="3" borderId="0" xfId="0" applyFont="1" applyFill="1" applyAlignment="1">
      <alignment horizontal="center"/>
    </xf>
    <xf numFmtId="0" fontId="0" fillId="0" borderId="0" xfId="0" applyFont="1"/>
    <xf numFmtId="164" fontId="0" fillId="2" borderId="0" xfId="0" applyNumberFormat="1" applyFill="1"/>
    <xf numFmtId="164" fontId="0" fillId="0" borderId="0" xfId="0" applyNumberFormat="1" applyFont="1"/>
    <xf numFmtId="164" fontId="0" fillId="2" borderId="0" xfId="0" applyNumberFormat="1"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4" t="s">
        <v>1</v>
      </c>
      <c r="C2" s="35"/>
      <c r="D2" s="36"/>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37" t="s">
        <v>54</v>
      </c>
      <c r="C30" s="38"/>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4" t="s">
        <v>63</v>
      </c>
      <c r="C36" s="35"/>
      <c r="D36" s="36"/>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39" t="s">
        <v>116</v>
      </c>
      <c r="C64" s="40"/>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O36"/>
  <sheetViews>
    <sheetView zoomScale="55" zoomScaleNormal="55" workbookViewId="0">
      <pane ySplit="1" topLeftCell="A2" activePane="bottomLeft" state="frozen"/>
      <selection pane="bottomLeft" activeCell="A34" sqref="A34"/>
    </sheetView>
  </sheetViews>
  <sheetFormatPr baseColWidth="10" defaultRowHeight="14.5" x14ac:dyDescent="0.35"/>
  <cols>
    <col min="1" max="1" width="22.7265625" bestFit="1" customWidth="1"/>
    <col min="2" max="2" width="5.08984375" bestFit="1" customWidth="1"/>
    <col min="3" max="3" width="9.6328125" bestFit="1" customWidth="1"/>
    <col min="4" max="4" width="6.54296875" customWidth="1"/>
    <col min="5" max="5" width="6.54296875" bestFit="1" customWidth="1"/>
    <col min="6" max="6" width="6.7265625" bestFit="1" customWidth="1"/>
    <col min="7" max="7" width="7.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5" s="29" customFormat="1" x14ac:dyDescent="0.35">
      <c r="H2" s="30"/>
      <c r="I2" s="30"/>
      <c r="L2" s="31"/>
      <c r="M2" s="31"/>
      <c r="N2" s="31"/>
    </row>
    <row r="3" spans="1:15" s="29" customFormat="1" x14ac:dyDescent="0.35">
      <c r="A3" t="s">
        <v>129</v>
      </c>
      <c r="B3">
        <v>1807</v>
      </c>
      <c r="C3" s="42" t="s">
        <v>136</v>
      </c>
      <c r="D3" s="44"/>
      <c r="E3" s="32">
        <v>1.0867</v>
      </c>
      <c r="F3" s="32">
        <v>0.18418199999999998</v>
      </c>
      <c r="H3" s="30"/>
      <c r="I3" s="30"/>
      <c r="L3" s="31"/>
      <c r="M3" s="31"/>
      <c r="N3" s="31"/>
    </row>
    <row r="4" spans="1:15" s="29" customFormat="1" x14ac:dyDescent="0.35">
      <c r="A4" t="s">
        <v>129</v>
      </c>
      <c r="B4">
        <v>1807</v>
      </c>
      <c r="C4" s="42" t="s">
        <v>137</v>
      </c>
      <c r="D4" s="44"/>
      <c r="E4" s="32">
        <v>1.0470999999999999</v>
      </c>
      <c r="F4" s="32">
        <v>0.18418199999999998</v>
      </c>
      <c r="H4" s="30"/>
      <c r="I4" s="30"/>
      <c r="L4" s="31"/>
      <c r="M4" s="31"/>
      <c r="N4" s="31"/>
    </row>
    <row r="5" spans="1:15" s="29" customFormat="1" x14ac:dyDescent="0.35">
      <c r="A5" t="s">
        <v>129</v>
      </c>
      <c r="B5">
        <v>1807</v>
      </c>
      <c r="C5" s="42" t="s">
        <v>138</v>
      </c>
      <c r="D5" s="44"/>
      <c r="E5" s="32">
        <v>1.0591999999999999</v>
      </c>
      <c r="F5" s="32">
        <v>0.18421999999999999</v>
      </c>
      <c r="H5" s="30"/>
      <c r="I5" s="30"/>
      <c r="L5" s="31"/>
      <c r="M5" s="31"/>
      <c r="N5" s="31"/>
    </row>
    <row r="6" spans="1:15" s="29" customFormat="1" x14ac:dyDescent="0.35">
      <c r="A6" t="s">
        <v>129</v>
      </c>
      <c r="B6">
        <v>1807</v>
      </c>
      <c r="C6" s="42" t="s">
        <v>139</v>
      </c>
      <c r="D6" s="44"/>
      <c r="E6" s="32">
        <v>1.0273000000000001</v>
      </c>
      <c r="F6" s="32">
        <v>0.17782000000000001</v>
      </c>
      <c r="H6" s="30"/>
      <c r="I6" s="30"/>
      <c r="L6" s="31"/>
      <c r="M6" s="31"/>
      <c r="N6" s="31"/>
    </row>
    <row r="7" spans="1:15" s="29" customFormat="1" x14ac:dyDescent="0.35">
      <c r="A7" t="s">
        <v>129</v>
      </c>
      <c r="B7">
        <v>1807</v>
      </c>
      <c r="C7" s="42" t="s">
        <v>140</v>
      </c>
      <c r="D7" s="44"/>
      <c r="E7" s="32">
        <v>1.0504</v>
      </c>
      <c r="F7" s="32">
        <v>0.181085</v>
      </c>
      <c r="H7" s="30"/>
      <c r="I7" s="30"/>
      <c r="L7" s="31"/>
      <c r="M7" s="31"/>
      <c r="N7" s="31"/>
    </row>
    <row r="8" spans="1:15" s="29" customFormat="1" x14ac:dyDescent="0.35">
      <c r="H8" s="30"/>
      <c r="I8" s="30"/>
      <c r="L8" s="31"/>
      <c r="M8" s="31"/>
      <c r="N8" s="31"/>
    </row>
    <row r="9" spans="1:15" s="29" customFormat="1" ht="18.5" x14ac:dyDescent="0.45">
      <c r="A9" s="41" t="s">
        <v>135</v>
      </c>
      <c r="B9" s="41"/>
      <c r="C9" s="41"/>
      <c r="D9" s="41"/>
      <c r="E9" s="41"/>
      <c r="F9" s="41"/>
      <c r="G9" s="41"/>
      <c r="H9" s="41"/>
      <c r="I9" s="41"/>
      <c r="J9" s="41"/>
      <c r="K9" s="41"/>
      <c r="L9" s="41"/>
      <c r="M9" s="41"/>
      <c r="N9" s="41"/>
      <c r="O9" s="41"/>
    </row>
    <row r="11" spans="1:15" x14ac:dyDescent="0.35">
      <c r="A11" t="s">
        <v>129</v>
      </c>
      <c r="B11">
        <v>1807</v>
      </c>
      <c r="C11" t="s">
        <v>130</v>
      </c>
      <c r="D11" s="44"/>
      <c r="E11" s="32">
        <v>1.1647380000000001</v>
      </c>
      <c r="F11" s="32">
        <v>0.18890799999999999</v>
      </c>
      <c r="G11" s="32">
        <v>15.945872</v>
      </c>
      <c r="H11" s="32">
        <v>0.17411299999999999</v>
      </c>
      <c r="I11" s="32">
        <v>0.13309399999999999</v>
      </c>
      <c r="J11">
        <v>42</v>
      </c>
      <c r="K11">
        <v>100</v>
      </c>
      <c r="L11">
        <v>50</v>
      </c>
      <c r="O11" s="33">
        <f>(32*K11*L11)/B11</f>
        <v>88.544548976203657</v>
      </c>
    </row>
    <row r="12" spans="1:15" x14ac:dyDescent="0.35">
      <c r="A12" t="s">
        <v>129</v>
      </c>
      <c r="B12">
        <v>1807</v>
      </c>
      <c r="C12" t="s">
        <v>130</v>
      </c>
      <c r="D12" s="44"/>
      <c r="E12" s="32">
        <v>1.1361790000000001</v>
      </c>
      <c r="F12" s="32">
        <v>0.18821099999999999</v>
      </c>
      <c r="G12" s="32">
        <v>17.135404999999999</v>
      </c>
      <c r="H12" s="32">
        <v>0.17378099999999999</v>
      </c>
      <c r="I12" s="32">
        <v>0.139372</v>
      </c>
      <c r="J12">
        <v>43</v>
      </c>
      <c r="K12">
        <v>100</v>
      </c>
      <c r="L12">
        <v>50</v>
      </c>
      <c r="O12" s="33">
        <f>(32*K12*L12)/B12</f>
        <v>88.544548976203657</v>
      </c>
    </row>
    <row r="13" spans="1:15" x14ac:dyDescent="0.35">
      <c r="A13" t="s">
        <v>129</v>
      </c>
      <c r="B13">
        <v>1807</v>
      </c>
      <c r="C13" t="s">
        <v>130</v>
      </c>
      <c r="D13" s="44"/>
      <c r="E13" s="32">
        <v>1.0859209999999999</v>
      </c>
      <c r="F13" s="32">
        <v>0.183397</v>
      </c>
      <c r="G13" s="32">
        <v>15.898186000000001</v>
      </c>
      <c r="H13" s="32">
        <v>0.16948299999999999</v>
      </c>
      <c r="I13" s="32">
        <v>0.13400300000000001</v>
      </c>
      <c r="J13">
        <v>44</v>
      </c>
      <c r="K13">
        <v>100</v>
      </c>
      <c r="L13">
        <v>50</v>
      </c>
      <c r="O13" s="33">
        <f>(32*K13*L13)/B13</f>
        <v>88.544548976203657</v>
      </c>
    </row>
    <row r="14" spans="1:15" x14ac:dyDescent="0.35">
      <c r="A14" t="s">
        <v>129</v>
      </c>
      <c r="B14">
        <v>1807</v>
      </c>
      <c r="C14" t="s">
        <v>130</v>
      </c>
      <c r="D14" s="44"/>
      <c r="E14" s="32">
        <v>1.1494709999999999</v>
      </c>
      <c r="F14" s="32">
        <v>0.18548600000000001</v>
      </c>
      <c r="G14" s="32">
        <v>16.568771999999999</v>
      </c>
      <c r="H14" s="32">
        <v>0.17547299999999999</v>
      </c>
      <c r="I14" s="32">
        <v>0.13783599999999999</v>
      </c>
      <c r="J14">
        <v>45</v>
      </c>
      <c r="K14">
        <v>100</v>
      </c>
      <c r="L14">
        <v>50</v>
      </c>
      <c r="O14" s="33">
        <f>(32*K14*L14)/B14</f>
        <v>88.544548976203657</v>
      </c>
    </row>
    <row r="15" spans="1:15" x14ac:dyDescent="0.35">
      <c r="A15" t="s">
        <v>129</v>
      </c>
      <c r="B15">
        <v>1807</v>
      </c>
      <c r="C15" t="s">
        <v>130</v>
      </c>
      <c r="D15" s="44"/>
      <c r="E15" s="32">
        <v>1.0855220000000001</v>
      </c>
      <c r="F15" s="32">
        <v>0.18288399999999999</v>
      </c>
      <c r="G15" s="32">
        <v>15.614853</v>
      </c>
      <c r="H15" s="32">
        <v>0.16871</v>
      </c>
      <c r="I15" s="32">
        <v>0.13237499999999999</v>
      </c>
      <c r="J15">
        <v>46</v>
      </c>
      <c r="K15">
        <v>100</v>
      </c>
      <c r="L15">
        <v>50</v>
      </c>
      <c r="O15" s="33">
        <f>(32*K15*L15)/B15</f>
        <v>88.544548976203657</v>
      </c>
    </row>
    <row r="16" spans="1:15" x14ac:dyDescent="0.35">
      <c r="A16" t="s">
        <v>129</v>
      </c>
      <c r="B16">
        <v>1807</v>
      </c>
      <c r="C16" t="s">
        <v>130</v>
      </c>
      <c r="D16" s="44"/>
      <c r="E16" s="32">
        <v>1.100206</v>
      </c>
      <c r="F16" s="32">
        <v>0.183471</v>
      </c>
      <c r="G16" s="32">
        <v>16.535036000000002</v>
      </c>
      <c r="H16" s="32">
        <v>0.17122100000000001</v>
      </c>
      <c r="I16" s="32">
        <v>0.13476099999999999</v>
      </c>
      <c r="J16">
        <v>47</v>
      </c>
      <c r="K16">
        <v>100</v>
      </c>
      <c r="L16">
        <v>50</v>
      </c>
      <c r="O16" s="33">
        <f>(32*K16*L16)/B16</f>
        <v>88.544548976203657</v>
      </c>
    </row>
    <row r="17" spans="1:15" x14ac:dyDescent="0.35">
      <c r="A17" t="s">
        <v>129</v>
      </c>
      <c r="B17">
        <v>1807</v>
      </c>
      <c r="C17" t="s">
        <v>130</v>
      </c>
      <c r="D17" s="44"/>
      <c r="E17" s="32">
        <v>1.088935</v>
      </c>
      <c r="F17" s="32">
        <v>0.18452199999999999</v>
      </c>
      <c r="G17" s="32">
        <v>15.752922999999999</v>
      </c>
      <c r="H17" s="32">
        <v>0.17055699999999999</v>
      </c>
      <c r="I17" s="32">
        <v>0.13359199999999999</v>
      </c>
      <c r="J17">
        <v>48</v>
      </c>
      <c r="K17">
        <v>100</v>
      </c>
      <c r="L17">
        <v>50</v>
      </c>
      <c r="O17" s="33">
        <f>(32*K17*L17)/B17</f>
        <v>88.544548976203657</v>
      </c>
    </row>
    <row r="18" spans="1:15" x14ac:dyDescent="0.35">
      <c r="A18" t="s">
        <v>129</v>
      </c>
      <c r="B18">
        <v>1807</v>
      </c>
      <c r="C18" t="s">
        <v>130</v>
      </c>
      <c r="D18" s="44"/>
      <c r="E18" s="32">
        <v>1.094171</v>
      </c>
      <c r="F18" s="32">
        <v>0.185025</v>
      </c>
      <c r="G18" s="32">
        <v>15.625429</v>
      </c>
      <c r="H18" s="32">
        <v>0.16845599999999999</v>
      </c>
      <c r="I18" s="32">
        <v>0.13175000000000001</v>
      </c>
      <c r="J18">
        <v>49</v>
      </c>
      <c r="K18">
        <v>100</v>
      </c>
      <c r="L18">
        <v>50</v>
      </c>
      <c r="O18" s="33">
        <f>(32*K18*L18)/B18</f>
        <v>88.544548976203657</v>
      </c>
    </row>
    <row r="19" spans="1:15" x14ac:dyDescent="0.35">
      <c r="A19" t="s">
        <v>129</v>
      </c>
      <c r="B19">
        <v>1807</v>
      </c>
      <c r="C19" t="s">
        <v>130</v>
      </c>
      <c r="D19" s="44"/>
      <c r="E19" s="32">
        <v>1.1166020000000001</v>
      </c>
      <c r="F19" s="32">
        <v>0.18790999999999999</v>
      </c>
      <c r="G19" s="32">
        <v>15.845134</v>
      </c>
      <c r="H19" s="32">
        <v>0.172181</v>
      </c>
      <c r="I19" s="32">
        <v>0.136849</v>
      </c>
      <c r="J19">
        <v>50</v>
      </c>
      <c r="K19">
        <v>100</v>
      </c>
      <c r="L19">
        <v>50</v>
      </c>
      <c r="O19" s="33">
        <f>(32*K19*L19)/B19</f>
        <v>88.544548976203657</v>
      </c>
    </row>
    <row r="20" spans="1:15" x14ac:dyDescent="0.35">
      <c r="A20" t="s">
        <v>129</v>
      </c>
      <c r="B20">
        <v>1807</v>
      </c>
      <c r="C20" t="s">
        <v>130</v>
      </c>
      <c r="D20" s="44"/>
      <c r="E20" s="32">
        <v>1.1559440000000001</v>
      </c>
      <c r="F20" s="32">
        <v>0.18714500000000001</v>
      </c>
      <c r="G20" s="32">
        <v>16.837067000000001</v>
      </c>
      <c r="H20" s="32">
        <v>0.176291</v>
      </c>
      <c r="I20" s="32">
        <v>0.13727700000000001</v>
      </c>
      <c r="J20">
        <v>51</v>
      </c>
      <c r="K20">
        <v>100</v>
      </c>
      <c r="L20">
        <v>50</v>
      </c>
      <c r="O20" s="33">
        <f>(32*K20*L20)/B20</f>
        <v>88.544548976203657</v>
      </c>
    </row>
    <row r="21" spans="1:15" x14ac:dyDescent="0.35">
      <c r="D21" s="45"/>
      <c r="E21" s="45">
        <f>AVERAGE(E11:E20)</f>
        <v>1.1177689000000002</v>
      </c>
      <c r="F21" s="45">
        <f>AVERAGE(F11:F20)</f>
        <v>0.18569590000000002</v>
      </c>
      <c r="G21" s="32"/>
      <c r="H21" s="32"/>
      <c r="I21" s="32"/>
      <c r="O21" s="33"/>
    </row>
    <row r="22" spans="1:15" x14ac:dyDescent="0.35">
      <c r="D22" s="43"/>
      <c r="E22" s="43">
        <f>MEDIAN(E11:E20)</f>
        <v>1.1084040000000002</v>
      </c>
      <c r="F22" s="43">
        <f>MEDIAN(F11:F20)</f>
        <v>0.18525550000000002</v>
      </c>
    </row>
    <row r="24" spans="1:15" x14ac:dyDescent="0.35">
      <c r="A24" t="s">
        <v>129</v>
      </c>
      <c r="B24">
        <v>1807</v>
      </c>
      <c r="C24" t="s">
        <v>130</v>
      </c>
      <c r="D24" s="44"/>
      <c r="E24" s="32">
        <v>1.095018</v>
      </c>
      <c r="F24" s="32">
        <v>0.186394</v>
      </c>
      <c r="G24" s="32">
        <v>16.173891999999999</v>
      </c>
      <c r="H24" s="32">
        <v>0.17027400000000001</v>
      </c>
      <c r="I24" s="32">
        <v>0.133715</v>
      </c>
      <c r="J24">
        <v>43</v>
      </c>
      <c r="K24">
        <v>100</v>
      </c>
      <c r="L24">
        <v>100</v>
      </c>
      <c r="O24" s="33">
        <f>(32*K24*L24)/B24</f>
        <v>177.08909795240731</v>
      </c>
    </row>
    <row r="25" spans="1:15" x14ac:dyDescent="0.35">
      <c r="A25" t="s">
        <v>129</v>
      </c>
      <c r="B25">
        <v>1807</v>
      </c>
      <c r="C25" t="s">
        <v>130</v>
      </c>
      <c r="D25" s="44"/>
      <c r="E25" s="32">
        <v>1.1134790000000001</v>
      </c>
      <c r="F25" s="32">
        <v>0.186524</v>
      </c>
      <c r="G25" s="32">
        <v>15.712464000000001</v>
      </c>
      <c r="H25" s="32">
        <v>0.173148</v>
      </c>
      <c r="I25" s="32">
        <v>0.13456199999999999</v>
      </c>
      <c r="J25">
        <v>44</v>
      </c>
      <c r="K25">
        <v>100</v>
      </c>
      <c r="L25">
        <v>100</v>
      </c>
      <c r="O25" s="33">
        <f>(32*K25*L25)/B25</f>
        <v>177.08909795240731</v>
      </c>
    </row>
    <row r="26" spans="1:15" x14ac:dyDescent="0.35">
      <c r="A26" t="s">
        <v>129</v>
      </c>
      <c r="B26">
        <v>1807</v>
      </c>
      <c r="C26" t="s">
        <v>130</v>
      </c>
      <c r="D26" s="44"/>
      <c r="E26" s="32">
        <v>1.214038</v>
      </c>
      <c r="F26" s="32">
        <v>0.192075</v>
      </c>
      <c r="G26" s="32">
        <v>17.28293</v>
      </c>
      <c r="H26" s="32">
        <v>0.184116</v>
      </c>
      <c r="I26" s="32">
        <v>0.13971500000000001</v>
      </c>
      <c r="J26">
        <v>45</v>
      </c>
      <c r="K26">
        <v>100</v>
      </c>
      <c r="L26">
        <v>100</v>
      </c>
      <c r="O26" s="33">
        <f>(32*K26*L26)/B26</f>
        <v>177.08909795240731</v>
      </c>
    </row>
    <row r="27" spans="1:15" x14ac:dyDescent="0.35">
      <c r="A27" t="s">
        <v>129</v>
      </c>
      <c r="B27">
        <v>1807</v>
      </c>
      <c r="C27" t="s">
        <v>130</v>
      </c>
      <c r="D27" s="44"/>
      <c r="E27" s="32">
        <v>1.1105400000000001</v>
      </c>
      <c r="F27" s="32">
        <v>0.18968399999999999</v>
      </c>
      <c r="G27" s="32">
        <v>16.741209000000001</v>
      </c>
      <c r="H27" s="32">
        <v>0.17502799999999999</v>
      </c>
      <c r="I27" s="32">
        <v>0.14104700000000001</v>
      </c>
      <c r="J27">
        <v>46</v>
      </c>
      <c r="K27">
        <v>100</v>
      </c>
      <c r="L27">
        <v>100</v>
      </c>
      <c r="O27" s="33">
        <f>(32*K27*L27)/B27</f>
        <v>177.08909795240731</v>
      </c>
    </row>
    <row r="28" spans="1:15" x14ac:dyDescent="0.35">
      <c r="A28" t="s">
        <v>129</v>
      </c>
      <c r="B28">
        <v>1807</v>
      </c>
      <c r="C28" t="s">
        <v>130</v>
      </c>
      <c r="D28" s="44"/>
      <c r="E28" s="32">
        <v>1.1282669999999999</v>
      </c>
      <c r="F28" s="32">
        <v>0.18829699999999999</v>
      </c>
      <c r="G28" s="32">
        <v>15.982008</v>
      </c>
      <c r="H28" s="32">
        <v>0.17574300000000001</v>
      </c>
      <c r="I28" s="32">
        <v>0.134602</v>
      </c>
      <c r="J28">
        <v>47</v>
      </c>
      <c r="K28">
        <v>100</v>
      </c>
      <c r="L28">
        <v>100</v>
      </c>
      <c r="O28" s="33">
        <f>(32*K28*L28)/B28</f>
        <v>177.08909795240731</v>
      </c>
    </row>
    <row r="29" spans="1:15" x14ac:dyDescent="0.35">
      <c r="A29" t="s">
        <v>129</v>
      </c>
      <c r="B29">
        <v>1807</v>
      </c>
      <c r="C29" t="s">
        <v>130</v>
      </c>
      <c r="D29" s="44"/>
      <c r="E29" s="32">
        <v>1.198774</v>
      </c>
      <c r="F29" s="32">
        <v>0.19630300000000001</v>
      </c>
      <c r="G29" s="32">
        <v>18.347179000000001</v>
      </c>
      <c r="H29" s="32">
        <v>0.183892</v>
      </c>
      <c r="I29" s="32">
        <v>0.14489199999999999</v>
      </c>
      <c r="J29">
        <v>48</v>
      </c>
      <c r="K29">
        <v>100</v>
      </c>
      <c r="L29">
        <v>100</v>
      </c>
      <c r="O29" s="33">
        <f>(32*K29*L29)/B29</f>
        <v>177.08909795240731</v>
      </c>
    </row>
    <row r="30" spans="1:15" x14ac:dyDescent="0.35">
      <c r="A30" t="s">
        <v>129</v>
      </c>
      <c r="B30">
        <v>1807</v>
      </c>
      <c r="C30" t="s">
        <v>130</v>
      </c>
      <c r="D30" s="44"/>
      <c r="E30" s="32">
        <v>1.21926</v>
      </c>
      <c r="F30" s="32">
        <v>0.19337499999999999</v>
      </c>
      <c r="G30" s="32">
        <v>18.095815999999999</v>
      </c>
      <c r="H30" s="32">
        <v>0.17872399999999999</v>
      </c>
      <c r="I30" s="32">
        <v>0.13577</v>
      </c>
      <c r="J30">
        <v>49</v>
      </c>
      <c r="K30">
        <v>100</v>
      </c>
      <c r="L30">
        <v>100</v>
      </c>
      <c r="O30" s="33">
        <f>(32*K30*L30)/B30</f>
        <v>177.08909795240731</v>
      </c>
    </row>
    <row r="31" spans="1:15" x14ac:dyDescent="0.35">
      <c r="A31" t="s">
        <v>129</v>
      </c>
      <c r="B31">
        <v>1807</v>
      </c>
      <c r="C31" t="s">
        <v>130</v>
      </c>
      <c r="D31" s="44"/>
      <c r="E31" s="32">
        <v>1.139888</v>
      </c>
      <c r="F31" s="32">
        <v>0.18847</v>
      </c>
      <c r="G31" s="32">
        <v>16.218416999999999</v>
      </c>
      <c r="H31" s="32">
        <v>0.17638999999999999</v>
      </c>
      <c r="I31" s="32">
        <v>0.13784299999999999</v>
      </c>
      <c r="J31">
        <v>50</v>
      </c>
      <c r="K31">
        <v>100</v>
      </c>
      <c r="L31">
        <v>100</v>
      </c>
      <c r="O31" s="33">
        <f>(32*K31*L31)/B31</f>
        <v>177.08909795240731</v>
      </c>
    </row>
    <row r="32" spans="1:15" x14ac:dyDescent="0.35">
      <c r="A32" t="s">
        <v>129</v>
      </c>
      <c r="B32">
        <v>1807</v>
      </c>
      <c r="C32" t="s">
        <v>130</v>
      </c>
      <c r="D32" s="44"/>
      <c r="E32" s="32">
        <v>1.132541</v>
      </c>
      <c r="F32" s="32">
        <v>0.19054199999999999</v>
      </c>
      <c r="G32" s="32">
        <v>16.246382000000001</v>
      </c>
      <c r="H32" s="32">
        <v>0.17691499999999999</v>
      </c>
      <c r="I32" s="32">
        <v>0.13789499999999999</v>
      </c>
      <c r="J32">
        <v>51</v>
      </c>
      <c r="K32">
        <v>100</v>
      </c>
      <c r="L32">
        <v>100</v>
      </c>
      <c r="O32" s="33">
        <f>(32*K32*L32)/B32</f>
        <v>177.08909795240731</v>
      </c>
    </row>
    <row r="33" spans="4:15" x14ac:dyDescent="0.35">
      <c r="D33" s="45"/>
      <c r="E33" s="45">
        <f>AVERAGE(E24:E32)</f>
        <v>1.1502005555555554</v>
      </c>
      <c r="F33" s="45">
        <f>AVERAGE(F24:F32)</f>
        <v>0.19018488888888888</v>
      </c>
      <c r="G33" s="32"/>
      <c r="H33" s="32"/>
      <c r="I33" s="32"/>
      <c r="O33" s="33"/>
    </row>
    <row r="34" spans="4:15" x14ac:dyDescent="0.35">
      <c r="D34" s="45"/>
      <c r="E34" s="45">
        <f>MEDIAN(E24:E32)</f>
        <v>1.132541</v>
      </c>
      <c r="F34" s="45">
        <f>MEDIAN(F24:F32)</f>
        <v>0.18968399999999999</v>
      </c>
      <c r="G34" s="32"/>
      <c r="H34" s="32"/>
      <c r="I34" s="32"/>
      <c r="O34" s="33"/>
    </row>
    <row r="36" spans="4:15" x14ac:dyDescent="0.35">
      <c r="D36" s="44"/>
      <c r="E36">
        <v>1.113278</v>
      </c>
      <c r="F36">
        <v>0.19501499999999999</v>
      </c>
      <c r="G36">
        <v>16.606145000000001</v>
      </c>
      <c r="H36">
        <v>0.177873</v>
      </c>
      <c r="I36">
        <v>0.14069699999999999</v>
      </c>
      <c r="J36">
        <v>42</v>
      </c>
      <c r="K36">
        <v>200</v>
      </c>
      <c r="L36">
        <v>100</v>
      </c>
    </row>
  </sheetData>
  <mergeCells count="1">
    <mergeCell ref="A9:O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14"/>
  <sheetViews>
    <sheetView zoomScale="70" zoomScaleNormal="70" workbookViewId="0">
      <selection activeCell="E12" sqref="E12"/>
    </sheetView>
  </sheetViews>
  <sheetFormatPr baseColWidth="10" defaultRowHeight="14.5" x14ac:dyDescent="0.35"/>
  <cols>
    <col min="1" max="1" width="21.7265625" bestFit="1" customWidth="1"/>
    <col min="2" max="2" width="5.81640625" bestFit="1" customWidth="1"/>
    <col min="3" max="3" width="9.453125" bestFit="1" customWidth="1"/>
    <col min="9" max="9" width="8.26953125" bestFit="1" customWidth="1"/>
    <col min="10" max="10" width="4.7265625" bestFit="1" customWidth="1"/>
    <col min="11" max="11" width="6.7265625" bestFit="1" customWidth="1"/>
    <col min="12" max="12" width="6.81640625" style="1" customWidth="1"/>
    <col min="13" max="13" width="6.08984375"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133</v>
      </c>
      <c r="B3">
        <v>15700</v>
      </c>
      <c r="C3" s="42" t="s">
        <v>136</v>
      </c>
      <c r="E3">
        <v>1.0481</v>
      </c>
      <c r="F3">
        <v>7.350799999999999E-2</v>
      </c>
      <c r="H3" s="30"/>
      <c r="I3" s="30"/>
      <c r="L3" s="31"/>
      <c r="M3" s="31"/>
      <c r="O3" s="31"/>
    </row>
    <row r="4" spans="1:15" s="29" customFormat="1" x14ac:dyDescent="0.35">
      <c r="A4" t="s">
        <v>133</v>
      </c>
      <c r="B4">
        <v>15700</v>
      </c>
      <c r="C4" s="42" t="s">
        <v>137</v>
      </c>
      <c r="E4">
        <v>0.88819999999999999</v>
      </c>
      <c r="F4">
        <v>6.7862999999999993E-2</v>
      </c>
      <c r="H4" s="30"/>
      <c r="I4" s="30"/>
      <c r="L4" s="31"/>
      <c r="M4" s="31"/>
      <c r="O4" s="31"/>
    </row>
    <row r="5" spans="1:15" s="29" customFormat="1" x14ac:dyDescent="0.35">
      <c r="A5" t="s">
        <v>133</v>
      </c>
      <c r="B5">
        <v>15700</v>
      </c>
      <c r="C5" s="42" t="s">
        <v>138</v>
      </c>
      <c r="E5">
        <v>0.8972</v>
      </c>
      <c r="F5">
        <v>6.8006999999999998E-2</v>
      </c>
      <c r="H5" s="30"/>
      <c r="I5" s="30"/>
      <c r="L5" s="31"/>
      <c r="M5" s="31"/>
      <c r="O5" s="31"/>
    </row>
    <row r="6" spans="1:15" s="29" customFormat="1" x14ac:dyDescent="0.35">
      <c r="A6" t="s">
        <v>133</v>
      </c>
      <c r="B6">
        <v>15700</v>
      </c>
      <c r="C6" s="42" t="s">
        <v>139</v>
      </c>
      <c r="E6">
        <v>0.86509999999999998</v>
      </c>
      <c r="F6">
        <v>6.5831000000000001E-2</v>
      </c>
      <c r="H6" s="30"/>
      <c r="I6" s="30"/>
      <c r="L6" s="31"/>
      <c r="M6" s="31"/>
      <c r="O6" s="31"/>
    </row>
    <row r="7" spans="1:15" s="29" customFormat="1" x14ac:dyDescent="0.35">
      <c r="A7" t="s">
        <v>133</v>
      </c>
      <c r="B7">
        <v>15700</v>
      </c>
      <c r="C7" s="42" t="s">
        <v>140</v>
      </c>
      <c r="E7">
        <v>0.95950000000000002</v>
      </c>
      <c r="F7">
        <v>6.8107000000000001E-2</v>
      </c>
      <c r="H7" s="30"/>
      <c r="I7" s="30"/>
      <c r="L7" s="31"/>
      <c r="M7" s="31"/>
      <c r="O7" s="31"/>
    </row>
    <row r="8" spans="1:15" s="29" customFormat="1" x14ac:dyDescent="0.35">
      <c r="H8" s="30"/>
      <c r="I8" s="30"/>
      <c r="L8" s="31"/>
      <c r="M8" s="31"/>
      <c r="O8" s="31"/>
    </row>
    <row r="9" spans="1:15" s="29" customFormat="1" x14ac:dyDescent="0.35">
      <c r="H9" s="30"/>
      <c r="I9" s="30"/>
      <c r="L9" s="31"/>
      <c r="M9" s="31"/>
      <c r="O9" s="31"/>
    </row>
    <row r="12" spans="1:15" x14ac:dyDescent="0.35">
      <c r="A12" t="s">
        <v>133</v>
      </c>
      <c r="B12">
        <v>15700</v>
      </c>
      <c r="C12" t="s">
        <v>130</v>
      </c>
      <c r="J12">
        <v>42</v>
      </c>
      <c r="K12">
        <v>100</v>
      </c>
      <c r="L12" s="1">
        <v>50</v>
      </c>
      <c r="M12" t="s">
        <v>132</v>
      </c>
      <c r="N12" s="33">
        <f>(32*L12*K12)/B12</f>
        <v>10.19108280254777</v>
      </c>
    </row>
    <row r="13" spans="1:15" x14ac:dyDescent="0.35">
      <c r="A13" t="s">
        <v>133</v>
      </c>
      <c r="B13">
        <v>15700</v>
      </c>
      <c r="C13" t="s">
        <v>130</v>
      </c>
      <c r="J13">
        <v>43</v>
      </c>
      <c r="K13">
        <v>100</v>
      </c>
      <c r="L13" s="1">
        <v>50</v>
      </c>
      <c r="M13" t="s">
        <v>132</v>
      </c>
      <c r="N13" s="33">
        <f>(32*L13*K13)/B13</f>
        <v>10.19108280254777</v>
      </c>
    </row>
    <row r="14" spans="1:15" x14ac:dyDescent="0.35">
      <c r="A14" t="s">
        <v>133</v>
      </c>
      <c r="B14">
        <v>15700</v>
      </c>
      <c r="C14" t="s">
        <v>130</v>
      </c>
      <c r="J14">
        <v>44</v>
      </c>
      <c r="K14">
        <v>100</v>
      </c>
      <c r="L14" s="1">
        <v>50</v>
      </c>
      <c r="M14" t="s">
        <v>132</v>
      </c>
      <c r="N14" s="33">
        <f>(32*L14*K14)/B14</f>
        <v>10.19108280254777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12"/>
  <sheetViews>
    <sheetView tabSelected="1" zoomScale="55" zoomScaleNormal="55" workbookViewId="0">
      <selection activeCell="C16" sqref="C16"/>
    </sheetView>
  </sheetViews>
  <sheetFormatPr baseColWidth="10" defaultRowHeight="14.5" x14ac:dyDescent="0.35"/>
  <cols>
    <col min="1" max="1" width="22.7265625" bestFit="1" customWidth="1"/>
    <col min="2" max="2" width="4.81640625"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134</v>
      </c>
      <c r="B3">
        <v>943</v>
      </c>
      <c r="C3" s="42" t="s">
        <v>136</v>
      </c>
      <c r="D3" s="44">
        <f>((E3/$E$3)+(F3/$F$3))/2</f>
        <v>1</v>
      </c>
      <c r="E3" s="42">
        <v>0.30603900000000001</v>
      </c>
      <c r="F3">
        <v>1.2896000000000001</v>
      </c>
      <c r="H3" s="30"/>
      <c r="I3" s="30"/>
      <c r="L3" s="31"/>
      <c r="M3" s="31"/>
      <c r="O3" s="31"/>
    </row>
    <row r="4" spans="1:15" s="29" customFormat="1" x14ac:dyDescent="0.35">
      <c r="A4" t="s">
        <v>134</v>
      </c>
      <c r="B4">
        <v>943</v>
      </c>
      <c r="C4" s="42" t="s">
        <v>137</v>
      </c>
      <c r="D4" s="44">
        <f t="shared" ref="D4:D7" si="0">((E4/$E$3)+(F4/$F$3))/2</f>
        <v>0.88863705846451535</v>
      </c>
      <c r="E4" s="42">
        <v>0.27145600000000003</v>
      </c>
      <c r="F4">
        <v>1.1480999999999999</v>
      </c>
      <c r="H4" s="30"/>
      <c r="I4" s="30"/>
      <c r="L4" s="31"/>
      <c r="M4" s="31"/>
      <c r="O4" s="31"/>
    </row>
    <row r="5" spans="1:15" s="29" customFormat="1" x14ac:dyDescent="0.35">
      <c r="A5" t="s">
        <v>134</v>
      </c>
      <c r="B5">
        <v>943</v>
      </c>
      <c r="C5" s="42" t="s">
        <v>138</v>
      </c>
      <c r="D5" s="44">
        <f t="shared" si="0"/>
        <v>0.91381864414963676</v>
      </c>
      <c r="E5" s="42">
        <v>0.27937000000000001</v>
      </c>
      <c r="F5">
        <v>1.1797</v>
      </c>
      <c r="H5" s="30"/>
      <c r="I5" s="30"/>
      <c r="L5" s="31"/>
      <c r="M5" s="31"/>
      <c r="O5" s="31"/>
    </row>
    <row r="6" spans="1:15" s="29" customFormat="1" x14ac:dyDescent="0.35">
      <c r="A6" t="s">
        <v>134</v>
      </c>
      <c r="B6">
        <v>943</v>
      </c>
      <c r="C6" s="42" t="s">
        <v>139</v>
      </c>
      <c r="D6" s="44">
        <f t="shared" si="0"/>
        <v>0.88403041658713655</v>
      </c>
      <c r="E6" s="42">
        <v>0.27070100000000002</v>
      </c>
      <c r="F6">
        <v>1.1394</v>
      </c>
      <c r="H6" s="30"/>
      <c r="I6" s="30"/>
      <c r="L6" s="31"/>
      <c r="M6" s="31"/>
      <c r="O6" s="31"/>
    </row>
    <row r="7" spans="1:15" s="29" customFormat="1" x14ac:dyDescent="0.35">
      <c r="A7" t="s">
        <v>134</v>
      </c>
      <c r="B7">
        <v>943</v>
      </c>
      <c r="C7" s="42" t="s">
        <v>140</v>
      </c>
      <c r="D7" s="44">
        <f t="shared" si="0"/>
        <v>0.84731018470196595</v>
      </c>
      <c r="E7" s="42">
        <v>0.25629400000000002</v>
      </c>
      <c r="F7">
        <v>1.1053999999999999</v>
      </c>
      <c r="H7" s="30"/>
      <c r="I7" s="30"/>
      <c r="L7" s="31"/>
      <c r="M7" s="31"/>
      <c r="O7" s="31"/>
    </row>
    <row r="8" spans="1:15" s="29" customFormat="1" x14ac:dyDescent="0.35">
      <c r="H8" s="30"/>
      <c r="I8" s="30"/>
      <c r="L8" s="31"/>
      <c r="M8" s="31"/>
      <c r="O8" s="31"/>
    </row>
    <row r="10" spans="1:15" x14ac:dyDescent="0.35">
      <c r="A10" t="s">
        <v>134</v>
      </c>
      <c r="B10">
        <v>943</v>
      </c>
      <c r="C10" t="s">
        <v>130</v>
      </c>
      <c r="J10">
        <v>42</v>
      </c>
      <c r="K10">
        <v>100</v>
      </c>
      <c r="L10">
        <v>50</v>
      </c>
      <c r="M10" t="s">
        <v>132</v>
      </c>
      <c r="N10" s="33">
        <f>(32*L10*K10)/B10</f>
        <v>169.67126193001062</v>
      </c>
    </row>
    <row r="11" spans="1:15" x14ac:dyDescent="0.35">
      <c r="A11" t="s">
        <v>134</v>
      </c>
      <c r="B11">
        <v>943</v>
      </c>
      <c r="C11" t="s">
        <v>130</v>
      </c>
    </row>
    <row r="12" spans="1:15" x14ac:dyDescent="0.35">
      <c r="A12" t="s">
        <v>134</v>
      </c>
      <c r="B12">
        <v>943</v>
      </c>
      <c r="C12" t="s">
        <v>130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 dictionary</vt:lpstr>
      <vt:lpstr>m4_monthly_end032014</vt:lpstr>
      <vt:lpstr>m4_monthly_end052015</vt:lpstr>
      <vt:lpstr>m4_monthly_end092007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2019-12-22T18:57:10Z</dcterms:modified>
</cp:coreProperties>
</file>