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TM\Dropbox\DS\RNN-for-TS\results\"/>
    </mc:Choice>
  </mc:AlternateContent>
  <xr:revisionPtr revIDLastSave="0" documentId="13_ncr:1_{1569D83D-ECEA-42AE-8A25-079F6876D099}" xr6:coauthVersionLast="45" xr6:coauthVersionMax="45" xr10:uidLastSave="{00000000-0000-0000-0000-000000000000}"/>
  <bookViews>
    <workbookView xWindow="11420" yWindow="2010" windowWidth="19200" windowHeight="10200" firstSheet="1" activeTab="1" xr2:uid="{00000000-000D-0000-FFFF-FFFF00000000}"/>
  </bookViews>
  <sheets>
    <sheet name="data dictionary" sheetId="1" r:id="rId1"/>
    <sheet name="m4_m_end042014" sheetId="2" r:id="rId2"/>
    <sheet name="m4_m_end062015" sheetId="3" r:id="rId3"/>
    <sheet name="m4_m_end102007" sheetId="4" r:id="rId4"/>
    <sheet name="m4_q_end2003q4" sheetId="5" r:id="rId5"/>
    <sheet name="m4_q_end2013q2" sheetId="6" r:id="rId6"/>
    <sheet name="m4_q_end2015q2" sheetId="7" r:id="rId7"/>
    <sheet name="m4_y_end1991" sheetId="9" r:id="rId8"/>
    <sheet name="m4_y_end2009" sheetId="10" r:id="rId9"/>
    <sheet name="m4_y_end2004"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9" i="7" l="1" a="1"/>
  <c r="D59" i="7" s="1"/>
  <c r="D58" i="7"/>
  <c r="D57" i="7"/>
  <c r="D51" i="7"/>
  <c r="D50" i="7"/>
  <c r="D49" i="7"/>
  <c r="D48" i="7"/>
  <c r="D47" i="7"/>
  <c r="D42" i="7"/>
  <c r="D41" i="7"/>
  <c r="D40" i="7"/>
  <c r="D39" i="7"/>
  <c r="D38" i="7"/>
  <c r="D37" i="7"/>
  <c r="D36" i="7"/>
  <c r="D35" i="7"/>
  <c r="D43" i="7" s="1"/>
  <c r="D34" i="7"/>
  <c r="D33" i="7"/>
  <c r="D45" i="7" s="1" a="1"/>
  <c r="D45" i="7" s="1"/>
  <c r="D31" i="7" a="1"/>
  <c r="D31" i="7" s="1"/>
  <c r="D30" i="7"/>
  <c r="D29" i="7"/>
  <c r="D28" i="7"/>
  <c r="D27" i="7"/>
  <c r="D26" i="7"/>
  <c r="D25" i="7"/>
  <c r="D24" i="7"/>
  <c r="D23" i="7"/>
  <c r="D22" i="7"/>
  <c r="D21" i="7"/>
  <c r="D20" i="7"/>
  <c r="D19" i="7"/>
  <c r="D16" i="7"/>
  <c r="D15" i="7"/>
  <c r="D14" i="7"/>
  <c r="D13" i="7"/>
  <c r="D12" i="7"/>
  <c r="D10" i="7"/>
  <c r="D9" i="7"/>
  <c r="D8" i="7"/>
  <c r="D7" i="7"/>
  <c r="D6" i="7"/>
  <c r="D5" i="7"/>
  <c r="D4" i="7"/>
  <c r="D3" i="7"/>
  <c r="E74" i="7" a="1"/>
  <c r="E74" i="7" s="1"/>
  <c r="E73" i="7"/>
  <c r="E72" i="7"/>
  <c r="E59" i="7" a="1"/>
  <c r="E59" i="7" s="1"/>
  <c r="E58" i="7"/>
  <c r="E57" i="7"/>
  <c r="E45" i="7" a="1"/>
  <c r="E45" i="7" s="1"/>
  <c r="E44" i="7"/>
  <c r="E43" i="7"/>
  <c r="E31" i="7" a="1"/>
  <c r="E31" i="7" s="1"/>
  <c r="E30" i="7"/>
  <c r="E29" i="7"/>
  <c r="D45" i="6" a="1"/>
  <c r="D45" i="6" s="1"/>
  <c r="D44" i="6"/>
  <c r="D43" i="6"/>
  <c r="D59" i="6" a="1"/>
  <c r="D59" i="6" s="1"/>
  <c r="D58" i="6"/>
  <c r="D57" i="6"/>
  <c r="D73" i="6" a="1"/>
  <c r="D73" i="6" s="1"/>
  <c r="D72" i="6"/>
  <c r="D71" i="6"/>
  <c r="D65" i="6"/>
  <c r="D64" i="6"/>
  <c r="D63" i="6"/>
  <c r="D62" i="6"/>
  <c r="D61" i="6"/>
  <c r="D56" i="6"/>
  <c r="D55" i="6"/>
  <c r="D54" i="6"/>
  <c r="D53" i="6"/>
  <c r="D52" i="6"/>
  <c r="D51" i="6"/>
  <c r="D50" i="6"/>
  <c r="D49" i="6"/>
  <c r="D48" i="6"/>
  <c r="D47" i="6"/>
  <c r="D42" i="6"/>
  <c r="D41" i="6"/>
  <c r="D40" i="6"/>
  <c r="D39" i="6"/>
  <c r="D38" i="6"/>
  <c r="D37" i="6"/>
  <c r="D36" i="6"/>
  <c r="D35" i="6"/>
  <c r="D34" i="6"/>
  <c r="D33" i="6"/>
  <c r="D28" i="6"/>
  <c r="D27" i="6"/>
  <c r="D26" i="6"/>
  <c r="D25" i="6"/>
  <c r="D24" i="6"/>
  <c r="D23" i="6"/>
  <c r="D22" i="6"/>
  <c r="D21" i="6"/>
  <c r="D20" i="6"/>
  <c r="D19" i="6"/>
  <c r="D16" i="6"/>
  <c r="D15" i="6"/>
  <c r="D14" i="6"/>
  <c r="D13" i="6"/>
  <c r="D12" i="6"/>
  <c r="D10" i="6"/>
  <c r="D9" i="6"/>
  <c r="D8" i="6"/>
  <c r="D7" i="6"/>
  <c r="D6" i="6"/>
  <c r="D5" i="6"/>
  <c r="D4" i="6"/>
  <c r="D3" i="6"/>
  <c r="E73" i="6" a="1"/>
  <c r="E73" i="6" s="1"/>
  <c r="E72" i="6"/>
  <c r="E71" i="6"/>
  <c r="E59" i="6" a="1"/>
  <c r="E59" i="6" s="1"/>
  <c r="E58" i="6"/>
  <c r="E57" i="6"/>
  <c r="E45" i="6" a="1"/>
  <c r="E45" i="6" s="1"/>
  <c r="E44" i="6"/>
  <c r="E43" i="6"/>
  <c r="E31" i="6" a="1"/>
  <c r="E31" i="6" s="1"/>
  <c r="E30" i="6"/>
  <c r="E29" i="6"/>
  <c r="D45" i="9" a="1"/>
  <c r="D45" i="9" s="1"/>
  <c r="D44" i="9"/>
  <c r="D43" i="9"/>
  <c r="D42" i="9"/>
  <c r="D41" i="9"/>
  <c r="D40" i="9"/>
  <c r="D39" i="9"/>
  <c r="D38" i="9"/>
  <c r="D37" i="9"/>
  <c r="D36" i="9"/>
  <c r="D35" i="9"/>
  <c r="D34" i="9"/>
  <c r="D33" i="9"/>
  <c r="D31" i="9" a="1"/>
  <c r="D31" i="9" s="1"/>
  <c r="D30" i="9"/>
  <c r="D29" i="9"/>
  <c r="D28" i="9"/>
  <c r="D27" i="9"/>
  <c r="D26" i="9"/>
  <c r="D25" i="9"/>
  <c r="D24" i="9"/>
  <c r="D23" i="9"/>
  <c r="D22" i="9"/>
  <c r="D21" i="9"/>
  <c r="D20" i="9"/>
  <c r="D19" i="9"/>
  <c r="D16" i="9"/>
  <c r="D15" i="9"/>
  <c r="D14" i="9"/>
  <c r="D13" i="9"/>
  <c r="D12" i="9"/>
  <c r="D10" i="9"/>
  <c r="D9" i="9"/>
  <c r="D8" i="9"/>
  <c r="D7" i="9"/>
  <c r="D6" i="9"/>
  <c r="D5" i="9"/>
  <c r="D4" i="9"/>
  <c r="D3" i="9"/>
  <c r="E59" i="9" a="1"/>
  <c r="E59" i="9" s="1"/>
  <c r="E58" i="9"/>
  <c r="E57" i="9"/>
  <c r="E45" i="9" a="1"/>
  <c r="E45" i="9" s="1"/>
  <c r="E44" i="9"/>
  <c r="E43" i="9"/>
  <c r="E31" i="9" a="1"/>
  <c r="E31" i="9" s="1"/>
  <c r="E30" i="9"/>
  <c r="E29" i="9"/>
  <c r="D44" i="7" l="1"/>
  <c r="D112" i="2"/>
  <c r="D111" i="2"/>
  <c r="D110" i="2"/>
  <c r="D109" i="2"/>
  <c r="D108" i="2"/>
  <c r="D107" i="2"/>
  <c r="D106" i="2"/>
  <c r="D105" i="2"/>
  <c r="D104" i="2"/>
  <c r="D113" i="2" s="1"/>
  <c r="D103" i="2"/>
  <c r="D115" i="2" s="1" a="1"/>
  <c r="D115" i="2" s="1"/>
  <c r="D93" i="2"/>
  <c r="D92" i="2"/>
  <c r="D91" i="2"/>
  <c r="D101" i="2" s="1" a="1"/>
  <c r="D101" i="2" s="1"/>
  <c r="D90" i="2"/>
  <c r="D100" i="2" s="1"/>
  <c r="D89" i="2"/>
  <c r="D84" i="2"/>
  <c r="D83" i="2"/>
  <c r="D82" i="2"/>
  <c r="D81" i="2"/>
  <c r="D80" i="2"/>
  <c r="D79" i="2"/>
  <c r="D78" i="2"/>
  <c r="D86" i="2" s="1"/>
  <c r="D77" i="2"/>
  <c r="D76" i="2"/>
  <c r="D75" i="2"/>
  <c r="D85" i="2" s="1"/>
  <c r="D70" i="2"/>
  <c r="D69" i="2"/>
  <c r="D68" i="2"/>
  <c r="D67" i="2"/>
  <c r="D66" i="2"/>
  <c r="D65" i="2"/>
  <c r="D64" i="2"/>
  <c r="D63" i="2"/>
  <c r="D62" i="2"/>
  <c r="D61" i="2"/>
  <c r="D71" i="2" s="1"/>
  <c r="D56" i="2"/>
  <c r="D55" i="2"/>
  <c r="D54" i="2"/>
  <c r="D53" i="2"/>
  <c r="D52" i="2"/>
  <c r="D51" i="2"/>
  <c r="D50" i="2"/>
  <c r="D49" i="2"/>
  <c r="D48" i="2"/>
  <c r="D58" i="2" s="1"/>
  <c r="D43" i="2"/>
  <c r="D42" i="2"/>
  <c r="D41" i="2"/>
  <c r="D40" i="2"/>
  <c r="D39" i="2"/>
  <c r="D38" i="2"/>
  <c r="D37" i="2"/>
  <c r="D36" i="2"/>
  <c r="D35" i="2"/>
  <c r="D45" i="2" s="1"/>
  <c r="D34" i="2"/>
  <c r="D46" i="2" s="1" a="1"/>
  <c r="D46" i="2" s="1"/>
  <c r="D29" i="2"/>
  <c r="D28" i="2"/>
  <c r="D27" i="2"/>
  <c r="D26" i="2"/>
  <c r="D25" i="2"/>
  <c r="D24" i="2"/>
  <c r="D23" i="2"/>
  <c r="D22" i="2"/>
  <c r="D31" i="2" s="1"/>
  <c r="D21" i="2"/>
  <c r="D20" i="2"/>
  <c r="D32" i="2" s="1" a="1"/>
  <c r="D32" i="2" s="1"/>
  <c r="D16" i="2"/>
  <c r="D15" i="2"/>
  <c r="D14" i="2"/>
  <c r="D13" i="2"/>
  <c r="D12" i="2"/>
  <c r="D10" i="2"/>
  <c r="D9" i="2"/>
  <c r="D8" i="2"/>
  <c r="D7" i="2"/>
  <c r="D6" i="2"/>
  <c r="D5" i="2"/>
  <c r="D4" i="2"/>
  <c r="D3" i="2"/>
  <c r="F115" i="2" a="1"/>
  <c r="F115" i="2" s="1"/>
  <c r="F114" i="2"/>
  <c r="F113" i="2"/>
  <c r="F101" i="2" a="1"/>
  <c r="F101" i="2" s="1"/>
  <c r="F100" i="2"/>
  <c r="F99" i="2"/>
  <c r="F87" i="2" a="1"/>
  <c r="F87" i="2" s="1"/>
  <c r="F86" i="2"/>
  <c r="F85" i="2"/>
  <c r="F73" i="2" a="1"/>
  <c r="F73" i="2" s="1"/>
  <c r="F72" i="2"/>
  <c r="F71" i="2"/>
  <c r="F59" i="2" a="1"/>
  <c r="F59" i="2" s="1"/>
  <c r="F58" i="2"/>
  <c r="F57" i="2"/>
  <c r="F46" i="2" a="1"/>
  <c r="F46" i="2" s="1"/>
  <c r="F45" i="2"/>
  <c r="F44" i="2"/>
  <c r="F32" i="2" a="1"/>
  <c r="F32" i="2" s="1"/>
  <c r="F31" i="2"/>
  <c r="F30" i="2"/>
  <c r="G101" i="2" a="1"/>
  <c r="G101" i="2" s="1"/>
  <c r="E101" i="2" a="1"/>
  <c r="E101" i="2" s="1"/>
  <c r="G100" i="2"/>
  <c r="E100" i="2"/>
  <c r="G99" i="2"/>
  <c r="E99" i="2"/>
  <c r="G115" i="2" a="1"/>
  <c r="G115" i="2" s="1"/>
  <c r="E115" i="2" a="1"/>
  <c r="E115" i="2" s="1"/>
  <c r="G114" i="2"/>
  <c r="E114" i="2"/>
  <c r="G113" i="2"/>
  <c r="E113" i="2"/>
  <c r="G87" i="2" a="1"/>
  <c r="G87" i="2" s="1"/>
  <c r="E87" i="2" a="1"/>
  <c r="E87" i="2" s="1"/>
  <c r="G86" i="2"/>
  <c r="E86" i="2"/>
  <c r="G85" i="2"/>
  <c r="E85" i="2"/>
  <c r="G73" i="2" a="1"/>
  <c r="G73" i="2" s="1"/>
  <c r="E73" i="2" a="1"/>
  <c r="E73" i="2" s="1"/>
  <c r="G72" i="2"/>
  <c r="E72" i="2"/>
  <c r="G71" i="2"/>
  <c r="E71" i="2"/>
  <c r="G59" i="2" a="1"/>
  <c r="G59" i="2" s="1"/>
  <c r="E59" i="2" a="1"/>
  <c r="E59" i="2" s="1"/>
  <c r="G58" i="2"/>
  <c r="E58" i="2"/>
  <c r="G57" i="2"/>
  <c r="E57" i="2"/>
  <c r="G46" i="2" a="1"/>
  <c r="G46" i="2" s="1"/>
  <c r="E46" i="2" a="1"/>
  <c r="E46" i="2" s="1"/>
  <c r="G45" i="2"/>
  <c r="E45" i="2"/>
  <c r="G44" i="2"/>
  <c r="E44" i="2"/>
  <c r="G31" i="2"/>
  <c r="G30" i="2"/>
  <c r="G32" i="2" a="1"/>
  <c r="G32" i="2" s="1"/>
  <c r="E32" i="2" a="1"/>
  <c r="E32" i="2" s="1"/>
  <c r="D69" i="3"/>
  <c r="D68" i="3"/>
  <c r="D67" i="3"/>
  <c r="D66" i="3"/>
  <c r="D65" i="3"/>
  <c r="D64" i="3"/>
  <c r="D63" i="3"/>
  <c r="D62" i="3"/>
  <c r="D61" i="3"/>
  <c r="D60" i="3"/>
  <c r="D72" i="3" s="1" a="1"/>
  <c r="D72" i="3" s="1"/>
  <c r="D50" i="3"/>
  <c r="D49" i="3"/>
  <c r="D48" i="3"/>
  <c r="D47" i="3"/>
  <c r="D58" i="3" s="1" a="1"/>
  <c r="D58" i="3" s="1"/>
  <c r="D46" i="3"/>
  <c r="D57" i="3" s="1"/>
  <c r="D41" i="3"/>
  <c r="D40" i="3"/>
  <c r="D39" i="3"/>
  <c r="D38" i="3"/>
  <c r="D37" i="3"/>
  <c r="D36" i="3"/>
  <c r="D35" i="3"/>
  <c r="D44" i="3" s="1" a="1"/>
  <c r="D34" i="3"/>
  <c r="D33" i="3"/>
  <c r="D32" i="3"/>
  <c r="G44" i="3" a="1"/>
  <c r="G44" i="3" s="1"/>
  <c r="F44" i="3" a="1"/>
  <c r="F44" i="3" s="1"/>
  <c r="E44" i="3" a="1"/>
  <c r="E44" i="3" s="1"/>
  <c r="G43" i="3"/>
  <c r="F43" i="3"/>
  <c r="E43" i="3"/>
  <c r="G42" i="3"/>
  <c r="F42" i="3"/>
  <c r="E42" i="3"/>
  <c r="D27" i="3"/>
  <c r="D26" i="3"/>
  <c r="D25" i="3"/>
  <c r="D24" i="3"/>
  <c r="D23" i="3"/>
  <c r="D22" i="3"/>
  <c r="D21" i="3"/>
  <c r="D20" i="3"/>
  <c r="D28" i="3" s="1"/>
  <c r="D19" i="3"/>
  <c r="D18" i="3"/>
  <c r="D30" i="3" s="1" a="1"/>
  <c r="D30" i="3" s="1"/>
  <c r="D15" i="3"/>
  <c r="D14" i="3"/>
  <c r="D13" i="3"/>
  <c r="D12" i="3"/>
  <c r="D11" i="3"/>
  <c r="D9" i="3"/>
  <c r="D8" i="3"/>
  <c r="D7" i="3"/>
  <c r="D6" i="3"/>
  <c r="D5" i="3"/>
  <c r="D4" i="3"/>
  <c r="D3" i="3"/>
  <c r="F72" i="3" a="1"/>
  <c r="F72" i="3" s="1"/>
  <c r="F71" i="3"/>
  <c r="F70" i="3"/>
  <c r="F58" i="3" a="1"/>
  <c r="F58" i="3" s="1"/>
  <c r="F57" i="3"/>
  <c r="F56" i="3"/>
  <c r="F30" i="3" a="1"/>
  <c r="F30" i="3" s="1"/>
  <c r="F29" i="3"/>
  <c r="F28" i="3"/>
  <c r="G72" i="3" a="1"/>
  <c r="G72" i="3" s="1"/>
  <c r="E72" i="3" a="1"/>
  <c r="E72" i="3" s="1"/>
  <c r="G71" i="3"/>
  <c r="E71" i="3"/>
  <c r="G70" i="3"/>
  <c r="E70" i="3"/>
  <c r="G58" i="3" a="1"/>
  <c r="G58" i="3" s="1"/>
  <c r="E58" i="3" a="1"/>
  <c r="E58" i="3" s="1"/>
  <c r="G57" i="3"/>
  <c r="E57" i="3"/>
  <c r="G56" i="3"/>
  <c r="E56" i="3"/>
  <c r="G30" i="3" a="1"/>
  <c r="G30" i="3" s="1"/>
  <c r="E30" i="3" a="1"/>
  <c r="E30" i="3" s="1"/>
  <c r="G29" i="3"/>
  <c r="E29" i="3"/>
  <c r="G28" i="3"/>
  <c r="E28" i="3"/>
  <c r="N50" i="3"/>
  <c r="N49" i="3"/>
  <c r="N48" i="3"/>
  <c r="N47" i="3"/>
  <c r="N46" i="3"/>
  <c r="D72" i="4" a="1"/>
  <c r="D72" i="4" s="1"/>
  <c r="D71" i="4"/>
  <c r="D70" i="4"/>
  <c r="D63" i="4"/>
  <c r="D62" i="4"/>
  <c r="D61" i="4"/>
  <c r="D60" i="4"/>
  <c r="D58" i="4" a="1"/>
  <c r="D58" i="4" s="1"/>
  <c r="D57" i="4"/>
  <c r="D56" i="4"/>
  <c r="D50" i="4"/>
  <c r="D49" i="4"/>
  <c r="D48" i="4"/>
  <c r="D47" i="4"/>
  <c r="D46" i="4"/>
  <c r="D41" i="4"/>
  <c r="D40" i="4"/>
  <c r="D39" i="4"/>
  <c r="D38" i="4"/>
  <c r="D37" i="4"/>
  <c r="D36" i="4"/>
  <c r="D35" i="4"/>
  <c r="D34" i="4"/>
  <c r="D42" i="4" s="1"/>
  <c r="D33" i="4"/>
  <c r="D32" i="4"/>
  <c r="D18" i="4"/>
  <c r="D19" i="4"/>
  <c r="D20" i="4"/>
  <c r="D29" i="4"/>
  <c r="D44" i="4" a="1"/>
  <c r="D43" i="4"/>
  <c r="D30" i="4" a="1"/>
  <c r="D27" i="4"/>
  <c r="D26" i="4"/>
  <c r="D25" i="4"/>
  <c r="D24" i="4"/>
  <c r="D23" i="4"/>
  <c r="D22" i="4"/>
  <c r="D21" i="4"/>
  <c r="D15" i="4"/>
  <c r="D14" i="4"/>
  <c r="D13" i="4"/>
  <c r="D12" i="4"/>
  <c r="D11" i="4"/>
  <c r="D9" i="4"/>
  <c r="D8" i="4"/>
  <c r="D7" i="4"/>
  <c r="D6" i="4"/>
  <c r="D5" i="4"/>
  <c r="D4" i="4"/>
  <c r="D3" i="4"/>
  <c r="F72" i="4" a="1"/>
  <c r="F72" i="4" s="1"/>
  <c r="F71" i="4"/>
  <c r="F70" i="4"/>
  <c r="F58" i="4" a="1"/>
  <c r="F58" i="4" s="1"/>
  <c r="F57" i="4"/>
  <c r="F56" i="4"/>
  <c r="F44" i="4" a="1"/>
  <c r="F44" i="4" s="1"/>
  <c r="F43" i="4"/>
  <c r="F42" i="4"/>
  <c r="F30" i="4" a="1"/>
  <c r="F30" i="4" s="1"/>
  <c r="F29" i="4"/>
  <c r="F28" i="4"/>
  <c r="G72" i="4" a="1"/>
  <c r="G72" i="4" s="1"/>
  <c r="E72" i="4" a="1"/>
  <c r="E72" i="4" s="1"/>
  <c r="G71" i="4"/>
  <c r="E71" i="4"/>
  <c r="G70" i="4"/>
  <c r="E70" i="4"/>
  <c r="G58" i="4" a="1"/>
  <c r="G58" i="4" s="1"/>
  <c r="E58" i="4" a="1"/>
  <c r="E58" i="4" s="1"/>
  <c r="G57" i="4"/>
  <c r="E57" i="4"/>
  <c r="G56" i="4"/>
  <c r="E56" i="4"/>
  <c r="N63" i="4"/>
  <c r="N62" i="4"/>
  <c r="N61" i="4"/>
  <c r="N50" i="4"/>
  <c r="N49" i="4"/>
  <c r="N48" i="4"/>
  <c r="N47" i="4"/>
  <c r="N27" i="4"/>
  <c r="N26" i="4"/>
  <c r="N25" i="4"/>
  <c r="N24" i="4"/>
  <c r="N23" i="4"/>
  <c r="N22" i="4"/>
  <c r="N21" i="4"/>
  <c r="N20" i="4"/>
  <c r="N19" i="4"/>
  <c r="N41" i="4"/>
  <c r="N40" i="4"/>
  <c r="N39" i="4"/>
  <c r="N38" i="4"/>
  <c r="N37" i="4"/>
  <c r="N36" i="4"/>
  <c r="N35" i="4"/>
  <c r="N34" i="4"/>
  <c r="N33" i="4"/>
  <c r="G44" i="4" a="1"/>
  <c r="G44" i="4" s="1"/>
  <c r="E44" i="4" a="1"/>
  <c r="E44" i="4" s="1"/>
  <c r="G43" i="4"/>
  <c r="E43" i="4"/>
  <c r="G42" i="4"/>
  <c r="E42" i="4"/>
  <c r="G30" i="4" a="1"/>
  <c r="G30" i="4" s="1"/>
  <c r="E30" i="4" a="1"/>
  <c r="E30" i="4" s="1"/>
  <c r="G29" i="4"/>
  <c r="E29" i="4"/>
  <c r="G28" i="4"/>
  <c r="E28" i="4"/>
  <c r="D66" i="5"/>
  <c r="D65" i="5"/>
  <c r="D72" i="5" s="1"/>
  <c r="D64" i="5"/>
  <c r="D63" i="5"/>
  <c r="D62" i="5"/>
  <c r="D74" i="5" a="1"/>
  <c r="D51" i="5"/>
  <c r="D50" i="5"/>
  <c r="D49" i="5"/>
  <c r="D48" i="5"/>
  <c r="D59" i="5" s="1" a="1"/>
  <c r="D59" i="5" s="1"/>
  <c r="D47" i="5"/>
  <c r="D58" i="5" s="1"/>
  <c r="D42" i="5"/>
  <c r="D41" i="5"/>
  <c r="D40" i="5"/>
  <c r="D39" i="5"/>
  <c r="D38" i="5"/>
  <c r="D37" i="5"/>
  <c r="D36" i="5"/>
  <c r="D35" i="5"/>
  <c r="D34" i="5"/>
  <c r="D33" i="5"/>
  <c r="D28" i="5"/>
  <c r="D27" i="5"/>
  <c r="D26" i="5"/>
  <c r="D25" i="5"/>
  <c r="D24" i="5"/>
  <c r="D23" i="5"/>
  <c r="D22" i="5"/>
  <c r="D21" i="5"/>
  <c r="D20" i="5"/>
  <c r="D19" i="5"/>
  <c r="D30" i="5" s="1"/>
  <c r="D16" i="5"/>
  <c r="D15" i="5"/>
  <c r="D14" i="5"/>
  <c r="D13" i="5"/>
  <c r="D12" i="5"/>
  <c r="D10" i="5"/>
  <c r="D9" i="5"/>
  <c r="D8" i="5"/>
  <c r="D7" i="5"/>
  <c r="D6" i="5"/>
  <c r="D5" i="5"/>
  <c r="D4" i="5"/>
  <c r="D3" i="5"/>
  <c r="F74" i="5" a="1"/>
  <c r="F74" i="5" s="1"/>
  <c r="F73" i="5"/>
  <c r="F72" i="5"/>
  <c r="F59" i="5" a="1"/>
  <c r="F59" i="5" s="1"/>
  <c r="F58" i="5"/>
  <c r="F57" i="5"/>
  <c r="F45" i="5" a="1"/>
  <c r="F45" i="5" s="1"/>
  <c r="F44" i="5"/>
  <c r="F43" i="5"/>
  <c r="F31" i="5" a="1"/>
  <c r="F31" i="5" s="1"/>
  <c r="F30" i="5"/>
  <c r="F29" i="5"/>
  <c r="G74" i="5" a="1"/>
  <c r="G74" i="5" s="1"/>
  <c r="E74" i="5" a="1"/>
  <c r="E74" i="5" s="1"/>
  <c r="G59" i="5" a="1"/>
  <c r="G59" i="5" s="1"/>
  <c r="E59" i="5" a="1"/>
  <c r="E59" i="5" s="1"/>
  <c r="G45" i="5" a="1"/>
  <c r="G45" i="5" s="1"/>
  <c r="E45" i="5" a="1"/>
  <c r="E45" i="5" s="1"/>
  <c r="G44" i="5"/>
  <c r="E44" i="5"/>
  <c r="G43" i="5"/>
  <c r="E43" i="5"/>
  <c r="G31" i="5" a="1"/>
  <c r="G31" i="5" s="1"/>
  <c r="E31" i="5" a="1"/>
  <c r="E31" i="5" s="1"/>
  <c r="G73" i="6" a="1"/>
  <c r="G73" i="6" s="1"/>
  <c r="F73" i="6" a="1"/>
  <c r="F73" i="6" s="1"/>
  <c r="G59" i="6" a="1"/>
  <c r="G59" i="6" s="1"/>
  <c r="F59" i="6" a="1"/>
  <c r="F59" i="6" s="1"/>
  <c r="G58" i="6"/>
  <c r="F58" i="6"/>
  <c r="G57" i="6"/>
  <c r="F57" i="6"/>
  <c r="G45" i="6" a="1"/>
  <c r="G45" i="6" s="1"/>
  <c r="F45" i="6" a="1"/>
  <c r="F45" i="6" s="1"/>
  <c r="G44" i="6"/>
  <c r="F44" i="6"/>
  <c r="G43" i="6"/>
  <c r="F43" i="6"/>
  <c r="G31" i="6" a="1"/>
  <c r="G31" i="6" s="1"/>
  <c r="F31" i="6" a="1"/>
  <c r="F31" i="6" s="1"/>
  <c r="D59" i="10" a="1"/>
  <c r="D59" i="10" s="1"/>
  <c r="G59" i="10" a="1"/>
  <c r="G59" i="10" s="1"/>
  <c r="F59" i="10" a="1"/>
  <c r="F59" i="10" s="1"/>
  <c r="E59" i="10" a="1"/>
  <c r="E59" i="10" s="1"/>
  <c r="D58" i="10"/>
  <c r="D57" i="10"/>
  <c r="D51" i="10"/>
  <c r="D50" i="10"/>
  <c r="D49" i="10"/>
  <c r="D48" i="10"/>
  <c r="D47" i="10"/>
  <c r="D42" i="10"/>
  <c r="D41" i="10"/>
  <c r="D40" i="10"/>
  <c r="D39" i="10"/>
  <c r="D38" i="10"/>
  <c r="D37" i="10"/>
  <c r="D36" i="10"/>
  <c r="D35" i="10"/>
  <c r="D34" i="10"/>
  <c r="D33" i="10"/>
  <c r="G45" i="10" a="1"/>
  <c r="G45" i="10" s="1"/>
  <c r="F45" i="10" a="1"/>
  <c r="F45" i="10" s="1"/>
  <c r="E45" i="10" a="1"/>
  <c r="E45" i="10" s="1"/>
  <c r="D45" i="10" a="1"/>
  <c r="G44" i="10"/>
  <c r="F44" i="10"/>
  <c r="E44" i="10"/>
  <c r="D44" i="10"/>
  <c r="G43" i="10"/>
  <c r="F43" i="10"/>
  <c r="E43" i="10"/>
  <c r="D43" i="10"/>
  <c r="D31" i="10" a="1"/>
  <c r="D31" i="10" s="1"/>
  <c r="D30" i="10"/>
  <c r="D29" i="10"/>
  <c r="D28" i="10"/>
  <c r="D27" i="10"/>
  <c r="D26" i="10"/>
  <c r="D25" i="10"/>
  <c r="D24" i="10"/>
  <c r="D23" i="10"/>
  <c r="D22" i="10"/>
  <c r="D21" i="10"/>
  <c r="D20" i="10"/>
  <c r="D19" i="10"/>
  <c r="D16" i="10"/>
  <c r="D15" i="10"/>
  <c r="D14" i="10"/>
  <c r="D13" i="10"/>
  <c r="D12" i="10"/>
  <c r="D10" i="10"/>
  <c r="D9" i="10"/>
  <c r="D8" i="10"/>
  <c r="D7" i="10"/>
  <c r="D6" i="10"/>
  <c r="D5" i="10"/>
  <c r="D4" i="10"/>
  <c r="D3" i="10"/>
  <c r="F58" i="10"/>
  <c r="F57" i="10"/>
  <c r="F31" i="10" a="1"/>
  <c r="F31" i="10" s="1"/>
  <c r="F30" i="10"/>
  <c r="F29" i="10"/>
  <c r="N66" i="7"/>
  <c r="N65" i="7"/>
  <c r="N64" i="7"/>
  <c r="N63" i="7"/>
  <c r="N62" i="7"/>
  <c r="N51" i="7"/>
  <c r="N50" i="7"/>
  <c r="N49" i="7"/>
  <c r="N48" i="7"/>
  <c r="N47" i="7"/>
  <c r="N42" i="7"/>
  <c r="N41" i="7"/>
  <c r="N40" i="7"/>
  <c r="N39" i="7"/>
  <c r="N38" i="7"/>
  <c r="N37" i="7"/>
  <c r="N36" i="7"/>
  <c r="N35" i="7"/>
  <c r="N34" i="7"/>
  <c r="N33" i="7"/>
  <c r="N28" i="7"/>
  <c r="N27" i="7"/>
  <c r="N26" i="7"/>
  <c r="N25" i="7"/>
  <c r="N24" i="7"/>
  <c r="N23" i="7"/>
  <c r="N22" i="7"/>
  <c r="N21" i="7"/>
  <c r="N20" i="7"/>
  <c r="N19" i="7"/>
  <c r="G74" i="7" a="1"/>
  <c r="G74" i="7" s="1"/>
  <c r="F74" i="7" a="1"/>
  <c r="F74" i="7" s="1"/>
  <c r="G73" i="7"/>
  <c r="F73" i="7"/>
  <c r="G72" i="7"/>
  <c r="F72" i="7"/>
  <c r="G59" i="7" a="1"/>
  <c r="G59" i="7" s="1"/>
  <c r="F59" i="7" a="1"/>
  <c r="F59" i="7" s="1"/>
  <c r="G45" i="7" a="1"/>
  <c r="G45" i="7" s="1"/>
  <c r="F45" i="7" a="1"/>
  <c r="F45" i="7" s="1"/>
  <c r="G44" i="7"/>
  <c r="F44" i="7"/>
  <c r="G43" i="7"/>
  <c r="F43" i="7"/>
  <c r="G31" i="7" a="1"/>
  <c r="G31" i="7" s="1"/>
  <c r="F31" i="7" a="1"/>
  <c r="F31" i="7" s="1"/>
  <c r="N53" i="9"/>
  <c r="N52" i="9"/>
  <c r="N51" i="9"/>
  <c r="N50" i="9"/>
  <c r="N49" i="9"/>
  <c r="N48" i="9"/>
  <c r="N47" i="9"/>
  <c r="N42" i="9"/>
  <c r="N41" i="9"/>
  <c r="N40" i="9"/>
  <c r="N39" i="9"/>
  <c r="N38" i="9"/>
  <c r="N37" i="9"/>
  <c r="N36" i="9"/>
  <c r="N35" i="9"/>
  <c r="N34" i="9"/>
  <c r="N33" i="9"/>
  <c r="N28" i="9"/>
  <c r="N27" i="9"/>
  <c r="N26" i="9"/>
  <c r="N25" i="9"/>
  <c r="N24" i="9"/>
  <c r="N23" i="9"/>
  <c r="N22" i="9"/>
  <c r="N21" i="9"/>
  <c r="N20" i="9"/>
  <c r="G59" i="9" a="1"/>
  <c r="G59" i="9" s="1"/>
  <c r="F59" i="9" a="1"/>
  <c r="F59" i="9" s="1"/>
  <c r="G58" i="9"/>
  <c r="F58" i="9"/>
  <c r="G57" i="9"/>
  <c r="F57" i="9"/>
  <c r="G45" i="9" a="1"/>
  <c r="G45" i="9" s="1"/>
  <c r="F45" i="9" a="1"/>
  <c r="F45" i="9" s="1"/>
  <c r="G44" i="9"/>
  <c r="F44" i="9"/>
  <c r="G43" i="9"/>
  <c r="F43" i="9"/>
  <c r="G31" i="9" a="1"/>
  <c r="G31" i="9" s="1"/>
  <c r="F31" i="9" a="1"/>
  <c r="F31" i="9" s="1"/>
  <c r="G30" i="9"/>
  <c r="F30" i="9"/>
  <c r="G29" i="9"/>
  <c r="F29" i="9"/>
  <c r="N19" i="9"/>
  <c r="D59" i="11" a="1"/>
  <c r="D59" i="11" s="1"/>
  <c r="D58" i="11"/>
  <c r="D57" i="11"/>
  <c r="D51" i="11"/>
  <c r="D50" i="11"/>
  <c r="D49" i="11"/>
  <c r="D48" i="11"/>
  <c r="D47" i="11"/>
  <c r="D45" i="11" a="1"/>
  <c r="D45" i="11" s="1"/>
  <c r="D44" i="11"/>
  <c r="D43" i="11"/>
  <c r="D42" i="11"/>
  <c r="D41" i="11"/>
  <c r="D40" i="11"/>
  <c r="D39" i="11"/>
  <c r="D38" i="11"/>
  <c r="D37" i="11"/>
  <c r="D36" i="11"/>
  <c r="D35" i="11"/>
  <c r="D34" i="11"/>
  <c r="D33" i="11"/>
  <c r="D31" i="11" a="1"/>
  <c r="D31" i="11" s="1"/>
  <c r="D30" i="11"/>
  <c r="D29" i="11"/>
  <c r="D28" i="11"/>
  <c r="D27" i="11"/>
  <c r="D26" i="11"/>
  <c r="D25" i="11"/>
  <c r="D24" i="11"/>
  <c r="D23" i="11"/>
  <c r="D22" i="11"/>
  <c r="D21" i="11"/>
  <c r="D20" i="11"/>
  <c r="D19" i="11"/>
  <c r="D16" i="11"/>
  <c r="D15" i="11"/>
  <c r="D14" i="11"/>
  <c r="D13" i="11"/>
  <c r="D12" i="11"/>
  <c r="D10" i="11"/>
  <c r="D9" i="11"/>
  <c r="D8" i="11"/>
  <c r="D7" i="11"/>
  <c r="D6" i="11"/>
  <c r="D5" i="11"/>
  <c r="D4" i="11"/>
  <c r="D3" i="11"/>
  <c r="F59" i="11" a="1"/>
  <c r="F59" i="11" s="1"/>
  <c r="F58" i="11"/>
  <c r="F57" i="11"/>
  <c r="F45" i="11" a="1"/>
  <c r="F45" i="11" s="1"/>
  <c r="F44" i="11"/>
  <c r="F43" i="11"/>
  <c r="F31" i="11" a="1"/>
  <c r="F31" i="11" s="1"/>
  <c r="F30" i="11"/>
  <c r="F29" i="11"/>
  <c r="N28" i="10"/>
  <c r="N27" i="10"/>
  <c r="N26" i="10"/>
  <c r="N25" i="10"/>
  <c r="N24" i="10"/>
  <c r="N23" i="10"/>
  <c r="N22" i="10"/>
  <c r="N21" i="10"/>
  <c r="N20" i="10"/>
  <c r="N51" i="10"/>
  <c r="N50" i="10"/>
  <c r="N49" i="10"/>
  <c r="N48" i="10"/>
  <c r="N42" i="10"/>
  <c r="N41" i="10"/>
  <c r="N40" i="10"/>
  <c r="N39" i="10"/>
  <c r="N38" i="10"/>
  <c r="N37" i="10"/>
  <c r="N36" i="10"/>
  <c r="N35" i="10"/>
  <c r="N34" i="10"/>
  <c r="N28" i="11"/>
  <c r="N27" i="11"/>
  <c r="N26" i="11"/>
  <c r="N25" i="11"/>
  <c r="N24" i="11"/>
  <c r="N23" i="11"/>
  <c r="N22" i="11"/>
  <c r="N21" i="11"/>
  <c r="N20" i="11"/>
  <c r="N19" i="11"/>
  <c r="N42" i="11"/>
  <c r="N41" i="11"/>
  <c r="N40" i="11"/>
  <c r="N39" i="11"/>
  <c r="N38" i="11"/>
  <c r="N37" i="11"/>
  <c r="N36" i="11"/>
  <c r="N35" i="11"/>
  <c r="N34" i="11"/>
  <c r="N51" i="11"/>
  <c r="N50" i="11"/>
  <c r="N49" i="11"/>
  <c r="N48" i="11"/>
  <c r="G59" i="11" a="1"/>
  <c r="G59" i="11" s="1"/>
  <c r="E59" i="11" a="1"/>
  <c r="E59" i="11" s="1"/>
  <c r="N47" i="11"/>
  <c r="N33" i="11"/>
  <c r="G58" i="11"/>
  <c r="E58" i="11"/>
  <c r="G57" i="11"/>
  <c r="E57" i="11"/>
  <c r="G45" i="11" a="1"/>
  <c r="G45" i="11" s="1"/>
  <c r="E45" i="11" a="1"/>
  <c r="E45" i="11" s="1"/>
  <c r="G44" i="11"/>
  <c r="E44" i="11"/>
  <c r="G43" i="11"/>
  <c r="E43" i="11"/>
  <c r="G31" i="11" a="1"/>
  <c r="G31" i="11" s="1"/>
  <c r="E31" i="11" a="1"/>
  <c r="E31" i="11" s="1"/>
  <c r="G30" i="11"/>
  <c r="E30" i="11"/>
  <c r="G29" i="11"/>
  <c r="E29" i="11"/>
  <c r="G58" i="10"/>
  <c r="E58" i="10"/>
  <c r="G57" i="10"/>
  <c r="E57" i="10"/>
  <c r="G31" i="10" a="1"/>
  <c r="G31" i="10" s="1"/>
  <c r="E31" i="10" a="1"/>
  <c r="E31" i="10" s="1"/>
  <c r="D31" i="5" l="1" a="1"/>
  <c r="D31" i="5" s="1"/>
  <c r="D45" i="5" a="1"/>
  <c r="D45" i="5" s="1"/>
  <c r="D57" i="5"/>
  <c r="D29" i="5"/>
  <c r="D73" i="5"/>
  <c r="D44" i="5"/>
  <c r="D30" i="2"/>
  <c r="D73" i="2" a="1"/>
  <c r="D73" i="2" s="1"/>
  <c r="D44" i="2"/>
  <c r="D57" i="2"/>
  <c r="D87" i="2" a="1"/>
  <c r="D87" i="2" s="1"/>
  <c r="D59" i="2" a="1"/>
  <c r="D59" i="2" s="1"/>
  <c r="D72" i="2"/>
  <c r="D99" i="2"/>
  <c r="D114" i="2"/>
  <c r="D56" i="3"/>
  <c r="D29" i="3"/>
  <c r="D70" i="3"/>
  <c r="D71" i="3"/>
  <c r="D43" i="3"/>
  <c r="D42" i="3"/>
  <c r="D44" i="3"/>
  <c r="D44" i="4"/>
  <c r="D30" i="4"/>
  <c r="D28" i="4"/>
  <c r="D74" i="5"/>
  <c r="D43" i="5"/>
  <c r="D45" i="10"/>
  <c r="G30" i="10" l="1"/>
  <c r="E30" i="10"/>
  <c r="G29" i="10"/>
  <c r="E29" i="10"/>
  <c r="N47" i="10"/>
  <c r="N33" i="10"/>
  <c r="N19" i="10"/>
  <c r="N60" i="4" l="1"/>
  <c r="N46" i="4"/>
  <c r="N32" i="4"/>
  <c r="G73" i="5" l="1"/>
  <c r="E73" i="5"/>
  <c r="G72" i="5"/>
  <c r="E72" i="5"/>
  <c r="G58" i="5"/>
  <c r="E58" i="5"/>
  <c r="G57" i="5"/>
  <c r="E57" i="5"/>
  <c r="G30" i="5"/>
  <c r="E30" i="5"/>
  <c r="G29" i="5"/>
  <c r="E29" i="5"/>
  <c r="G72" i="6"/>
  <c r="F72" i="6"/>
  <c r="G71" i="6"/>
  <c r="F71" i="6"/>
  <c r="G30" i="6"/>
  <c r="F30" i="6"/>
  <c r="G29" i="6"/>
  <c r="F29" i="6"/>
  <c r="G58" i="7"/>
  <c r="F58" i="7"/>
  <c r="G57" i="7"/>
  <c r="F57" i="7"/>
  <c r="G30" i="7"/>
  <c r="F30" i="7"/>
  <c r="G29" i="7"/>
  <c r="F29" i="7"/>
  <c r="N69" i="3" l="1"/>
  <c r="N68" i="3"/>
  <c r="N67" i="3"/>
  <c r="N66" i="3"/>
  <c r="N65" i="3"/>
  <c r="N64" i="3"/>
  <c r="N63" i="3"/>
  <c r="N62" i="3"/>
  <c r="N61" i="3"/>
  <c r="N60" i="3"/>
  <c r="N41" i="3"/>
  <c r="N40" i="3"/>
  <c r="N39" i="3"/>
  <c r="N38" i="3"/>
  <c r="N37" i="3"/>
  <c r="N36" i="3"/>
  <c r="N35" i="3"/>
  <c r="N34" i="3"/>
  <c r="N33" i="3"/>
  <c r="N32" i="3"/>
  <c r="N27" i="3"/>
  <c r="N26" i="3"/>
  <c r="N25" i="3"/>
  <c r="N24" i="3"/>
  <c r="N23" i="3"/>
  <c r="N22" i="3"/>
  <c r="N21" i="3"/>
  <c r="E31" i="2"/>
  <c r="E30" i="2"/>
  <c r="O84" i="2" l="1"/>
  <c r="O112" i="2"/>
  <c r="O111" i="2"/>
  <c r="O110" i="2"/>
  <c r="O109" i="2"/>
  <c r="O108" i="2"/>
  <c r="O107" i="2"/>
  <c r="O106" i="2"/>
  <c r="O105" i="2"/>
  <c r="O104" i="2"/>
  <c r="O103" i="2"/>
  <c r="O70" i="2"/>
  <c r="O69" i="2"/>
  <c r="O68" i="2"/>
  <c r="O67" i="2"/>
  <c r="O66" i="2"/>
  <c r="O65" i="2"/>
  <c r="O64" i="2"/>
  <c r="O63" i="2"/>
  <c r="O62" i="2"/>
  <c r="O61" i="2"/>
  <c r="O83" i="2"/>
  <c r="O82" i="2"/>
  <c r="O81" i="2"/>
  <c r="O80" i="2"/>
  <c r="O79" i="2"/>
  <c r="O78" i="2"/>
  <c r="O77" i="2"/>
  <c r="O76" i="2"/>
  <c r="O75" i="2"/>
  <c r="N18" i="4" l="1"/>
  <c r="N20" i="3"/>
  <c r="N19" i="3"/>
  <c r="N18" i="3"/>
  <c r="O56" i="2" l="1"/>
  <c r="O55" i="2"/>
  <c r="O54" i="2"/>
  <c r="O53" i="2"/>
  <c r="O52" i="2"/>
  <c r="O51" i="2"/>
  <c r="O50" i="2"/>
  <c r="O49" i="2"/>
  <c r="O48" i="2" l="1"/>
  <c r="O29" i="2" l="1"/>
  <c r="O28" i="2"/>
  <c r="O27" i="2"/>
  <c r="O26" i="2"/>
  <c r="O25" i="2"/>
  <c r="O24" i="2"/>
  <c r="O23" i="2"/>
  <c r="O22" i="2"/>
  <c r="O21" i="2"/>
  <c r="O20" i="2"/>
</calcChain>
</file>

<file path=xl/sharedStrings.xml><?xml version="1.0" encoding="utf-8"?>
<sst xmlns="http://schemas.openxmlformats.org/spreadsheetml/2006/main" count="1480" uniqueCount="160">
  <si>
    <t>weighted quantile loss (0.9)</t>
  </si>
  <si>
    <t>Data / Tabs</t>
  </si>
  <si>
    <t>Name</t>
  </si>
  <si>
    <t>Content</t>
  </si>
  <si>
    <t>To do</t>
  </si>
  <si>
    <t>m4_hourly</t>
  </si>
  <si>
    <t>All hourly m4 time series</t>
  </si>
  <si>
    <t>m4_daily</t>
  </si>
  <si>
    <t>All daily m4 time series</t>
  </si>
  <si>
    <t>m4_weekly</t>
  </si>
  <si>
    <t>All weekly m4 time series</t>
  </si>
  <si>
    <t>m4_monthly</t>
  </si>
  <si>
    <t>All monthly m4 time series</t>
  </si>
  <si>
    <t>m4_quarterly</t>
  </si>
  <si>
    <t>All quarterly m4 time series</t>
  </si>
  <si>
    <t>m4_yearly</t>
  </si>
  <si>
    <t>All yearly m4 time series</t>
  </si>
  <si>
    <t>m4_y_micro</t>
  </si>
  <si>
    <t>Yearly::Micro</t>
  </si>
  <si>
    <t>m4_y_industry</t>
  </si>
  <si>
    <t>Yearly::Industry</t>
  </si>
  <si>
    <t>m4_y_macro</t>
  </si>
  <si>
    <t>Yearly::Macro</t>
  </si>
  <si>
    <t>m4_y_finance</t>
  </si>
  <si>
    <t>Yearly::Finance</t>
  </si>
  <si>
    <t>m4_y_demographic</t>
  </si>
  <si>
    <t>Yearly::Demographic</t>
  </si>
  <si>
    <t>m4_y_other</t>
  </si>
  <si>
    <t>Yearly::Other</t>
  </si>
  <si>
    <t>m4_q_micro</t>
  </si>
  <si>
    <t>Quarterly::Micro</t>
  </si>
  <si>
    <t>m4_q_industry</t>
  </si>
  <si>
    <t>Quarterly::Industry</t>
  </si>
  <si>
    <t>m4_q_macro</t>
  </si>
  <si>
    <t>Quarterly::Macro</t>
  </si>
  <si>
    <t>m4_q_finance</t>
  </si>
  <si>
    <t>Quarterly::Finance</t>
  </si>
  <si>
    <t>m4_q_demographic</t>
  </si>
  <si>
    <t>Quarterly::Demographic</t>
  </si>
  <si>
    <t>m4_q_other</t>
  </si>
  <si>
    <t>Quarterly::Other</t>
  </si>
  <si>
    <t>m4_m_micro</t>
  </si>
  <si>
    <t>Monthly::Micro</t>
  </si>
  <si>
    <t>m4_m_industry</t>
  </si>
  <si>
    <t>Monthly::Industry</t>
  </si>
  <si>
    <t>m4_m_macro</t>
  </si>
  <si>
    <t>Monthly::Macro</t>
  </si>
  <si>
    <t>m4_m_finance</t>
  </si>
  <si>
    <t>Monthly::Finance</t>
  </si>
  <si>
    <t>m4_m_demographic</t>
  </si>
  <si>
    <t>Monthly::Demographic</t>
  </si>
  <si>
    <t>m4_m_other</t>
  </si>
  <si>
    <t>Monthly::Other</t>
  </si>
  <si>
    <t>Dataset tags</t>
  </si>
  <si>
    <t>Additional tags to indicate specific characteristics of the data (i.e. m4_monthly_dates)</t>
  </si>
  <si>
    <t>Tag Name</t>
  </si>
  <si>
    <t>Description</t>
  </si>
  <si>
    <t>_dates</t>
  </si>
  <si>
    <t>True dates (i.e. "1976-01-31") are used. These became only available after the competition so a mock date had to be used first ("1750-01-01"):</t>
  </si>
  <si>
    <t>_domain</t>
  </si>
  <si>
    <t>categorical variable (integer) that specifies the domain is added.</t>
  </si>
  <si>
    <t>_atm</t>
  </si>
  <si>
    <t xml:space="preserve">Dataset is loaded differently. Testing whether results are the same (TM: So far -&gt; Same results, which is good) </t>
  </si>
  <si>
    <t>Variables / Hyperparameters</t>
  </si>
  <si>
    <t>Column Name</t>
  </si>
  <si>
    <t>Data Type</t>
  </si>
  <si>
    <t>Rank</t>
  </si>
  <si>
    <t>Frequency Rank according Makridakis et al. (2019). Only a subsets of 29 methods are included (Top ranked methods plus benchmarks) .</t>
  </si>
  <si>
    <t>integer</t>
  </si>
  <si>
    <t>Data</t>
  </si>
  <si>
    <t>Dataset name</t>
  </si>
  <si>
    <t>character</t>
  </si>
  <si>
    <t>N</t>
  </si>
  <si>
    <t>Number of total time series in the dataset</t>
  </si>
  <si>
    <t>Method</t>
  </si>
  <si>
    <t xml:space="preserve">Name of the method </t>
  </si>
  <si>
    <t>OWA_m4</t>
  </si>
  <si>
    <t>Overall Weighted Average (OWA) as index of accuracy used during the M4 competition. Average of scaled MASE and scaled sMAPE. Scaling factor are the naive2 results.</t>
  </si>
  <si>
    <t>real</t>
  </si>
  <si>
    <t>MASE</t>
  </si>
  <si>
    <t>Point forecast accuracy measure: Mean Absolute Scaled Error (MASE)</t>
  </si>
  <si>
    <t>sMAPE</t>
  </si>
  <si>
    <t>Point forecast accuracy measure: Symmetric Mean Absolute Percentage Error (sMAPE)</t>
  </si>
  <si>
    <t>MSIS</t>
  </si>
  <si>
    <t>Prediction Interval accuracy measure: Mean Scaled Interval Score (MSIS)</t>
  </si>
  <si>
    <t>wQL[0.5]</t>
  </si>
  <si>
    <t>weighted quantile loss (0.5)</t>
  </si>
  <si>
    <t>wQL[0.9]</t>
  </si>
  <si>
    <t>seed</t>
  </si>
  <si>
    <t>Seed indicates the pseudo-random numbers that were used during that trial. The seed fixes the pseudo-random numbers which makes the results replicable. [TM: May differ across gluonts/mxnet versions (i.e. 0.3.3. vs. 0.4.1) as well as CPU/GPU. Also across different implementations of the same algorithm]</t>
  </si>
  <si>
    <t>epochs</t>
  </si>
  <si>
    <t>Number of epochs that the network is trained (default: 100)</t>
  </si>
  <si>
    <t>num batches</t>
  </si>
  <si>
    <t>"num_batches_per_epoch" - Number of batches at each epoch (default: recently changed from 50 to 100)</t>
  </si>
  <si>
    <t>use feat</t>
  </si>
  <si>
    <t>"use_feat_static_cat" - Data have a "feat_static_cat" field that indicates a categorical grouping or id of the individual time series. Here: ID is used ([0], [1], [2], …, [(# of time series in data)-1]). "True" indicates that id is used. At a later time I added the domain (micro, macro, ...) to the dataset which is reflected in the "_domain" tag of the dataset name. DF-RNN does not use a categorical feature.</t>
  </si>
  <si>
    <t>Boolean</t>
  </si>
  <si>
    <t>passes</t>
  </si>
  <si>
    <t xml:space="preserve">According Rangapuram (Author of DeepState): "(num_batches_per_epoch * epochs * batch_size) / cardinality [of the dataset] is equal to the number of passes over the dataset (or epochs in the standard deep learning terminology)" </t>
  </si>
  <si>
    <t>Notes</t>
  </si>
  <si>
    <t>Unstructured placeholder for notes</t>
  </si>
  <si>
    <t>final training loss (epoch)</t>
  </si>
  <si>
    <t>Training loss at the end of training</t>
  </si>
  <si>
    <t>context / prediction</t>
  </si>
  <si>
    <t xml:space="preserve">"context_length" - Number of steps the RNN is enrolled before computing predictions (default: None, in which case contex_length=prediction_length)
"prediction_length" - Length of the prediction horizon (given by M4 competition guidelines) </t>
  </si>
  <si>
    <t>layers</t>
  </si>
  <si>
    <t>"num_layers" - Number of RNN layers (default:2)</t>
  </si>
  <si>
    <t>Parameters</t>
  </si>
  <si>
    <t>Number of parameters in the network</t>
  </si>
  <si>
    <t>Notes Optimisation Process</t>
  </si>
  <si>
    <t>Final training loss</t>
  </si>
  <si>
    <t>The optimisation process selects the weights of the epoch with the smallest training loss. Final training loss may therefore be of epoch 73, even if the training process runs for 200 epochs.</t>
  </si>
  <si>
    <t>Learning rate decay (rate)</t>
  </si>
  <si>
    <t>After a certain number of epochs without convergence (patience) the learning rate is decreased by this rate.</t>
  </si>
  <si>
    <t>Learning rate decay (patience)</t>
  </si>
  <si>
    <t>No. Of epochs without lower training loss before learning rate is reduced.</t>
  </si>
  <si>
    <t>System information</t>
  </si>
  <si>
    <t>Version</t>
  </si>
  <si>
    <t>R</t>
  </si>
  <si>
    <t>R version 3.6.1 (2019-07-05) -- "Action of the Toes"
Copyright (C) 2019 The R Foundation for Statistical Computing
Platform: x86_64-w64-mingw32/x64 (64-bit)</t>
  </si>
  <si>
    <t>Python</t>
  </si>
  <si>
    <t>'3.6.9 |Anaconda, Inc.| (default, Jul 30 2019, 14:00:49) [MSC v.1915 64 bit (AMD64)]'</t>
  </si>
  <si>
    <t>gluonts</t>
  </si>
  <si>
    <t>Development versions of "0.3.3." from github; 
"0.3.3"
"0.4.1" (first official release of DF-RNN and DeepState)</t>
  </si>
  <si>
    <t>mxnet</t>
  </si>
  <si>
    <t>"1.4.1"</t>
  </si>
  <si>
    <t>AWS Instance types</t>
  </si>
  <si>
    <t>"t2.medium", "c5.xlarge", "p2.xlarge" (GPU)</t>
  </si>
  <si>
    <t>true dates</t>
  </si>
  <si>
    <t>m4_monthly_end032014</t>
  </si>
  <si>
    <t>deepar</t>
  </si>
  <si>
    <t>OWA</t>
  </si>
  <si>
    <t>True</t>
  </si>
  <si>
    <t>m4_monthly_end052015</t>
  </si>
  <si>
    <t>m4_monthly_end092007</t>
  </si>
  <si>
    <t>DeepAR</t>
  </si>
  <si>
    <t>Naive2</t>
  </si>
  <si>
    <t>ARIMA</t>
  </si>
  <si>
    <t>ETS</t>
  </si>
  <si>
    <t>ETSARIMA</t>
  </si>
  <si>
    <t>Legaki</t>
  </si>
  <si>
    <t>m4_quarterly_end2003q3</t>
  </si>
  <si>
    <t>m4_quarterly_end2015q1</t>
  </si>
  <si>
    <t>c5.2x</t>
  </si>
  <si>
    <t>c5.4x</t>
  </si>
  <si>
    <t>Comb</t>
  </si>
  <si>
    <t>Naive</t>
  </si>
  <si>
    <t>sNaive</t>
  </si>
  <si>
    <t>SES</t>
  </si>
  <si>
    <t>Holt</t>
  </si>
  <si>
    <t>Damped</t>
  </si>
  <si>
    <t>Theta</t>
  </si>
  <si>
    <t>m4_quarterly_end2013q2</t>
  </si>
  <si>
    <t>m4_monthly_end042014</t>
  </si>
  <si>
    <t>m4_yearly_end2004</t>
  </si>
  <si>
    <t>m4_yearly_end2009</t>
  </si>
  <si>
    <t>MAD</t>
  </si>
  <si>
    <t>Mean</t>
  </si>
  <si>
    <t>Median</t>
  </si>
  <si>
    <t>m4_yearly_end1991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</si>
</sst>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5"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47">
    <xf numFmtId="0" fontId="0" fillId="0" borderId="0" xfId="0"/>
    <xf numFmtId="0" fontId="0" fillId="0" borderId="0" xfId="0" applyAlignment="1">
      <alignment wrapText="1"/>
    </xf>
    <xf numFmtId="0" fontId="1" fillId="0" borderId="4" xfId="0" applyFont="1" applyBorder="1"/>
    <xf numFmtId="0" fontId="1" fillId="0" borderId="5" xfId="0" applyFont="1" applyBorder="1" applyAlignment="1">
      <alignment wrapText="1"/>
    </xf>
    <xf numFmtId="0" fontId="1" fillId="0" borderId="6" xfId="0" applyFont="1" applyBorder="1" applyAlignment="1">
      <alignment wrapText="1"/>
    </xf>
    <xf numFmtId="0" fontId="0" fillId="0" borderId="7" xfId="0" applyBorder="1"/>
    <xf numFmtId="0" fontId="0" fillId="0" borderId="8" xfId="0" applyBorder="1" applyAlignment="1">
      <alignment wrapText="1"/>
    </xf>
    <xf numFmtId="0" fontId="0" fillId="0" borderId="4" xfId="0" applyBorder="1"/>
    <xf numFmtId="0" fontId="0" fillId="0" borderId="5" xfId="0" applyBorder="1" applyAlignment="1">
      <alignment wrapText="1"/>
    </xf>
    <xf numFmtId="0" fontId="0" fillId="0" borderId="6" xfId="0" applyBorder="1" applyAlignment="1">
      <alignment wrapText="1"/>
    </xf>
    <xf numFmtId="0" fontId="0" fillId="0" borderId="9" xfId="0" applyBorder="1"/>
    <xf numFmtId="0" fontId="0" fillId="0" borderId="10" xfId="0" applyBorder="1" applyAlignment="1">
      <alignment wrapText="1"/>
    </xf>
    <xf numFmtId="0" fontId="0" fillId="0" borderId="11" xfId="0" applyBorder="1" applyAlignment="1">
      <alignment wrapText="1"/>
    </xf>
    <xf numFmtId="0" fontId="2" fillId="0" borderId="1" xfId="0" applyFont="1" applyBorder="1"/>
    <xf numFmtId="0" fontId="0" fillId="0" borderId="3" xfId="0" applyBorder="1" applyAlignment="1">
      <alignment wrapText="1"/>
    </xf>
    <xf numFmtId="0" fontId="0" fillId="0" borderId="14" xfId="0" applyBorder="1" applyAlignment="1">
      <alignment vertical="top"/>
    </xf>
    <xf numFmtId="0" fontId="0" fillId="0" borderId="15" xfId="0"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3" fillId="0" borderId="7" xfId="0" applyFont="1" applyBorder="1"/>
    <xf numFmtId="0" fontId="3" fillId="0" borderId="7" xfId="0" applyFont="1" applyBorder="1" applyAlignment="1">
      <alignment wrapText="1"/>
    </xf>
    <xf numFmtId="0" fontId="3" fillId="0" borderId="9" xfId="0" applyFont="1" applyBorder="1" applyAlignment="1">
      <alignment wrapText="1"/>
    </xf>
    <xf numFmtId="0" fontId="3" fillId="0" borderId="0" xfId="0" applyFont="1" applyAlignment="1">
      <alignment wrapText="1"/>
    </xf>
    <xf numFmtId="0" fontId="4" fillId="0" borderId="16" xfId="0" applyFont="1" applyBorder="1" applyAlignment="1">
      <alignment wrapText="1"/>
    </xf>
    <xf numFmtId="0" fontId="0" fillId="0" borderId="17" xfId="0" applyBorder="1" applyAlignment="1">
      <alignment wrapText="1"/>
    </xf>
    <xf numFmtId="0" fontId="3" fillId="0" borderId="7" xfId="0" applyFont="1" applyBorder="1" applyAlignment="1">
      <alignment vertical="top" wrapText="1"/>
    </xf>
    <xf numFmtId="0" fontId="1" fillId="0" borderId="12" xfId="0" applyFont="1" applyBorder="1"/>
    <xf numFmtId="0" fontId="1" fillId="0" borderId="13" xfId="0" applyFont="1" applyBorder="1" applyAlignment="1">
      <alignment wrapText="1"/>
    </xf>
    <xf numFmtId="0" fontId="1" fillId="0" borderId="0" xfId="0" applyFont="1"/>
    <xf numFmtId="164" fontId="1" fillId="0" borderId="0" xfId="0" applyNumberFormat="1" applyFont="1"/>
    <xf numFmtId="0" fontId="1" fillId="0" borderId="0" xfId="0" applyFont="1" applyAlignment="1">
      <alignment wrapText="1"/>
    </xf>
    <xf numFmtId="164" fontId="0" fillId="0" borderId="0" xfId="0" applyNumberFormat="1"/>
    <xf numFmtId="165" fontId="0" fillId="0" borderId="0" xfId="0" applyNumberFormat="1"/>
    <xf numFmtId="0" fontId="0" fillId="0" borderId="0" xfId="0" applyFont="1"/>
    <xf numFmtId="164" fontId="0" fillId="2" borderId="0" xfId="0" applyNumberFormat="1" applyFill="1"/>
    <xf numFmtId="164" fontId="0" fillId="0" borderId="0" xfId="0" applyNumberFormat="1" applyFont="1"/>
    <xf numFmtId="164" fontId="0" fillId="2" borderId="0" xfId="0" applyNumberFormat="1" applyFont="1" applyFill="1"/>
    <xf numFmtId="0" fontId="0" fillId="2" borderId="0" xfId="0" applyFill="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0" borderId="12" xfId="0" applyBorder="1" applyAlignment="1">
      <alignment vertical="top" wrapText="1"/>
    </xf>
    <xf numFmtId="0" fontId="0" fillId="0" borderId="13" xfId="0" applyBorder="1" applyAlignment="1">
      <alignment vertical="top" wrapText="1"/>
    </xf>
    <xf numFmtId="0" fontId="4" fillId="0" borderId="1" xfId="0" applyFont="1" applyBorder="1" applyAlignment="1">
      <alignment horizontal="left" wrapText="1"/>
    </xf>
    <xf numFmtId="0" fontId="4" fillId="0" borderId="3" xfId="0" applyFont="1" applyBorder="1" applyAlignment="1">
      <alignment horizontal="left" wrapText="1"/>
    </xf>
    <xf numFmtId="0" fontId="2" fillId="3" borderId="0" xfId="0" applyFont="1" applyFill="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0"/>
  <sheetViews>
    <sheetView zoomScale="55" zoomScaleNormal="55" workbookViewId="0">
      <selection activeCell="E5" sqref="E5"/>
    </sheetView>
  </sheetViews>
  <sheetFormatPr baseColWidth="10" defaultRowHeight="14.5" x14ac:dyDescent="0.35"/>
  <cols>
    <col min="1" max="1" width="3.36328125" customWidth="1"/>
    <col min="2" max="2" width="18.08984375" bestFit="1" customWidth="1"/>
    <col min="3" max="3" width="33.08984375" style="1" bestFit="1" customWidth="1"/>
    <col min="4" max="4" width="24.1796875" style="1" customWidth="1"/>
    <col min="5" max="5" width="22.453125" customWidth="1"/>
  </cols>
  <sheetData>
    <row r="1" spans="2:4" ht="15" thickBot="1" x14ac:dyDescent="0.4"/>
    <row r="2" spans="2:4" ht="18.5" x14ac:dyDescent="0.45">
      <c r="B2" s="39" t="s">
        <v>1</v>
      </c>
      <c r="C2" s="40"/>
      <c r="D2" s="41"/>
    </row>
    <row r="3" spans="2:4" ht="24" customHeight="1" x14ac:dyDescent="0.35">
      <c r="B3" s="2" t="s">
        <v>2</v>
      </c>
      <c r="C3" s="3" t="s">
        <v>3</v>
      </c>
      <c r="D3" s="4" t="s">
        <v>4</v>
      </c>
    </row>
    <row r="4" spans="2:4" x14ac:dyDescent="0.35">
      <c r="B4" s="5" t="s">
        <v>5</v>
      </c>
      <c r="C4" s="1" t="s">
        <v>6</v>
      </c>
      <c r="D4" s="6"/>
    </row>
    <row r="5" spans="2:4" x14ac:dyDescent="0.35">
      <c r="B5" s="5" t="s">
        <v>7</v>
      </c>
      <c r="C5" s="1" t="s">
        <v>8</v>
      </c>
      <c r="D5" s="6"/>
    </row>
    <row r="6" spans="2:4" x14ac:dyDescent="0.35">
      <c r="B6" s="5" t="s">
        <v>9</v>
      </c>
      <c r="C6" s="1" t="s">
        <v>10</v>
      </c>
      <c r="D6" s="6"/>
    </row>
    <row r="7" spans="2:4" x14ac:dyDescent="0.35">
      <c r="B7" s="5" t="s">
        <v>11</v>
      </c>
      <c r="C7" s="1" t="s">
        <v>12</v>
      </c>
      <c r="D7" s="6"/>
    </row>
    <row r="8" spans="2:4" x14ac:dyDescent="0.35">
      <c r="B8" s="5" t="s">
        <v>13</v>
      </c>
      <c r="C8" s="1" t="s">
        <v>14</v>
      </c>
      <c r="D8" s="6"/>
    </row>
    <row r="9" spans="2:4" x14ac:dyDescent="0.35">
      <c r="B9" s="7" t="s">
        <v>15</v>
      </c>
      <c r="C9" s="8" t="s">
        <v>16</v>
      </c>
      <c r="D9" s="9"/>
    </row>
    <row r="10" spans="2:4" x14ac:dyDescent="0.35">
      <c r="B10" s="5" t="s">
        <v>17</v>
      </c>
      <c r="C10" s="1" t="s">
        <v>18</v>
      </c>
      <c r="D10" s="6"/>
    </row>
    <row r="11" spans="2:4" x14ac:dyDescent="0.35">
      <c r="B11" s="5" t="s">
        <v>19</v>
      </c>
      <c r="C11" s="1" t="s">
        <v>20</v>
      </c>
      <c r="D11" s="6"/>
    </row>
    <row r="12" spans="2:4" x14ac:dyDescent="0.35">
      <c r="B12" s="5" t="s">
        <v>21</v>
      </c>
      <c r="C12" s="1" t="s">
        <v>22</v>
      </c>
      <c r="D12" s="6"/>
    </row>
    <row r="13" spans="2:4" x14ac:dyDescent="0.35">
      <c r="B13" s="5" t="s">
        <v>23</v>
      </c>
      <c r="C13" s="1" t="s">
        <v>24</v>
      </c>
      <c r="D13" s="6"/>
    </row>
    <row r="14" spans="2:4" x14ac:dyDescent="0.35">
      <c r="B14" s="5" t="s">
        <v>25</v>
      </c>
      <c r="C14" s="1" t="s">
        <v>26</v>
      </c>
      <c r="D14" s="6"/>
    </row>
    <row r="15" spans="2:4" x14ac:dyDescent="0.35">
      <c r="B15" s="5" t="s">
        <v>27</v>
      </c>
      <c r="C15" s="1" t="s">
        <v>28</v>
      </c>
      <c r="D15" s="6"/>
    </row>
    <row r="16" spans="2:4" x14ac:dyDescent="0.35">
      <c r="B16" s="5" t="s">
        <v>29</v>
      </c>
      <c r="C16" s="1" t="s">
        <v>30</v>
      </c>
      <c r="D16" s="6"/>
    </row>
    <row r="17" spans="2:4" x14ac:dyDescent="0.35">
      <c r="B17" s="5" t="s">
        <v>31</v>
      </c>
      <c r="C17" s="1" t="s">
        <v>32</v>
      </c>
      <c r="D17" s="6"/>
    </row>
    <row r="18" spans="2:4" x14ac:dyDescent="0.35">
      <c r="B18" s="5" t="s">
        <v>33</v>
      </c>
      <c r="C18" s="1" t="s">
        <v>34</v>
      </c>
      <c r="D18" s="6"/>
    </row>
    <row r="19" spans="2:4" x14ac:dyDescent="0.35">
      <c r="B19" s="5" t="s">
        <v>35</v>
      </c>
      <c r="C19" s="1" t="s">
        <v>36</v>
      </c>
      <c r="D19" s="6"/>
    </row>
    <row r="20" spans="2:4" x14ac:dyDescent="0.35">
      <c r="B20" s="5" t="s">
        <v>37</v>
      </c>
      <c r="C20" s="1" t="s">
        <v>38</v>
      </c>
      <c r="D20" s="6"/>
    </row>
    <row r="21" spans="2:4" x14ac:dyDescent="0.35">
      <c r="B21" s="5" t="s">
        <v>39</v>
      </c>
      <c r="C21" s="1" t="s">
        <v>40</v>
      </c>
      <c r="D21" s="6"/>
    </row>
    <row r="22" spans="2:4" x14ac:dyDescent="0.35">
      <c r="B22" s="5" t="s">
        <v>41</v>
      </c>
      <c r="C22" s="1" t="s">
        <v>42</v>
      </c>
      <c r="D22" s="6"/>
    </row>
    <row r="23" spans="2:4" x14ac:dyDescent="0.35">
      <c r="B23" s="5" t="s">
        <v>43</v>
      </c>
      <c r="C23" s="1" t="s">
        <v>44</v>
      </c>
      <c r="D23" s="6"/>
    </row>
    <row r="24" spans="2:4" x14ac:dyDescent="0.35">
      <c r="B24" s="5" t="s">
        <v>45</v>
      </c>
      <c r="C24" s="1" t="s">
        <v>46</v>
      </c>
      <c r="D24" s="6"/>
    </row>
    <row r="25" spans="2:4" x14ac:dyDescent="0.35">
      <c r="B25" s="5" t="s">
        <v>47</v>
      </c>
      <c r="C25" s="1" t="s">
        <v>48</v>
      </c>
      <c r="D25" s="6"/>
    </row>
    <row r="26" spans="2:4" x14ac:dyDescent="0.35">
      <c r="B26" s="5" t="s">
        <v>49</v>
      </c>
      <c r="C26" s="1" t="s">
        <v>50</v>
      </c>
      <c r="D26" s="6"/>
    </row>
    <row r="27" spans="2:4" ht="15" thickBot="1" x14ac:dyDescent="0.4">
      <c r="B27" s="10" t="s">
        <v>51</v>
      </c>
      <c r="C27" s="11" t="s">
        <v>52</v>
      </c>
      <c r="D27" s="12"/>
    </row>
    <row r="28" spans="2:4" ht="15" thickBot="1" x14ac:dyDescent="0.4"/>
    <row r="29" spans="2:4" ht="18.5" x14ac:dyDescent="0.45">
      <c r="B29" s="13" t="s">
        <v>53</v>
      </c>
      <c r="C29" s="14"/>
    </row>
    <row r="30" spans="2:4" ht="31" customHeight="1" x14ac:dyDescent="0.35">
      <c r="B30" s="42" t="s">
        <v>54</v>
      </c>
      <c r="C30" s="43"/>
    </row>
    <row r="31" spans="2:4" ht="22.5" customHeight="1" x14ac:dyDescent="0.35">
      <c r="B31" s="2" t="s">
        <v>55</v>
      </c>
      <c r="C31" s="4" t="s">
        <v>56</v>
      </c>
    </row>
    <row r="32" spans="2:4" ht="58" x14ac:dyDescent="0.35">
      <c r="B32" s="15" t="s">
        <v>57</v>
      </c>
      <c r="C32" s="16" t="s">
        <v>58</v>
      </c>
    </row>
    <row r="33" spans="2:4" ht="29" x14ac:dyDescent="0.35">
      <c r="B33" s="17" t="s">
        <v>59</v>
      </c>
      <c r="C33" s="18" t="s">
        <v>60</v>
      </c>
    </row>
    <row r="34" spans="2:4" ht="44" thickBot="1" x14ac:dyDescent="0.4">
      <c r="B34" s="19" t="s">
        <v>61</v>
      </c>
      <c r="C34" s="12" t="s">
        <v>62</v>
      </c>
    </row>
    <row r="35" spans="2:4" ht="15" thickBot="1" x14ac:dyDescent="0.4"/>
    <row r="36" spans="2:4" ht="18.5" x14ac:dyDescent="0.45">
      <c r="B36" s="39" t="s">
        <v>63</v>
      </c>
      <c r="C36" s="40"/>
      <c r="D36" s="41"/>
    </row>
    <row r="37" spans="2:4" ht="26" customHeight="1" x14ac:dyDescent="0.35">
      <c r="B37" s="2" t="s">
        <v>64</v>
      </c>
      <c r="C37" s="3" t="s">
        <v>56</v>
      </c>
      <c r="D37" s="4" t="s">
        <v>65</v>
      </c>
    </row>
    <row r="38" spans="2:4" ht="58" x14ac:dyDescent="0.35">
      <c r="B38" s="17" t="s">
        <v>66</v>
      </c>
      <c r="C38" s="1" t="s">
        <v>67</v>
      </c>
      <c r="D38" s="18" t="s">
        <v>68</v>
      </c>
    </row>
    <row r="39" spans="2:4" x14ac:dyDescent="0.35">
      <c r="B39" s="5" t="s">
        <v>69</v>
      </c>
      <c r="C39" s="1" t="s">
        <v>70</v>
      </c>
      <c r="D39" s="6" t="s">
        <v>71</v>
      </c>
    </row>
    <row r="40" spans="2:4" ht="29" x14ac:dyDescent="0.35">
      <c r="B40" s="5" t="s">
        <v>72</v>
      </c>
      <c r="C40" s="1" t="s">
        <v>73</v>
      </c>
      <c r="D40" s="6" t="s">
        <v>68</v>
      </c>
    </row>
    <row r="41" spans="2:4" x14ac:dyDescent="0.35">
      <c r="B41" s="5" t="s">
        <v>74</v>
      </c>
      <c r="C41" s="1" t="s">
        <v>75</v>
      </c>
      <c r="D41" s="6" t="s">
        <v>71</v>
      </c>
    </row>
    <row r="42" spans="2:4" ht="72.5" x14ac:dyDescent="0.35">
      <c r="B42" s="5" t="s">
        <v>76</v>
      </c>
      <c r="C42" s="1" t="s">
        <v>77</v>
      </c>
      <c r="D42" s="6" t="s">
        <v>78</v>
      </c>
    </row>
    <row r="43" spans="2:4" ht="29" x14ac:dyDescent="0.35">
      <c r="B43" s="5" t="s">
        <v>79</v>
      </c>
      <c r="C43" s="1" t="s">
        <v>80</v>
      </c>
      <c r="D43" s="6" t="s">
        <v>78</v>
      </c>
    </row>
    <row r="44" spans="2:4" ht="43.5" x14ac:dyDescent="0.35">
      <c r="B44" s="5" t="s">
        <v>81</v>
      </c>
      <c r="C44" s="1" t="s">
        <v>82</v>
      </c>
      <c r="D44" s="6" t="s">
        <v>78</v>
      </c>
    </row>
    <row r="45" spans="2:4" ht="29" x14ac:dyDescent="0.35">
      <c r="B45" s="20" t="s">
        <v>83</v>
      </c>
      <c r="C45" s="1" t="s">
        <v>84</v>
      </c>
      <c r="D45" s="6" t="s">
        <v>78</v>
      </c>
    </row>
    <row r="46" spans="2:4" x14ac:dyDescent="0.35">
      <c r="B46" s="21" t="s">
        <v>85</v>
      </c>
      <c r="C46" s="1" t="s">
        <v>86</v>
      </c>
      <c r="D46" s="6" t="s">
        <v>78</v>
      </c>
    </row>
    <row r="47" spans="2:4" x14ac:dyDescent="0.35">
      <c r="B47" s="21" t="s">
        <v>87</v>
      </c>
      <c r="C47" s="1" t="s">
        <v>0</v>
      </c>
      <c r="D47" s="6" t="s">
        <v>78</v>
      </c>
    </row>
    <row r="48" spans="2:4" ht="130.5" x14ac:dyDescent="0.35">
      <c r="B48" s="21" t="s">
        <v>88</v>
      </c>
      <c r="C48" s="1" t="s">
        <v>89</v>
      </c>
      <c r="D48" s="6" t="s">
        <v>68</v>
      </c>
    </row>
    <row r="49" spans="2:4" ht="29" x14ac:dyDescent="0.35">
      <c r="B49" s="20" t="s">
        <v>90</v>
      </c>
      <c r="C49" s="1" t="s">
        <v>91</v>
      </c>
      <c r="D49" s="6" t="s">
        <v>68</v>
      </c>
    </row>
    <row r="50" spans="2:4" ht="43.5" x14ac:dyDescent="0.35">
      <c r="B50" s="21" t="s">
        <v>92</v>
      </c>
      <c r="C50" s="1" t="s">
        <v>93</v>
      </c>
      <c r="D50" s="6" t="s">
        <v>68</v>
      </c>
    </row>
    <row r="51" spans="2:4" ht="174" x14ac:dyDescent="0.35">
      <c r="B51" s="21" t="s">
        <v>94</v>
      </c>
      <c r="C51" s="1" t="s">
        <v>95</v>
      </c>
      <c r="D51" s="6" t="s">
        <v>96</v>
      </c>
    </row>
    <row r="52" spans="2:4" ht="116" x14ac:dyDescent="0.35">
      <c r="B52" s="21" t="s">
        <v>97</v>
      </c>
      <c r="C52" s="1" t="s">
        <v>98</v>
      </c>
      <c r="D52" s="6" t="s">
        <v>78</v>
      </c>
    </row>
    <row r="53" spans="2:4" x14ac:dyDescent="0.35">
      <c r="B53" s="21" t="s">
        <v>99</v>
      </c>
      <c r="C53" s="1" t="s">
        <v>100</v>
      </c>
      <c r="D53" s="6" t="s">
        <v>71</v>
      </c>
    </row>
    <row r="54" spans="2:4" ht="29" x14ac:dyDescent="0.35">
      <c r="B54" s="21" t="s">
        <v>101</v>
      </c>
      <c r="C54" s="1" t="s">
        <v>102</v>
      </c>
      <c r="D54" s="6" t="s">
        <v>78</v>
      </c>
    </row>
    <row r="55" spans="2:4" ht="116" x14ac:dyDescent="0.35">
      <c r="B55" s="21" t="s">
        <v>103</v>
      </c>
      <c r="C55" s="1" t="s">
        <v>104</v>
      </c>
      <c r="D55" s="6" t="s">
        <v>68</v>
      </c>
    </row>
    <row r="56" spans="2:4" ht="29" x14ac:dyDescent="0.35">
      <c r="B56" s="21" t="s">
        <v>105</v>
      </c>
      <c r="C56" s="1" t="s">
        <v>106</v>
      </c>
      <c r="D56" s="6" t="s">
        <v>68</v>
      </c>
    </row>
    <row r="57" spans="2:4" ht="15" thickBot="1" x14ac:dyDescent="0.4">
      <c r="B57" s="22" t="s">
        <v>107</v>
      </c>
      <c r="C57" s="11" t="s">
        <v>108</v>
      </c>
      <c r="D57" s="12" t="s">
        <v>68</v>
      </c>
    </row>
    <row r="58" spans="2:4" ht="15" thickBot="1" x14ac:dyDescent="0.4">
      <c r="B58" s="23"/>
    </row>
    <row r="59" spans="2:4" ht="55.5" x14ac:dyDescent="0.45">
      <c r="B59" s="24" t="s">
        <v>109</v>
      </c>
      <c r="C59" s="25"/>
    </row>
    <row r="60" spans="2:4" ht="72.5" x14ac:dyDescent="0.35">
      <c r="B60" s="26" t="s">
        <v>110</v>
      </c>
      <c r="C60" s="6" t="s">
        <v>111</v>
      </c>
    </row>
    <row r="61" spans="2:4" ht="43.5" x14ac:dyDescent="0.35">
      <c r="B61" s="21" t="s">
        <v>112</v>
      </c>
      <c r="C61" s="6" t="s">
        <v>113</v>
      </c>
    </row>
    <row r="62" spans="2:4" ht="29.5" thickBot="1" x14ac:dyDescent="0.4">
      <c r="B62" s="22" t="s">
        <v>114</v>
      </c>
      <c r="C62" s="12" t="s">
        <v>115</v>
      </c>
    </row>
    <row r="63" spans="2:4" ht="15" thickBot="1" x14ac:dyDescent="0.4"/>
    <row r="64" spans="2:4" ht="37" customHeight="1" x14ac:dyDescent="0.45">
      <c r="B64" s="44" t="s">
        <v>116</v>
      </c>
      <c r="C64" s="45"/>
    </row>
    <row r="65" spans="2:3" x14ac:dyDescent="0.35">
      <c r="B65" s="27" t="s">
        <v>2</v>
      </c>
      <c r="C65" s="28" t="s">
        <v>117</v>
      </c>
    </row>
    <row r="66" spans="2:3" ht="87" x14ac:dyDescent="0.35">
      <c r="B66" s="17" t="s">
        <v>118</v>
      </c>
      <c r="C66" s="18" t="s">
        <v>119</v>
      </c>
    </row>
    <row r="67" spans="2:3" ht="43.5" x14ac:dyDescent="0.35">
      <c r="B67" s="17" t="s">
        <v>120</v>
      </c>
      <c r="C67" s="6" t="s">
        <v>121</v>
      </c>
    </row>
    <row r="68" spans="2:3" ht="72.5" x14ac:dyDescent="0.35">
      <c r="B68" s="17" t="s">
        <v>122</v>
      </c>
      <c r="C68" s="6" t="s">
        <v>123</v>
      </c>
    </row>
    <row r="69" spans="2:3" x14ac:dyDescent="0.35">
      <c r="B69" s="5" t="s">
        <v>124</v>
      </c>
      <c r="C69" s="6" t="s">
        <v>125</v>
      </c>
    </row>
    <row r="70" spans="2:3" ht="29.5" thickBot="1" x14ac:dyDescent="0.4">
      <c r="B70" s="10" t="s">
        <v>126</v>
      </c>
      <c r="C70" s="12" t="s">
        <v>127</v>
      </c>
    </row>
  </sheetData>
  <mergeCells count="4">
    <mergeCell ref="B2:D2"/>
    <mergeCell ref="B30:C30"/>
    <mergeCell ref="B36:D36"/>
    <mergeCell ref="B64:C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BE6C-DDB8-47A2-816F-BAF7A0338D6F}">
  <dimension ref="A1:P115"/>
  <sheetViews>
    <sheetView tabSelected="1" zoomScale="55" zoomScaleNormal="55" workbookViewId="0">
      <pane ySplit="1" topLeftCell="A32" activePane="bottomLeft" state="frozen"/>
      <selection pane="bottomLeft" activeCell="A46" sqref="A46"/>
    </sheetView>
  </sheetViews>
  <sheetFormatPr baseColWidth="10" defaultRowHeight="14.5" x14ac:dyDescent="0.35"/>
  <cols>
    <col min="1" max="1" width="22.7265625" bestFit="1" customWidth="1"/>
    <col min="2" max="2" width="5.08984375" bestFit="1" customWidth="1"/>
    <col min="3" max="3" width="9.6328125" bestFit="1" customWidth="1"/>
    <col min="4" max="4" width="7.1796875" customWidth="1"/>
    <col min="5" max="5" width="7.7265625" customWidth="1"/>
    <col min="6" max="6" width="7.26953125" customWidth="1"/>
    <col min="7" max="7" width="10.54296875" bestFit="1" customWidth="1"/>
    <col min="8" max="8" width="9.54296875" bestFit="1" customWidth="1"/>
    <col min="9" max="9" width="8.5429687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7.726562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31" t="s">
        <v>128</v>
      </c>
      <c r="O1" s="29" t="s">
        <v>97</v>
      </c>
    </row>
    <row r="2" spans="1:15" s="29" customFormat="1" x14ac:dyDescent="0.35">
      <c r="H2" s="30"/>
      <c r="I2" s="30"/>
      <c r="L2" s="31"/>
      <c r="M2" s="31"/>
      <c r="N2" s="31"/>
    </row>
    <row r="3" spans="1:15" s="29" customFormat="1" x14ac:dyDescent="0.35">
      <c r="A3" s="34" t="s">
        <v>153</v>
      </c>
      <c r="B3" s="34">
        <v>1807</v>
      </c>
      <c r="C3" t="s">
        <v>146</v>
      </c>
      <c r="D3" s="32">
        <f>((E3/$E$12)+(F3/$F$12))/2</f>
        <v>0.98706907715301884</v>
      </c>
      <c r="E3" s="36">
        <v>0.18230000000000002</v>
      </c>
      <c r="F3" s="32">
        <v>1.0697000000000001</v>
      </c>
      <c r="H3" s="30"/>
      <c r="I3" s="30"/>
      <c r="L3" s="31"/>
      <c r="M3" s="31"/>
      <c r="N3" s="31"/>
    </row>
    <row r="4" spans="1:15" s="29" customFormat="1" x14ac:dyDescent="0.35">
      <c r="A4" s="34" t="s">
        <v>153</v>
      </c>
      <c r="B4" s="34">
        <v>1807</v>
      </c>
      <c r="C4" t="s">
        <v>147</v>
      </c>
      <c r="D4" s="32">
        <f t="shared" ref="D4:D10" si="0">((E4/$E$12)+(F4/$F$12))/2</f>
        <v>1.218725997602583</v>
      </c>
      <c r="E4" s="36">
        <v>0.222025</v>
      </c>
      <c r="F4" s="32">
        <v>1.3388</v>
      </c>
      <c r="H4" s="30"/>
      <c r="I4" s="30"/>
      <c r="L4" s="31"/>
      <c r="M4" s="31"/>
      <c r="N4" s="31"/>
    </row>
    <row r="5" spans="1:15" s="29" customFormat="1" x14ac:dyDescent="0.35">
      <c r="A5" s="34" t="s">
        <v>153</v>
      </c>
      <c r="B5" s="34">
        <v>1807</v>
      </c>
      <c r="C5" t="s">
        <v>136</v>
      </c>
      <c r="D5" s="32">
        <f t="shared" si="0"/>
        <v>1</v>
      </c>
      <c r="E5" s="36">
        <v>0.18418199999999998</v>
      </c>
      <c r="F5" s="32">
        <v>1.0867</v>
      </c>
      <c r="H5" s="30"/>
      <c r="I5" s="30"/>
      <c r="L5" s="31"/>
      <c r="M5" s="31"/>
      <c r="N5" s="31"/>
    </row>
    <row r="6" spans="1:15" s="29" customFormat="1" x14ac:dyDescent="0.35">
      <c r="A6" s="34" t="s">
        <v>153</v>
      </c>
      <c r="B6" s="34">
        <v>1807</v>
      </c>
      <c r="C6" t="s">
        <v>148</v>
      </c>
      <c r="D6" s="32">
        <f t="shared" si="0"/>
        <v>0.99716020732138833</v>
      </c>
      <c r="E6" s="36">
        <v>0.18344100000000002</v>
      </c>
      <c r="F6" s="32">
        <v>1.0849</v>
      </c>
      <c r="H6" s="30"/>
      <c r="I6" s="30"/>
      <c r="L6" s="31"/>
      <c r="M6" s="31"/>
      <c r="N6" s="31"/>
    </row>
    <row r="7" spans="1:15" s="29" customFormat="1" x14ac:dyDescent="0.35">
      <c r="A7" s="34" t="s">
        <v>153</v>
      </c>
      <c r="B7" s="34">
        <v>1807</v>
      </c>
      <c r="C7" t="s">
        <v>149</v>
      </c>
      <c r="D7" s="32">
        <f t="shared" si="0"/>
        <v>1.0418509570399976</v>
      </c>
      <c r="E7" s="36">
        <v>0.19873399999999999</v>
      </c>
      <c r="F7" s="32">
        <v>1.0918000000000001</v>
      </c>
      <c r="H7" s="30"/>
      <c r="I7" s="30"/>
      <c r="L7" s="31"/>
      <c r="M7" s="31"/>
      <c r="N7" s="31"/>
    </row>
    <row r="8" spans="1:15" s="29" customFormat="1" x14ac:dyDescent="0.35">
      <c r="A8" s="34" t="s">
        <v>153</v>
      </c>
      <c r="B8" s="34">
        <v>1807</v>
      </c>
      <c r="C8" t="s">
        <v>150</v>
      </c>
      <c r="D8" s="32">
        <f t="shared" si="0"/>
        <v>0.97496105674525979</v>
      </c>
      <c r="E8" s="36">
        <v>0.181094</v>
      </c>
      <c r="F8" s="32">
        <v>1.0505</v>
      </c>
      <c r="H8" s="30"/>
      <c r="I8" s="30"/>
      <c r="L8" s="31"/>
      <c r="M8" s="31"/>
      <c r="N8" s="31"/>
    </row>
    <row r="9" spans="1:15" s="29" customFormat="1" x14ac:dyDescent="0.35">
      <c r="A9" s="34" t="s">
        <v>153</v>
      </c>
      <c r="B9" s="34">
        <v>1807</v>
      </c>
      <c r="C9" t="s">
        <v>151</v>
      </c>
      <c r="D9" s="32">
        <f t="shared" si="0"/>
        <v>0.98357663360329006</v>
      </c>
      <c r="E9" s="36">
        <v>0.18316600000000002</v>
      </c>
      <c r="F9" s="32">
        <v>1.0569999999999999</v>
      </c>
      <c r="H9" s="30"/>
      <c r="I9" s="30"/>
      <c r="L9" s="31"/>
      <c r="M9" s="31"/>
      <c r="N9" s="31"/>
    </row>
    <row r="10" spans="1:15" s="29" customFormat="1" x14ac:dyDescent="0.35">
      <c r="A10" s="34" t="s">
        <v>153</v>
      </c>
      <c r="B10" s="34">
        <v>1807</v>
      </c>
      <c r="C10" t="s">
        <v>145</v>
      </c>
      <c r="D10" s="32">
        <f t="shared" si="0"/>
        <v>0.96912157377446995</v>
      </c>
      <c r="E10" s="36">
        <v>0.18157000000000001</v>
      </c>
      <c r="F10" s="32">
        <v>1.0349999999999999</v>
      </c>
      <c r="H10" s="30"/>
      <c r="I10" s="30"/>
      <c r="L10" s="31"/>
      <c r="M10" s="31"/>
      <c r="N10" s="31"/>
    </row>
    <row r="11" spans="1:15" s="29" customFormat="1" x14ac:dyDescent="0.35">
      <c r="H11" s="30"/>
      <c r="I11" s="30"/>
      <c r="L11" s="31"/>
      <c r="M11" s="31"/>
      <c r="N11" s="31"/>
    </row>
    <row r="12" spans="1:15" s="29" customFormat="1" x14ac:dyDescent="0.35">
      <c r="A12" t="s">
        <v>129</v>
      </c>
      <c r="B12">
        <v>1807</v>
      </c>
      <c r="C12" s="34" t="s">
        <v>136</v>
      </c>
      <c r="D12" s="32">
        <f t="shared" ref="D12:D16" si="1">((E12/$E$12)+(F12/$F$12))/2</f>
        <v>1</v>
      </c>
      <c r="E12" s="32">
        <v>0.18418199999999998</v>
      </c>
      <c r="F12" s="32">
        <v>1.0867</v>
      </c>
      <c r="H12" s="30"/>
      <c r="I12" s="30"/>
      <c r="L12" s="31"/>
      <c r="M12" s="31"/>
      <c r="N12" s="31"/>
    </row>
    <row r="13" spans="1:15" s="29" customFormat="1" x14ac:dyDescent="0.35">
      <c r="A13" t="s">
        <v>129</v>
      </c>
      <c r="B13">
        <v>1807</v>
      </c>
      <c r="C13" s="34" t="s">
        <v>137</v>
      </c>
      <c r="D13" s="32">
        <f t="shared" si="1"/>
        <v>0.98177970000920212</v>
      </c>
      <c r="E13" s="32">
        <v>0.18418199999999998</v>
      </c>
      <c r="F13" s="32">
        <v>1.0470999999999999</v>
      </c>
      <c r="H13" s="30"/>
      <c r="I13" s="30"/>
      <c r="L13" s="31"/>
      <c r="M13" s="31"/>
      <c r="N13" s="31"/>
    </row>
    <row r="14" spans="1:15" s="29" customFormat="1" x14ac:dyDescent="0.35">
      <c r="A14" t="s">
        <v>129</v>
      </c>
      <c r="B14">
        <v>1807</v>
      </c>
      <c r="C14" s="34" t="s">
        <v>138</v>
      </c>
      <c r="D14" s="32">
        <f t="shared" si="1"/>
        <v>0.98745017272730407</v>
      </c>
      <c r="E14" s="32">
        <v>0.18421999999999999</v>
      </c>
      <c r="F14" s="32">
        <v>1.0591999999999999</v>
      </c>
      <c r="H14" s="30"/>
      <c r="I14" s="30"/>
      <c r="L14" s="31"/>
      <c r="M14" s="31"/>
      <c r="N14" s="31"/>
    </row>
    <row r="15" spans="1:15" s="29" customFormat="1" x14ac:dyDescent="0.35">
      <c r="A15" t="s">
        <v>129</v>
      </c>
      <c r="B15">
        <v>1807</v>
      </c>
      <c r="C15" s="34" t="s">
        <v>139</v>
      </c>
      <c r="D15" s="32">
        <f t="shared" si="1"/>
        <v>0.95539858976795955</v>
      </c>
      <c r="E15" s="32">
        <v>0.17782000000000001</v>
      </c>
      <c r="F15" s="32">
        <v>1.0273000000000001</v>
      </c>
      <c r="H15" s="30"/>
      <c r="I15" s="30"/>
      <c r="L15" s="31"/>
      <c r="M15" s="31"/>
      <c r="N15" s="31"/>
    </row>
    <row r="16" spans="1:15" s="29" customFormat="1" x14ac:dyDescent="0.35">
      <c r="A16" t="s">
        <v>129</v>
      </c>
      <c r="B16">
        <v>1807</v>
      </c>
      <c r="C16" s="34" t="s">
        <v>140</v>
      </c>
      <c r="D16" s="32">
        <f t="shared" si="1"/>
        <v>0.97489061353174389</v>
      </c>
      <c r="E16" s="32">
        <v>0.181085</v>
      </c>
      <c r="F16" s="32">
        <v>1.0504</v>
      </c>
      <c r="H16" s="30"/>
      <c r="I16" s="30"/>
      <c r="L16" s="31"/>
      <c r="M16" s="31"/>
      <c r="N16" s="31"/>
    </row>
    <row r="17" spans="1:16" s="29" customFormat="1" x14ac:dyDescent="0.35">
      <c r="H17" s="30"/>
      <c r="I17" s="30"/>
      <c r="L17" s="31"/>
      <c r="M17" s="31"/>
      <c r="N17" s="31"/>
    </row>
    <row r="18" spans="1:16" s="29" customFormat="1" ht="18.5" x14ac:dyDescent="0.45">
      <c r="A18" s="46" t="s">
        <v>135</v>
      </c>
      <c r="B18" s="46"/>
      <c r="C18" s="46"/>
      <c r="D18" s="46"/>
      <c r="E18" s="46"/>
      <c r="F18" s="46"/>
      <c r="G18" s="46"/>
      <c r="H18" s="46"/>
      <c r="I18" s="46"/>
      <c r="J18" s="46"/>
      <c r="K18" s="46"/>
      <c r="L18" s="46"/>
      <c r="M18" s="46"/>
      <c r="N18" s="46"/>
      <c r="O18" s="46"/>
    </row>
    <row r="20" spans="1:16" x14ac:dyDescent="0.35">
      <c r="A20" t="s">
        <v>129</v>
      </c>
      <c r="B20">
        <v>1807</v>
      </c>
      <c r="C20" t="s">
        <v>130</v>
      </c>
      <c r="D20" s="32">
        <f t="shared" ref="D20:D29" si="2">((E20/$E$12)+(F20/$F$12))/2</f>
        <v>1.0487356548616615</v>
      </c>
      <c r="E20" s="32">
        <v>0.18890799999999999</v>
      </c>
      <c r="F20" s="32">
        <v>1.1647380000000001</v>
      </c>
      <c r="G20" s="32">
        <v>15.945872</v>
      </c>
      <c r="H20" s="32">
        <v>0.17411299999999999</v>
      </c>
      <c r="I20" s="32">
        <v>0.13309399999999999</v>
      </c>
      <c r="J20">
        <v>42</v>
      </c>
      <c r="K20">
        <v>100</v>
      </c>
      <c r="L20">
        <v>50</v>
      </c>
      <c r="M20" t="s">
        <v>132</v>
      </c>
      <c r="O20" s="33">
        <f t="shared" ref="O20:O29" si="3">(32*K20*L20)/B20</f>
        <v>88.544548976203657</v>
      </c>
      <c r="P20" t="s">
        <v>143</v>
      </c>
    </row>
    <row r="21" spans="1:16" x14ac:dyDescent="0.35">
      <c r="A21" t="s">
        <v>129</v>
      </c>
      <c r="B21">
        <v>1807</v>
      </c>
      <c r="C21" t="s">
        <v>130</v>
      </c>
      <c r="D21" s="32">
        <f t="shared" si="2"/>
        <v>1.0337032636089387</v>
      </c>
      <c r="E21" s="32">
        <v>0.18821099999999999</v>
      </c>
      <c r="F21" s="32">
        <v>1.1361790000000001</v>
      </c>
      <c r="G21" s="32">
        <v>17.135404999999999</v>
      </c>
      <c r="H21" s="32">
        <v>0.17378099999999999</v>
      </c>
      <c r="I21" s="32">
        <v>0.139372</v>
      </c>
      <c r="J21">
        <v>43</v>
      </c>
      <c r="K21">
        <v>100</v>
      </c>
      <c r="L21">
        <v>50</v>
      </c>
      <c r="M21" t="s">
        <v>132</v>
      </c>
      <c r="O21" s="33">
        <f t="shared" si="3"/>
        <v>88.544548976203657</v>
      </c>
    </row>
    <row r="22" spans="1:16" x14ac:dyDescent="0.35">
      <c r="A22" t="s">
        <v>129</v>
      </c>
      <c r="B22">
        <v>1807</v>
      </c>
      <c r="C22" t="s">
        <v>130</v>
      </c>
      <c r="D22" s="32">
        <f t="shared" si="2"/>
        <v>0.9975105311186524</v>
      </c>
      <c r="E22" s="32">
        <v>0.183397</v>
      </c>
      <c r="F22" s="32">
        <v>1.0859209999999999</v>
      </c>
      <c r="G22" s="32">
        <v>15.898186000000001</v>
      </c>
      <c r="H22" s="32">
        <v>0.16948299999999999</v>
      </c>
      <c r="I22" s="32">
        <v>0.13400300000000001</v>
      </c>
      <c r="J22">
        <v>44</v>
      </c>
      <c r="K22">
        <v>100</v>
      </c>
      <c r="L22">
        <v>50</v>
      </c>
      <c r="M22" t="s">
        <v>132</v>
      </c>
      <c r="O22" s="33">
        <f t="shared" si="3"/>
        <v>88.544548976203657</v>
      </c>
    </row>
    <row r="23" spans="1:16" x14ac:dyDescent="0.35">
      <c r="A23" t="s">
        <v>129</v>
      </c>
      <c r="B23">
        <v>1807</v>
      </c>
      <c r="C23" t="s">
        <v>130</v>
      </c>
      <c r="D23" s="32">
        <f t="shared" si="2"/>
        <v>1.0324214527904585</v>
      </c>
      <c r="E23" s="32">
        <v>0.18548600000000001</v>
      </c>
      <c r="F23" s="32">
        <v>1.1494709999999999</v>
      </c>
      <c r="G23" s="32">
        <v>16.568771999999999</v>
      </c>
      <c r="H23" s="32">
        <v>0.17547299999999999</v>
      </c>
      <c r="I23" s="32">
        <v>0.13783599999999999</v>
      </c>
      <c r="J23">
        <v>45</v>
      </c>
      <c r="K23">
        <v>100</v>
      </c>
      <c r="L23">
        <v>50</v>
      </c>
      <c r="M23" t="s">
        <v>132</v>
      </c>
      <c r="O23" s="33">
        <f t="shared" si="3"/>
        <v>88.544548976203657</v>
      </c>
    </row>
    <row r="24" spans="1:16" x14ac:dyDescent="0.35">
      <c r="A24" t="s">
        <v>129</v>
      </c>
      <c r="B24">
        <v>1807</v>
      </c>
      <c r="C24" t="s">
        <v>130</v>
      </c>
      <c r="D24" s="32">
        <f t="shared" si="2"/>
        <v>0.99593430356065216</v>
      </c>
      <c r="E24" s="32">
        <v>0.18288399999999999</v>
      </c>
      <c r="F24" s="32">
        <v>1.0855220000000001</v>
      </c>
      <c r="G24" s="32">
        <v>15.614853</v>
      </c>
      <c r="H24" s="32">
        <v>0.16871</v>
      </c>
      <c r="I24" s="32">
        <v>0.13237499999999999</v>
      </c>
      <c r="J24">
        <v>46</v>
      </c>
      <c r="K24">
        <v>100</v>
      </c>
      <c r="L24">
        <v>50</v>
      </c>
      <c r="M24" t="s">
        <v>132</v>
      </c>
      <c r="O24" s="33">
        <f t="shared" si="3"/>
        <v>88.544548976203657</v>
      </c>
    </row>
    <row r="25" spans="1:16" x14ac:dyDescent="0.35">
      <c r="A25" t="s">
        <v>129</v>
      </c>
      <c r="B25">
        <v>1807</v>
      </c>
      <c r="C25" t="s">
        <v>130</v>
      </c>
      <c r="D25" s="32">
        <f t="shared" si="2"/>
        <v>1.0042840705161606</v>
      </c>
      <c r="E25" s="32">
        <v>0.183471</v>
      </c>
      <c r="F25" s="32">
        <v>1.100206</v>
      </c>
      <c r="G25" s="32">
        <v>16.535036000000002</v>
      </c>
      <c r="H25" s="32">
        <v>0.17122100000000001</v>
      </c>
      <c r="I25" s="32">
        <v>0.13476099999999999</v>
      </c>
      <c r="J25">
        <v>47</v>
      </c>
      <c r="K25">
        <v>100</v>
      </c>
      <c r="L25">
        <v>50</v>
      </c>
      <c r="M25" t="s">
        <v>132</v>
      </c>
      <c r="O25" s="33">
        <f t="shared" si="3"/>
        <v>88.544548976203657</v>
      </c>
    </row>
    <row r="26" spans="1:16" x14ac:dyDescent="0.35">
      <c r="A26" t="s">
        <v>129</v>
      </c>
      <c r="B26">
        <v>1807</v>
      </c>
      <c r="C26" t="s">
        <v>130</v>
      </c>
      <c r="D26" s="32">
        <f t="shared" si="2"/>
        <v>1.0019513427648863</v>
      </c>
      <c r="E26" s="32">
        <v>0.18452199999999999</v>
      </c>
      <c r="F26" s="32">
        <v>1.088935</v>
      </c>
      <c r="G26" s="32">
        <v>15.752922999999999</v>
      </c>
      <c r="H26" s="32">
        <v>0.17055699999999999</v>
      </c>
      <c r="I26" s="32">
        <v>0.13359199999999999</v>
      </c>
      <c r="J26">
        <v>48</v>
      </c>
      <c r="K26">
        <v>100</v>
      </c>
      <c r="L26">
        <v>50</v>
      </c>
      <c r="M26" t="s">
        <v>132</v>
      </c>
      <c r="O26" s="33">
        <f t="shared" si="3"/>
        <v>88.544548976203657</v>
      </c>
    </row>
    <row r="27" spans="1:16" x14ac:dyDescent="0.35">
      <c r="A27" t="s">
        <v>129</v>
      </c>
      <c r="B27">
        <v>1807</v>
      </c>
      <c r="C27" t="s">
        <v>130</v>
      </c>
      <c r="D27" s="32">
        <f t="shared" si="2"/>
        <v>1.0057259684905016</v>
      </c>
      <c r="E27" s="32">
        <v>0.185025</v>
      </c>
      <c r="F27" s="32">
        <v>1.094171</v>
      </c>
      <c r="G27" s="32">
        <v>15.625429</v>
      </c>
      <c r="H27" s="32">
        <v>0.16845599999999999</v>
      </c>
      <c r="I27" s="32">
        <v>0.13175000000000001</v>
      </c>
      <c r="J27">
        <v>49</v>
      </c>
      <c r="K27">
        <v>100</v>
      </c>
      <c r="L27">
        <v>50</v>
      </c>
      <c r="M27" t="s">
        <v>132</v>
      </c>
      <c r="O27" s="33">
        <f t="shared" si="3"/>
        <v>88.544548976203657</v>
      </c>
    </row>
    <row r="28" spans="1:16" x14ac:dyDescent="0.35">
      <c r="A28" t="s">
        <v>129</v>
      </c>
      <c r="B28">
        <v>1807</v>
      </c>
      <c r="C28" t="s">
        <v>130</v>
      </c>
      <c r="D28" s="32">
        <f t="shared" si="2"/>
        <v>1.0238785912902535</v>
      </c>
      <c r="E28" s="32">
        <v>0.18790999999999999</v>
      </c>
      <c r="F28" s="32">
        <v>1.1166020000000001</v>
      </c>
      <c r="G28" s="32">
        <v>15.845134</v>
      </c>
      <c r="H28" s="32">
        <v>0.172181</v>
      </c>
      <c r="I28" s="32">
        <v>0.136849</v>
      </c>
      <c r="J28">
        <v>50</v>
      </c>
      <c r="K28">
        <v>100</v>
      </c>
      <c r="L28">
        <v>50</v>
      </c>
      <c r="M28" t="s">
        <v>132</v>
      </c>
      <c r="O28" s="33">
        <f t="shared" si="3"/>
        <v>88.544548976203657</v>
      </c>
    </row>
    <row r="29" spans="1:16" x14ac:dyDescent="0.35">
      <c r="A29" t="s">
        <v>129</v>
      </c>
      <c r="B29">
        <v>1807</v>
      </c>
      <c r="C29" t="s">
        <v>130</v>
      </c>
      <c r="D29" s="32">
        <f t="shared" si="2"/>
        <v>1.0399034330949333</v>
      </c>
      <c r="E29" s="32">
        <v>0.18714500000000001</v>
      </c>
      <c r="F29" s="32">
        <v>1.1559440000000001</v>
      </c>
      <c r="G29" s="32">
        <v>16.837067000000001</v>
      </c>
      <c r="H29" s="32">
        <v>0.176291</v>
      </c>
      <c r="I29" s="32">
        <v>0.13727700000000001</v>
      </c>
      <c r="J29">
        <v>51</v>
      </c>
      <c r="K29">
        <v>100</v>
      </c>
      <c r="L29">
        <v>50</v>
      </c>
      <c r="M29" t="s">
        <v>132</v>
      </c>
      <c r="O29" s="33">
        <f t="shared" si="3"/>
        <v>88.544548976203657</v>
      </c>
    </row>
    <row r="30" spans="1:16" x14ac:dyDescent="0.35">
      <c r="C30" t="s">
        <v>157</v>
      </c>
      <c r="D30" s="37">
        <f>AVERAGE(D20:D29)</f>
        <v>1.0184048612097099</v>
      </c>
      <c r="E30" s="37">
        <f>AVERAGE(E20:E29)</f>
        <v>0.18569590000000002</v>
      </c>
      <c r="F30" s="37">
        <f>AVERAGE(F20:F29)</f>
        <v>1.1177689000000002</v>
      </c>
      <c r="G30" s="37">
        <f>AVERAGE(G20:G29)</f>
        <v>16.175867700000001</v>
      </c>
      <c r="H30" s="32"/>
      <c r="I30" s="32"/>
      <c r="O30" s="33"/>
    </row>
    <row r="31" spans="1:16" x14ac:dyDescent="0.35">
      <c r="C31" t="s">
        <v>158</v>
      </c>
      <c r="D31" s="35">
        <f>MEDIAN(D20:D29)</f>
        <v>1.0148022798903775</v>
      </c>
      <c r="E31" s="35">
        <f>MEDIAN(E20:E29)</f>
        <v>0.18525550000000002</v>
      </c>
      <c r="F31" s="35">
        <f>MEDIAN(F20:F29)</f>
        <v>1.1084040000000002</v>
      </c>
      <c r="G31" s="35">
        <f>MEDIAN(G20:G29)</f>
        <v>15.922029</v>
      </c>
    </row>
    <row r="32" spans="1:16" x14ac:dyDescent="0.35">
      <c r="C32" t="s">
        <v>156</v>
      </c>
      <c r="D32" s="35">
        <f t="array" ref="D32">MEDIAN(ABS(D20:D29-MEDIAN(D20:D29)))</f>
        <v>1.7455460835903047E-2</v>
      </c>
      <c r="E32" s="35">
        <f t="array" ref="E32">MEDIAN(ABS(E20:E29-MEDIAN(E20:E29)))</f>
        <v>1.8740000000000007E-3</v>
      </c>
      <c r="F32" s="35">
        <f t="array" ref="F32">MEDIAN(ABS(F20:F29-MEDIAN(F20:F29)))</f>
        <v>2.2682500000000161E-2</v>
      </c>
      <c r="G32" s="35">
        <f t="array" ref="G32">MEDIAN(ABS(G20:G29-MEDIAN(G20:G29)))</f>
        <v>0.30188799999999993</v>
      </c>
    </row>
    <row r="34" spans="1:16" x14ac:dyDescent="0.35">
      <c r="A34" t="s">
        <v>129</v>
      </c>
      <c r="B34">
        <v>1807</v>
      </c>
      <c r="C34" t="s">
        <v>130</v>
      </c>
      <c r="D34" s="32">
        <f t="shared" ref="D34:D43" si="4">((E34/$E$12)+(F34/$F$12))/2</f>
        <v>0.99151631395677098</v>
      </c>
      <c r="E34" s="32">
        <v>0.183175</v>
      </c>
      <c r="F34" s="32">
        <v>1.074203</v>
      </c>
      <c r="G34" s="32">
        <v>15.356304</v>
      </c>
      <c r="H34" s="32">
        <v>0.16844400000000001</v>
      </c>
      <c r="I34" s="32">
        <v>0.131406</v>
      </c>
      <c r="J34">
        <v>42</v>
      </c>
      <c r="K34">
        <v>100</v>
      </c>
      <c r="L34">
        <v>50</v>
      </c>
      <c r="M34" t="s">
        <v>132</v>
      </c>
      <c r="P34" t="s">
        <v>144</v>
      </c>
    </row>
    <row r="35" spans="1:16" x14ac:dyDescent="0.35">
      <c r="A35" t="s">
        <v>129</v>
      </c>
      <c r="B35">
        <v>1807</v>
      </c>
      <c r="C35" t="s">
        <v>130</v>
      </c>
      <c r="D35" s="32">
        <f t="shared" si="4"/>
        <v>1.0039230380364317</v>
      </c>
      <c r="E35" s="32">
        <v>0.18439900000000001</v>
      </c>
      <c r="F35" s="32">
        <v>1.0939460000000001</v>
      </c>
      <c r="G35" s="32">
        <v>17.048686</v>
      </c>
      <c r="H35" s="32">
        <v>0.16958699999999999</v>
      </c>
      <c r="I35" s="32">
        <v>0.13634599999999999</v>
      </c>
      <c r="J35">
        <v>43</v>
      </c>
      <c r="K35">
        <v>100</v>
      </c>
      <c r="L35">
        <v>50</v>
      </c>
      <c r="M35" t="s">
        <v>132</v>
      </c>
    </row>
    <row r="36" spans="1:16" x14ac:dyDescent="0.35">
      <c r="A36" t="s">
        <v>129</v>
      </c>
      <c r="B36">
        <v>1807</v>
      </c>
      <c r="C36" t="s">
        <v>130</v>
      </c>
      <c r="D36" s="32">
        <f t="shared" si="4"/>
        <v>0.9981870645736437</v>
      </c>
      <c r="E36" s="32">
        <v>0.183944</v>
      </c>
      <c r="F36" s="32">
        <v>1.0841639999999999</v>
      </c>
      <c r="G36" s="32">
        <v>15.578929</v>
      </c>
      <c r="H36" s="32">
        <v>0.16878899999999999</v>
      </c>
      <c r="I36" s="32">
        <v>0.13390099999999999</v>
      </c>
      <c r="J36">
        <v>44</v>
      </c>
      <c r="K36">
        <v>100</v>
      </c>
      <c r="L36">
        <v>50</v>
      </c>
      <c r="M36" t="s">
        <v>132</v>
      </c>
    </row>
    <row r="37" spans="1:16" x14ac:dyDescent="0.35">
      <c r="A37" t="s">
        <v>129</v>
      </c>
      <c r="B37">
        <v>1807</v>
      </c>
      <c r="C37" t="s">
        <v>130</v>
      </c>
      <c r="D37" s="32">
        <f t="shared" si="4"/>
        <v>0.99483620945740814</v>
      </c>
      <c r="E37" s="32">
        <v>0.18290000000000001</v>
      </c>
      <c r="F37" s="32">
        <v>1.0830409999999999</v>
      </c>
      <c r="G37" s="32">
        <v>15.032558999999999</v>
      </c>
      <c r="H37" s="32">
        <v>0.16922899999999999</v>
      </c>
      <c r="I37" s="32">
        <v>0.13259199999999999</v>
      </c>
      <c r="J37">
        <v>45</v>
      </c>
      <c r="K37">
        <v>100</v>
      </c>
      <c r="L37">
        <v>50</v>
      </c>
      <c r="M37" t="s">
        <v>132</v>
      </c>
    </row>
    <row r="38" spans="1:16" x14ac:dyDescent="0.35">
      <c r="A38" t="s">
        <v>129</v>
      </c>
      <c r="B38">
        <v>1807</v>
      </c>
      <c r="C38" t="s">
        <v>130</v>
      </c>
      <c r="D38" s="32">
        <f t="shared" si="4"/>
        <v>1.0023064583644168</v>
      </c>
      <c r="E38" s="32">
        <v>0.18247099999999999</v>
      </c>
      <c r="F38" s="32">
        <v>1.1018079999999999</v>
      </c>
      <c r="G38" s="32">
        <v>15.936114</v>
      </c>
      <c r="H38" s="32">
        <v>0.16878099999999999</v>
      </c>
      <c r="I38" s="32">
        <v>0.132108</v>
      </c>
      <c r="J38">
        <v>46</v>
      </c>
      <c r="K38">
        <v>100</v>
      </c>
      <c r="L38">
        <v>50</v>
      </c>
      <c r="M38" t="s">
        <v>132</v>
      </c>
    </row>
    <row r="39" spans="1:16" x14ac:dyDescent="0.35">
      <c r="A39" t="s">
        <v>129</v>
      </c>
      <c r="B39">
        <v>1807</v>
      </c>
      <c r="C39" t="s">
        <v>130</v>
      </c>
      <c r="D39" s="32">
        <f t="shared" si="4"/>
        <v>0.99219513708787199</v>
      </c>
      <c r="E39" s="32">
        <v>0.18215000000000001</v>
      </c>
      <c r="F39" s="32">
        <v>1.081726</v>
      </c>
      <c r="G39" s="32">
        <v>15.698267</v>
      </c>
      <c r="H39" s="32">
        <v>0.169208</v>
      </c>
      <c r="I39" s="32">
        <v>0.13084100000000001</v>
      </c>
      <c r="J39">
        <v>47</v>
      </c>
      <c r="K39">
        <v>100</v>
      </c>
      <c r="L39">
        <v>50</v>
      </c>
      <c r="M39" t="s">
        <v>132</v>
      </c>
    </row>
    <row r="40" spans="1:16" x14ac:dyDescent="0.35">
      <c r="A40" t="s">
        <v>129</v>
      </c>
      <c r="B40">
        <v>1807</v>
      </c>
      <c r="C40" t="s">
        <v>130</v>
      </c>
      <c r="D40" s="32">
        <f t="shared" si="4"/>
        <v>1.0137381745246152</v>
      </c>
      <c r="E40" s="32">
        <v>0.18592900000000001</v>
      </c>
      <c r="F40" s="32">
        <v>1.1062510000000001</v>
      </c>
      <c r="G40" s="32">
        <v>16.195312999999999</v>
      </c>
      <c r="H40" s="32">
        <v>0.17321700000000001</v>
      </c>
      <c r="I40" s="32">
        <v>0.135769</v>
      </c>
      <c r="J40">
        <v>48</v>
      </c>
      <c r="K40">
        <v>100</v>
      </c>
      <c r="L40">
        <v>50</v>
      </c>
      <c r="M40" t="s">
        <v>132</v>
      </c>
    </row>
    <row r="41" spans="1:16" x14ac:dyDescent="0.35">
      <c r="A41" t="s">
        <v>129</v>
      </c>
      <c r="B41">
        <v>1807</v>
      </c>
      <c r="C41" t="s">
        <v>130</v>
      </c>
      <c r="D41" s="32">
        <f t="shared" si="4"/>
        <v>1.0107367610797935</v>
      </c>
      <c r="E41" s="32">
        <v>0.18472</v>
      </c>
      <c r="F41" s="32">
        <v>1.1068610000000001</v>
      </c>
      <c r="G41" s="32">
        <v>16.393083000000001</v>
      </c>
      <c r="H41" s="32">
        <v>0.172156</v>
      </c>
      <c r="I41" s="32">
        <v>0.135298</v>
      </c>
      <c r="J41">
        <v>49</v>
      </c>
      <c r="K41">
        <v>100</v>
      </c>
      <c r="L41">
        <v>50</v>
      </c>
      <c r="M41" t="s">
        <v>132</v>
      </c>
    </row>
    <row r="42" spans="1:16" x14ac:dyDescent="0.35">
      <c r="A42" t="s">
        <v>129</v>
      </c>
      <c r="B42">
        <v>1807</v>
      </c>
      <c r="C42" t="s">
        <v>130</v>
      </c>
      <c r="D42" s="32">
        <f t="shared" si="4"/>
        <v>1.108023255460034</v>
      </c>
      <c r="E42" s="32">
        <v>0.194329</v>
      </c>
      <c r="F42" s="32">
        <v>1.261609</v>
      </c>
      <c r="G42" s="32">
        <v>19.92032</v>
      </c>
      <c r="H42" s="32">
        <v>0.183671</v>
      </c>
      <c r="I42" s="32">
        <v>0.14524100000000001</v>
      </c>
      <c r="J42">
        <v>50</v>
      </c>
      <c r="K42">
        <v>100</v>
      </c>
      <c r="L42">
        <v>50</v>
      </c>
      <c r="M42" t="s">
        <v>132</v>
      </c>
    </row>
    <row r="43" spans="1:16" x14ac:dyDescent="0.35">
      <c r="A43" t="s">
        <v>129</v>
      </c>
      <c r="B43">
        <v>1807</v>
      </c>
      <c r="C43" t="s">
        <v>130</v>
      </c>
      <c r="D43" s="32">
        <f t="shared" si="4"/>
        <v>1.0478281739912867</v>
      </c>
      <c r="E43" s="32">
        <v>0.18736900000000001</v>
      </c>
      <c r="F43" s="32">
        <v>1.1718459999999999</v>
      </c>
      <c r="G43" s="32">
        <v>17.1997</v>
      </c>
      <c r="H43" s="32">
        <v>0.17655799999999999</v>
      </c>
      <c r="I43" s="32">
        <v>0.13827800000000001</v>
      </c>
      <c r="J43">
        <v>51</v>
      </c>
      <c r="K43">
        <v>100</v>
      </c>
      <c r="L43">
        <v>50</v>
      </c>
      <c r="M43" t="s">
        <v>132</v>
      </c>
    </row>
    <row r="44" spans="1:16" x14ac:dyDescent="0.35">
      <c r="C44" t="s">
        <v>157</v>
      </c>
      <c r="D44" s="37">
        <f>AVERAGE(D34:D43)</f>
        <v>1.0163290586532274</v>
      </c>
      <c r="E44" s="37">
        <f>AVERAGE(E34:E43)</f>
        <v>0.18513860000000001</v>
      </c>
      <c r="F44" s="37">
        <f>AVERAGE(F34:F43)</f>
        <v>1.1165455</v>
      </c>
      <c r="G44" s="37">
        <f>AVERAGE(G34:G43)</f>
        <v>16.435927499999998</v>
      </c>
    </row>
    <row r="45" spans="1:16" x14ac:dyDescent="0.35">
      <c r="C45" t="s">
        <v>158</v>
      </c>
      <c r="D45" s="35">
        <f>MEDIAN(D34:D43)</f>
        <v>1.0031147482004243</v>
      </c>
      <c r="E45" s="35">
        <f>MEDIAN(E34:E43)</f>
        <v>0.18417149999999999</v>
      </c>
      <c r="F45" s="35">
        <f>MEDIAN(F34:F43)</f>
        <v>1.097877</v>
      </c>
      <c r="G45" s="35">
        <f>MEDIAN(G34:G43)</f>
        <v>16.065713500000001</v>
      </c>
    </row>
    <row r="46" spans="1:16" x14ac:dyDescent="0.35">
      <c r="C46" t="s">
        <v>156</v>
      </c>
      <c r="D46" s="35">
        <f t="array" ref="D46">MEDIAN(ABS(D34:D43-MEDIAN(D34:D43)))</f>
        <v>9.4509825336035469E-3</v>
      </c>
      <c r="E46" s="35">
        <f t="array" ref="E46">MEDIAN(ABS(E34:E43-MEDIAN(E34:E43)))</f>
        <v>1.4859999999999873E-3</v>
      </c>
      <c r="F46" s="35">
        <f t="array" ref="F46">MEDIAN(ABS(F34:F43-MEDIAN(F34:F43)))</f>
        <v>1.4274500000000079E-2</v>
      </c>
      <c r="G46" s="35">
        <f t="array" ref="G46">MEDIAN(ABS(G34:G43-MEDIAN(G34:G43)))</f>
        <v>0.59809700000000099</v>
      </c>
    </row>
    <row r="48" spans="1:16" x14ac:dyDescent="0.35">
      <c r="A48" t="s">
        <v>129</v>
      </c>
      <c r="B48">
        <v>1807</v>
      </c>
      <c r="C48" t="s">
        <v>130</v>
      </c>
      <c r="D48" s="32">
        <f t="shared" ref="D48:D56" si="5">((E48/$E$12)+(F48/$F$12))/2</f>
        <v>1.0098321131215271</v>
      </c>
      <c r="E48" s="32">
        <v>0.186394</v>
      </c>
      <c r="F48" s="32">
        <v>1.095018</v>
      </c>
      <c r="G48" s="32">
        <v>16.173891999999999</v>
      </c>
      <c r="H48" s="32">
        <v>0.17027400000000001</v>
      </c>
      <c r="I48" s="32">
        <v>0.133715</v>
      </c>
      <c r="J48">
        <v>43</v>
      </c>
      <c r="K48">
        <v>100</v>
      </c>
      <c r="L48">
        <v>100</v>
      </c>
      <c r="M48" t="s">
        <v>132</v>
      </c>
      <c r="O48" s="33">
        <f t="shared" ref="O48:O56" si="6">(32*K48*L48)/B48</f>
        <v>177.08909795240731</v>
      </c>
    </row>
    <row r="49" spans="1:15" x14ac:dyDescent="0.35">
      <c r="A49" t="s">
        <v>129</v>
      </c>
      <c r="B49">
        <v>1807</v>
      </c>
      <c r="C49" t="s">
        <v>130</v>
      </c>
      <c r="D49" s="32">
        <f t="shared" si="5"/>
        <v>1.0186790895145419</v>
      </c>
      <c r="E49" s="32">
        <v>0.186524</v>
      </c>
      <c r="F49" s="32">
        <v>1.1134790000000001</v>
      </c>
      <c r="G49" s="32">
        <v>15.712464000000001</v>
      </c>
      <c r="H49" s="32">
        <v>0.173148</v>
      </c>
      <c r="I49" s="32">
        <v>0.13456199999999999</v>
      </c>
      <c r="J49">
        <v>44</v>
      </c>
      <c r="K49">
        <v>100</v>
      </c>
      <c r="L49">
        <v>100</v>
      </c>
      <c r="M49" t="s">
        <v>132</v>
      </c>
      <c r="O49" s="33">
        <f t="shared" si="6"/>
        <v>177.08909795240731</v>
      </c>
    </row>
    <row r="50" spans="1:15" x14ac:dyDescent="0.35">
      <c r="A50" t="s">
        <v>129</v>
      </c>
      <c r="B50">
        <v>1807</v>
      </c>
      <c r="C50" t="s">
        <v>130</v>
      </c>
      <c r="D50" s="32">
        <f t="shared" si="5"/>
        <v>1.0800164823704728</v>
      </c>
      <c r="E50" s="32">
        <v>0.192075</v>
      </c>
      <c r="F50" s="32">
        <v>1.214038</v>
      </c>
      <c r="G50" s="32">
        <v>17.28293</v>
      </c>
      <c r="H50" s="32">
        <v>0.184116</v>
      </c>
      <c r="I50" s="32">
        <v>0.13971500000000001</v>
      </c>
      <c r="J50">
        <v>45</v>
      </c>
      <c r="K50">
        <v>100</v>
      </c>
      <c r="L50">
        <v>100</v>
      </c>
      <c r="M50" t="s">
        <v>132</v>
      </c>
      <c r="O50" s="33">
        <f t="shared" si="6"/>
        <v>177.08909795240731</v>
      </c>
    </row>
    <row r="51" spans="1:15" x14ac:dyDescent="0.35">
      <c r="A51" t="s">
        <v>129</v>
      </c>
      <c r="B51">
        <v>1807</v>
      </c>
      <c r="C51" t="s">
        <v>130</v>
      </c>
      <c r="D51" s="32">
        <f t="shared" si="5"/>
        <v>1.025905301676084</v>
      </c>
      <c r="E51" s="32">
        <v>0.18968399999999999</v>
      </c>
      <c r="F51" s="32">
        <v>1.1105400000000001</v>
      </c>
      <c r="G51" s="32">
        <v>16.741209000000001</v>
      </c>
      <c r="H51" s="32">
        <v>0.17502799999999999</v>
      </c>
      <c r="I51" s="32">
        <v>0.14104700000000001</v>
      </c>
      <c r="J51">
        <v>46</v>
      </c>
      <c r="K51">
        <v>100</v>
      </c>
      <c r="L51">
        <v>100</v>
      </c>
      <c r="M51" t="s">
        <v>132</v>
      </c>
      <c r="O51" s="33">
        <f t="shared" si="6"/>
        <v>177.08909795240731</v>
      </c>
    </row>
    <row r="52" spans="1:15" x14ac:dyDescent="0.35">
      <c r="A52" t="s">
        <v>129</v>
      </c>
      <c r="B52">
        <v>1807</v>
      </c>
      <c r="C52" t="s">
        <v>130</v>
      </c>
      <c r="D52" s="32">
        <f t="shared" si="5"/>
        <v>1.0302963492045729</v>
      </c>
      <c r="E52" s="32">
        <v>0.18829699999999999</v>
      </c>
      <c r="F52" s="32">
        <v>1.1282669999999999</v>
      </c>
      <c r="G52" s="32">
        <v>15.982008</v>
      </c>
      <c r="H52" s="32">
        <v>0.17574300000000001</v>
      </c>
      <c r="I52" s="32">
        <v>0.134602</v>
      </c>
      <c r="J52">
        <v>47</v>
      </c>
      <c r="K52">
        <v>100</v>
      </c>
      <c r="L52">
        <v>100</v>
      </c>
      <c r="M52" t="s">
        <v>132</v>
      </c>
      <c r="O52" s="33">
        <f t="shared" si="6"/>
        <v>177.08909795240731</v>
      </c>
    </row>
    <row r="53" spans="1:15" x14ac:dyDescent="0.35">
      <c r="A53" t="s">
        <v>129</v>
      </c>
      <c r="B53">
        <v>1807</v>
      </c>
      <c r="C53" t="s">
        <v>130</v>
      </c>
      <c r="D53" s="32">
        <f t="shared" si="5"/>
        <v>1.0844711623352914</v>
      </c>
      <c r="E53" s="32">
        <v>0.19630300000000001</v>
      </c>
      <c r="F53" s="32">
        <v>1.198774</v>
      </c>
      <c r="G53" s="32">
        <v>18.347179000000001</v>
      </c>
      <c r="H53" s="32">
        <v>0.183892</v>
      </c>
      <c r="I53" s="32">
        <v>0.14489199999999999</v>
      </c>
      <c r="J53">
        <v>48</v>
      </c>
      <c r="K53">
        <v>100</v>
      </c>
      <c r="L53">
        <v>100</v>
      </c>
      <c r="M53" t="s">
        <v>132</v>
      </c>
      <c r="O53" s="33">
        <f t="shared" si="6"/>
        <v>177.08909795240731</v>
      </c>
    </row>
    <row r="54" spans="1:15" x14ac:dyDescent="0.35">
      <c r="A54" t="s">
        <v>129</v>
      </c>
      <c r="B54">
        <v>1807</v>
      </c>
      <c r="C54" t="s">
        <v>130</v>
      </c>
      <c r="D54" s="32">
        <f t="shared" si="5"/>
        <v>1.0859482873423048</v>
      </c>
      <c r="E54" s="32">
        <v>0.19337499999999999</v>
      </c>
      <c r="F54" s="32">
        <v>1.21926</v>
      </c>
      <c r="G54" s="32">
        <v>18.095815999999999</v>
      </c>
      <c r="H54" s="32">
        <v>0.17872399999999999</v>
      </c>
      <c r="I54" s="32">
        <v>0.13577</v>
      </c>
      <c r="J54">
        <v>49</v>
      </c>
      <c r="K54">
        <v>100</v>
      </c>
      <c r="L54">
        <v>100</v>
      </c>
      <c r="M54" t="s">
        <v>132</v>
      </c>
      <c r="O54" s="33">
        <f t="shared" si="6"/>
        <v>177.08909795240731</v>
      </c>
    </row>
    <row r="55" spans="1:15" x14ac:dyDescent="0.35">
      <c r="A55" t="s">
        <v>129</v>
      </c>
      <c r="B55">
        <v>1807</v>
      </c>
      <c r="C55" t="s">
        <v>130</v>
      </c>
      <c r="D55" s="32">
        <f t="shared" si="5"/>
        <v>1.0361129152344586</v>
      </c>
      <c r="E55" s="32">
        <v>0.18847</v>
      </c>
      <c r="F55" s="32">
        <v>1.139888</v>
      </c>
      <c r="G55" s="32">
        <v>16.218416999999999</v>
      </c>
      <c r="H55" s="32">
        <v>0.17638999999999999</v>
      </c>
      <c r="I55" s="32">
        <v>0.13784299999999999</v>
      </c>
      <c r="J55">
        <v>50</v>
      </c>
      <c r="K55">
        <v>100</v>
      </c>
      <c r="L55">
        <v>100</v>
      </c>
      <c r="M55" t="s">
        <v>132</v>
      </c>
      <c r="O55" s="33">
        <f t="shared" si="6"/>
        <v>177.08909795240731</v>
      </c>
    </row>
    <row r="56" spans="1:15" x14ac:dyDescent="0.35">
      <c r="A56" t="s">
        <v>129</v>
      </c>
      <c r="B56">
        <v>1807</v>
      </c>
      <c r="C56" t="s">
        <v>130</v>
      </c>
      <c r="D56" s="32">
        <f t="shared" si="5"/>
        <v>1.0383573685073229</v>
      </c>
      <c r="E56" s="32">
        <v>0.19054199999999999</v>
      </c>
      <c r="F56" s="32">
        <v>1.132541</v>
      </c>
      <c r="G56" s="32">
        <v>16.246382000000001</v>
      </c>
      <c r="H56" s="32">
        <v>0.17691499999999999</v>
      </c>
      <c r="I56" s="32">
        <v>0.13789499999999999</v>
      </c>
      <c r="J56">
        <v>51</v>
      </c>
      <c r="K56">
        <v>100</v>
      </c>
      <c r="L56">
        <v>100</v>
      </c>
      <c r="M56" t="s">
        <v>132</v>
      </c>
      <c r="O56" s="33">
        <f t="shared" si="6"/>
        <v>177.08909795240731</v>
      </c>
    </row>
    <row r="57" spans="1:15" x14ac:dyDescent="0.35">
      <c r="C57" t="s">
        <v>157</v>
      </c>
      <c r="D57" s="37">
        <f>AVERAGE(D47:D56)</f>
        <v>1.0455132299229528</v>
      </c>
      <c r="E57" s="37">
        <f>AVERAGE(E47:E56)</f>
        <v>0.19018488888888888</v>
      </c>
      <c r="F57" s="37">
        <f>AVERAGE(F47:F56)</f>
        <v>1.1502005555555554</v>
      </c>
      <c r="G57" s="37">
        <f>AVERAGE(G47:G56)</f>
        <v>16.755588555555555</v>
      </c>
      <c r="H57" s="32"/>
      <c r="I57" s="32"/>
      <c r="O57" s="33"/>
    </row>
    <row r="58" spans="1:15" x14ac:dyDescent="0.35">
      <c r="C58" t="s">
        <v>158</v>
      </c>
      <c r="D58" s="35">
        <f>MEDIAN(D47:D56)</f>
        <v>1.0361129152344586</v>
      </c>
      <c r="E58" s="35">
        <f>MEDIAN(E47:E56)</f>
        <v>0.18968399999999999</v>
      </c>
      <c r="F58" s="35">
        <f>MEDIAN(F47:F56)</f>
        <v>1.132541</v>
      </c>
      <c r="G58" s="35">
        <f>MEDIAN(G47:G56)</f>
        <v>16.246382000000001</v>
      </c>
      <c r="H58" s="32"/>
      <c r="I58" s="32"/>
      <c r="O58" s="33"/>
    </row>
    <row r="59" spans="1:15" x14ac:dyDescent="0.35">
      <c r="C59" t="s">
        <v>156</v>
      </c>
      <c r="D59" s="35">
        <f t="array" ref="D59">MEDIAN(ABS(D47:D56-MEDIAN(D47:D56)))</f>
        <v>2.1857313916424093E-2</v>
      </c>
      <c r="E59" s="35">
        <f t="array" ref="E59">MEDIAN(ABS(E47:E56-MEDIAN(E47:E56)))</f>
        <v>2.7755000000000002E-3</v>
      </c>
      <c r="F59" s="35">
        <f t="array" ref="F59">MEDIAN(ABS(F47:F56-MEDIAN(F47:F56)))</f>
        <v>2.9761999999999955E-2</v>
      </c>
      <c r="G59" s="35">
        <f t="array" ref="G59">MEDIAN(ABS(G47:G56-MEDIAN(G47:G56)))</f>
        <v>0.51437250000000034</v>
      </c>
      <c r="H59" s="32"/>
      <c r="I59" s="32"/>
      <c r="O59" s="33"/>
    </row>
    <row r="61" spans="1:15" x14ac:dyDescent="0.35">
      <c r="A61" t="s">
        <v>129</v>
      </c>
      <c r="B61">
        <v>1807</v>
      </c>
      <c r="C61" t="s">
        <v>130</v>
      </c>
      <c r="D61" s="32">
        <f t="shared" ref="D61:D70" si="7">((E61/$E$12)+(F61/$F$12))/2</f>
        <v>0.99786907888411536</v>
      </c>
      <c r="E61" s="32">
        <v>0.18457599999999999</v>
      </c>
      <c r="F61" s="32">
        <v>1.079744</v>
      </c>
      <c r="G61" s="32">
        <v>15.411961</v>
      </c>
      <c r="H61" s="32">
        <v>0.171482</v>
      </c>
      <c r="I61" s="32">
        <v>0.13309099999999999</v>
      </c>
      <c r="J61">
        <v>42</v>
      </c>
      <c r="K61">
        <v>113</v>
      </c>
      <c r="L61">
        <v>50</v>
      </c>
      <c r="M61" t="s">
        <v>132</v>
      </c>
      <c r="O61" s="33">
        <f t="shared" ref="O61:O70" si="8">(32*K61*L61)/B61</f>
        <v>100.05534034311013</v>
      </c>
    </row>
    <row r="62" spans="1:15" x14ac:dyDescent="0.35">
      <c r="A62" t="s">
        <v>129</v>
      </c>
      <c r="B62">
        <v>1807</v>
      </c>
      <c r="C62" t="s">
        <v>130</v>
      </c>
      <c r="D62" s="32">
        <f t="shared" si="7"/>
        <v>1.002750199652932</v>
      </c>
      <c r="E62" s="32">
        <v>0.18406900000000001</v>
      </c>
      <c r="F62" s="32">
        <v>1.0933440000000001</v>
      </c>
      <c r="G62" s="32">
        <v>16.941441999999999</v>
      </c>
      <c r="H62" s="32">
        <v>0.16956299999999999</v>
      </c>
      <c r="I62" s="32">
        <v>0.13597799999999999</v>
      </c>
      <c r="J62">
        <v>43</v>
      </c>
      <c r="K62">
        <v>113</v>
      </c>
      <c r="L62">
        <v>50</v>
      </c>
      <c r="M62" t="s">
        <v>132</v>
      </c>
      <c r="O62" s="33">
        <f t="shared" si="8"/>
        <v>100.05534034311013</v>
      </c>
    </row>
    <row r="63" spans="1:15" x14ac:dyDescent="0.35">
      <c r="A63" t="s">
        <v>129</v>
      </c>
      <c r="B63">
        <v>1807</v>
      </c>
      <c r="C63" t="s">
        <v>130</v>
      </c>
      <c r="D63" s="32">
        <f t="shared" si="7"/>
        <v>0.9959283745096168</v>
      </c>
      <c r="E63" s="32">
        <v>0.18368399999999999</v>
      </c>
      <c r="F63" s="32">
        <v>1.080789</v>
      </c>
      <c r="G63" s="32">
        <v>15.570356</v>
      </c>
      <c r="H63" s="32">
        <v>0.168409</v>
      </c>
      <c r="I63" s="32">
        <v>0.13345799999999999</v>
      </c>
      <c r="J63">
        <v>44</v>
      </c>
      <c r="K63">
        <v>113</v>
      </c>
      <c r="L63">
        <v>50</v>
      </c>
      <c r="M63" t="s">
        <v>132</v>
      </c>
      <c r="O63" s="33">
        <f t="shared" si="8"/>
        <v>100.05534034311013</v>
      </c>
    </row>
    <row r="64" spans="1:15" x14ac:dyDescent="0.35">
      <c r="A64" t="s">
        <v>129</v>
      </c>
      <c r="B64">
        <v>1807</v>
      </c>
      <c r="C64" t="s">
        <v>130</v>
      </c>
      <c r="D64" s="32">
        <f t="shared" si="7"/>
        <v>1.0065013540800174</v>
      </c>
      <c r="E64" s="32">
        <v>0.183781</v>
      </c>
      <c r="F64" s="32">
        <v>1.1031960000000001</v>
      </c>
      <c r="G64" s="32">
        <v>15.87764</v>
      </c>
      <c r="H64" s="32">
        <v>0.17121</v>
      </c>
      <c r="I64" s="32">
        <v>0.13463600000000001</v>
      </c>
      <c r="J64">
        <v>45</v>
      </c>
      <c r="K64">
        <v>113</v>
      </c>
      <c r="L64">
        <v>50</v>
      </c>
      <c r="M64" t="s">
        <v>132</v>
      </c>
      <c r="O64" s="33">
        <f t="shared" si="8"/>
        <v>100.05534034311013</v>
      </c>
    </row>
    <row r="65" spans="1:15" x14ac:dyDescent="0.35">
      <c r="A65" t="s">
        <v>129</v>
      </c>
      <c r="B65">
        <v>1807</v>
      </c>
      <c r="C65" t="s">
        <v>130</v>
      </c>
      <c r="D65" s="32">
        <f t="shared" si="7"/>
        <v>1.0022459432860378</v>
      </c>
      <c r="E65" s="32">
        <v>0.182306</v>
      </c>
      <c r="F65" s="32">
        <v>1.1026499999999999</v>
      </c>
      <c r="G65" s="32">
        <v>15.934274</v>
      </c>
      <c r="H65" s="32">
        <v>0.16875699999999999</v>
      </c>
      <c r="I65" s="32">
        <v>0.131965</v>
      </c>
      <c r="J65">
        <v>46</v>
      </c>
      <c r="K65">
        <v>113</v>
      </c>
      <c r="L65">
        <v>50</v>
      </c>
      <c r="M65" t="s">
        <v>132</v>
      </c>
      <c r="O65" s="33">
        <f t="shared" si="8"/>
        <v>100.05534034311013</v>
      </c>
    </row>
    <row r="66" spans="1:15" x14ac:dyDescent="0.35">
      <c r="A66" t="s">
        <v>129</v>
      </c>
      <c r="B66">
        <v>1807</v>
      </c>
      <c r="C66" t="s">
        <v>130</v>
      </c>
      <c r="D66" s="32">
        <f t="shared" si="7"/>
        <v>0.99487566792424698</v>
      </c>
      <c r="E66" s="32">
        <v>0.182612</v>
      </c>
      <c r="F66" s="32">
        <v>1.0848260000000001</v>
      </c>
      <c r="G66" s="32">
        <v>15.874162999999999</v>
      </c>
      <c r="H66" s="32">
        <v>0.16983100000000001</v>
      </c>
      <c r="I66" s="32">
        <v>0.13170899999999999</v>
      </c>
      <c r="J66">
        <v>47</v>
      </c>
      <c r="K66">
        <v>113</v>
      </c>
      <c r="L66">
        <v>50</v>
      </c>
      <c r="M66" t="s">
        <v>132</v>
      </c>
      <c r="O66" s="33">
        <f t="shared" si="8"/>
        <v>100.05534034311013</v>
      </c>
    </row>
    <row r="67" spans="1:15" x14ac:dyDescent="0.35">
      <c r="A67" t="s">
        <v>129</v>
      </c>
      <c r="B67">
        <v>1807</v>
      </c>
      <c r="C67" t="s">
        <v>130</v>
      </c>
      <c r="D67" s="32">
        <f t="shared" si="7"/>
        <v>1.0149969954870888</v>
      </c>
      <c r="E67" s="32">
        <v>0.18608</v>
      </c>
      <c r="F67" s="32">
        <v>1.108096</v>
      </c>
      <c r="G67" s="32">
        <v>16.182770999999999</v>
      </c>
      <c r="H67" s="32">
        <v>0.173318</v>
      </c>
      <c r="I67" s="32">
        <v>0.135911</v>
      </c>
      <c r="J67">
        <v>48</v>
      </c>
      <c r="K67">
        <v>113</v>
      </c>
      <c r="L67">
        <v>50</v>
      </c>
      <c r="M67" t="s">
        <v>132</v>
      </c>
      <c r="O67" s="33">
        <f t="shared" si="8"/>
        <v>100.05534034311013</v>
      </c>
    </row>
    <row r="68" spans="1:15" x14ac:dyDescent="0.35">
      <c r="A68" t="s">
        <v>129</v>
      </c>
      <c r="B68">
        <v>1807</v>
      </c>
      <c r="C68" t="s">
        <v>130</v>
      </c>
      <c r="D68" s="32">
        <f t="shared" si="7"/>
        <v>1.0087224786020279</v>
      </c>
      <c r="E68" s="32">
        <v>0.18442800000000001</v>
      </c>
      <c r="F68" s="32">
        <v>1.104206</v>
      </c>
      <c r="G68" s="32">
        <v>16.321397000000001</v>
      </c>
      <c r="H68" s="32">
        <v>0.17196800000000001</v>
      </c>
      <c r="I68" s="32">
        <v>0.13553100000000001</v>
      </c>
      <c r="J68">
        <v>49</v>
      </c>
      <c r="K68">
        <v>113</v>
      </c>
      <c r="L68">
        <v>50</v>
      </c>
      <c r="M68" t="s">
        <v>132</v>
      </c>
      <c r="O68" s="33">
        <f t="shared" si="8"/>
        <v>100.05534034311013</v>
      </c>
    </row>
    <row r="69" spans="1:15" x14ac:dyDescent="0.35">
      <c r="A69" t="s">
        <v>129</v>
      </c>
      <c r="B69">
        <v>1807</v>
      </c>
      <c r="C69" t="s">
        <v>130</v>
      </c>
      <c r="D69" s="32">
        <f t="shared" si="7"/>
        <v>1.0125363828099916</v>
      </c>
      <c r="E69" s="32">
        <v>0.18540799999999999</v>
      </c>
      <c r="F69" s="32">
        <v>1.1067130000000001</v>
      </c>
      <c r="G69" s="32">
        <v>16.197013999999999</v>
      </c>
      <c r="H69" s="32">
        <v>0.17147499999999999</v>
      </c>
      <c r="I69" s="32">
        <v>0.134908</v>
      </c>
      <c r="J69">
        <v>50</v>
      </c>
      <c r="K69">
        <v>113</v>
      </c>
      <c r="L69">
        <v>50</v>
      </c>
      <c r="M69" t="s">
        <v>132</v>
      </c>
      <c r="O69" s="33">
        <f t="shared" si="8"/>
        <v>100.05534034311013</v>
      </c>
    </row>
    <row r="70" spans="1:15" x14ac:dyDescent="0.35">
      <c r="A70" t="s">
        <v>129</v>
      </c>
      <c r="B70">
        <v>1807</v>
      </c>
      <c r="C70" t="s">
        <v>130</v>
      </c>
      <c r="D70" s="32">
        <f t="shared" si="7"/>
        <v>1.0502832030572677</v>
      </c>
      <c r="E70" s="32">
        <v>0.18779199999999999</v>
      </c>
      <c r="F70" s="32">
        <v>1.1746859999999999</v>
      </c>
      <c r="G70" s="32">
        <v>17.233007000000001</v>
      </c>
      <c r="H70" s="32">
        <v>0.17680199999999999</v>
      </c>
      <c r="I70" s="32">
        <v>0.13866000000000001</v>
      </c>
      <c r="J70">
        <v>51</v>
      </c>
      <c r="K70">
        <v>113</v>
      </c>
      <c r="L70">
        <v>50</v>
      </c>
      <c r="M70" t="s">
        <v>132</v>
      </c>
      <c r="O70" s="33">
        <f t="shared" si="8"/>
        <v>100.05534034311013</v>
      </c>
    </row>
    <row r="71" spans="1:15" x14ac:dyDescent="0.35">
      <c r="C71" t="s">
        <v>157</v>
      </c>
      <c r="D71" s="37">
        <f>AVERAGE(D61:D70)</f>
        <v>1.008670967829334</v>
      </c>
      <c r="E71" s="37">
        <f>AVERAGE(E61:E70)</f>
        <v>0.18447359999999999</v>
      </c>
      <c r="F71" s="37">
        <f>AVERAGE(F61:F70)</f>
        <v>1.1038250000000001</v>
      </c>
      <c r="G71" s="37">
        <f>AVERAGE(G61:G70)</f>
        <v>16.154402499999996</v>
      </c>
    </row>
    <row r="72" spans="1:15" x14ac:dyDescent="0.35">
      <c r="C72" t="s">
        <v>158</v>
      </c>
      <c r="D72" s="35">
        <f>MEDIAN(D61:D70)</f>
        <v>1.0046257768664746</v>
      </c>
      <c r="E72" s="35">
        <f>MEDIAN(E61:E70)</f>
        <v>0.18424850000000001</v>
      </c>
      <c r="F72" s="35">
        <f>MEDIAN(F61:F70)</f>
        <v>1.1029230000000001</v>
      </c>
      <c r="G72" s="35">
        <f>MEDIAN(G61:G70)</f>
        <v>16.058522499999999</v>
      </c>
    </row>
    <row r="73" spans="1:15" x14ac:dyDescent="0.35">
      <c r="C73" t="s">
        <v>156</v>
      </c>
      <c r="D73" s="35">
        <f t="array" ref="D73">MEDIAN(ABS(D61:D70-MEDIAN(D61:D70)))</f>
        <v>7.3336519629381147E-3</v>
      </c>
      <c r="E73" s="35">
        <f t="array" ref="E73">MEDIAN(ABS(E61:E70-MEDIAN(E61:E70)))</f>
        <v>8.6200000000000165E-4</v>
      </c>
      <c r="F73" s="35">
        <f t="array" ref="F73">MEDIAN(ABS(F61:F70-MEDIAN(F61:F70)))</f>
        <v>7.3759999999999382E-3</v>
      </c>
      <c r="G73" s="35">
        <f t="array" ref="G73">MEDIAN(ABS(G61:G70-MEDIAN(G61:G70)))</f>
        <v>0.22361700000000084</v>
      </c>
    </row>
    <row r="75" spans="1:15" x14ac:dyDescent="0.35">
      <c r="A75" t="s">
        <v>129</v>
      </c>
      <c r="B75">
        <v>1807</v>
      </c>
      <c r="C75" t="s">
        <v>130</v>
      </c>
      <c r="D75" s="32">
        <f t="shared" ref="D75:D84" si="9">((E75/$E$12)+(F75/$F$12))/2</f>
        <v>1.0672732340938704</v>
      </c>
      <c r="E75" s="32">
        <v>0.196463</v>
      </c>
      <c r="F75" s="32">
        <v>1.160452</v>
      </c>
      <c r="G75" s="32">
        <v>17.471643</v>
      </c>
      <c r="H75" s="32">
        <v>0.18029800000000001</v>
      </c>
      <c r="I75" s="32">
        <v>0.141814</v>
      </c>
      <c r="J75">
        <v>42</v>
      </c>
      <c r="K75">
        <v>200</v>
      </c>
      <c r="L75">
        <v>100</v>
      </c>
      <c r="M75" t="s">
        <v>132</v>
      </c>
      <c r="O75" s="33">
        <f t="shared" ref="O75:O84" si="10">(32*K75*L75)/B75</f>
        <v>354.17819590481463</v>
      </c>
    </row>
    <row r="76" spans="1:15" x14ac:dyDescent="0.35">
      <c r="A76" t="s">
        <v>129</v>
      </c>
      <c r="B76">
        <v>1807</v>
      </c>
      <c r="C76" t="s">
        <v>130</v>
      </c>
      <c r="D76" s="32">
        <f t="shared" si="9"/>
        <v>1.0271337544226964</v>
      </c>
      <c r="E76" s="32">
        <v>0.188413</v>
      </c>
      <c r="F76" s="32">
        <v>1.120709</v>
      </c>
      <c r="G76" s="32">
        <v>16.535841999999999</v>
      </c>
      <c r="H76" s="32">
        <v>0.17533099999999999</v>
      </c>
      <c r="I76" s="32">
        <v>0.13877600000000001</v>
      </c>
      <c r="J76">
        <v>43</v>
      </c>
      <c r="K76">
        <v>200</v>
      </c>
      <c r="L76">
        <v>100</v>
      </c>
      <c r="M76" t="s">
        <v>132</v>
      </c>
      <c r="O76" s="33">
        <f t="shared" si="10"/>
        <v>354.17819590481463</v>
      </c>
    </row>
    <row r="77" spans="1:15" x14ac:dyDescent="0.35">
      <c r="A77" t="s">
        <v>129</v>
      </c>
      <c r="B77">
        <v>1807</v>
      </c>
      <c r="C77" t="s">
        <v>130</v>
      </c>
      <c r="D77" s="32">
        <f t="shared" si="9"/>
        <v>1.0182111690354665</v>
      </c>
      <c r="E77" s="32">
        <v>0.18948799999999999</v>
      </c>
      <c r="F77" s="32">
        <v>1.0949739999999999</v>
      </c>
      <c r="G77" s="32">
        <v>15.544219999999999</v>
      </c>
      <c r="H77" s="32">
        <v>0.173905</v>
      </c>
      <c r="I77" s="32">
        <v>0.13516600000000001</v>
      </c>
      <c r="J77">
        <v>44</v>
      </c>
      <c r="K77">
        <v>200</v>
      </c>
      <c r="L77">
        <v>100</v>
      </c>
      <c r="M77" t="s">
        <v>132</v>
      </c>
      <c r="O77" s="33">
        <f t="shared" si="10"/>
        <v>354.17819590481463</v>
      </c>
    </row>
    <row r="78" spans="1:15" x14ac:dyDescent="0.35">
      <c r="A78" t="s">
        <v>129</v>
      </c>
      <c r="B78">
        <v>1807</v>
      </c>
      <c r="C78" t="s">
        <v>130</v>
      </c>
      <c r="D78" s="32">
        <f t="shared" si="9"/>
        <v>1.0225481755962382</v>
      </c>
      <c r="E78" s="32">
        <v>0.18562200000000001</v>
      </c>
      <c r="F78" s="32">
        <v>1.12721</v>
      </c>
      <c r="G78" s="32">
        <v>15.920089000000001</v>
      </c>
      <c r="H78" s="32">
        <v>0.17454</v>
      </c>
      <c r="I78" s="32">
        <v>0.13442000000000001</v>
      </c>
      <c r="J78">
        <v>45</v>
      </c>
      <c r="K78">
        <v>200</v>
      </c>
      <c r="L78">
        <v>100</v>
      </c>
      <c r="M78" t="s">
        <v>132</v>
      </c>
      <c r="O78" s="33">
        <f t="shared" si="10"/>
        <v>354.17819590481463</v>
      </c>
    </row>
    <row r="79" spans="1:15" x14ac:dyDescent="0.35">
      <c r="A79" t="s">
        <v>129</v>
      </c>
      <c r="B79">
        <v>1807</v>
      </c>
      <c r="C79" t="s">
        <v>130</v>
      </c>
      <c r="D79" s="32">
        <f t="shared" si="9"/>
        <v>1.0182485239610553</v>
      </c>
      <c r="E79" s="32">
        <v>0.188695</v>
      </c>
      <c r="F79" s="32">
        <v>1.099734</v>
      </c>
      <c r="G79" s="32">
        <v>16.611190000000001</v>
      </c>
      <c r="H79" s="32">
        <v>0.174206</v>
      </c>
      <c r="I79" s="32">
        <v>0.14257600000000001</v>
      </c>
      <c r="J79">
        <v>46</v>
      </c>
      <c r="K79">
        <v>200</v>
      </c>
      <c r="L79">
        <v>100</v>
      </c>
      <c r="M79" t="s">
        <v>132</v>
      </c>
      <c r="O79" s="33">
        <f t="shared" si="10"/>
        <v>354.17819590481463</v>
      </c>
    </row>
    <row r="80" spans="1:15" x14ac:dyDescent="0.35">
      <c r="A80" t="s">
        <v>129</v>
      </c>
      <c r="B80">
        <v>1807</v>
      </c>
      <c r="C80" t="s">
        <v>130</v>
      </c>
      <c r="D80" s="32">
        <f t="shared" si="9"/>
        <v>1.0206078490023098</v>
      </c>
      <c r="E80" s="32">
        <v>0.189799</v>
      </c>
      <c r="F80" s="32">
        <v>1.0983480000000001</v>
      </c>
      <c r="G80" s="32">
        <v>15.320322000000001</v>
      </c>
      <c r="H80" s="32">
        <v>0.17482700000000001</v>
      </c>
      <c r="I80" s="32">
        <v>0.13339000000000001</v>
      </c>
      <c r="J80">
        <v>47</v>
      </c>
      <c r="K80">
        <v>200</v>
      </c>
      <c r="L80">
        <v>100</v>
      </c>
      <c r="M80" t="s">
        <v>132</v>
      </c>
      <c r="O80" s="33">
        <f t="shared" si="10"/>
        <v>354.17819590481463</v>
      </c>
    </row>
    <row r="81" spans="1:15" x14ac:dyDescent="0.35">
      <c r="A81" t="s">
        <v>129</v>
      </c>
      <c r="B81">
        <v>1807</v>
      </c>
      <c r="C81" t="s">
        <v>130</v>
      </c>
      <c r="D81" s="32">
        <f t="shared" si="9"/>
        <v>1.012595309434313</v>
      </c>
      <c r="E81" s="32">
        <v>0.18590799999999999</v>
      </c>
      <c r="F81" s="32">
        <v>1.103891</v>
      </c>
      <c r="G81" s="32">
        <v>15.877840000000001</v>
      </c>
      <c r="H81" s="32">
        <v>0.174731</v>
      </c>
      <c r="I81" s="32">
        <v>0.136739</v>
      </c>
      <c r="J81">
        <v>48</v>
      </c>
      <c r="K81">
        <v>200</v>
      </c>
      <c r="L81">
        <v>100</v>
      </c>
      <c r="M81" t="s">
        <v>132</v>
      </c>
      <c r="O81" s="33">
        <f t="shared" si="10"/>
        <v>354.17819590481463</v>
      </c>
    </row>
    <row r="82" spans="1:15" x14ac:dyDescent="0.35">
      <c r="A82" t="s">
        <v>129</v>
      </c>
      <c r="B82">
        <v>1807</v>
      </c>
      <c r="C82" t="s">
        <v>130</v>
      </c>
      <c r="D82" s="32">
        <f t="shared" si="9"/>
        <v>1.0497946013840018</v>
      </c>
      <c r="E82" s="32">
        <v>0.190415</v>
      </c>
      <c r="F82" s="32">
        <v>1.158148</v>
      </c>
      <c r="G82" s="32">
        <v>16.859808000000001</v>
      </c>
      <c r="H82" s="32">
        <v>0.175536</v>
      </c>
      <c r="I82" s="32">
        <v>0.13752800000000001</v>
      </c>
      <c r="J82">
        <v>49</v>
      </c>
      <c r="K82">
        <v>200</v>
      </c>
      <c r="L82">
        <v>100</v>
      </c>
      <c r="M82" t="s">
        <v>132</v>
      </c>
      <c r="O82" s="33">
        <f t="shared" si="10"/>
        <v>354.17819590481463</v>
      </c>
    </row>
    <row r="83" spans="1:15" x14ac:dyDescent="0.35">
      <c r="A83" t="s">
        <v>129</v>
      </c>
      <c r="B83">
        <v>1807</v>
      </c>
      <c r="C83" t="s">
        <v>130</v>
      </c>
      <c r="D83" s="32">
        <f t="shared" si="9"/>
        <v>1.0302618067664711</v>
      </c>
      <c r="E83" s="32">
        <v>0.18917900000000001</v>
      </c>
      <c r="F83" s="32">
        <v>1.1229880000000001</v>
      </c>
      <c r="G83" s="32">
        <v>15.949052</v>
      </c>
      <c r="H83" s="32">
        <v>0.17657200000000001</v>
      </c>
      <c r="I83" s="32">
        <v>0.13686400000000001</v>
      </c>
      <c r="J83">
        <v>50</v>
      </c>
      <c r="K83">
        <v>200</v>
      </c>
      <c r="L83">
        <v>100</v>
      </c>
      <c r="M83" t="s">
        <v>132</v>
      </c>
      <c r="O83" s="33">
        <f t="shared" si="10"/>
        <v>354.17819590481463</v>
      </c>
    </row>
    <row r="84" spans="1:15" x14ac:dyDescent="0.35">
      <c r="A84" t="s">
        <v>129</v>
      </c>
      <c r="B84">
        <v>1807</v>
      </c>
      <c r="C84" t="s">
        <v>130</v>
      </c>
      <c r="D84" s="32">
        <f t="shared" si="9"/>
        <v>1.0185676145636977</v>
      </c>
      <c r="E84" s="32">
        <v>0.186667</v>
      </c>
      <c r="F84" s="32">
        <v>1.112393</v>
      </c>
      <c r="G84" s="32">
        <v>15.015276</v>
      </c>
      <c r="H84" s="32">
        <v>0.17182500000000001</v>
      </c>
      <c r="I84" s="32">
        <v>0.13401099999999999</v>
      </c>
      <c r="J84">
        <v>51</v>
      </c>
      <c r="K84">
        <v>200</v>
      </c>
      <c r="L84">
        <v>100</v>
      </c>
      <c r="M84" t="s">
        <v>132</v>
      </c>
      <c r="O84" s="33">
        <f t="shared" si="10"/>
        <v>354.17819590481463</v>
      </c>
    </row>
    <row r="85" spans="1:15" x14ac:dyDescent="0.35">
      <c r="C85" t="s">
        <v>157</v>
      </c>
      <c r="D85" s="37">
        <f>AVERAGE(D75:D84)</f>
        <v>1.0285242038260123</v>
      </c>
      <c r="E85" s="37">
        <f>AVERAGE(E75:E84)</f>
        <v>0.18906490000000001</v>
      </c>
      <c r="F85" s="37">
        <f>AVERAGE(F75:F84)</f>
        <v>1.1198846999999996</v>
      </c>
      <c r="G85" s="37">
        <f>AVERAGE(G75:G84)</f>
        <v>16.110528200000001</v>
      </c>
    </row>
    <row r="86" spans="1:15" x14ac:dyDescent="0.35">
      <c r="C86" t="s">
        <v>158</v>
      </c>
      <c r="D86" s="35">
        <f>MEDIAN(D75:D84)</f>
        <v>1.0215780122992739</v>
      </c>
      <c r="E86" s="35">
        <f>MEDIAN(E75:E84)</f>
        <v>0.18893700000000002</v>
      </c>
      <c r="F86" s="35">
        <f>MEDIAN(F75:F84)</f>
        <v>1.1165509999999998</v>
      </c>
      <c r="G86" s="35">
        <f>MEDIAN(G75:G84)</f>
        <v>15.9345705</v>
      </c>
    </row>
    <row r="87" spans="1:15" x14ac:dyDescent="0.35">
      <c r="C87" t="s">
        <v>156</v>
      </c>
      <c r="D87" s="35">
        <f t="array" ref="D87">MEDIAN(ABS(D75:D84-MEDIAN(D75:D84)))</f>
        <v>4.4612926936149488E-3</v>
      </c>
      <c r="E87" s="35">
        <f t="array" ref="E87">MEDIAN(ABS(E75:E84-MEDIAN(E75:E84)))</f>
        <v>1.1699999999999766E-3</v>
      </c>
      <c r="F87" s="35">
        <f t="array" ref="F87">MEDIAN(ABS(F75:F84-MEDIAN(F75:F84)))</f>
        <v>1.4738499999999877E-2</v>
      </c>
      <c r="G87" s="35">
        <f t="array" ref="G87">MEDIAN(ABS(G75:G84-MEDIAN(G75:G84)))</f>
        <v>0.60775999999999897</v>
      </c>
    </row>
    <row r="89" spans="1:15" x14ac:dyDescent="0.35">
      <c r="A89" t="s">
        <v>129</v>
      </c>
      <c r="B89">
        <v>1807</v>
      </c>
      <c r="C89" t="s">
        <v>130</v>
      </c>
      <c r="D89" s="32">
        <f t="shared" ref="D89:D93" si="11">((E89/$E$12)+(F89/$F$12))/2</f>
        <v>1.0299515187014243</v>
      </c>
      <c r="E89" s="32">
        <v>0.19072500000000001</v>
      </c>
      <c r="F89" s="32">
        <v>1.113192</v>
      </c>
      <c r="G89" s="32">
        <v>16.880806</v>
      </c>
      <c r="H89" s="32">
        <v>0.177149</v>
      </c>
      <c r="I89" s="32">
        <v>0.136323</v>
      </c>
      <c r="J89">
        <v>42</v>
      </c>
      <c r="K89">
        <v>400</v>
      </c>
      <c r="L89">
        <v>200</v>
      </c>
    </row>
    <row r="90" spans="1:15" x14ac:dyDescent="0.35">
      <c r="A90" t="s">
        <v>129</v>
      </c>
      <c r="B90">
        <v>1807</v>
      </c>
      <c r="C90" t="s">
        <v>130</v>
      </c>
      <c r="D90" s="32">
        <f t="shared" si="11"/>
        <v>1.0480444526557289</v>
      </c>
      <c r="E90" s="32">
        <v>0.19411800000000001</v>
      </c>
      <c r="F90" s="32">
        <v>1.1324959999999999</v>
      </c>
      <c r="G90" s="32">
        <v>17.538177000000001</v>
      </c>
      <c r="H90" s="32">
        <v>0.177592</v>
      </c>
      <c r="I90" s="32">
        <v>0.13741900000000001</v>
      </c>
      <c r="J90">
        <v>43</v>
      </c>
      <c r="K90">
        <v>400</v>
      </c>
      <c r="L90">
        <v>200</v>
      </c>
    </row>
    <row r="91" spans="1:15" x14ac:dyDescent="0.35">
      <c r="A91" t="s">
        <v>129</v>
      </c>
      <c r="B91">
        <v>1807</v>
      </c>
      <c r="C91" t="s">
        <v>130</v>
      </c>
      <c r="D91" s="32">
        <f t="shared" si="11"/>
        <v>1.0742610484843793</v>
      </c>
      <c r="E91" s="32">
        <v>0.198683</v>
      </c>
      <c r="F91" s="32">
        <v>1.162541</v>
      </c>
      <c r="G91" s="32">
        <v>18.535488999999998</v>
      </c>
      <c r="H91" s="32">
        <v>0.18393599999999999</v>
      </c>
      <c r="I91" s="32">
        <v>0.14522599999999999</v>
      </c>
      <c r="J91">
        <v>44</v>
      </c>
      <c r="K91">
        <v>400</v>
      </c>
      <c r="L91">
        <v>200</v>
      </c>
    </row>
    <row r="92" spans="1:15" x14ac:dyDescent="0.35">
      <c r="A92" t="s">
        <v>129</v>
      </c>
      <c r="B92">
        <v>1807</v>
      </c>
      <c r="C92" t="s">
        <v>130</v>
      </c>
      <c r="D92" s="32">
        <f t="shared" si="11"/>
        <v>1.0634301730080329</v>
      </c>
      <c r="E92" s="32">
        <v>0.19569700000000001</v>
      </c>
      <c r="F92" s="32">
        <v>1.1566190000000001</v>
      </c>
      <c r="G92" s="32">
        <v>18.020212999999998</v>
      </c>
      <c r="H92" s="32">
        <v>0.18268999999999999</v>
      </c>
      <c r="I92" s="32">
        <v>0.14138100000000001</v>
      </c>
      <c r="J92">
        <v>45</v>
      </c>
      <c r="K92">
        <v>400</v>
      </c>
      <c r="L92">
        <v>200</v>
      </c>
    </row>
    <row r="93" spans="1:15" x14ac:dyDescent="0.35">
      <c r="A93" t="s">
        <v>129</v>
      </c>
      <c r="B93">
        <v>1807</v>
      </c>
      <c r="C93" t="s">
        <v>130</v>
      </c>
      <c r="D93" s="32">
        <f t="shared" si="11"/>
        <v>1.0239462464978506</v>
      </c>
      <c r="E93" s="32">
        <v>0.19031300000000001</v>
      </c>
      <c r="F93" s="32">
        <v>1.102571</v>
      </c>
      <c r="G93" s="32">
        <v>16.637751999999999</v>
      </c>
      <c r="H93" s="32">
        <v>0.17530399999999999</v>
      </c>
      <c r="I93" s="32">
        <v>0.140212</v>
      </c>
      <c r="J93">
        <v>46</v>
      </c>
      <c r="K93">
        <v>400</v>
      </c>
      <c r="L93">
        <v>200</v>
      </c>
    </row>
    <row r="94" spans="1:15" x14ac:dyDescent="0.35">
      <c r="J94">
        <v>47</v>
      </c>
    </row>
    <row r="95" spans="1:15" x14ac:dyDescent="0.35">
      <c r="J95">
        <v>48</v>
      </c>
    </row>
    <row r="96" spans="1:15" x14ac:dyDescent="0.35">
      <c r="J96">
        <v>49</v>
      </c>
    </row>
    <row r="97" spans="1:15" x14ac:dyDescent="0.35">
      <c r="J97">
        <v>50</v>
      </c>
    </row>
    <row r="98" spans="1:15" x14ac:dyDescent="0.35">
      <c r="J98">
        <v>51</v>
      </c>
    </row>
    <row r="99" spans="1:15" x14ac:dyDescent="0.35">
      <c r="A99" t="s">
        <v>129</v>
      </c>
      <c r="B99">
        <v>1807</v>
      </c>
      <c r="C99" t="s">
        <v>157</v>
      </c>
      <c r="D99" s="35">
        <f>AVERAGE(D89:D93)</f>
        <v>1.0479266878694833</v>
      </c>
      <c r="E99" s="35">
        <f>AVERAGE(E89:E93)</f>
        <v>0.1939072</v>
      </c>
      <c r="F99" s="35">
        <f>AVERAGE(F89:F93)</f>
        <v>1.1334838</v>
      </c>
      <c r="G99" s="35">
        <f>AVERAGE(G89:G93)</f>
        <v>17.522487399999999</v>
      </c>
    </row>
    <row r="100" spans="1:15" x14ac:dyDescent="0.35">
      <c r="A100" t="s">
        <v>129</v>
      </c>
      <c r="B100">
        <v>1807</v>
      </c>
      <c r="C100" t="s">
        <v>158</v>
      </c>
      <c r="D100" s="35">
        <f>MEDIAN(D89:D93)</f>
        <v>1.0480444526557289</v>
      </c>
      <c r="E100" s="35">
        <f>MEDIAN(E89:E93)</f>
        <v>0.19411800000000001</v>
      </c>
      <c r="F100" s="35">
        <f>MEDIAN(F89:F93)</f>
        <v>1.1324959999999999</v>
      </c>
      <c r="G100" s="35">
        <f>MEDIAN(G89:G93)</f>
        <v>17.538177000000001</v>
      </c>
    </row>
    <row r="101" spans="1:15" x14ac:dyDescent="0.35">
      <c r="A101" t="s">
        <v>129</v>
      </c>
      <c r="B101">
        <v>1807</v>
      </c>
      <c r="C101" t="s">
        <v>156</v>
      </c>
      <c r="D101" s="35">
        <f t="array" ref="D101">MEDIAN(ABS(D89:D93-MEDIAN(D89:D93)))</f>
        <v>1.8092933954304558E-2</v>
      </c>
      <c r="E101" s="35">
        <f t="array" ref="E101">MEDIAN(ABS(E89:E93-MEDIAN(E89:E93)))</f>
        <v>3.3930000000000071E-3</v>
      </c>
      <c r="F101" s="35">
        <f t="array" ref="F101">MEDIAN(ABS(F89:F93-MEDIAN(F89:F93)))</f>
        <v>2.4123000000000117E-2</v>
      </c>
      <c r="G101" s="35">
        <f t="array" ref="G101">MEDIAN(ABS(G89:G93-MEDIAN(G89:G93)))</f>
        <v>0.65737100000000126</v>
      </c>
    </row>
    <row r="103" spans="1:15" x14ac:dyDescent="0.35">
      <c r="A103" t="s">
        <v>129</v>
      </c>
      <c r="B103">
        <v>1807</v>
      </c>
      <c r="C103" t="s">
        <v>130</v>
      </c>
      <c r="D103" s="32">
        <f t="shared" ref="D103:D112" si="12">((E103/$E$12)+(F103/$F$12))/2</f>
        <v>1.0320846631333809</v>
      </c>
      <c r="E103" s="32">
        <v>0.192666</v>
      </c>
      <c r="F103" s="32">
        <v>1.106376</v>
      </c>
      <c r="G103" s="32">
        <v>16.271660000000001</v>
      </c>
      <c r="H103" s="32">
        <v>0.175873</v>
      </c>
      <c r="I103" s="32">
        <v>0.13747400000000001</v>
      </c>
      <c r="J103">
        <v>42</v>
      </c>
      <c r="K103">
        <v>500</v>
      </c>
      <c r="L103">
        <v>100</v>
      </c>
      <c r="O103" s="33">
        <f t="shared" ref="O103:O112" si="13">(32*K103*L103)/B103</f>
        <v>885.44548976203657</v>
      </c>
    </row>
    <row r="104" spans="1:15" x14ac:dyDescent="0.35">
      <c r="A104" t="s">
        <v>129</v>
      </c>
      <c r="B104">
        <v>1807</v>
      </c>
      <c r="C104" t="s">
        <v>130</v>
      </c>
      <c r="D104" s="32">
        <f t="shared" si="12"/>
        <v>1.0281047597307129</v>
      </c>
      <c r="E104" s="32">
        <v>0.19040199999999999</v>
      </c>
      <c r="F104" s="32">
        <v>1.111084</v>
      </c>
      <c r="G104" s="32">
        <v>16.584809</v>
      </c>
      <c r="H104" s="32">
        <v>0.175868</v>
      </c>
      <c r="I104" s="32">
        <v>0.14185700000000001</v>
      </c>
      <c r="J104">
        <v>43</v>
      </c>
      <c r="K104">
        <v>500</v>
      </c>
      <c r="L104">
        <v>100</v>
      </c>
      <c r="O104" s="33">
        <f t="shared" si="13"/>
        <v>885.44548976203657</v>
      </c>
    </row>
    <row r="105" spans="1:15" x14ac:dyDescent="0.35">
      <c r="A105" t="s">
        <v>129</v>
      </c>
      <c r="B105">
        <v>1807</v>
      </c>
      <c r="C105" t="s">
        <v>130</v>
      </c>
      <c r="D105" s="32">
        <f t="shared" si="12"/>
        <v>1.0365761271685832</v>
      </c>
      <c r="E105" s="32">
        <v>0.19159699999999999</v>
      </c>
      <c r="F105" s="32">
        <v>1.1224449999999999</v>
      </c>
      <c r="G105" s="32">
        <v>16.115463999999999</v>
      </c>
      <c r="H105" s="32">
        <v>0.176896</v>
      </c>
      <c r="I105" s="32">
        <v>0.13922000000000001</v>
      </c>
      <c r="J105">
        <v>44</v>
      </c>
      <c r="K105">
        <v>500</v>
      </c>
      <c r="L105">
        <v>100</v>
      </c>
      <c r="O105" s="33">
        <f t="shared" si="13"/>
        <v>885.44548976203657</v>
      </c>
    </row>
    <row r="106" spans="1:15" x14ac:dyDescent="0.35">
      <c r="A106" t="s">
        <v>129</v>
      </c>
      <c r="B106">
        <v>1807</v>
      </c>
      <c r="C106" t="s">
        <v>130</v>
      </c>
      <c r="D106" s="32">
        <f t="shared" si="12"/>
        <v>1.0421778016746526</v>
      </c>
      <c r="E106" s="32">
        <v>0.190749</v>
      </c>
      <c r="F106" s="32">
        <v>1.1396230000000001</v>
      </c>
      <c r="G106" s="32">
        <v>16.011807999999998</v>
      </c>
      <c r="H106" s="32">
        <v>0.17874699999999999</v>
      </c>
      <c r="I106" s="32">
        <v>0.135467</v>
      </c>
      <c r="J106">
        <v>45</v>
      </c>
      <c r="K106">
        <v>500</v>
      </c>
      <c r="L106">
        <v>100</v>
      </c>
      <c r="O106" s="33">
        <f t="shared" si="13"/>
        <v>885.44548976203657</v>
      </c>
    </row>
    <row r="107" spans="1:15" x14ac:dyDescent="0.35">
      <c r="A107" t="s">
        <v>129</v>
      </c>
      <c r="B107">
        <v>1807</v>
      </c>
      <c r="C107" t="s">
        <v>130</v>
      </c>
      <c r="D107" s="32">
        <f t="shared" si="12"/>
        <v>1.0282907957047862</v>
      </c>
      <c r="E107" s="32">
        <v>0.19131999999999999</v>
      </c>
      <c r="F107" s="32">
        <v>1.1060719999999999</v>
      </c>
      <c r="G107" s="32">
        <v>16.958991999999999</v>
      </c>
      <c r="H107" s="32">
        <v>0.176172</v>
      </c>
      <c r="I107" s="32">
        <v>0.14205799999999999</v>
      </c>
      <c r="J107">
        <v>46</v>
      </c>
      <c r="K107">
        <v>500</v>
      </c>
      <c r="L107">
        <v>100</v>
      </c>
      <c r="O107" s="33">
        <f t="shared" si="13"/>
        <v>885.44548976203657</v>
      </c>
    </row>
    <row r="108" spans="1:15" x14ac:dyDescent="0.35">
      <c r="A108" t="s">
        <v>129</v>
      </c>
      <c r="B108">
        <v>1807</v>
      </c>
      <c r="C108" t="s">
        <v>130</v>
      </c>
      <c r="D108" s="32">
        <f t="shared" si="12"/>
        <v>1.0569748088423472</v>
      </c>
      <c r="E108" s="32">
        <v>0.19577800000000001</v>
      </c>
      <c r="F108" s="32">
        <v>1.1421110000000001</v>
      </c>
      <c r="G108" s="32">
        <v>16.430437000000001</v>
      </c>
      <c r="H108" s="32">
        <v>0.180505</v>
      </c>
      <c r="I108" s="32">
        <v>0.141706</v>
      </c>
      <c r="J108">
        <v>47</v>
      </c>
      <c r="K108">
        <v>500</v>
      </c>
      <c r="L108">
        <v>100</v>
      </c>
      <c r="O108" s="33">
        <f t="shared" si="13"/>
        <v>885.44548976203657</v>
      </c>
    </row>
    <row r="109" spans="1:15" x14ac:dyDescent="0.35">
      <c r="A109" t="s">
        <v>129</v>
      </c>
      <c r="B109">
        <v>1807</v>
      </c>
      <c r="C109" t="s">
        <v>130</v>
      </c>
      <c r="D109" s="32">
        <f t="shared" si="12"/>
        <v>1.0216414598348147</v>
      </c>
      <c r="E109" s="32">
        <v>0.18874299999999999</v>
      </c>
      <c r="F109" s="32">
        <v>1.1068249999999999</v>
      </c>
      <c r="G109" s="32">
        <v>16.140993000000002</v>
      </c>
      <c r="H109" s="32">
        <v>0.173205</v>
      </c>
      <c r="I109" s="32">
        <v>0.13647500000000001</v>
      </c>
      <c r="J109">
        <v>48</v>
      </c>
      <c r="K109">
        <v>500</v>
      </c>
      <c r="L109">
        <v>100</v>
      </c>
      <c r="O109" s="33">
        <f t="shared" si="13"/>
        <v>885.44548976203657</v>
      </c>
    </row>
    <row r="110" spans="1:15" x14ac:dyDescent="0.35">
      <c r="A110" t="s">
        <v>129</v>
      </c>
      <c r="B110">
        <v>1807</v>
      </c>
      <c r="C110" t="s">
        <v>130</v>
      </c>
      <c r="D110" s="32">
        <f t="shared" si="12"/>
        <v>1.009030348058038</v>
      </c>
      <c r="E110" s="32">
        <v>0.185999</v>
      </c>
      <c r="F110" s="32">
        <v>1.0956060000000001</v>
      </c>
      <c r="G110" s="32">
        <v>15.872949999999999</v>
      </c>
      <c r="H110" s="32">
        <v>0.172454</v>
      </c>
      <c r="I110" s="32">
        <v>0.13603699999999999</v>
      </c>
      <c r="J110">
        <v>49</v>
      </c>
      <c r="K110">
        <v>500</v>
      </c>
      <c r="L110">
        <v>100</v>
      </c>
      <c r="O110" s="33">
        <f t="shared" si="13"/>
        <v>885.44548976203657</v>
      </c>
    </row>
    <row r="111" spans="1:15" x14ac:dyDescent="0.35">
      <c r="A111" t="s">
        <v>129</v>
      </c>
      <c r="B111">
        <v>1807</v>
      </c>
      <c r="C111" t="s">
        <v>130</v>
      </c>
      <c r="D111" s="32">
        <f t="shared" si="12"/>
        <v>1.0447002775551297</v>
      </c>
      <c r="E111" s="32">
        <v>0.191797</v>
      </c>
      <c r="F111" s="32">
        <v>1.138922</v>
      </c>
      <c r="G111" s="32">
        <v>15.922606999999999</v>
      </c>
      <c r="H111" s="32">
        <v>0.177369</v>
      </c>
      <c r="I111" s="32">
        <v>0.138626</v>
      </c>
      <c r="J111">
        <v>50</v>
      </c>
      <c r="K111">
        <v>500</v>
      </c>
      <c r="L111">
        <v>100</v>
      </c>
      <c r="O111" s="33">
        <f t="shared" si="13"/>
        <v>885.44548976203657</v>
      </c>
    </row>
    <row r="112" spans="1:15" x14ac:dyDescent="0.35">
      <c r="A112" t="s">
        <v>129</v>
      </c>
      <c r="B112">
        <v>1807</v>
      </c>
      <c r="C112" t="s">
        <v>130</v>
      </c>
      <c r="D112" s="32">
        <f t="shared" si="12"/>
        <v>1.0409869956289519</v>
      </c>
      <c r="E112" s="32">
        <v>0.19287299999999999</v>
      </c>
      <c r="F112" s="32">
        <v>1.124503</v>
      </c>
      <c r="G112" s="32">
        <v>16.250357000000001</v>
      </c>
      <c r="H112" s="32">
        <v>0.17937800000000001</v>
      </c>
      <c r="I112" s="32">
        <v>0.13917199999999999</v>
      </c>
      <c r="J112">
        <v>51</v>
      </c>
      <c r="K112">
        <v>500</v>
      </c>
      <c r="L112">
        <v>100</v>
      </c>
      <c r="O112" s="33">
        <f t="shared" si="13"/>
        <v>885.44548976203657</v>
      </c>
    </row>
    <row r="113" spans="3:7" x14ac:dyDescent="0.35">
      <c r="C113" t="s">
        <v>157</v>
      </c>
      <c r="D113" s="37">
        <f>AVERAGE(D103:D112)</f>
        <v>1.0340568037331397</v>
      </c>
      <c r="E113" s="37">
        <f>AVERAGE(E103:E112)</f>
        <v>0.19119239999999998</v>
      </c>
      <c r="F113" s="37">
        <f>AVERAGE(F103:F112)</f>
        <v>1.1193567000000002</v>
      </c>
      <c r="G113" s="37">
        <f>AVERAGE(G103:G112)</f>
        <v>16.256007700000001</v>
      </c>
    </row>
    <row r="114" spans="3:7" x14ac:dyDescent="0.35">
      <c r="C114" t="s">
        <v>158</v>
      </c>
      <c r="D114" s="35">
        <f>MEDIAN(D103:D112)</f>
        <v>1.0343303951509819</v>
      </c>
      <c r="E114" s="35">
        <f>MEDIAN(E103:E112)</f>
        <v>0.19145849999999998</v>
      </c>
      <c r="F114" s="35">
        <f>MEDIAN(F103:F112)</f>
        <v>1.1167644999999999</v>
      </c>
      <c r="G114" s="35">
        <f>MEDIAN(G103:G112)</f>
        <v>16.195675000000001</v>
      </c>
    </row>
    <row r="115" spans="3:7" x14ac:dyDescent="0.35">
      <c r="C115" t="s">
        <v>156</v>
      </c>
      <c r="D115" s="35">
        <f t="array" ref="D115">MEDIAN(ABS(D103:D112-MEDIAN(D103:D112)))</f>
        <v>7.2520035008203365E-3</v>
      </c>
      <c r="E115" s="35">
        <f t="array" ref="E115">MEDIAN(ABS(E103:E112-MEDIAN(E103:E112)))</f>
        <v>1.132000000000008E-3</v>
      </c>
      <c r="F115" s="35">
        <f t="array" ref="F115">MEDIAN(ABS(F103:F112-MEDIAN(F103:F112)))</f>
        <v>1.0540499999999953E-2</v>
      </c>
      <c r="G115" s="35">
        <f t="array" ref="G115">MEDIAN(ABS(G103:G112-MEDIAN(G103:G112)))</f>
        <v>0.2093145000000014</v>
      </c>
    </row>
  </sheetData>
  <mergeCells count="1">
    <mergeCell ref="A18:O18"/>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2018D-2C7C-4540-960E-B821F0EF290F}">
  <dimension ref="A1:O72"/>
  <sheetViews>
    <sheetView zoomScale="55" zoomScaleNormal="55" workbookViewId="0">
      <pane ySplit="1" topLeftCell="A44" activePane="bottomLeft" state="frozen"/>
      <selection pane="bottomLeft" activeCell="A55" sqref="A55"/>
    </sheetView>
  </sheetViews>
  <sheetFormatPr baseColWidth="10" defaultRowHeight="14.5" x14ac:dyDescent="0.35"/>
  <cols>
    <col min="1" max="1" width="22.7265625" bestFit="1" customWidth="1"/>
    <col min="2" max="2" width="5.81640625" bestFit="1" customWidth="1"/>
    <col min="3" max="3" width="9.453125" bestFit="1" customWidth="1"/>
    <col min="4" max="4" width="7.1796875" customWidth="1"/>
    <col min="5" max="5" width="6.6328125" bestFit="1" customWidth="1"/>
    <col min="6" max="6" width="6.54296875" customWidth="1"/>
    <col min="7" max="7" width="6.36328125" bestFit="1" customWidth="1"/>
    <col min="8" max="9" width="8.26953125" bestFit="1" customWidth="1"/>
    <col min="10" max="10" width="4.7265625" bestFit="1" customWidth="1"/>
    <col min="11" max="11" width="6.7265625" bestFit="1" customWidth="1"/>
    <col min="12" max="12" width="6.81640625" style="1" customWidth="1"/>
    <col min="13" max="13" width="4.6328125" bestFit="1" customWidth="1"/>
    <col min="14" max="14" width="6.36328125" bestFit="1" customWidth="1"/>
  </cols>
  <sheetData>
    <row r="1" spans="1:15" s="29" customFormat="1" ht="43.5"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2" spans="1:15" s="29" customFormat="1" x14ac:dyDescent="0.35">
      <c r="H2" s="30"/>
      <c r="I2" s="30"/>
      <c r="L2" s="31"/>
      <c r="M2" s="31"/>
      <c r="O2" s="31"/>
    </row>
    <row r="3" spans="1:15" s="29" customFormat="1" x14ac:dyDescent="0.35">
      <c r="A3" t="s">
        <v>133</v>
      </c>
      <c r="B3">
        <v>15700</v>
      </c>
      <c r="C3" t="s">
        <v>146</v>
      </c>
      <c r="D3" s="32">
        <f>((E3/$E$11)+(F3/$F$11))/2</f>
        <v>1.1634209729406835</v>
      </c>
      <c r="E3" s="36">
        <v>8.3198000000000008E-2</v>
      </c>
      <c r="F3" s="32">
        <v>1.2524999999999999</v>
      </c>
      <c r="H3" s="30"/>
      <c r="I3" s="30"/>
      <c r="L3" s="31"/>
      <c r="M3" s="31"/>
      <c r="O3" s="31"/>
    </row>
    <row r="4" spans="1:15" s="29" customFormat="1" x14ac:dyDescent="0.35">
      <c r="A4" t="s">
        <v>133</v>
      </c>
      <c r="B4">
        <v>15700</v>
      </c>
      <c r="C4" t="s">
        <v>147</v>
      </c>
      <c r="D4" s="32">
        <f t="shared" ref="D4:D9" si="0">((E4/$E$11)+(F4/$F$11))/2</f>
        <v>1.2602296604914849</v>
      </c>
      <c r="E4" s="36">
        <v>9.1995000000000007E-2</v>
      </c>
      <c r="F4" s="32">
        <v>1.33</v>
      </c>
      <c r="H4" s="30"/>
      <c r="I4" s="30"/>
      <c r="L4" s="31"/>
      <c r="M4" s="31"/>
      <c r="O4" s="31"/>
    </row>
    <row r="5" spans="1:15" s="29" customFormat="1" x14ac:dyDescent="0.35">
      <c r="A5" t="s">
        <v>133</v>
      </c>
      <c r="B5">
        <v>15700</v>
      </c>
      <c r="C5" t="s">
        <v>148</v>
      </c>
      <c r="D5" s="32">
        <f t="shared" si="0"/>
        <v>0.95706162728757027</v>
      </c>
      <c r="E5" s="36">
        <v>6.9608000000000003E-2</v>
      </c>
      <c r="F5" s="32">
        <v>1.0137</v>
      </c>
      <c r="H5" s="30"/>
      <c r="I5" s="30"/>
      <c r="L5" s="31"/>
      <c r="M5" s="31"/>
      <c r="O5" s="31"/>
    </row>
    <row r="6" spans="1:15" s="29" customFormat="1" x14ac:dyDescent="0.35">
      <c r="A6" t="s">
        <v>133</v>
      </c>
      <c r="B6">
        <v>15700</v>
      </c>
      <c r="C6" t="s">
        <v>149</v>
      </c>
      <c r="D6" s="32">
        <f t="shared" si="0"/>
        <v>0.9403205190930074</v>
      </c>
      <c r="E6" s="36">
        <v>7.0905999999999997E-2</v>
      </c>
      <c r="F6" s="32">
        <v>0.96009999999999995</v>
      </c>
      <c r="H6" s="30"/>
      <c r="I6" s="30"/>
      <c r="L6" s="31"/>
      <c r="M6" s="31"/>
      <c r="O6" s="31"/>
    </row>
    <row r="7" spans="1:15" s="29" customFormat="1" x14ac:dyDescent="0.35">
      <c r="A7" t="s">
        <v>133</v>
      </c>
      <c r="B7">
        <v>15700</v>
      </c>
      <c r="C7" t="s">
        <v>150</v>
      </c>
      <c r="D7" s="32">
        <f t="shared" si="0"/>
        <v>0.90966094169671541</v>
      </c>
      <c r="E7" s="36">
        <v>6.7674999999999999E-2</v>
      </c>
      <c r="F7" s="32">
        <v>0.94189999999999996</v>
      </c>
      <c r="H7" s="30"/>
      <c r="I7" s="30"/>
      <c r="L7" s="31"/>
      <c r="M7" s="31"/>
      <c r="O7" s="31"/>
    </row>
    <row r="8" spans="1:15" s="29" customFormat="1" x14ac:dyDescent="0.35">
      <c r="A8" t="s">
        <v>133</v>
      </c>
      <c r="B8">
        <v>15700</v>
      </c>
      <c r="C8" t="s">
        <v>151</v>
      </c>
      <c r="D8" s="32">
        <f t="shared" si="0"/>
        <v>0.92964064678235203</v>
      </c>
      <c r="E8" s="36">
        <v>6.8873000000000004E-2</v>
      </c>
      <c r="F8" s="32">
        <v>0.9667</v>
      </c>
      <c r="H8" s="30"/>
      <c r="I8" s="30"/>
      <c r="L8" s="31"/>
      <c r="M8" s="31"/>
      <c r="O8" s="31"/>
    </row>
    <row r="9" spans="1:15" s="29" customFormat="1" x14ac:dyDescent="0.35">
      <c r="A9" t="s">
        <v>133</v>
      </c>
      <c r="B9">
        <v>15700</v>
      </c>
      <c r="C9" t="s">
        <v>145</v>
      </c>
      <c r="D9" s="32">
        <f t="shared" si="0"/>
        <v>0.90637219926155499</v>
      </c>
      <c r="E9" s="36">
        <v>6.7450999999999997E-2</v>
      </c>
      <c r="F9" s="32">
        <v>0.93820000000000003</v>
      </c>
      <c r="H9" s="30"/>
      <c r="I9" s="30"/>
      <c r="L9" s="31"/>
      <c r="M9" s="31"/>
      <c r="O9" s="31"/>
    </row>
    <row r="10" spans="1:15" s="29" customFormat="1" x14ac:dyDescent="0.35">
      <c r="H10" s="30"/>
      <c r="I10" s="30"/>
      <c r="L10" s="31"/>
      <c r="M10" s="31"/>
      <c r="O10" s="31"/>
    </row>
    <row r="11" spans="1:15" s="29" customFormat="1" x14ac:dyDescent="0.35">
      <c r="A11" t="s">
        <v>133</v>
      </c>
      <c r="B11">
        <v>15700</v>
      </c>
      <c r="C11" s="34" t="s">
        <v>136</v>
      </c>
      <c r="D11" s="32">
        <f t="shared" ref="D11:D15" si="1">((E11/$E$11)+(F11/$F$11))/2</f>
        <v>1</v>
      </c>
      <c r="E11" s="32">
        <v>7.350799999999999E-2</v>
      </c>
      <c r="F11" s="32">
        <v>1.0481</v>
      </c>
      <c r="H11" s="30"/>
      <c r="I11" s="30"/>
      <c r="L11" s="31"/>
      <c r="M11" s="31"/>
      <c r="O11" s="31"/>
    </row>
    <row r="12" spans="1:15" s="29" customFormat="1" x14ac:dyDescent="0.35">
      <c r="A12" t="s">
        <v>133</v>
      </c>
      <c r="B12">
        <v>15700</v>
      </c>
      <c r="C12" s="34" t="s">
        <v>137</v>
      </c>
      <c r="D12" s="32">
        <f t="shared" si="1"/>
        <v>0.88532192951269018</v>
      </c>
      <c r="E12" s="32">
        <v>6.7862999999999993E-2</v>
      </c>
      <c r="F12" s="32">
        <v>0.88819999999999999</v>
      </c>
      <c r="H12" s="30"/>
      <c r="I12" s="30"/>
      <c r="L12" s="31"/>
      <c r="M12" s="31"/>
      <c r="O12" s="31"/>
    </row>
    <row r="13" spans="1:15" s="29" customFormat="1" x14ac:dyDescent="0.35">
      <c r="A13" t="s">
        <v>133</v>
      </c>
      <c r="B13">
        <v>15700</v>
      </c>
      <c r="C13" s="34" t="s">
        <v>138</v>
      </c>
      <c r="D13" s="32">
        <f t="shared" si="1"/>
        <v>0.89059489818502424</v>
      </c>
      <c r="E13" s="32">
        <v>6.8006999999999998E-2</v>
      </c>
      <c r="F13" s="32">
        <v>0.8972</v>
      </c>
      <c r="H13" s="30"/>
      <c r="I13" s="30"/>
      <c r="L13" s="31"/>
      <c r="M13" s="31"/>
      <c r="O13" s="31"/>
    </row>
    <row r="14" spans="1:15" s="29" customFormat="1" x14ac:dyDescent="0.35">
      <c r="A14" t="s">
        <v>133</v>
      </c>
      <c r="B14">
        <v>15700</v>
      </c>
      <c r="C14" s="34" t="s">
        <v>139</v>
      </c>
      <c r="D14" s="32">
        <f t="shared" si="1"/>
        <v>0.86048036381019277</v>
      </c>
      <c r="E14" s="32">
        <v>6.5831000000000001E-2</v>
      </c>
      <c r="F14" s="32">
        <v>0.86509999999999998</v>
      </c>
      <c r="H14" s="30"/>
      <c r="I14" s="30"/>
      <c r="L14" s="31"/>
      <c r="M14" s="31"/>
      <c r="O14" s="31"/>
    </row>
    <row r="15" spans="1:15" s="29" customFormat="1" x14ac:dyDescent="0.35">
      <c r="A15" t="s">
        <v>133</v>
      </c>
      <c r="B15">
        <v>15700</v>
      </c>
      <c r="C15" s="34" t="s">
        <v>140</v>
      </c>
      <c r="D15" s="32">
        <f t="shared" si="1"/>
        <v>0.92099554278098161</v>
      </c>
      <c r="E15" s="32">
        <v>6.8107000000000001E-2</v>
      </c>
      <c r="F15" s="32">
        <v>0.95950000000000002</v>
      </c>
      <c r="H15" s="30"/>
      <c r="I15" s="30"/>
      <c r="L15" s="31"/>
      <c r="M15" s="31"/>
      <c r="O15" s="31"/>
    </row>
    <row r="17" spans="1:15" ht="18.5" x14ac:dyDescent="0.45">
      <c r="A17" s="46" t="s">
        <v>135</v>
      </c>
      <c r="B17" s="46"/>
      <c r="C17" s="46"/>
      <c r="D17" s="46"/>
      <c r="E17" s="46"/>
      <c r="F17" s="46"/>
      <c r="G17" s="46"/>
      <c r="H17" s="46"/>
      <c r="I17" s="46"/>
      <c r="J17" s="46"/>
      <c r="K17" s="46"/>
      <c r="L17" s="46"/>
      <c r="M17" s="46"/>
      <c r="N17" s="46"/>
      <c r="O17" s="46"/>
    </row>
    <row r="18" spans="1:15" x14ac:dyDescent="0.35">
      <c r="A18" t="s">
        <v>133</v>
      </c>
      <c r="B18">
        <v>15700</v>
      </c>
      <c r="C18" t="s">
        <v>130</v>
      </c>
      <c r="D18" s="32">
        <f t="shared" ref="D18:D27" si="2">((E18/$E$11)+(F18/$F$11))/2</f>
        <v>0.99297191532308737</v>
      </c>
      <c r="E18" s="32">
        <v>7.2542999999999996E-2</v>
      </c>
      <c r="F18" s="32">
        <v>1.0471269999999999</v>
      </c>
      <c r="G18" s="32">
        <v>13.440638999999999</v>
      </c>
      <c r="H18" s="32">
        <v>7.5893000000000002E-2</v>
      </c>
      <c r="I18" s="32">
        <v>5.0957000000000002E-2</v>
      </c>
      <c r="J18">
        <v>42</v>
      </c>
      <c r="K18">
        <v>100</v>
      </c>
      <c r="L18" s="1">
        <v>50</v>
      </c>
      <c r="M18" t="s">
        <v>132</v>
      </c>
      <c r="N18" s="33">
        <f t="shared" ref="N18:N27" si="3">(32*L18*K18)/B18</f>
        <v>10.19108280254777</v>
      </c>
    </row>
    <row r="19" spans="1:15" x14ac:dyDescent="0.35">
      <c r="A19" t="s">
        <v>133</v>
      </c>
      <c r="B19">
        <v>15700</v>
      </c>
      <c r="C19" t="s">
        <v>130</v>
      </c>
      <c r="D19" s="32">
        <f t="shared" si="2"/>
        <v>1.8354897987370156</v>
      </c>
      <c r="E19" s="32">
        <v>0.10716000000000001</v>
      </c>
      <c r="F19" s="32">
        <v>2.3196330000000001</v>
      </c>
      <c r="G19" s="32">
        <v>40.195453000000001</v>
      </c>
      <c r="H19" s="32">
        <v>0.11146300000000001</v>
      </c>
      <c r="I19" s="32">
        <v>8.0797999999999995E-2</v>
      </c>
      <c r="J19">
        <v>43</v>
      </c>
      <c r="K19">
        <v>100</v>
      </c>
      <c r="L19" s="1">
        <v>50</v>
      </c>
      <c r="M19" t="s">
        <v>132</v>
      </c>
      <c r="N19" s="33">
        <f t="shared" si="3"/>
        <v>10.19108280254777</v>
      </c>
    </row>
    <row r="20" spans="1:15" x14ac:dyDescent="0.35">
      <c r="A20" t="s">
        <v>133</v>
      </c>
      <c r="B20">
        <v>15700</v>
      </c>
      <c r="C20" t="s">
        <v>130</v>
      </c>
      <c r="D20" s="32">
        <f t="shared" si="2"/>
        <v>1.0510422281605174</v>
      </c>
      <c r="E20" s="32">
        <v>7.6150999999999996E-2</v>
      </c>
      <c r="F20" s="32">
        <v>1.11741</v>
      </c>
      <c r="G20" s="32">
        <v>12.728474</v>
      </c>
      <c r="H20" s="32">
        <v>7.9587000000000005E-2</v>
      </c>
      <c r="I20" s="32">
        <v>5.5049000000000001E-2</v>
      </c>
      <c r="J20">
        <v>44</v>
      </c>
      <c r="K20">
        <v>100</v>
      </c>
      <c r="L20" s="1">
        <v>50</v>
      </c>
      <c r="M20" t="s">
        <v>132</v>
      </c>
      <c r="N20" s="33">
        <f t="shared" si="3"/>
        <v>10.19108280254777</v>
      </c>
    </row>
    <row r="21" spans="1:15" x14ac:dyDescent="0.35">
      <c r="A21" t="s">
        <v>133</v>
      </c>
      <c r="B21">
        <v>15700</v>
      </c>
      <c r="C21" t="s">
        <v>130</v>
      </c>
      <c r="D21" s="32">
        <f t="shared" si="2"/>
        <v>1.0889726190688256</v>
      </c>
      <c r="E21" s="32">
        <v>7.6835000000000001E-2</v>
      </c>
      <c r="F21" s="32">
        <v>1.1871670000000001</v>
      </c>
      <c r="G21" s="32">
        <v>14.834039000000001</v>
      </c>
      <c r="H21" s="32">
        <v>8.2926E-2</v>
      </c>
      <c r="I21" s="32">
        <v>6.5688999999999997E-2</v>
      </c>
      <c r="J21">
        <v>45</v>
      </c>
      <c r="K21">
        <v>100</v>
      </c>
      <c r="L21" s="1">
        <v>50</v>
      </c>
      <c r="M21" t="s">
        <v>132</v>
      </c>
      <c r="N21" s="33">
        <f t="shared" si="3"/>
        <v>10.19108280254777</v>
      </c>
    </row>
    <row r="22" spans="1:15" x14ac:dyDescent="0.35">
      <c r="A22" t="s">
        <v>133</v>
      </c>
      <c r="B22">
        <v>15700</v>
      </c>
      <c r="C22" t="s">
        <v>130</v>
      </c>
      <c r="D22" s="32">
        <f t="shared" si="2"/>
        <v>1.046072086110758</v>
      </c>
      <c r="E22" s="32">
        <v>7.553E-2</v>
      </c>
      <c r="F22" s="32">
        <v>1.1158459999999999</v>
      </c>
      <c r="G22" s="32">
        <v>16.654266</v>
      </c>
      <c r="H22" s="32">
        <v>8.0060000000000006E-2</v>
      </c>
      <c r="I22" s="32">
        <v>6.8203E-2</v>
      </c>
      <c r="J22">
        <v>46</v>
      </c>
      <c r="K22">
        <v>100</v>
      </c>
      <c r="L22" s="1">
        <v>50</v>
      </c>
      <c r="M22" t="s">
        <v>132</v>
      </c>
      <c r="N22" s="33">
        <f t="shared" si="3"/>
        <v>10.19108280254777</v>
      </c>
    </row>
    <row r="23" spans="1:15" x14ac:dyDescent="0.35">
      <c r="A23" t="s">
        <v>133</v>
      </c>
      <c r="B23">
        <v>15700</v>
      </c>
      <c r="C23" t="s">
        <v>130</v>
      </c>
      <c r="D23" s="32">
        <f t="shared" si="2"/>
        <v>1.1264927010781416</v>
      </c>
      <c r="E23" s="32">
        <v>8.0936999999999995E-2</v>
      </c>
      <c r="F23" s="32">
        <v>1.2073290000000001</v>
      </c>
      <c r="G23" s="32">
        <v>10.659058999999999</v>
      </c>
      <c r="H23" s="32">
        <v>8.4847000000000006E-2</v>
      </c>
      <c r="I23" s="32">
        <v>5.4189000000000001E-2</v>
      </c>
      <c r="J23">
        <v>47</v>
      </c>
      <c r="K23">
        <v>100</v>
      </c>
      <c r="L23" s="1">
        <v>50</v>
      </c>
      <c r="M23" t="s">
        <v>132</v>
      </c>
      <c r="N23" s="33">
        <f t="shared" si="3"/>
        <v>10.19108280254777</v>
      </c>
    </row>
    <row r="24" spans="1:15" x14ac:dyDescent="0.35">
      <c r="A24" t="s">
        <v>133</v>
      </c>
      <c r="B24">
        <v>15700</v>
      </c>
      <c r="C24" t="s">
        <v>130</v>
      </c>
      <c r="D24" s="32">
        <f t="shared" si="2"/>
        <v>1.0354736545560095</v>
      </c>
      <c r="E24" s="32">
        <v>7.5478000000000003E-2</v>
      </c>
      <c r="F24" s="32">
        <v>1.094371</v>
      </c>
      <c r="G24" s="32">
        <v>12.750467</v>
      </c>
      <c r="H24" s="32">
        <v>7.7400999999999998E-2</v>
      </c>
      <c r="I24" s="32">
        <v>5.2616999999999997E-2</v>
      </c>
      <c r="J24">
        <v>48</v>
      </c>
      <c r="K24">
        <v>100</v>
      </c>
      <c r="L24" s="1">
        <v>50</v>
      </c>
      <c r="M24" t="s">
        <v>132</v>
      </c>
      <c r="N24" s="33">
        <f t="shared" si="3"/>
        <v>10.19108280254777</v>
      </c>
    </row>
    <row r="25" spans="1:15" x14ac:dyDescent="0.35">
      <c r="A25" t="s">
        <v>133</v>
      </c>
      <c r="B25">
        <v>15700</v>
      </c>
      <c r="C25" t="s">
        <v>130</v>
      </c>
      <c r="D25" s="32">
        <f t="shared" si="2"/>
        <v>1.0747840740192154</v>
      </c>
      <c r="E25" s="32">
        <v>7.7372999999999997E-2</v>
      </c>
      <c r="F25" s="32">
        <v>1.1497539999999999</v>
      </c>
      <c r="G25" s="32">
        <v>12.566705000000001</v>
      </c>
      <c r="H25" s="32">
        <v>8.0739000000000005E-2</v>
      </c>
      <c r="I25" s="32">
        <v>5.1560000000000002E-2</v>
      </c>
      <c r="J25">
        <v>49</v>
      </c>
      <c r="K25">
        <v>100</v>
      </c>
      <c r="L25" s="1">
        <v>50</v>
      </c>
      <c r="M25" t="s">
        <v>132</v>
      </c>
      <c r="N25" s="33">
        <f t="shared" si="3"/>
        <v>10.19108280254777</v>
      </c>
    </row>
    <row r="26" spans="1:15" x14ac:dyDescent="0.35">
      <c r="A26" t="s">
        <v>133</v>
      </c>
      <c r="B26">
        <v>15700</v>
      </c>
      <c r="C26" t="s">
        <v>130</v>
      </c>
      <c r="D26" s="32">
        <f t="shared" si="2"/>
        <v>0.99017624755647238</v>
      </c>
      <c r="E26" s="32">
        <v>7.3110999999999995E-2</v>
      </c>
      <c r="F26" s="32">
        <v>1.0331680000000001</v>
      </c>
      <c r="G26" s="32">
        <v>13.832454</v>
      </c>
      <c r="H26" s="32">
        <v>7.6169000000000001E-2</v>
      </c>
      <c r="I26" s="32">
        <v>5.2539000000000002E-2</v>
      </c>
      <c r="J26">
        <v>50</v>
      </c>
      <c r="K26">
        <v>100</v>
      </c>
      <c r="L26" s="1">
        <v>50</v>
      </c>
      <c r="M26" t="s">
        <v>132</v>
      </c>
      <c r="N26" s="33">
        <f t="shared" si="3"/>
        <v>10.19108280254777</v>
      </c>
    </row>
    <row r="27" spans="1:15" x14ac:dyDescent="0.35">
      <c r="A27" t="s">
        <v>133</v>
      </c>
      <c r="B27">
        <v>15700</v>
      </c>
      <c r="C27" t="s">
        <v>130</v>
      </c>
      <c r="D27" s="32">
        <f t="shared" si="2"/>
        <v>1.1007868726530117</v>
      </c>
      <c r="E27" s="32">
        <v>7.8553999999999999E-2</v>
      </c>
      <c r="F27" s="32">
        <v>1.187422</v>
      </c>
      <c r="G27" s="32">
        <v>14.685394000000001</v>
      </c>
      <c r="H27" s="32">
        <v>8.2027000000000003E-2</v>
      </c>
      <c r="I27" s="32">
        <v>5.6892999999999999E-2</v>
      </c>
      <c r="J27">
        <v>51</v>
      </c>
      <c r="K27">
        <v>100</v>
      </c>
      <c r="L27" s="1">
        <v>50</v>
      </c>
      <c r="M27" t="s">
        <v>132</v>
      </c>
      <c r="N27" s="33">
        <f t="shared" si="3"/>
        <v>10.19108280254777</v>
      </c>
    </row>
    <row r="28" spans="1:15" x14ac:dyDescent="0.35">
      <c r="C28" t="s">
        <v>157</v>
      </c>
      <c r="D28" s="35">
        <f>AVERAGE(D18:D27)</f>
        <v>1.1342262197263056</v>
      </c>
      <c r="E28" s="35">
        <f>AVERAGE(E18:E27)</f>
        <v>7.9367199999999999E-2</v>
      </c>
      <c r="F28" s="35">
        <f>AVERAGE(F18:F27)</f>
        <v>1.2459226999999999</v>
      </c>
      <c r="G28" s="35">
        <f>AVERAGE(G18:G27)</f>
        <v>16.234695000000002</v>
      </c>
      <c r="H28" s="32"/>
      <c r="I28" s="32"/>
      <c r="N28" s="33"/>
    </row>
    <row r="29" spans="1:15" x14ac:dyDescent="0.35">
      <c r="C29" t="s">
        <v>158</v>
      </c>
      <c r="D29" s="35">
        <f>MEDIAN(D18:D27)</f>
        <v>1.0629131510898664</v>
      </c>
      <c r="E29" s="35">
        <f>MEDIAN(E18:E27)</f>
        <v>7.6493000000000005E-2</v>
      </c>
      <c r="F29" s="35">
        <f>MEDIAN(F18:F27)</f>
        <v>1.1335820000000001</v>
      </c>
      <c r="G29" s="35">
        <f>MEDIAN(G18:G27)</f>
        <v>13.6365465</v>
      </c>
      <c r="H29" s="32"/>
      <c r="I29" s="32"/>
    </row>
    <row r="30" spans="1:15" x14ac:dyDescent="0.35">
      <c r="C30" t="s">
        <v>156</v>
      </c>
      <c r="D30" s="35">
        <f t="array" ref="D30">MEDIAN(ABS(D18:D27-MEDIAN(D18:D27)))</f>
        <v>3.2656609048501095E-2</v>
      </c>
      <c r="E30" s="38">
        <f t="array" ref="E30">MEDIAN(ABS(E18:E27-MEDIAN(E18:E27)))</f>
        <v>1.5379999999999977E-3</v>
      </c>
      <c r="F30" s="38">
        <f t="array" ref="F30">MEDIAN(ABS(F18:F27-MEDIAN(F18:F27)))</f>
        <v>5.3712499999999941E-2</v>
      </c>
      <c r="G30" s="38">
        <f t="array" ref="G30">MEDIAN(ABS(G18:G27-MEDIAN(G18:G27)))</f>
        <v>1.0593444999999999</v>
      </c>
    </row>
    <row r="32" spans="1:15" x14ac:dyDescent="0.35">
      <c r="A32" t="s">
        <v>133</v>
      </c>
      <c r="B32">
        <v>15700</v>
      </c>
      <c r="C32" t="s">
        <v>130</v>
      </c>
      <c r="D32" s="32">
        <f t="shared" ref="D32:D41" si="4">((E32/$E$11)+(F32/$F$11))/2</f>
        <v>1.0489296281103964</v>
      </c>
      <c r="E32" s="32">
        <v>7.6490000000000002E-2</v>
      </c>
      <c r="F32" s="32">
        <v>1.1081479999999999</v>
      </c>
      <c r="G32" s="32">
        <v>11.708356999999999</v>
      </c>
      <c r="H32" s="32">
        <v>7.8417000000000001E-2</v>
      </c>
      <c r="I32" s="32">
        <v>4.7373999999999999E-2</v>
      </c>
      <c r="J32">
        <v>42</v>
      </c>
      <c r="K32">
        <v>200</v>
      </c>
      <c r="L32" s="1">
        <v>100</v>
      </c>
      <c r="M32" t="s">
        <v>132</v>
      </c>
      <c r="N32" s="33">
        <f t="shared" ref="N32:N41" si="5">(32*L32*K32)/B32</f>
        <v>40.764331210191081</v>
      </c>
    </row>
    <row r="33" spans="1:14" x14ac:dyDescent="0.35">
      <c r="A33" t="s">
        <v>133</v>
      </c>
      <c r="B33">
        <v>15700</v>
      </c>
      <c r="C33" t="s">
        <v>130</v>
      </c>
      <c r="D33" s="32">
        <f t="shared" si="4"/>
        <v>0.96704000735956019</v>
      </c>
      <c r="E33" s="32">
        <v>7.3269000000000001E-2</v>
      </c>
      <c r="F33" s="32">
        <v>0.98241699999999998</v>
      </c>
      <c r="G33" s="32">
        <v>10.616187</v>
      </c>
      <c r="H33" s="32">
        <v>7.6303999999999997E-2</v>
      </c>
      <c r="I33" s="32">
        <v>4.7160000000000001E-2</v>
      </c>
      <c r="J33">
        <v>43</v>
      </c>
      <c r="K33">
        <v>200</v>
      </c>
      <c r="L33" s="1">
        <v>100</v>
      </c>
      <c r="M33" t="s">
        <v>132</v>
      </c>
      <c r="N33" s="33">
        <f t="shared" si="5"/>
        <v>40.764331210191081</v>
      </c>
    </row>
    <row r="34" spans="1:14" x14ac:dyDescent="0.35">
      <c r="A34" t="s">
        <v>133</v>
      </c>
      <c r="B34">
        <v>15700</v>
      </c>
      <c r="C34" t="s">
        <v>130</v>
      </c>
      <c r="D34" s="32">
        <f t="shared" si="4"/>
        <v>1.0223185835482109</v>
      </c>
      <c r="E34" s="32">
        <v>7.5549000000000005E-2</v>
      </c>
      <c r="F34" s="32">
        <v>1.0657829999999999</v>
      </c>
      <c r="G34" s="32">
        <v>11.621454999999999</v>
      </c>
      <c r="H34" s="32">
        <v>7.9740000000000005E-2</v>
      </c>
      <c r="I34" s="32">
        <v>5.0265999999999998E-2</v>
      </c>
      <c r="J34">
        <v>44</v>
      </c>
      <c r="K34">
        <v>200</v>
      </c>
      <c r="L34" s="1">
        <v>100</v>
      </c>
      <c r="M34" t="s">
        <v>132</v>
      </c>
      <c r="N34" s="33">
        <f t="shared" si="5"/>
        <v>40.764331210191081</v>
      </c>
    </row>
    <row r="35" spans="1:14" x14ac:dyDescent="0.35">
      <c r="A35" t="s">
        <v>133</v>
      </c>
      <c r="B35">
        <v>15700</v>
      </c>
      <c r="C35" t="s">
        <v>130</v>
      </c>
      <c r="D35" s="32">
        <f t="shared" si="4"/>
        <v>0.99646125823588716</v>
      </c>
      <c r="E35" s="32">
        <v>7.3608999999999994E-2</v>
      </c>
      <c r="F35" s="32">
        <v>1.039242</v>
      </c>
      <c r="G35" s="32">
        <v>10.990050999999999</v>
      </c>
      <c r="H35" s="32">
        <v>7.7366000000000004E-2</v>
      </c>
      <c r="I35" s="32">
        <v>4.6810999999999998E-2</v>
      </c>
      <c r="J35">
        <v>45</v>
      </c>
      <c r="K35">
        <v>200</v>
      </c>
      <c r="L35" s="1">
        <v>100</v>
      </c>
      <c r="M35" t="s">
        <v>132</v>
      </c>
      <c r="N35" s="33">
        <f t="shared" si="5"/>
        <v>40.764331210191081</v>
      </c>
    </row>
    <row r="36" spans="1:14" x14ac:dyDescent="0.35">
      <c r="A36" t="s">
        <v>133</v>
      </c>
      <c r="B36">
        <v>15700</v>
      </c>
      <c r="C36" t="s">
        <v>130</v>
      </c>
      <c r="D36" s="32">
        <f t="shared" si="4"/>
        <v>0.95991716834579011</v>
      </c>
      <c r="E36" s="32">
        <v>7.2650000000000006E-2</v>
      </c>
      <c r="F36" s="32">
        <v>0.97631199999999996</v>
      </c>
      <c r="G36" s="32">
        <v>10.286363</v>
      </c>
      <c r="H36" s="32">
        <v>7.6080999999999996E-2</v>
      </c>
      <c r="I36" s="32">
        <v>4.9103000000000001E-2</v>
      </c>
      <c r="J36">
        <v>46</v>
      </c>
      <c r="K36">
        <v>200</v>
      </c>
      <c r="L36" s="1">
        <v>100</v>
      </c>
      <c r="M36" t="s">
        <v>132</v>
      </c>
      <c r="N36" s="33">
        <f t="shared" si="5"/>
        <v>40.764331210191081</v>
      </c>
    </row>
    <row r="37" spans="1:14" x14ac:dyDescent="0.35">
      <c r="A37" t="s">
        <v>133</v>
      </c>
      <c r="B37">
        <v>15700</v>
      </c>
      <c r="C37" t="s">
        <v>130</v>
      </c>
      <c r="D37" s="32">
        <f t="shared" si="4"/>
        <v>1.2695271397201269</v>
      </c>
      <c r="E37" s="32">
        <v>8.4129999999999996E-2</v>
      </c>
      <c r="F37" s="32">
        <v>1.4616309999999999</v>
      </c>
      <c r="G37" s="32">
        <v>15.287832</v>
      </c>
      <c r="H37" s="32">
        <v>8.5510000000000003E-2</v>
      </c>
      <c r="I37" s="32">
        <v>5.0500000000000003E-2</v>
      </c>
      <c r="J37">
        <v>47</v>
      </c>
      <c r="K37">
        <v>200</v>
      </c>
      <c r="L37" s="1">
        <v>100</v>
      </c>
      <c r="M37" t="s">
        <v>132</v>
      </c>
      <c r="N37" s="33">
        <f t="shared" si="5"/>
        <v>40.764331210191081</v>
      </c>
    </row>
    <row r="38" spans="1:14" x14ac:dyDescent="0.35">
      <c r="A38" t="s">
        <v>133</v>
      </c>
      <c r="B38">
        <v>15700</v>
      </c>
      <c r="C38" t="s">
        <v>130</v>
      </c>
      <c r="D38" s="32">
        <f t="shared" si="4"/>
        <v>1.09156681277606</v>
      </c>
      <c r="E38" s="32">
        <v>7.8062000000000006E-2</v>
      </c>
      <c r="F38" s="32">
        <v>1.1751100000000001</v>
      </c>
      <c r="G38" s="32">
        <v>12.25511</v>
      </c>
      <c r="H38" s="32">
        <v>8.0675999999999998E-2</v>
      </c>
      <c r="I38" s="32">
        <v>4.8025999999999999E-2</v>
      </c>
      <c r="J38">
        <v>48</v>
      </c>
      <c r="K38">
        <v>200</v>
      </c>
      <c r="L38" s="1">
        <v>100</v>
      </c>
      <c r="M38" t="s">
        <v>132</v>
      </c>
      <c r="N38" s="33">
        <f t="shared" si="5"/>
        <v>40.764331210191081</v>
      </c>
    </row>
    <row r="39" spans="1:14" x14ac:dyDescent="0.35">
      <c r="A39" t="s">
        <v>133</v>
      </c>
      <c r="B39">
        <v>15700</v>
      </c>
      <c r="C39" t="s">
        <v>130</v>
      </c>
      <c r="D39" s="32">
        <f t="shared" si="4"/>
        <v>0.99192877331798313</v>
      </c>
      <c r="E39" s="32">
        <v>7.3760000000000006E-2</v>
      </c>
      <c r="F39" s="32">
        <v>1.0275879999999999</v>
      </c>
      <c r="G39" s="32">
        <v>10.485704999999999</v>
      </c>
      <c r="H39" s="32">
        <v>7.7137999999999998E-2</v>
      </c>
      <c r="I39" s="32">
        <v>4.7347E-2</v>
      </c>
      <c r="J39">
        <v>49</v>
      </c>
      <c r="K39">
        <v>200</v>
      </c>
      <c r="L39" s="1">
        <v>100</v>
      </c>
      <c r="M39" t="s">
        <v>132</v>
      </c>
      <c r="N39" s="33">
        <f t="shared" si="5"/>
        <v>40.764331210191081</v>
      </c>
    </row>
    <row r="40" spans="1:14" x14ac:dyDescent="0.35">
      <c r="A40" t="s">
        <v>133</v>
      </c>
      <c r="B40">
        <v>15700</v>
      </c>
      <c r="C40" t="s">
        <v>130</v>
      </c>
      <c r="D40" s="32">
        <f t="shared" si="4"/>
        <v>0.99659297264493463</v>
      </c>
      <c r="E40" s="32">
        <v>7.4011999999999994E-2</v>
      </c>
      <c r="F40" s="32">
        <v>1.0337719999999999</v>
      </c>
      <c r="G40" s="32">
        <v>11.121883</v>
      </c>
      <c r="H40" s="32">
        <v>7.7326000000000006E-2</v>
      </c>
      <c r="I40" s="32">
        <v>4.8198999999999999E-2</v>
      </c>
      <c r="J40">
        <v>50</v>
      </c>
      <c r="K40">
        <v>200</v>
      </c>
      <c r="L40" s="1">
        <v>100</v>
      </c>
      <c r="M40" t="s">
        <v>132</v>
      </c>
      <c r="N40" s="33">
        <f t="shared" si="5"/>
        <v>40.764331210191081</v>
      </c>
    </row>
    <row r="41" spans="1:14" x14ac:dyDescent="0.35">
      <c r="A41" t="s">
        <v>133</v>
      </c>
      <c r="B41">
        <v>15700</v>
      </c>
      <c r="C41" t="s">
        <v>130</v>
      </c>
      <c r="D41" s="32">
        <f t="shared" si="4"/>
        <v>1.0147501678228612</v>
      </c>
      <c r="E41" s="32">
        <v>7.4987999999999999E-2</v>
      </c>
      <c r="F41" s="32">
        <v>1.057917</v>
      </c>
      <c r="G41" s="32">
        <v>10.755051</v>
      </c>
      <c r="H41" s="32">
        <v>7.7664999999999998E-2</v>
      </c>
      <c r="I41" s="32">
        <v>4.8274999999999998E-2</v>
      </c>
      <c r="J41">
        <v>51</v>
      </c>
      <c r="K41">
        <v>200</v>
      </c>
      <c r="L41" s="1">
        <v>100</v>
      </c>
      <c r="M41" t="s">
        <v>132</v>
      </c>
      <c r="N41" s="33">
        <f t="shared" si="5"/>
        <v>40.764331210191081</v>
      </c>
    </row>
    <row r="42" spans="1:14" x14ac:dyDescent="0.35">
      <c r="C42" t="s">
        <v>157</v>
      </c>
      <c r="D42" s="35">
        <f>AVERAGE(D32:D41)</f>
        <v>1.0359032511881812</v>
      </c>
      <c r="E42" s="35">
        <f>AVERAGE(E32:E41)</f>
        <v>7.5651899999999994E-2</v>
      </c>
      <c r="F42" s="35">
        <f>AVERAGE(F32:F41)</f>
        <v>1.092792</v>
      </c>
      <c r="G42" s="35">
        <f>AVERAGE(G32:G41)</f>
        <v>11.512799399999999</v>
      </c>
      <c r="H42" s="32"/>
      <c r="I42" s="32"/>
      <c r="N42" s="33"/>
    </row>
    <row r="43" spans="1:14" x14ac:dyDescent="0.35">
      <c r="C43" t="s">
        <v>158</v>
      </c>
      <c r="D43" s="35">
        <f>MEDIAN(D32:D41)</f>
        <v>1.0056715702338979</v>
      </c>
      <c r="E43" s="35">
        <f>MEDIAN(E32:E41)</f>
        <v>7.4499999999999997E-2</v>
      </c>
      <c r="F43" s="35">
        <f>MEDIAN(F32:F41)</f>
        <v>1.0485795</v>
      </c>
      <c r="G43" s="35">
        <f>MEDIAN(G32:G41)</f>
        <v>11.055966999999999</v>
      </c>
      <c r="N43" s="33"/>
    </row>
    <row r="44" spans="1:14" x14ac:dyDescent="0.35">
      <c r="C44" t="s">
        <v>156</v>
      </c>
      <c r="D44" s="35">
        <f t="array" ref="D44">MEDIAN(ABS(D32:D41-MEDIAN(D32:D41)))</f>
        <v>2.7639288094325365E-2</v>
      </c>
      <c r="E44" s="38">
        <f t="array" ref="E44">MEDIAN(ABS(E32:E41-MEDIAN(E32:E41)))</f>
        <v>1.1400000000000021E-3</v>
      </c>
      <c r="F44" s="38">
        <f t="array" ref="F44">MEDIAN(ABS(F32:F41-MEDIAN(F32:F41)))</f>
        <v>4.0279999999999982E-2</v>
      </c>
      <c r="G44" s="38">
        <f t="array" ref="G44">MEDIAN(ABS(G32:G41-MEDIAN(G32:G41)))</f>
        <v>0.56787499999999991</v>
      </c>
      <c r="N44" s="33"/>
    </row>
    <row r="45" spans="1:14" x14ac:dyDescent="0.35">
      <c r="N45" s="33"/>
    </row>
    <row r="46" spans="1:14" x14ac:dyDescent="0.35">
      <c r="A46" t="s">
        <v>133</v>
      </c>
      <c r="B46">
        <v>15700</v>
      </c>
      <c r="C46" t="s">
        <v>130</v>
      </c>
      <c r="D46" s="32">
        <f t="shared" ref="D46:D50" si="6">((E46/$E$11)+(F46/$F$11))/2</f>
        <v>0.97413596299332061</v>
      </c>
      <c r="E46" s="32">
        <v>7.3244000000000004E-2</v>
      </c>
      <c r="F46" s="32">
        <v>0.99764799999999998</v>
      </c>
      <c r="G46" s="32">
        <v>11.403422000000001</v>
      </c>
      <c r="H46" s="32">
        <v>7.6279E-2</v>
      </c>
      <c r="I46" s="32">
        <v>4.5692000000000003E-2</v>
      </c>
      <c r="J46">
        <v>42</v>
      </c>
      <c r="K46">
        <v>400</v>
      </c>
      <c r="L46" s="1">
        <v>200</v>
      </c>
      <c r="M46" t="s">
        <v>132</v>
      </c>
      <c r="N46" s="33">
        <f>(32*L46*K46)/B46</f>
        <v>163.05732484076432</v>
      </c>
    </row>
    <row r="47" spans="1:14" x14ac:dyDescent="0.35">
      <c r="A47" t="s">
        <v>133</v>
      </c>
      <c r="B47">
        <v>15700</v>
      </c>
      <c r="C47" t="s">
        <v>130</v>
      </c>
      <c r="D47" s="32">
        <f t="shared" si="6"/>
        <v>0.98405489436371407</v>
      </c>
      <c r="E47" s="32">
        <v>7.3762999999999995E-2</v>
      </c>
      <c r="F47" s="32">
        <v>1.0110399999999999</v>
      </c>
      <c r="G47" s="32">
        <v>11.778211000000001</v>
      </c>
      <c r="H47" s="32">
        <v>7.7345999999999998E-2</v>
      </c>
      <c r="I47" s="32">
        <v>4.4773E-2</v>
      </c>
      <c r="J47">
        <v>43</v>
      </c>
      <c r="K47">
        <v>400</v>
      </c>
      <c r="L47" s="1">
        <v>200</v>
      </c>
      <c r="M47" t="s">
        <v>132</v>
      </c>
      <c r="N47" s="33">
        <f>(32*L47*K47)/B47</f>
        <v>163.05732484076432</v>
      </c>
    </row>
    <row r="48" spans="1:14" x14ac:dyDescent="0.35">
      <c r="A48" t="s">
        <v>133</v>
      </c>
      <c r="B48">
        <v>15700</v>
      </c>
      <c r="C48" t="s">
        <v>130</v>
      </c>
      <c r="D48" s="32">
        <f t="shared" si="6"/>
        <v>0.96872865184619794</v>
      </c>
      <c r="E48" s="32">
        <v>7.2725999999999999E-2</v>
      </c>
      <c r="F48" s="32">
        <v>0.993699</v>
      </c>
      <c r="G48" s="32">
        <v>11.848151</v>
      </c>
      <c r="H48" s="32">
        <v>7.6438000000000006E-2</v>
      </c>
      <c r="I48" s="32">
        <v>4.6710000000000002E-2</v>
      </c>
      <c r="J48">
        <v>44</v>
      </c>
      <c r="K48">
        <v>400</v>
      </c>
      <c r="L48" s="1">
        <v>200</v>
      </c>
      <c r="M48" t="s">
        <v>132</v>
      </c>
      <c r="N48" s="33">
        <f>(32*L48*K48)/B48</f>
        <v>163.05732484076432</v>
      </c>
    </row>
    <row r="49" spans="1:14" x14ac:dyDescent="0.35">
      <c r="A49" t="s">
        <v>133</v>
      </c>
      <c r="B49">
        <v>15700</v>
      </c>
      <c r="C49" t="s">
        <v>130</v>
      </c>
      <c r="D49" s="32">
        <f t="shared" si="6"/>
        <v>0.95327041185962869</v>
      </c>
      <c r="E49" s="32">
        <v>7.1756E-2</v>
      </c>
      <c r="F49" s="32">
        <v>0.97512600000000005</v>
      </c>
      <c r="G49" s="32">
        <v>11.855207</v>
      </c>
      <c r="H49" s="32">
        <v>7.4804999999999996E-2</v>
      </c>
      <c r="I49" s="32">
        <v>4.6600000000000003E-2</v>
      </c>
      <c r="J49">
        <v>45</v>
      </c>
      <c r="K49">
        <v>400</v>
      </c>
      <c r="L49" s="1">
        <v>200</v>
      </c>
      <c r="M49" t="s">
        <v>132</v>
      </c>
      <c r="N49" s="33">
        <f>(32*L49*K49)/B49</f>
        <v>163.05732484076432</v>
      </c>
    </row>
    <row r="50" spans="1:14" x14ac:dyDescent="0.35">
      <c r="A50" t="s">
        <v>133</v>
      </c>
      <c r="B50">
        <v>15700</v>
      </c>
      <c r="C50" t="s">
        <v>130</v>
      </c>
      <c r="D50" s="32">
        <f t="shared" si="6"/>
        <v>0.98389039379747212</v>
      </c>
      <c r="E50" s="32">
        <v>7.3032E-2</v>
      </c>
      <c r="F50" s="32">
        <v>1.021118</v>
      </c>
      <c r="G50" s="32">
        <v>13.074277</v>
      </c>
      <c r="H50" s="32">
        <v>7.6518000000000003E-2</v>
      </c>
      <c r="I50" s="32">
        <v>4.5275999999999997E-2</v>
      </c>
      <c r="J50">
        <v>46</v>
      </c>
      <c r="K50">
        <v>400</v>
      </c>
      <c r="L50" s="1">
        <v>200</v>
      </c>
      <c r="M50" t="s">
        <v>132</v>
      </c>
      <c r="N50" s="33">
        <f>(32*L50*K50)/B50</f>
        <v>163.05732484076432</v>
      </c>
    </row>
    <row r="51" spans="1:14" x14ac:dyDescent="0.35">
      <c r="J51">
        <v>47</v>
      </c>
      <c r="N51" s="33"/>
    </row>
    <row r="52" spans="1:14" x14ac:dyDescent="0.35">
      <c r="J52">
        <v>48</v>
      </c>
      <c r="N52" s="33"/>
    </row>
    <row r="53" spans="1:14" x14ac:dyDescent="0.35">
      <c r="J53">
        <v>49</v>
      </c>
      <c r="N53" s="33"/>
    </row>
    <row r="54" spans="1:14" x14ac:dyDescent="0.35">
      <c r="J54">
        <v>50</v>
      </c>
      <c r="N54" s="33"/>
    </row>
    <row r="55" spans="1:14" x14ac:dyDescent="0.35">
      <c r="J55">
        <v>51</v>
      </c>
      <c r="N55" s="33"/>
    </row>
    <row r="56" spans="1:14" x14ac:dyDescent="0.35">
      <c r="C56" t="s">
        <v>157</v>
      </c>
      <c r="D56" s="35">
        <f>AVERAGE(D46:D55)</f>
        <v>0.97281606297206658</v>
      </c>
      <c r="E56" s="35">
        <f>AVERAGE(E46:E55)</f>
        <v>7.2904200000000002E-2</v>
      </c>
      <c r="F56" s="35">
        <f>AVERAGE(F46:F55)</f>
        <v>0.9997261999999999</v>
      </c>
      <c r="G56" s="35">
        <f>AVERAGE(G46:G55)</f>
        <v>11.991853600000001</v>
      </c>
      <c r="N56" s="33"/>
    </row>
    <row r="57" spans="1:14" x14ac:dyDescent="0.35">
      <c r="C57" t="s">
        <v>158</v>
      </c>
      <c r="D57" s="35">
        <f>MEDIAN(D46:D55)</f>
        <v>0.97413596299332061</v>
      </c>
      <c r="E57" s="35">
        <f>MEDIAN(E46:E55)</f>
        <v>7.3032E-2</v>
      </c>
      <c r="F57" s="35">
        <f>MEDIAN(F46:F55)</f>
        <v>0.99764799999999998</v>
      </c>
      <c r="G57" s="35">
        <f>MEDIAN(G46:G55)</f>
        <v>11.848151</v>
      </c>
    </row>
    <row r="58" spans="1:14" x14ac:dyDescent="0.35">
      <c r="C58" t="s">
        <v>156</v>
      </c>
      <c r="D58" s="35">
        <f t="array" ref="D58">MEDIAN(ABS(D46:D50-MEDIAN(D46:D50)))</f>
        <v>9.7544308041515038E-3</v>
      </c>
      <c r="E58" s="38">
        <f t="array" ref="E58">MEDIAN(ABS(E46:E50-MEDIAN(E46:E50)))</f>
        <v>3.0600000000000072E-4</v>
      </c>
      <c r="F58" s="38">
        <f t="array" ref="F58">MEDIAN(ABS(F46:F50-MEDIAN(F46:F50)))</f>
        <v>1.3391999999999959E-2</v>
      </c>
      <c r="G58" s="38">
        <f t="array" ref="G58">MEDIAN(ABS(G46:G50-MEDIAN(G46:G50)))</f>
        <v>6.9939999999999003E-2</v>
      </c>
    </row>
    <row r="60" spans="1:14" x14ac:dyDescent="0.35">
      <c r="A60" t="s">
        <v>133</v>
      </c>
      <c r="B60">
        <v>15700</v>
      </c>
      <c r="C60" t="s">
        <v>130</v>
      </c>
      <c r="D60" s="32">
        <f t="shared" ref="D60:D69" si="7">((E60/$E$11)+(F60/$F$11))/2</f>
        <v>1.0009570942035899</v>
      </c>
      <c r="E60" s="32">
        <v>7.3388999999999996E-2</v>
      </c>
      <c r="F60" s="32">
        <v>1.051803</v>
      </c>
      <c r="G60" s="32">
        <v>11.882016999999999</v>
      </c>
      <c r="H60" s="32">
        <v>7.6953999999999995E-2</v>
      </c>
      <c r="I60" s="32">
        <v>4.7413999999999998E-2</v>
      </c>
      <c r="J60">
        <v>42</v>
      </c>
      <c r="K60" s="1">
        <v>500</v>
      </c>
      <c r="L60">
        <v>100</v>
      </c>
      <c r="N60" s="33">
        <f t="shared" ref="N60:N69" si="8">(32*L60*K60)/B60</f>
        <v>101.91082802547771</v>
      </c>
    </row>
    <row r="61" spans="1:14" x14ac:dyDescent="0.35">
      <c r="A61" t="s">
        <v>133</v>
      </c>
      <c r="B61">
        <v>15700</v>
      </c>
      <c r="C61" t="s">
        <v>130</v>
      </c>
      <c r="D61" s="32">
        <f t="shared" si="7"/>
        <v>0.97222699167486359</v>
      </c>
      <c r="E61" s="32">
        <v>7.2963E-2</v>
      </c>
      <c r="F61" s="32">
        <v>0.99765300000000001</v>
      </c>
      <c r="G61" s="32">
        <v>11.026980999999999</v>
      </c>
      <c r="H61" s="32">
        <v>7.5711000000000001E-2</v>
      </c>
      <c r="I61" s="32">
        <v>4.5721999999999999E-2</v>
      </c>
      <c r="J61">
        <v>43</v>
      </c>
      <c r="K61" s="1">
        <v>500</v>
      </c>
      <c r="L61">
        <v>100</v>
      </c>
      <c r="N61" s="33">
        <f t="shared" si="8"/>
        <v>101.91082802547771</v>
      </c>
    </row>
    <row r="62" spans="1:14" x14ac:dyDescent="0.35">
      <c r="A62" t="s">
        <v>133</v>
      </c>
      <c r="B62">
        <v>15700</v>
      </c>
      <c r="C62" t="s">
        <v>130</v>
      </c>
      <c r="D62" s="32">
        <f t="shared" si="7"/>
        <v>0.97026253937523299</v>
      </c>
      <c r="E62" s="32">
        <v>7.2646000000000002E-2</v>
      </c>
      <c r="F62" s="32">
        <v>0.99805500000000003</v>
      </c>
      <c r="G62" s="32">
        <v>11.286521</v>
      </c>
      <c r="H62" s="32">
        <v>7.6055999999999999E-2</v>
      </c>
      <c r="I62" s="32">
        <v>4.7065999999999997E-2</v>
      </c>
      <c r="J62">
        <v>44</v>
      </c>
      <c r="K62" s="1">
        <v>500</v>
      </c>
      <c r="L62">
        <v>100</v>
      </c>
      <c r="N62" s="33">
        <f t="shared" si="8"/>
        <v>101.91082802547771</v>
      </c>
    </row>
    <row r="63" spans="1:14" x14ac:dyDescent="0.35">
      <c r="A63" t="s">
        <v>133</v>
      </c>
      <c r="B63">
        <v>15700</v>
      </c>
      <c r="C63" t="s">
        <v>130</v>
      </c>
      <c r="D63" s="32">
        <f t="shared" si="7"/>
        <v>0.98173840692364778</v>
      </c>
      <c r="E63" s="32">
        <v>7.2791999999999996E-2</v>
      </c>
      <c r="F63" s="32">
        <v>1.0200290000000001</v>
      </c>
      <c r="G63" s="32">
        <v>10.665573999999999</v>
      </c>
      <c r="H63" s="32">
        <v>7.6207999999999998E-2</v>
      </c>
      <c r="I63" s="32">
        <v>4.5969999999999997E-2</v>
      </c>
      <c r="J63">
        <v>45</v>
      </c>
      <c r="K63" s="1">
        <v>500</v>
      </c>
      <c r="L63">
        <v>100</v>
      </c>
      <c r="N63" s="33">
        <f t="shared" si="8"/>
        <v>101.91082802547771</v>
      </c>
    </row>
    <row r="64" spans="1:14" x14ac:dyDescent="0.35">
      <c r="A64" t="s">
        <v>133</v>
      </c>
      <c r="B64">
        <v>15700</v>
      </c>
      <c r="C64" t="s">
        <v>130</v>
      </c>
      <c r="D64" s="32">
        <f t="shared" si="7"/>
        <v>0.96328138653527484</v>
      </c>
      <c r="E64" s="32">
        <v>7.2689000000000004E-2</v>
      </c>
      <c r="F64" s="32">
        <v>0.98280800000000001</v>
      </c>
      <c r="G64" s="32">
        <v>10.929193</v>
      </c>
      <c r="H64" s="32">
        <v>7.5734999999999997E-2</v>
      </c>
      <c r="I64" s="32">
        <v>4.752E-2</v>
      </c>
      <c r="J64">
        <v>46</v>
      </c>
      <c r="K64" s="1">
        <v>500</v>
      </c>
      <c r="L64">
        <v>100</v>
      </c>
      <c r="N64" s="33">
        <f t="shared" si="8"/>
        <v>101.91082802547771</v>
      </c>
    </row>
    <row r="65" spans="1:14" x14ac:dyDescent="0.35">
      <c r="A65" t="s">
        <v>133</v>
      </c>
      <c r="B65">
        <v>15700</v>
      </c>
      <c r="C65" t="s">
        <v>130</v>
      </c>
      <c r="D65" s="32">
        <f t="shared" si="7"/>
        <v>0.97207925509343307</v>
      </c>
      <c r="E65" s="32">
        <v>7.2669999999999998E-2</v>
      </c>
      <c r="F65" s="32">
        <v>1.0015210000000001</v>
      </c>
      <c r="G65" s="32">
        <v>11.004887999999999</v>
      </c>
      <c r="H65" s="32">
        <v>7.5789999999999996E-2</v>
      </c>
      <c r="I65" s="32">
        <v>4.6775999999999998E-2</v>
      </c>
      <c r="J65">
        <v>47</v>
      </c>
      <c r="K65" s="1">
        <v>500</v>
      </c>
      <c r="L65">
        <v>100</v>
      </c>
      <c r="N65" s="33">
        <f t="shared" si="8"/>
        <v>101.91082802547771</v>
      </c>
    </row>
    <row r="66" spans="1:14" x14ac:dyDescent="0.35">
      <c r="A66" t="s">
        <v>133</v>
      </c>
      <c r="B66">
        <v>15700</v>
      </c>
      <c r="C66" t="s">
        <v>130</v>
      </c>
      <c r="D66" s="32">
        <f t="shared" si="7"/>
        <v>1.0758743882182618</v>
      </c>
      <c r="E66" s="32">
        <v>7.5811000000000003E-2</v>
      </c>
      <c r="F66" s="32">
        <v>1.1743110000000001</v>
      </c>
      <c r="G66" s="32">
        <v>13.043426</v>
      </c>
      <c r="H66" s="32">
        <v>7.8463000000000005E-2</v>
      </c>
      <c r="I66" s="32">
        <v>4.6051000000000002E-2</v>
      </c>
      <c r="J66">
        <v>48</v>
      </c>
      <c r="K66" s="1">
        <v>500</v>
      </c>
      <c r="L66">
        <v>100</v>
      </c>
      <c r="N66" s="33">
        <f t="shared" si="8"/>
        <v>101.91082802547771</v>
      </c>
    </row>
    <row r="67" spans="1:14" x14ac:dyDescent="0.35">
      <c r="A67" t="s">
        <v>133</v>
      </c>
      <c r="B67">
        <v>15700</v>
      </c>
      <c r="C67" t="s">
        <v>130</v>
      </c>
      <c r="D67" s="32">
        <f t="shared" si="7"/>
        <v>1.059238973653702</v>
      </c>
      <c r="E67" s="32">
        <v>7.492E-2</v>
      </c>
      <c r="F67" s="32">
        <v>1.1521440000000001</v>
      </c>
      <c r="G67" s="32">
        <v>12.762173000000001</v>
      </c>
      <c r="H67" s="32">
        <v>7.7661999999999995E-2</v>
      </c>
      <c r="I67" s="32">
        <v>4.6490999999999998E-2</v>
      </c>
      <c r="J67">
        <v>49</v>
      </c>
      <c r="K67" s="1">
        <v>500</v>
      </c>
      <c r="L67">
        <v>100</v>
      </c>
      <c r="N67" s="33">
        <f t="shared" si="8"/>
        <v>101.91082802547771</v>
      </c>
    </row>
    <row r="68" spans="1:14" x14ac:dyDescent="0.35">
      <c r="A68" t="s">
        <v>133</v>
      </c>
      <c r="B68">
        <v>15700</v>
      </c>
      <c r="C68" t="s">
        <v>130</v>
      </c>
      <c r="D68" s="32">
        <f t="shared" si="7"/>
        <v>0.95698895041105936</v>
      </c>
      <c r="E68" s="32">
        <v>7.2123000000000007E-2</v>
      </c>
      <c r="F68" s="32">
        <v>0.977688</v>
      </c>
      <c r="G68" s="32">
        <v>10.382012</v>
      </c>
      <c r="H68" s="32">
        <v>7.5823000000000002E-2</v>
      </c>
      <c r="I68" s="32">
        <v>4.6258000000000001E-2</v>
      </c>
      <c r="J68">
        <v>50</v>
      </c>
      <c r="K68" s="1">
        <v>500</v>
      </c>
      <c r="L68">
        <v>100</v>
      </c>
      <c r="N68" s="33">
        <f t="shared" si="8"/>
        <v>101.91082802547771</v>
      </c>
    </row>
    <row r="69" spans="1:14" x14ac:dyDescent="0.35">
      <c r="A69" t="s">
        <v>133</v>
      </c>
      <c r="B69">
        <v>15700</v>
      </c>
      <c r="C69" t="s">
        <v>130</v>
      </c>
      <c r="D69" s="32">
        <f t="shared" si="7"/>
        <v>0.98014876389403716</v>
      </c>
      <c r="E69" s="32">
        <v>7.2857000000000005E-2</v>
      </c>
      <c r="F69" s="32">
        <v>1.0157700000000001</v>
      </c>
      <c r="G69" s="32">
        <v>10.713754</v>
      </c>
      <c r="H69" s="32">
        <v>7.6860999999999999E-2</v>
      </c>
      <c r="I69" s="32">
        <v>4.6509000000000002E-2</v>
      </c>
      <c r="J69">
        <v>51</v>
      </c>
      <c r="K69" s="1">
        <v>500</v>
      </c>
      <c r="L69">
        <v>100</v>
      </c>
      <c r="N69" s="33">
        <f t="shared" si="8"/>
        <v>101.91082802547771</v>
      </c>
    </row>
    <row r="70" spans="1:14" x14ac:dyDescent="0.35">
      <c r="C70" t="s">
        <v>157</v>
      </c>
      <c r="D70" s="35">
        <f>AVERAGE(D60:D69)</f>
        <v>0.99327967499831027</v>
      </c>
      <c r="E70" s="35">
        <f>AVERAGE(E60:E69)</f>
        <v>7.3286000000000004E-2</v>
      </c>
      <c r="F70" s="35">
        <f>AVERAGE(F60:F69)</f>
        <v>1.0371782000000001</v>
      </c>
      <c r="G70" s="35">
        <f>AVERAGE(G60:G69)</f>
        <v>11.369653899999999</v>
      </c>
      <c r="K70" s="1"/>
      <c r="L70"/>
      <c r="N70" s="33"/>
    </row>
    <row r="71" spans="1:14" x14ac:dyDescent="0.35">
      <c r="C71" t="s">
        <v>158</v>
      </c>
      <c r="D71" s="35">
        <f>MEDIAN(D60:D69)</f>
        <v>0.97618787778445038</v>
      </c>
      <c r="E71" s="35">
        <f>MEDIAN(E60:E69)</f>
        <v>7.28245E-2</v>
      </c>
      <c r="F71" s="35">
        <f>MEDIAN(F60:F69)</f>
        <v>1.0086455000000001</v>
      </c>
      <c r="G71" s="35">
        <f>MEDIAN(G60:G69)</f>
        <v>11.0159345</v>
      </c>
    </row>
    <row r="72" spans="1:14" x14ac:dyDescent="0.35">
      <c r="C72" t="s">
        <v>156</v>
      </c>
      <c r="D72" s="35">
        <f t="array" ref="D72">MEDIAN(ABS(D60:D69-MEDIAN(D60:D69)))</f>
        <v>9.4159148291964589E-3</v>
      </c>
      <c r="E72" s="38">
        <f t="array" ref="E72">MEDIAN(ABS(E60:E69-MEDIAN(E60:E69)))</f>
        <v>1.6649999999999998E-4</v>
      </c>
      <c r="F72" s="38">
        <f t="array" ref="F72">MEDIAN(ABS(F60:F69-MEDIAN(F60:F69)))</f>
        <v>1.861050000000003E-2</v>
      </c>
      <c r="G72" s="38">
        <f t="array" ref="G72">MEDIAN(ABS(G60:G69-MEDIAN(G60:G69)))</f>
        <v>0.32627050000000057</v>
      </c>
    </row>
  </sheetData>
  <mergeCells count="1">
    <mergeCell ref="A17:O1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DC4F-98C1-4C71-B921-EAE603E44527}">
  <dimension ref="A1:O72"/>
  <sheetViews>
    <sheetView zoomScale="55" zoomScaleNormal="55" workbookViewId="0">
      <pane ySplit="1" topLeftCell="A17" activePane="bottomLeft" state="frozen"/>
      <selection pane="bottomLeft" activeCell="C67" sqref="C67"/>
    </sheetView>
  </sheetViews>
  <sheetFormatPr baseColWidth="10" defaultRowHeight="14.5" x14ac:dyDescent="0.35"/>
  <cols>
    <col min="1" max="1" width="22.7265625" bestFit="1" customWidth="1"/>
    <col min="2" max="2" width="4.81640625" customWidth="1"/>
    <col min="4" max="4" width="6.54296875" customWidth="1"/>
    <col min="5" max="6" width="9.08984375" bestFit="1" customWidth="1"/>
    <col min="7" max="7" width="8.08984375" customWidth="1"/>
    <col min="8" max="8" width="8.54296875" bestFit="1" customWidth="1"/>
    <col min="9" max="9" width="8.54296875" customWidth="1"/>
    <col min="10" max="10" width="4.7265625" bestFit="1" customWidth="1"/>
    <col min="11" max="11" width="6.7265625" bestFit="1" customWidth="1"/>
    <col min="12" max="12" width="7.26953125" customWidth="1"/>
    <col min="13" max="13" width="7.54296875" bestFit="1" customWidth="1"/>
    <col min="14" max="14" width="6.36328125" bestFit="1" customWidth="1"/>
  </cols>
  <sheetData>
    <row r="1" spans="1:15" s="29" customFormat="1" ht="43.5" x14ac:dyDescent="0.35">
      <c r="A1" s="29" t="s">
        <v>69</v>
      </c>
      <c r="B1" s="29" t="s">
        <v>72</v>
      </c>
      <c r="C1" s="29" t="s">
        <v>74</v>
      </c>
      <c r="D1" s="29" t="s">
        <v>131</v>
      </c>
      <c r="E1" s="29" t="s">
        <v>79</v>
      </c>
      <c r="F1" s="29" t="s">
        <v>81</v>
      </c>
      <c r="G1" s="29" t="s">
        <v>83</v>
      </c>
      <c r="H1" s="30" t="s">
        <v>85</v>
      </c>
      <c r="I1" s="30" t="s">
        <v>87</v>
      </c>
      <c r="J1" s="29" t="s">
        <v>88</v>
      </c>
      <c r="K1" s="29" t="s">
        <v>90</v>
      </c>
      <c r="L1" s="31" t="s">
        <v>92</v>
      </c>
      <c r="M1" s="31" t="s">
        <v>94</v>
      </c>
      <c r="N1" s="29" t="s">
        <v>97</v>
      </c>
      <c r="O1" s="31" t="s">
        <v>128</v>
      </c>
    </row>
    <row r="2" spans="1:15" s="29" customFormat="1" x14ac:dyDescent="0.35">
      <c r="H2" s="30"/>
      <c r="I2" s="30"/>
      <c r="L2" s="31"/>
      <c r="M2" s="31"/>
      <c r="O2" s="31"/>
    </row>
    <row r="3" spans="1:15" s="29" customFormat="1" x14ac:dyDescent="0.35">
      <c r="A3" t="s">
        <v>134</v>
      </c>
      <c r="B3">
        <v>943</v>
      </c>
      <c r="C3" t="s">
        <v>146</v>
      </c>
      <c r="D3" s="36">
        <f>((E3/$E$11)+(F3/$F$11))/2</f>
        <v>0.99645584890525107</v>
      </c>
      <c r="E3" s="32">
        <v>1.2845</v>
      </c>
      <c r="F3" s="32">
        <v>0.30508000000000002</v>
      </c>
      <c r="H3" s="30"/>
      <c r="I3" s="30"/>
      <c r="L3" s="31"/>
      <c r="M3" s="31"/>
      <c r="O3" s="31"/>
    </row>
    <row r="4" spans="1:15" s="29" customFormat="1" x14ac:dyDescent="0.35">
      <c r="A4" t="s">
        <v>134</v>
      </c>
      <c r="B4">
        <v>943</v>
      </c>
      <c r="C4" t="s">
        <v>147</v>
      </c>
      <c r="D4" s="36">
        <f t="shared" ref="D4:D9" si="0">((E4/$E$11)+(F4/$F$11))/2</f>
        <v>1.0612306112123417</v>
      </c>
      <c r="E4" s="32">
        <v>1.3864000000000001</v>
      </c>
      <c r="F4" s="32">
        <v>0.32054499999999997</v>
      </c>
      <c r="H4" s="30"/>
      <c r="I4" s="30"/>
      <c r="L4" s="31"/>
      <c r="M4" s="31"/>
      <c r="O4" s="31"/>
    </row>
    <row r="5" spans="1:15" s="29" customFormat="1" x14ac:dyDescent="0.35">
      <c r="A5" t="s">
        <v>134</v>
      </c>
      <c r="B5">
        <v>943</v>
      </c>
      <c r="C5" t="s">
        <v>148</v>
      </c>
      <c r="D5" s="36">
        <f t="shared" si="0"/>
        <v>0.853318994725911</v>
      </c>
      <c r="E5" s="32">
        <v>1.1222000000000001</v>
      </c>
      <c r="F5" s="32">
        <v>0.25598500000000002</v>
      </c>
      <c r="H5" s="30"/>
      <c r="I5" s="30"/>
      <c r="L5" s="31"/>
      <c r="M5" s="31"/>
      <c r="O5" s="31"/>
    </row>
    <row r="6" spans="1:15" s="29" customFormat="1" x14ac:dyDescent="0.35">
      <c r="A6" t="s">
        <v>134</v>
      </c>
      <c r="B6">
        <v>943</v>
      </c>
      <c r="C6" t="s">
        <v>149</v>
      </c>
      <c r="D6" s="36">
        <f t="shared" si="0"/>
        <v>0.9983072737623726</v>
      </c>
      <c r="E6" s="32">
        <v>1.2605999999999999</v>
      </c>
      <c r="F6" s="32">
        <v>0.31188500000000002</v>
      </c>
      <c r="H6" s="30"/>
      <c r="I6" s="30"/>
      <c r="L6" s="31"/>
      <c r="M6" s="31"/>
      <c r="O6" s="31"/>
    </row>
    <row r="7" spans="1:15" s="29" customFormat="1" x14ac:dyDescent="0.35">
      <c r="A7" t="s">
        <v>134</v>
      </c>
      <c r="B7">
        <v>943</v>
      </c>
      <c r="C7" t="s">
        <v>150</v>
      </c>
      <c r="D7" s="36">
        <f t="shared" si="0"/>
        <v>0.89280221712911634</v>
      </c>
      <c r="E7" s="32">
        <v>1.1513</v>
      </c>
      <c r="F7" s="32">
        <v>0.27324599999999999</v>
      </c>
      <c r="H7" s="30"/>
      <c r="I7" s="30"/>
      <c r="L7" s="31"/>
      <c r="M7" s="31"/>
      <c r="O7" s="31"/>
    </row>
    <row r="8" spans="1:15" s="29" customFormat="1" x14ac:dyDescent="0.35">
      <c r="A8" t="s">
        <v>134</v>
      </c>
      <c r="B8">
        <v>943</v>
      </c>
      <c r="C8" t="s">
        <v>151</v>
      </c>
      <c r="D8" s="36">
        <f t="shared" si="0"/>
        <v>0.8544489657884875</v>
      </c>
      <c r="E8" s="32">
        <v>1.1108</v>
      </c>
      <c r="F8" s="32">
        <v>0.259382</v>
      </c>
      <c r="H8" s="30"/>
      <c r="I8" s="30"/>
      <c r="L8" s="31"/>
      <c r="M8" s="31"/>
      <c r="O8" s="31"/>
    </row>
    <row r="9" spans="1:15" s="29" customFormat="1" x14ac:dyDescent="0.35">
      <c r="A9" t="s">
        <v>134</v>
      </c>
      <c r="B9">
        <v>943</v>
      </c>
      <c r="C9" t="s">
        <v>145</v>
      </c>
      <c r="D9" s="36">
        <f t="shared" si="0"/>
        <v>0.89010931427311968</v>
      </c>
      <c r="E9" s="32">
        <v>1.1447000000000001</v>
      </c>
      <c r="F9" s="32">
        <v>0.27316400000000002</v>
      </c>
      <c r="H9" s="30"/>
      <c r="I9" s="30"/>
      <c r="L9" s="31"/>
      <c r="M9" s="31"/>
      <c r="O9" s="31"/>
    </row>
    <row r="10" spans="1:15" s="29" customFormat="1" x14ac:dyDescent="0.35">
      <c r="D10" s="30"/>
      <c r="E10" s="30"/>
      <c r="F10" s="30"/>
      <c r="H10" s="30"/>
      <c r="I10" s="30"/>
      <c r="L10" s="31"/>
      <c r="M10" s="31"/>
      <c r="O10" s="31"/>
    </row>
    <row r="11" spans="1:15" s="29" customFormat="1" x14ac:dyDescent="0.35">
      <c r="A11" t="s">
        <v>134</v>
      </c>
      <c r="B11">
        <v>943</v>
      </c>
      <c r="C11" s="34" t="s">
        <v>136</v>
      </c>
      <c r="D11" s="36">
        <f t="shared" ref="D11:D15" si="1">((E11/$E$11)+(F11/$F$11))/2</f>
        <v>1</v>
      </c>
      <c r="E11" s="32">
        <v>1.2896000000000001</v>
      </c>
      <c r="F11" s="36">
        <v>0.30603900000000001</v>
      </c>
      <c r="G11" s="34"/>
      <c r="H11" s="30"/>
      <c r="I11" s="30"/>
      <c r="L11" s="31"/>
      <c r="M11" s="31"/>
      <c r="O11" s="31"/>
    </row>
    <row r="12" spans="1:15" s="29" customFormat="1" x14ac:dyDescent="0.35">
      <c r="A12" t="s">
        <v>134</v>
      </c>
      <c r="B12">
        <v>943</v>
      </c>
      <c r="C12" s="34" t="s">
        <v>137</v>
      </c>
      <c r="D12" s="36">
        <f t="shared" si="1"/>
        <v>0.88863705846451535</v>
      </c>
      <c r="E12" s="32">
        <v>1.1480999999999999</v>
      </c>
      <c r="F12" s="36">
        <v>0.27145600000000003</v>
      </c>
      <c r="G12" s="34"/>
      <c r="H12" s="30"/>
      <c r="I12" s="30"/>
      <c r="L12" s="31"/>
      <c r="M12" s="31"/>
      <c r="O12" s="31"/>
    </row>
    <row r="13" spans="1:15" s="29" customFormat="1" x14ac:dyDescent="0.35">
      <c r="A13" t="s">
        <v>134</v>
      </c>
      <c r="B13">
        <v>943</v>
      </c>
      <c r="C13" s="34" t="s">
        <v>138</v>
      </c>
      <c r="D13" s="36">
        <f t="shared" si="1"/>
        <v>0.91381864414963676</v>
      </c>
      <c r="E13" s="32">
        <v>1.1797</v>
      </c>
      <c r="F13" s="36">
        <v>0.27937000000000001</v>
      </c>
      <c r="G13" s="34"/>
      <c r="H13" s="30"/>
      <c r="I13" s="30"/>
      <c r="L13" s="31"/>
      <c r="M13" s="31"/>
      <c r="O13" s="31"/>
    </row>
    <row r="14" spans="1:15" s="29" customFormat="1" x14ac:dyDescent="0.35">
      <c r="A14" t="s">
        <v>134</v>
      </c>
      <c r="B14">
        <v>943</v>
      </c>
      <c r="C14" s="34" t="s">
        <v>139</v>
      </c>
      <c r="D14" s="36">
        <f t="shared" si="1"/>
        <v>0.88403041658713655</v>
      </c>
      <c r="E14" s="32">
        <v>1.1394</v>
      </c>
      <c r="F14" s="36">
        <v>0.27070100000000002</v>
      </c>
      <c r="G14" s="34"/>
      <c r="H14" s="30"/>
      <c r="I14" s="30"/>
      <c r="L14" s="31"/>
      <c r="M14" s="31"/>
      <c r="O14" s="31"/>
    </row>
    <row r="15" spans="1:15" s="29" customFormat="1" x14ac:dyDescent="0.35">
      <c r="A15" t="s">
        <v>134</v>
      </c>
      <c r="B15">
        <v>943</v>
      </c>
      <c r="C15" s="34" t="s">
        <v>140</v>
      </c>
      <c r="D15" s="36">
        <f t="shared" si="1"/>
        <v>0.84731018470196595</v>
      </c>
      <c r="E15" s="32">
        <v>1.1053999999999999</v>
      </c>
      <c r="F15" s="36">
        <v>0.25629400000000002</v>
      </c>
      <c r="G15" s="34"/>
      <c r="H15" s="30"/>
      <c r="I15" s="30"/>
      <c r="L15" s="31"/>
      <c r="M15" s="31"/>
      <c r="O15" s="31"/>
    </row>
    <row r="16" spans="1:15" s="29" customFormat="1" x14ac:dyDescent="0.35">
      <c r="E16" s="30"/>
      <c r="F16" s="30"/>
      <c r="H16" s="30"/>
      <c r="I16" s="30"/>
      <c r="L16" s="31"/>
      <c r="M16" s="31"/>
      <c r="O16" s="31"/>
    </row>
    <row r="17" spans="1:15" ht="18.5" x14ac:dyDescent="0.45">
      <c r="A17" s="46" t="s">
        <v>135</v>
      </c>
      <c r="B17" s="46"/>
      <c r="C17" s="46"/>
      <c r="D17" s="46"/>
      <c r="E17" s="46"/>
      <c r="F17" s="46"/>
      <c r="G17" s="46"/>
      <c r="H17" s="46"/>
      <c r="I17" s="46"/>
      <c r="J17" s="46"/>
      <c r="K17" s="46"/>
      <c r="L17" s="46"/>
      <c r="M17" s="46"/>
      <c r="N17" s="46"/>
      <c r="O17" s="46"/>
    </row>
    <row r="18" spans="1:15" x14ac:dyDescent="0.35">
      <c r="A18" t="s">
        <v>134</v>
      </c>
      <c r="B18">
        <v>943</v>
      </c>
      <c r="C18" t="s">
        <v>130</v>
      </c>
      <c r="D18" s="36">
        <f t="shared" ref="D18:D27" si="2">((E18/$E$11)+(F18/$F$11))/2</f>
        <v>0.96008815826291838</v>
      </c>
      <c r="E18" s="32">
        <v>1.27708</v>
      </c>
      <c r="F18" s="32">
        <v>0.28458099999999997</v>
      </c>
      <c r="G18" s="32">
        <v>25.919930999999998</v>
      </c>
      <c r="H18" s="32">
        <v>0.27168900000000001</v>
      </c>
      <c r="I18" s="32">
        <v>0.20896999999999999</v>
      </c>
      <c r="J18">
        <v>42</v>
      </c>
      <c r="K18">
        <v>100</v>
      </c>
      <c r="L18">
        <v>50</v>
      </c>
      <c r="M18" t="s">
        <v>132</v>
      </c>
      <c r="N18" s="33">
        <f t="shared" ref="N18:N27" si="3">(32*L18*K18)/B18</f>
        <v>169.67126193001062</v>
      </c>
    </row>
    <row r="19" spans="1:15" x14ac:dyDescent="0.35">
      <c r="A19" t="s">
        <v>134</v>
      </c>
      <c r="B19">
        <v>943</v>
      </c>
      <c r="C19" t="s">
        <v>130</v>
      </c>
      <c r="D19" s="36">
        <f t="shared" si="2"/>
        <v>0.91139043758255078</v>
      </c>
      <c r="E19" s="32">
        <v>1.1926859999999999</v>
      </c>
      <c r="F19" s="32">
        <v>0.27480199999999999</v>
      </c>
      <c r="G19" s="32">
        <v>20.993091</v>
      </c>
      <c r="H19" s="32">
        <v>0.25932300000000003</v>
      </c>
      <c r="I19" s="32">
        <v>0.169715</v>
      </c>
      <c r="J19">
        <v>43</v>
      </c>
      <c r="K19">
        <v>100</v>
      </c>
      <c r="L19">
        <v>50</v>
      </c>
      <c r="M19" t="s">
        <v>132</v>
      </c>
      <c r="N19" s="33">
        <f t="shared" si="3"/>
        <v>169.67126193001062</v>
      </c>
    </row>
    <row r="20" spans="1:15" x14ac:dyDescent="0.35">
      <c r="A20" t="s">
        <v>134</v>
      </c>
      <c r="B20">
        <v>943</v>
      </c>
      <c r="C20" t="s">
        <v>130</v>
      </c>
      <c r="D20" s="36">
        <f t="shared" si="2"/>
        <v>0.90544406486310836</v>
      </c>
      <c r="E20" s="32">
        <v>1.1947270000000001</v>
      </c>
      <c r="F20" s="32">
        <v>0.27067799999999997</v>
      </c>
      <c r="G20" s="32">
        <v>22.444192999999999</v>
      </c>
      <c r="H20" s="32">
        <v>0.25772200000000001</v>
      </c>
      <c r="I20" s="32">
        <v>0.17968600000000001</v>
      </c>
      <c r="J20">
        <v>44</v>
      </c>
      <c r="K20">
        <v>100</v>
      </c>
      <c r="L20">
        <v>50</v>
      </c>
      <c r="M20" t="s">
        <v>132</v>
      </c>
      <c r="N20" s="33">
        <f t="shared" si="3"/>
        <v>169.67126193001062</v>
      </c>
    </row>
    <row r="21" spans="1:15" x14ac:dyDescent="0.35">
      <c r="A21" t="s">
        <v>134</v>
      </c>
      <c r="B21">
        <v>943</v>
      </c>
      <c r="C21" t="s">
        <v>130</v>
      </c>
      <c r="D21" s="36">
        <f t="shared" si="2"/>
        <v>0.91607357087316188</v>
      </c>
      <c r="E21" s="32">
        <v>1.2083759999999999</v>
      </c>
      <c r="F21" s="32">
        <v>0.27394499999999999</v>
      </c>
      <c r="G21" s="32">
        <v>21.016461</v>
      </c>
      <c r="H21" s="32">
        <v>0.26378099999999999</v>
      </c>
      <c r="I21" s="32">
        <v>0.17872099999999999</v>
      </c>
      <c r="J21">
        <v>45</v>
      </c>
      <c r="K21">
        <v>100</v>
      </c>
      <c r="L21">
        <v>50</v>
      </c>
      <c r="M21" t="s">
        <v>132</v>
      </c>
      <c r="N21" s="33">
        <f t="shared" si="3"/>
        <v>169.67126193001062</v>
      </c>
    </row>
    <row r="22" spans="1:15" x14ac:dyDescent="0.35">
      <c r="A22" t="s">
        <v>134</v>
      </c>
      <c r="B22">
        <v>943</v>
      </c>
      <c r="C22" t="s">
        <v>130</v>
      </c>
      <c r="D22" s="36">
        <f t="shared" si="2"/>
        <v>0.9244788108206452</v>
      </c>
      <c r="E22" s="32">
        <v>1.209112</v>
      </c>
      <c r="F22" s="32">
        <v>0.27891500000000002</v>
      </c>
      <c r="G22" s="32">
        <v>19.740438000000001</v>
      </c>
      <c r="H22" s="32">
        <v>0.26758300000000002</v>
      </c>
      <c r="I22" s="32">
        <v>0.174619</v>
      </c>
      <c r="J22">
        <v>46</v>
      </c>
      <c r="K22">
        <v>100</v>
      </c>
      <c r="L22">
        <v>50</v>
      </c>
      <c r="M22" t="s">
        <v>132</v>
      </c>
      <c r="N22" s="33">
        <f t="shared" si="3"/>
        <v>169.67126193001062</v>
      </c>
    </row>
    <row r="23" spans="1:15" x14ac:dyDescent="0.35">
      <c r="A23" t="s">
        <v>134</v>
      </c>
      <c r="B23">
        <v>943</v>
      </c>
      <c r="C23" t="s">
        <v>130</v>
      </c>
      <c r="D23" s="36">
        <f t="shared" si="2"/>
        <v>0.9225822947925606</v>
      </c>
      <c r="E23" s="32">
        <v>1.2164870000000001</v>
      </c>
      <c r="F23" s="32">
        <v>0.27600400000000003</v>
      </c>
      <c r="G23" s="32">
        <v>22.311781</v>
      </c>
      <c r="H23" s="32">
        <v>0.264768</v>
      </c>
      <c r="I23" s="32">
        <v>0.184388</v>
      </c>
      <c r="J23">
        <v>47</v>
      </c>
      <c r="K23">
        <v>100</v>
      </c>
      <c r="L23">
        <v>50</v>
      </c>
      <c r="M23" t="s">
        <v>132</v>
      </c>
      <c r="N23" s="33">
        <f t="shared" si="3"/>
        <v>169.67126193001062</v>
      </c>
    </row>
    <row r="24" spans="1:15" x14ac:dyDescent="0.35">
      <c r="A24" t="s">
        <v>134</v>
      </c>
      <c r="B24">
        <v>943</v>
      </c>
      <c r="C24" t="s">
        <v>130</v>
      </c>
      <c r="D24" s="36">
        <f t="shared" si="2"/>
        <v>0.91141668539152398</v>
      </c>
      <c r="E24" s="32">
        <v>1.1973510000000001</v>
      </c>
      <c r="F24" s="32">
        <v>0.27371099999999998</v>
      </c>
      <c r="G24" s="32">
        <v>21.819576999999999</v>
      </c>
      <c r="H24" s="32">
        <v>0.26208100000000001</v>
      </c>
      <c r="I24" s="32">
        <v>0.18148500000000001</v>
      </c>
      <c r="J24">
        <v>48</v>
      </c>
      <c r="K24">
        <v>100</v>
      </c>
      <c r="L24">
        <v>50</v>
      </c>
      <c r="M24" t="s">
        <v>132</v>
      </c>
      <c r="N24" s="33">
        <f t="shared" si="3"/>
        <v>169.67126193001062</v>
      </c>
    </row>
    <row r="25" spans="1:15" x14ac:dyDescent="0.35">
      <c r="A25" t="s">
        <v>134</v>
      </c>
      <c r="B25">
        <v>943</v>
      </c>
      <c r="C25" t="s">
        <v>130</v>
      </c>
      <c r="D25" s="36">
        <f t="shared" si="2"/>
        <v>0.93382174453230615</v>
      </c>
      <c r="E25" s="32">
        <v>1.238721</v>
      </c>
      <c r="F25" s="32">
        <v>0.27760699999999999</v>
      </c>
      <c r="G25" s="32">
        <v>22.595285000000001</v>
      </c>
      <c r="H25" s="32">
        <v>0.26514900000000002</v>
      </c>
      <c r="I25" s="32">
        <v>0.18659500000000001</v>
      </c>
      <c r="J25">
        <v>49</v>
      </c>
      <c r="K25">
        <v>100</v>
      </c>
      <c r="L25">
        <v>50</v>
      </c>
      <c r="M25" t="s">
        <v>132</v>
      </c>
      <c r="N25" s="33">
        <f t="shared" si="3"/>
        <v>169.67126193001062</v>
      </c>
    </row>
    <row r="26" spans="1:15" x14ac:dyDescent="0.35">
      <c r="A26" t="s">
        <v>134</v>
      </c>
      <c r="B26">
        <v>943</v>
      </c>
      <c r="C26" t="s">
        <v>130</v>
      </c>
      <c r="D26" s="36">
        <f t="shared" si="2"/>
        <v>0.92007844995612587</v>
      </c>
      <c r="E26" s="32">
        <v>1.2087859999999999</v>
      </c>
      <c r="F26" s="32">
        <v>0.27629900000000002</v>
      </c>
      <c r="G26" s="32">
        <v>22.407537000000001</v>
      </c>
      <c r="H26" s="32">
        <v>0.26383200000000001</v>
      </c>
      <c r="I26" s="32">
        <v>0.17882500000000001</v>
      </c>
      <c r="J26">
        <v>50</v>
      </c>
      <c r="K26">
        <v>100</v>
      </c>
      <c r="L26">
        <v>50</v>
      </c>
      <c r="M26" t="s">
        <v>132</v>
      </c>
      <c r="N26" s="33">
        <f t="shared" si="3"/>
        <v>169.67126193001062</v>
      </c>
    </row>
    <row r="27" spans="1:15" x14ac:dyDescent="0.35">
      <c r="A27" t="s">
        <v>134</v>
      </c>
      <c r="B27">
        <v>943</v>
      </c>
      <c r="C27" t="s">
        <v>130</v>
      </c>
      <c r="D27" s="36">
        <f t="shared" si="2"/>
        <v>0.94337272157904706</v>
      </c>
      <c r="E27" s="32">
        <v>1.23508</v>
      </c>
      <c r="F27" s="32">
        <v>0.28431699999999999</v>
      </c>
      <c r="G27" s="32">
        <v>21.515229000000001</v>
      </c>
      <c r="H27" s="32">
        <v>0.27127000000000001</v>
      </c>
      <c r="I27" s="32">
        <v>0.187526</v>
      </c>
      <c r="J27">
        <v>51</v>
      </c>
      <c r="K27">
        <v>100</v>
      </c>
      <c r="L27">
        <v>50</v>
      </c>
      <c r="M27" t="s">
        <v>132</v>
      </c>
      <c r="N27" s="33">
        <f t="shared" si="3"/>
        <v>169.67126193001062</v>
      </c>
    </row>
    <row r="28" spans="1:15" x14ac:dyDescent="0.35">
      <c r="C28" t="s">
        <v>157</v>
      </c>
      <c r="D28" s="35">
        <f>AVERAGE(D18:D27)</f>
        <v>0.92487469386539478</v>
      </c>
      <c r="E28" s="35">
        <f>AVERAGE(E18:E27)</f>
        <v>1.2178405999999999</v>
      </c>
      <c r="F28" s="35">
        <f>AVERAGE(F18:F27)</f>
        <v>0.2770859</v>
      </c>
      <c r="G28" s="35">
        <f>AVERAGE(G18:G27)</f>
        <v>22.0763523</v>
      </c>
      <c r="H28" s="32"/>
      <c r="I28" s="32"/>
    </row>
    <row r="29" spans="1:15" x14ac:dyDescent="0.35">
      <c r="C29" t="s">
        <v>158</v>
      </c>
      <c r="D29" s="35">
        <f>MEDIAN(D18:D27)</f>
        <v>0.92133037237434323</v>
      </c>
      <c r="E29" s="35">
        <f>MEDIAN(E18:E27)</f>
        <v>1.2089490000000001</v>
      </c>
      <c r="F29" s="35">
        <f>MEDIAN(F18:F27)</f>
        <v>0.27615149999999999</v>
      </c>
      <c r="G29" s="35">
        <f>MEDIAN(G18:G27)</f>
        <v>22.065678999999999</v>
      </c>
      <c r="H29" s="32"/>
      <c r="I29" s="32"/>
    </row>
    <row r="30" spans="1:15" x14ac:dyDescent="0.35">
      <c r="C30" t="s">
        <v>156</v>
      </c>
      <c r="D30" s="35">
        <f t="array" ref="D30">MEDIAN(ABS(D18:D27-MEDIAN(D18:D27)))</f>
        <v>9.926810887305848E-3</v>
      </c>
      <c r="E30" s="35">
        <f t="array" ref="E30">MEDIAN(ABS(E18:E27-MEDIAN(E18:E27)))</f>
        <v>1.2909999999999977E-2</v>
      </c>
      <c r="F30" s="35">
        <f t="array" ref="F30">MEDIAN(ABS(F18:F27-MEDIAN(F18:F27)))</f>
        <v>2.3235000000000061E-3</v>
      </c>
      <c r="G30" s="35">
        <f t="array" ref="G30">MEDIAN(ABS(G18:G27-MEDIAN(G18:G27)))</f>
        <v>0.54002799999999951</v>
      </c>
    </row>
    <row r="32" spans="1:15" x14ac:dyDescent="0.35">
      <c r="A32" t="s">
        <v>134</v>
      </c>
      <c r="B32">
        <v>943</v>
      </c>
      <c r="C32" t="s">
        <v>130</v>
      </c>
      <c r="D32" s="36">
        <f t="shared" ref="D32:D41" si="4">((E32/$E$11)+(F32/$F$11))/2</f>
        <v>0.96442607082128029</v>
      </c>
      <c r="E32" s="32">
        <v>1.261009</v>
      </c>
      <c r="F32" s="32">
        <v>0.29104999999999998</v>
      </c>
      <c r="G32" s="32">
        <v>25.538267000000001</v>
      </c>
      <c r="H32" s="32">
        <v>0.27916000000000002</v>
      </c>
      <c r="I32" s="32">
        <v>0.215447</v>
      </c>
      <c r="J32">
        <v>42</v>
      </c>
      <c r="K32">
        <v>200</v>
      </c>
      <c r="L32">
        <v>100</v>
      </c>
      <c r="M32" t="s">
        <v>132</v>
      </c>
      <c r="N32" s="33">
        <f t="shared" ref="N32:N41" si="5">(32*L32*K32)/B32</f>
        <v>678.68504772004246</v>
      </c>
    </row>
    <row r="33" spans="1:14" x14ac:dyDescent="0.35">
      <c r="A33" t="s">
        <v>134</v>
      </c>
      <c r="B33">
        <v>943</v>
      </c>
      <c r="C33" t="s">
        <v>130</v>
      </c>
      <c r="D33" s="36">
        <f t="shared" si="4"/>
        <v>0.93745286493843571</v>
      </c>
      <c r="E33" s="32">
        <v>1.2178310000000001</v>
      </c>
      <c r="F33" s="32">
        <v>0.28478700000000001</v>
      </c>
      <c r="G33" s="32">
        <v>21.273849999999999</v>
      </c>
      <c r="H33" s="32">
        <v>0.27348299999999998</v>
      </c>
      <c r="I33" s="32">
        <v>0.18332499999999999</v>
      </c>
      <c r="J33">
        <v>43</v>
      </c>
      <c r="K33">
        <v>200</v>
      </c>
      <c r="L33">
        <v>100</v>
      </c>
      <c r="M33" t="s">
        <v>132</v>
      </c>
      <c r="N33" s="33">
        <f t="shared" si="5"/>
        <v>678.68504772004246</v>
      </c>
    </row>
    <row r="34" spans="1:14" x14ac:dyDescent="0.35">
      <c r="A34" t="s">
        <v>134</v>
      </c>
      <c r="B34">
        <v>943</v>
      </c>
      <c r="C34" t="s">
        <v>130</v>
      </c>
      <c r="D34" s="36">
        <f t="shared" si="4"/>
        <v>0.96269387800879092</v>
      </c>
      <c r="E34" s="32">
        <v>1.2555890000000001</v>
      </c>
      <c r="F34" s="32">
        <v>0.29127599999999998</v>
      </c>
      <c r="G34" s="32">
        <v>24.248950000000001</v>
      </c>
      <c r="H34" s="32">
        <v>0.27912500000000001</v>
      </c>
      <c r="I34" s="32">
        <v>0.20566200000000001</v>
      </c>
      <c r="J34">
        <v>44</v>
      </c>
      <c r="K34">
        <v>200</v>
      </c>
      <c r="L34">
        <v>100</v>
      </c>
      <c r="M34" t="s">
        <v>132</v>
      </c>
      <c r="N34" s="33">
        <f t="shared" si="5"/>
        <v>678.68504772004246</v>
      </c>
    </row>
    <row r="35" spans="1:14" x14ac:dyDescent="0.35">
      <c r="A35" t="s">
        <v>134</v>
      </c>
      <c r="B35">
        <v>943</v>
      </c>
      <c r="C35" t="s">
        <v>130</v>
      </c>
      <c r="D35" s="36">
        <f t="shared" si="4"/>
        <v>0.95386441874203787</v>
      </c>
      <c r="E35" s="32">
        <v>1.245584</v>
      </c>
      <c r="F35" s="32">
        <v>0.288246</v>
      </c>
      <c r="G35" s="32">
        <v>23.457222000000002</v>
      </c>
      <c r="H35" s="32">
        <v>0.275532</v>
      </c>
      <c r="I35" s="32">
        <v>0.20325299999999999</v>
      </c>
      <c r="J35">
        <v>45</v>
      </c>
      <c r="K35">
        <v>200</v>
      </c>
      <c r="L35">
        <v>100</v>
      </c>
      <c r="M35" t="s">
        <v>132</v>
      </c>
      <c r="N35" s="33">
        <f t="shared" si="5"/>
        <v>678.68504772004246</v>
      </c>
    </row>
    <row r="36" spans="1:14" x14ac:dyDescent="0.35">
      <c r="A36" t="s">
        <v>134</v>
      </c>
      <c r="B36">
        <v>943</v>
      </c>
      <c r="C36" t="s">
        <v>130</v>
      </c>
      <c r="D36" s="36">
        <f t="shared" si="4"/>
        <v>0.97071175658695785</v>
      </c>
      <c r="E36" s="32">
        <v>1.2653970000000001</v>
      </c>
      <c r="F36" s="32">
        <v>0.29385600000000001</v>
      </c>
      <c r="G36" s="32">
        <v>23.724708</v>
      </c>
      <c r="H36" s="32">
        <v>0.27758300000000002</v>
      </c>
      <c r="I36" s="32">
        <v>0.19958500000000001</v>
      </c>
      <c r="J36">
        <v>46</v>
      </c>
      <c r="K36">
        <v>200</v>
      </c>
      <c r="L36">
        <v>100</v>
      </c>
      <c r="M36" t="s">
        <v>132</v>
      </c>
      <c r="N36" s="33">
        <f t="shared" si="5"/>
        <v>678.68504772004246</v>
      </c>
    </row>
    <row r="37" spans="1:14" x14ac:dyDescent="0.35">
      <c r="A37" t="s">
        <v>134</v>
      </c>
      <c r="B37">
        <v>943</v>
      </c>
      <c r="C37" t="s">
        <v>130</v>
      </c>
      <c r="D37" s="36">
        <f t="shared" si="4"/>
        <v>0.97599404182748739</v>
      </c>
      <c r="E37" s="32">
        <v>1.27833</v>
      </c>
      <c r="F37" s="32">
        <v>0.29402</v>
      </c>
      <c r="G37" s="32">
        <v>22.975653999999999</v>
      </c>
      <c r="H37" s="32">
        <v>0.28249200000000002</v>
      </c>
      <c r="I37" s="32">
        <v>0.20411599999999999</v>
      </c>
      <c r="J37">
        <v>47</v>
      </c>
      <c r="K37">
        <v>200</v>
      </c>
      <c r="L37">
        <v>100</v>
      </c>
      <c r="M37" t="s">
        <v>132</v>
      </c>
      <c r="N37" s="33">
        <f t="shared" si="5"/>
        <v>678.68504772004246</v>
      </c>
    </row>
    <row r="38" spans="1:14" x14ac:dyDescent="0.35">
      <c r="A38" t="s">
        <v>134</v>
      </c>
      <c r="B38">
        <v>943</v>
      </c>
      <c r="C38" t="s">
        <v>130</v>
      </c>
      <c r="D38" s="36">
        <f t="shared" si="4"/>
        <v>0.98268483729113787</v>
      </c>
      <c r="E38" s="32">
        <v>1.2858149999999999</v>
      </c>
      <c r="F38" s="32">
        <v>0.29633900000000002</v>
      </c>
      <c r="G38" s="32">
        <v>25.230703999999999</v>
      </c>
      <c r="H38" s="32">
        <v>0.28550799999999998</v>
      </c>
      <c r="I38" s="32">
        <v>0.21459900000000001</v>
      </c>
      <c r="J38">
        <v>48</v>
      </c>
      <c r="K38">
        <v>200</v>
      </c>
      <c r="L38">
        <v>100</v>
      </c>
      <c r="M38" t="s">
        <v>132</v>
      </c>
      <c r="N38" s="33">
        <f t="shared" si="5"/>
        <v>678.68504772004246</v>
      </c>
    </row>
    <row r="39" spans="1:14" x14ac:dyDescent="0.35">
      <c r="A39" t="s">
        <v>134</v>
      </c>
      <c r="B39">
        <v>943</v>
      </c>
      <c r="C39" t="s">
        <v>130</v>
      </c>
      <c r="D39" s="36">
        <f t="shared" si="4"/>
        <v>1.0246569122459128</v>
      </c>
      <c r="E39" s="32">
        <v>1.328443</v>
      </c>
      <c r="F39" s="32">
        <v>0.311913</v>
      </c>
      <c r="G39" s="32">
        <v>26.937169000000001</v>
      </c>
      <c r="H39" s="32">
        <v>0.29352499999999998</v>
      </c>
      <c r="I39" s="32">
        <v>0.24976300000000001</v>
      </c>
      <c r="J39">
        <v>49</v>
      </c>
      <c r="K39">
        <v>200</v>
      </c>
      <c r="L39">
        <v>100</v>
      </c>
      <c r="M39" t="s">
        <v>132</v>
      </c>
      <c r="N39" s="33">
        <f t="shared" si="5"/>
        <v>678.68504772004246</v>
      </c>
    </row>
    <row r="40" spans="1:14" x14ac:dyDescent="0.35">
      <c r="A40" t="s">
        <v>134</v>
      </c>
      <c r="B40">
        <v>943</v>
      </c>
      <c r="C40" t="s">
        <v>130</v>
      </c>
      <c r="D40" s="36">
        <f t="shared" si="4"/>
        <v>0.99069414378237286</v>
      </c>
      <c r="E40" s="32">
        <v>1.2972779999999999</v>
      </c>
      <c r="F40" s="32">
        <v>0.29852099999999998</v>
      </c>
      <c r="G40" s="32">
        <v>26.218879999999999</v>
      </c>
      <c r="H40" s="32">
        <v>0.291773</v>
      </c>
      <c r="I40" s="32">
        <v>0.21690799999999999</v>
      </c>
      <c r="J40">
        <v>50</v>
      </c>
      <c r="K40">
        <v>200</v>
      </c>
      <c r="L40">
        <v>100</v>
      </c>
      <c r="M40" t="s">
        <v>132</v>
      </c>
      <c r="N40" s="33">
        <f t="shared" si="5"/>
        <v>678.68504772004246</v>
      </c>
    </row>
    <row r="41" spans="1:14" x14ac:dyDescent="0.35">
      <c r="A41" t="s">
        <v>134</v>
      </c>
      <c r="B41">
        <v>943</v>
      </c>
      <c r="C41" t="s">
        <v>130</v>
      </c>
      <c r="D41" s="36">
        <f t="shared" si="4"/>
        <v>0.9776911133856343</v>
      </c>
      <c r="E41" s="32">
        <v>1.283533</v>
      </c>
      <c r="F41" s="32">
        <v>0.29382399999999997</v>
      </c>
      <c r="G41" s="32">
        <v>25.631962000000001</v>
      </c>
      <c r="H41" s="32">
        <v>0.28629599999999999</v>
      </c>
      <c r="I41" s="32">
        <v>0.21431600000000001</v>
      </c>
      <c r="J41">
        <v>51</v>
      </c>
      <c r="K41">
        <v>200</v>
      </c>
      <c r="L41">
        <v>100</v>
      </c>
      <c r="M41" t="s">
        <v>132</v>
      </c>
      <c r="N41" s="33">
        <f t="shared" si="5"/>
        <v>678.68504772004246</v>
      </c>
    </row>
    <row r="42" spans="1:14" x14ac:dyDescent="0.35">
      <c r="C42" t="s">
        <v>157</v>
      </c>
      <c r="D42" s="35">
        <f>AVERAGE(D32:D41)</f>
        <v>0.97408700376300461</v>
      </c>
      <c r="E42" s="35">
        <f>AVERAGE(E32:E41)</f>
        <v>1.2718809</v>
      </c>
      <c r="F42" s="35">
        <f>AVERAGE(F32:F41)</f>
        <v>0.29438319999999996</v>
      </c>
      <c r="G42" s="35">
        <f>AVERAGE(G32:G41)</f>
        <v>24.523736599999999</v>
      </c>
      <c r="H42" s="32"/>
      <c r="I42" s="32"/>
    </row>
    <row r="43" spans="1:14" x14ac:dyDescent="0.35">
      <c r="C43" t="s">
        <v>158</v>
      </c>
      <c r="D43" s="35">
        <f>MEDIAN(D32:D41)</f>
        <v>0.97335289920722268</v>
      </c>
      <c r="E43" s="35">
        <f>MEDIAN(E32:E41)</f>
        <v>1.2718635</v>
      </c>
      <c r="F43" s="35">
        <f>MEDIAN(F32:F41)</f>
        <v>0.29383999999999999</v>
      </c>
      <c r="G43" s="35">
        <f>MEDIAN(G32:G41)</f>
        <v>24.739826999999998</v>
      </c>
      <c r="H43" s="32"/>
      <c r="I43" s="32"/>
    </row>
    <row r="44" spans="1:14" x14ac:dyDescent="0.35">
      <c r="C44" t="s">
        <v>156</v>
      </c>
      <c r="D44" s="35">
        <f t="array" ref="D44">MEDIAN(ABS(D32:D41-MEDIAN(D32:D41)))</f>
        <v>9.995479641173477E-3</v>
      </c>
      <c r="E44" s="35">
        <f t="array" ref="E44">MEDIAN(ABS(E32:E41-MEDIAN(E32:E41)))</f>
        <v>1.5112999999999932E-2</v>
      </c>
      <c r="F44" s="35">
        <f t="array" ref="F44">MEDIAN(ABS(F32:F41-MEDIAN(F32:F41)))</f>
        <v>2.6770000000000127E-3</v>
      </c>
      <c r="G44" s="35">
        <f t="array" ref="G44">MEDIAN(ABS(G32:G41-MEDIAN(G32:G41)))</f>
        <v>1.1488619999999976</v>
      </c>
      <c r="H44" s="32"/>
      <c r="I44" s="32"/>
    </row>
    <row r="45" spans="1:14" x14ac:dyDescent="0.35">
      <c r="E45" s="32"/>
      <c r="F45" s="32"/>
      <c r="G45" s="32"/>
      <c r="H45" s="32"/>
      <c r="I45" s="32"/>
    </row>
    <row r="46" spans="1:14" x14ac:dyDescent="0.35">
      <c r="A46" t="s">
        <v>134</v>
      </c>
      <c r="B46">
        <v>943</v>
      </c>
      <c r="C46" t="s">
        <v>130</v>
      </c>
      <c r="D46" s="36">
        <f t="shared" ref="D46:D50" si="6">((E46/$E$11)+(F46/$F$11))/2</f>
        <v>0.98842936285470495</v>
      </c>
      <c r="E46" s="32">
        <v>1.293118</v>
      </c>
      <c r="F46" s="32">
        <v>0.298122</v>
      </c>
      <c r="G46" s="32">
        <v>25.178305000000002</v>
      </c>
      <c r="H46" s="32">
        <v>0.28758</v>
      </c>
      <c r="I46" s="32">
        <v>0.22231000000000001</v>
      </c>
      <c r="J46">
        <v>42</v>
      </c>
      <c r="K46">
        <v>400</v>
      </c>
      <c r="L46">
        <v>200</v>
      </c>
      <c r="M46" t="s">
        <v>132</v>
      </c>
      <c r="N46" s="33">
        <f>(32*L46*K46)/B46</f>
        <v>2714.7401908801698</v>
      </c>
    </row>
    <row r="47" spans="1:14" x14ac:dyDescent="0.35">
      <c r="A47" t="s">
        <v>134</v>
      </c>
      <c r="B47">
        <v>943</v>
      </c>
      <c r="C47" t="s">
        <v>130</v>
      </c>
      <c r="D47" s="36">
        <f t="shared" si="6"/>
        <v>0.96568637025672377</v>
      </c>
      <c r="E47" s="32">
        <v>1.2607999999999999</v>
      </c>
      <c r="F47" s="32">
        <v>0.29187099999999999</v>
      </c>
      <c r="G47" s="32">
        <v>22.286436999999999</v>
      </c>
      <c r="H47" s="32">
        <v>0.27802300000000002</v>
      </c>
      <c r="I47" s="32">
        <v>0.196687</v>
      </c>
      <c r="J47">
        <v>43</v>
      </c>
      <c r="K47">
        <v>400</v>
      </c>
      <c r="L47">
        <v>200</v>
      </c>
      <c r="M47" t="s">
        <v>132</v>
      </c>
      <c r="N47" s="33">
        <f>(32*L47*K47)/B47</f>
        <v>2714.7401908801698</v>
      </c>
    </row>
    <row r="48" spans="1:14" x14ac:dyDescent="0.35">
      <c r="A48" t="s">
        <v>134</v>
      </c>
      <c r="B48">
        <v>943</v>
      </c>
      <c r="C48" t="s">
        <v>130</v>
      </c>
      <c r="D48" s="36">
        <f t="shared" si="6"/>
        <v>0.99029092209457414</v>
      </c>
      <c r="E48" s="32">
        <v>1.2929470000000001</v>
      </c>
      <c r="F48" s="32">
        <v>0.29930200000000001</v>
      </c>
      <c r="G48" s="32">
        <v>24.187089</v>
      </c>
      <c r="H48" s="32">
        <v>0.29206799999999999</v>
      </c>
      <c r="I48" s="32">
        <v>0.21524799999999999</v>
      </c>
      <c r="J48">
        <v>44</v>
      </c>
      <c r="K48">
        <v>400</v>
      </c>
      <c r="L48">
        <v>200</v>
      </c>
      <c r="M48" t="s">
        <v>132</v>
      </c>
      <c r="N48" s="33">
        <f>(32*L48*K48)/B48</f>
        <v>2714.7401908801698</v>
      </c>
    </row>
    <row r="49" spans="1:14" x14ac:dyDescent="0.35">
      <c r="A49" t="s">
        <v>134</v>
      </c>
      <c r="B49">
        <v>943</v>
      </c>
      <c r="C49" t="s">
        <v>130</v>
      </c>
      <c r="D49" s="36">
        <f t="shared" si="6"/>
        <v>1.016168730418777</v>
      </c>
      <c r="E49" s="32">
        <v>1.3268610000000001</v>
      </c>
      <c r="F49" s="32">
        <v>0.307093</v>
      </c>
      <c r="G49" s="32">
        <v>26.802378999999998</v>
      </c>
      <c r="H49" s="32">
        <v>0.28849000000000002</v>
      </c>
      <c r="I49" s="32">
        <v>0.22173000000000001</v>
      </c>
      <c r="J49">
        <v>45</v>
      </c>
      <c r="K49">
        <v>400</v>
      </c>
      <c r="L49">
        <v>200</v>
      </c>
      <c r="M49" t="s">
        <v>132</v>
      </c>
      <c r="N49" s="33">
        <f>(32*L49*K49)/B49</f>
        <v>2714.7401908801698</v>
      </c>
    </row>
    <row r="50" spans="1:14" x14ac:dyDescent="0.35">
      <c r="A50" t="s">
        <v>134</v>
      </c>
      <c r="B50">
        <v>943</v>
      </c>
      <c r="C50" t="s">
        <v>130</v>
      </c>
      <c r="D50" s="36">
        <f t="shared" si="6"/>
        <v>1.0290553393694037</v>
      </c>
      <c r="E50" s="32">
        <v>1.3383799999999999</v>
      </c>
      <c r="F50" s="32">
        <v>0.312247</v>
      </c>
      <c r="G50" s="32">
        <v>25.250906000000001</v>
      </c>
      <c r="H50" s="32">
        <v>0.298238</v>
      </c>
      <c r="I50" s="32">
        <v>0.22745299999999999</v>
      </c>
      <c r="J50">
        <v>46</v>
      </c>
      <c r="K50">
        <v>400</v>
      </c>
      <c r="L50">
        <v>200</v>
      </c>
      <c r="M50" t="s">
        <v>132</v>
      </c>
      <c r="N50" s="33">
        <f>(32*L50*K50)/B50</f>
        <v>2714.7401908801698</v>
      </c>
    </row>
    <row r="51" spans="1:14" x14ac:dyDescent="0.35">
      <c r="E51" s="32"/>
      <c r="F51" s="32"/>
      <c r="G51" s="32"/>
      <c r="H51" s="32"/>
      <c r="I51" s="32"/>
      <c r="J51">
        <v>47</v>
      </c>
    </row>
    <row r="52" spans="1:14" x14ac:dyDescent="0.35">
      <c r="E52" s="32"/>
      <c r="F52" s="32"/>
      <c r="G52" s="32"/>
      <c r="H52" s="32"/>
      <c r="I52" s="32"/>
      <c r="J52">
        <v>48</v>
      </c>
    </row>
    <row r="53" spans="1:14" x14ac:dyDescent="0.35">
      <c r="E53" s="32"/>
      <c r="F53" s="32"/>
      <c r="G53" s="32"/>
      <c r="H53" s="32"/>
      <c r="I53" s="32"/>
      <c r="J53">
        <v>49</v>
      </c>
    </row>
    <row r="54" spans="1:14" x14ac:dyDescent="0.35">
      <c r="E54" s="32"/>
      <c r="F54" s="32"/>
      <c r="G54" s="32"/>
      <c r="H54" s="32"/>
      <c r="I54" s="32"/>
      <c r="J54">
        <v>50</v>
      </c>
    </row>
    <row r="55" spans="1:14" x14ac:dyDescent="0.35">
      <c r="E55" s="32"/>
      <c r="F55" s="32"/>
      <c r="G55" s="32"/>
      <c r="H55" s="32"/>
      <c r="I55" s="32"/>
      <c r="J55">
        <v>51</v>
      </c>
    </row>
    <row r="56" spans="1:14" x14ac:dyDescent="0.35">
      <c r="C56" t="s">
        <v>157</v>
      </c>
      <c r="D56" s="35">
        <f>AVERAGE(D46:D50)</f>
        <v>0.99792614499883681</v>
      </c>
      <c r="E56" s="35">
        <f>AVERAGE(E46:E50)</f>
        <v>1.3024211999999999</v>
      </c>
      <c r="F56" s="35">
        <f>AVERAGE(F46:F50)</f>
        <v>0.30172699999999997</v>
      </c>
      <c r="G56" s="35">
        <f>AVERAGE(G46:G50)</f>
        <v>24.741023200000001</v>
      </c>
      <c r="H56" s="32"/>
      <c r="I56" s="32"/>
    </row>
    <row r="57" spans="1:14" x14ac:dyDescent="0.35">
      <c r="C57" t="s">
        <v>158</v>
      </c>
      <c r="D57" s="35">
        <f>MEDIAN(D46:D50)</f>
        <v>0.99029092209457414</v>
      </c>
      <c r="E57" s="35">
        <f>MEDIAN(E46:E50)</f>
        <v>1.293118</v>
      </c>
      <c r="F57" s="35">
        <f>MEDIAN(F46:F50)</f>
        <v>0.29930200000000001</v>
      </c>
      <c r="G57" s="35">
        <f>MEDIAN(G46:G50)</f>
        <v>25.178305000000002</v>
      </c>
    </row>
    <row r="58" spans="1:14" x14ac:dyDescent="0.35">
      <c r="C58" t="s">
        <v>156</v>
      </c>
      <c r="D58" s="35">
        <f t="array" ref="D58">MEDIAN(ABS(D46:D50 - MEDIAN(D46:D50)))</f>
        <v>2.4604551837850375E-2</v>
      </c>
      <c r="E58" s="35">
        <f t="array" ref="E58">MEDIAN(ABS(E46:E50 - MEDIAN(E46:E50)))</f>
        <v>3.2318000000000069E-2</v>
      </c>
      <c r="F58" s="35">
        <f t="array" ref="F58">MEDIAN(ABS(F46:F50 - MEDIAN(F46:F50)))</f>
        <v>7.4310000000000209E-3</v>
      </c>
      <c r="G58" s="35">
        <f t="array" ref="G58">MEDIAN(ABS(G46:G50 - MEDIAN(G46:G50)))</f>
        <v>0.99121600000000143</v>
      </c>
    </row>
    <row r="60" spans="1:14" x14ac:dyDescent="0.35">
      <c r="A60" t="s">
        <v>134</v>
      </c>
      <c r="B60">
        <v>943</v>
      </c>
      <c r="C60" t="s">
        <v>130</v>
      </c>
      <c r="D60" s="36">
        <f t="shared" ref="D60:D63" si="7">((E60/$E$11)+(F60/$F$11))/2</f>
        <v>0.97965673664510777</v>
      </c>
      <c r="E60" s="32">
        <v>1.279307</v>
      </c>
      <c r="F60" s="32">
        <v>0.29603000000000002</v>
      </c>
      <c r="G60" s="32">
        <v>26.106584999999999</v>
      </c>
      <c r="H60" s="32">
        <v>0.28495500000000001</v>
      </c>
      <c r="I60" s="32">
        <v>0.221578</v>
      </c>
      <c r="J60">
        <v>42</v>
      </c>
      <c r="K60">
        <v>500</v>
      </c>
      <c r="L60">
        <v>100</v>
      </c>
      <c r="M60" t="s">
        <v>132</v>
      </c>
      <c r="N60" s="33">
        <f>(32*L60*K60)/B60</f>
        <v>1696.7126193001061</v>
      </c>
    </row>
    <row r="61" spans="1:14" x14ac:dyDescent="0.35">
      <c r="A61" t="s">
        <v>134</v>
      </c>
      <c r="B61">
        <v>943</v>
      </c>
      <c r="C61" t="s">
        <v>130</v>
      </c>
      <c r="D61" s="36">
        <f t="shared" si="7"/>
        <v>0.95261420989935974</v>
      </c>
      <c r="E61" s="32">
        <v>1.235887</v>
      </c>
      <c r="F61" s="32">
        <v>0.28978199999999998</v>
      </c>
      <c r="G61" s="32">
        <v>21.479382000000001</v>
      </c>
      <c r="H61" s="32">
        <v>0.27862999999999999</v>
      </c>
      <c r="I61" s="32">
        <v>0.19157299999999999</v>
      </c>
      <c r="J61">
        <v>43</v>
      </c>
      <c r="K61">
        <v>500</v>
      </c>
      <c r="L61">
        <v>100</v>
      </c>
      <c r="M61" t="s">
        <v>132</v>
      </c>
      <c r="N61" s="33">
        <f>(32*L61*K61)/B61</f>
        <v>1696.7126193001061</v>
      </c>
    </row>
    <row r="62" spans="1:14" x14ac:dyDescent="0.35">
      <c r="A62" t="s">
        <v>134</v>
      </c>
      <c r="B62">
        <v>943</v>
      </c>
      <c r="C62" t="s">
        <v>130</v>
      </c>
      <c r="D62" s="36">
        <f t="shared" si="7"/>
        <v>0.9809126569733968</v>
      </c>
      <c r="E62" s="32">
        <v>1.278324</v>
      </c>
      <c r="F62" s="32">
        <v>0.29703200000000002</v>
      </c>
      <c r="G62" s="32">
        <v>25.140411</v>
      </c>
      <c r="H62" s="32">
        <v>0.28506799999999999</v>
      </c>
      <c r="I62" s="32">
        <v>0.209567</v>
      </c>
      <c r="J62">
        <v>44</v>
      </c>
      <c r="K62">
        <v>500</v>
      </c>
      <c r="L62">
        <v>100</v>
      </c>
      <c r="M62" t="s">
        <v>132</v>
      </c>
      <c r="N62" s="33">
        <f>(32*L62*K62)/B62</f>
        <v>1696.7126193001061</v>
      </c>
    </row>
    <row r="63" spans="1:14" x14ac:dyDescent="0.35">
      <c r="A63" t="s">
        <v>134</v>
      </c>
      <c r="B63">
        <v>943</v>
      </c>
      <c r="C63" t="s">
        <v>130</v>
      </c>
      <c r="D63" s="36">
        <f t="shared" si="7"/>
        <v>0.95881603664212312</v>
      </c>
      <c r="E63" s="32">
        <v>1.2495229999999999</v>
      </c>
      <c r="F63" s="32">
        <v>0.29034199999999999</v>
      </c>
      <c r="G63" s="32">
        <v>23.564509999999999</v>
      </c>
      <c r="H63" s="32">
        <v>0.27683000000000002</v>
      </c>
      <c r="I63" s="32">
        <v>0.203738</v>
      </c>
      <c r="J63">
        <v>45</v>
      </c>
      <c r="K63">
        <v>500</v>
      </c>
      <c r="L63">
        <v>100</v>
      </c>
      <c r="M63" t="s">
        <v>132</v>
      </c>
      <c r="N63" s="33">
        <f>(32*L63*K63)/B63</f>
        <v>1696.7126193001061</v>
      </c>
    </row>
    <row r="64" spans="1:14" x14ac:dyDescent="0.35">
      <c r="J64">
        <v>46</v>
      </c>
    </row>
    <row r="65" spans="3:10" x14ac:dyDescent="0.35">
      <c r="J65">
        <v>47</v>
      </c>
    </row>
    <row r="66" spans="3:10" x14ac:dyDescent="0.35">
      <c r="J66">
        <v>48</v>
      </c>
    </row>
    <row r="67" spans="3:10" x14ac:dyDescent="0.35">
      <c r="J67">
        <v>49</v>
      </c>
    </row>
    <row r="68" spans="3:10" x14ac:dyDescent="0.35">
      <c r="J68">
        <v>50</v>
      </c>
    </row>
    <row r="69" spans="3:10" x14ac:dyDescent="0.35">
      <c r="J69">
        <v>51</v>
      </c>
    </row>
    <row r="70" spans="3:10" x14ac:dyDescent="0.35">
      <c r="C70" t="s">
        <v>157</v>
      </c>
      <c r="D70" s="35">
        <f>AVERAGE(D60:D63)</f>
        <v>0.96799991003999686</v>
      </c>
      <c r="E70" s="35">
        <f>AVERAGE(E60:E63)</f>
        <v>1.2607602500000001</v>
      </c>
      <c r="F70" s="35">
        <f>AVERAGE(F60:F63)</f>
        <v>0.29329649999999996</v>
      </c>
      <c r="G70" s="35">
        <f>AVERAGE(G60:G63)</f>
        <v>24.072721999999999</v>
      </c>
    </row>
    <row r="71" spans="3:10" x14ac:dyDescent="0.35">
      <c r="C71" t="s">
        <v>158</v>
      </c>
      <c r="D71" s="35">
        <f>MEDIAN(D60:D63)</f>
        <v>0.96923638664361544</v>
      </c>
      <c r="E71" s="35">
        <f>MEDIAN(E60:E63)</f>
        <v>1.2639235</v>
      </c>
      <c r="F71" s="35">
        <f>MEDIAN(F60:F63)</f>
        <v>0.293186</v>
      </c>
      <c r="G71" s="35">
        <f>MEDIAN(G60:G63)</f>
        <v>24.352460499999999</v>
      </c>
    </row>
    <row r="72" spans="3:10" x14ac:dyDescent="0.35">
      <c r="C72" t="s">
        <v>156</v>
      </c>
      <c r="D72" s="35">
        <f t="array" ref="D72">MEDIAN(ABS(D60:D63-MEDIAN(D60:D63)))</f>
        <v>1.1048310165636843E-2</v>
      </c>
      <c r="E72" s="35">
        <f t="array" ref="E72">MEDIAN(ABS(E60:E63-MEDIAN(E60:E63)))</f>
        <v>1.4892000000000016E-2</v>
      </c>
      <c r="F72" s="35">
        <f t="array" ref="F72">MEDIAN(ABS(F60:F63-MEDIAN(F60:F63)))</f>
        <v>3.1240000000000157E-3</v>
      </c>
      <c r="G72" s="35">
        <f t="array" ref="G72">MEDIAN(ABS(G60:G63-MEDIAN(G60:G63)))</f>
        <v>1.2710375000000003</v>
      </c>
    </row>
  </sheetData>
  <mergeCells count="1">
    <mergeCell ref="A17:O17"/>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72762-CDEB-4C44-BCC6-CACD78D3A459}">
  <dimension ref="A1:O74"/>
  <sheetViews>
    <sheetView zoomScale="55" zoomScaleNormal="55" workbookViewId="0">
      <pane ySplit="1" topLeftCell="A29" activePane="bottomLeft" state="frozen"/>
      <selection pane="bottomLeft" activeCell="N24" sqref="N24"/>
    </sheetView>
  </sheetViews>
  <sheetFormatPr baseColWidth="10" defaultRowHeight="14.5" x14ac:dyDescent="0.35"/>
  <cols>
    <col min="1" max="1" width="23.7265625" bestFit="1" customWidth="1"/>
    <col min="2" max="2" width="3.81640625" bestFit="1" customWidth="1"/>
    <col min="4" max="4" width="7" customWidth="1"/>
    <col min="5" max="6" width="8.81640625" bestFit="1" customWidth="1"/>
    <col min="7" max="7" width="9.81640625" bestFit="1" customWidth="1"/>
    <col min="8" max="9" width="8.81640625" bestFit="1" customWidth="1"/>
    <col min="10" max="10" width="4.7265625" bestFit="1" customWidth="1"/>
    <col min="11" max="11" width="6.7265625" bestFit="1" customWidth="1"/>
    <col min="12" max="12" width="6.81640625" customWidth="1"/>
  </cols>
  <sheetData>
    <row r="1" spans="1:15" s="29" customFormat="1" ht="43.5"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141</v>
      </c>
      <c r="B3">
        <v>728</v>
      </c>
      <c r="C3" t="s">
        <v>146</v>
      </c>
      <c r="D3" s="32">
        <f>((E3/$E$5)+(F3/$F$5))/2</f>
        <v>0.99424867096644665</v>
      </c>
      <c r="E3" s="32">
        <v>4.6836000000000003E-2</v>
      </c>
      <c r="F3" s="32">
        <v>1.2141</v>
      </c>
    </row>
    <row r="4" spans="1:15" x14ac:dyDescent="0.35">
      <c r="A4" t="s">
        <v>141</v>
      </c>
      <c r="B4">
        <v>728</v>
      </c>
      <c r="C4" t="s">
        <v>147</v>
      </c>
      <c r="D4" s="32">
        <f>((E4/$E$5)+(F4/$F$5))/2</f>
        <v>1.2951425829738941</v>
      </c>
      <c r="E4" s="32">
        <v>6.2408999999999999E-2</v>
      </c>
      <c r="F4" s="32">
        <v>1.5454000000000001</v>
      </c>
    </row>
    <row r="5" spans="1:15" x14ac:dyDescent="0.35">
      <c r="A5" t="s">
        <v>141</v>
      </c>
      <c r="B5">
        <v>728</v>
      </c>
      <c r="C5" t="s">
        <v>136</v>
      </c>
      <c r="D5" s="32">
        <f>((E5/$E$5)+(F5/$F$5))/2</f>
        <v>1</v>
      </c>
      <c r="E5" s="32">
        <v>4.7192999999999999E-2</v>
      </c>
      <c r="F5" s="32">
        <v>1.2189000000000001</v>
      </c>
    </row>
    <row r="6" spans="1:15" x14ac:dyDescent="0.35">
      <c r="A6" t="s">
        <v>141</v>
      </c>
      <c r="B6">
        <v>728</v>
      </c>
      <c r="C6" t="s">
        <v>148</v>
      </c>
      <c r="D6" s="32">
        <f t="shared" ref="D6:D10" si="0">((E6/$E$5)+(F6/$F$5))/2</f>
        <v>1.0033120836182363</v>
      </c>
      <c r="E6" s="32">
        <v>4.7343000000000003E-2</v>
      </c>
      <c r="F6" s="32">
        <v>1.2231000000000001</v>
      </c>
    </row>
    <row r="7" spans="1:15" x14ac:dyDescent="0.35">
      <c r="A7" t="s">
        <v>141</v>
      </c>
      <c r="B7">
        <v>728</v>
      </c>
      <c r="C7" t="s">
        <v>149</v>
      </c>
      <c r="D7" s="32">
        <f t="shared" si="0"/>
        <v>0.81711935684384085</v>
      </c>
      <c r="E7" s="32">
        <v>3.9673E-2</v>
      </c>
      <c r="F7" s="32">
        <v>0.96730000000000005</v>
      </c>
    </row>
    <row r="8" spans="1:15" x14ac:dyDescent="0.35">
      <c r="A8" t="s">
        <v>141</v>
      </c>
      <c r="B8">
        <v>728</v>
      </c>
      <c r="C8" t="s">
        <v>150</v>
      </c>
      <c r="D8" s="32">
        <f t="shared" si="0"/>
        <v>0.80045674060537819</v>
      </c>
      <c r="E8" s="32">
        <v>3.8138999999999999E-2</v>
      </c>
      <c r="F8" s="32">
        <v>0.96630000000000005</v>
      </c>
    </row>
    <row r="9" spans="1:15" x14ac:dyDescent="0.35">
      <c r="A9" t="s">
        <v>141</v>
      </c>
      <c r="B9">
        <v>728</v>
      </c>
      <c r="C9" t="s">
        <v>151</v>
      </c>
      <c r="D9" s="32">
        <f t="shared" si="0"/>
        <v>0.78084551798254265</v>
      </c>
      <c r="E9" s="32">
        <v>3.6408000000000003E-2</v>
      </c>
      <c r="F9" s="32">
        <v>0.96319999999999995</v>
      </c>
    </row>
    <row r="10" spans="1:15" x14ac:dyDescent="0.35">
      <c r="A10" t="s">
        <v>141</v>
      </c>
      <c r="B10">
        <v>728</v>
      </c>
      <c r="C10" t="s">
        <v>145</v>
      </c>
      <c r="D10" s="32">
        <f t="shared" si="0"/>
        <v>0.75543116058538917</v>
      </c>
      <c r="E10" s="32">
        <v>3.5496E-2</v>
      </c>
      <c r="F10" s="32">
        <v>0.92479999999999996</v>
      </c>
    </row>
    <row r="12" spans="1:15" x14ac:dyDescent="0.35">
      <c r="A12" t="s">
        <v>141</v>
      </c>
      <c r="B12">
        <v>728</v>
      </c>
      <c r="C12" t="s">
        <v>136</v>
      </c>
      <c r="D12" s="32">
        <f t="shared" ref="D12:D16" si="1">((E12/$E$5)+(F12/$F$5))/2</f>
        <v>1</v>
      </c>
      <c r="E12" s="32">
        <v>4.7192999999999999E-2</v>
      </c>
      <c r="F12" s="32">
        <v>1.2189000000000001</v>
      </c>
    </row>
    <row r="13" spans="1:15" x14ac:dyDescent="0.35">
      <c r="A13" t="s">
        <v>141</v>
      </c>
      <c r="B13">
        <v>728</v>
      </c>
      <c r="C13" t="s">
        <v>137</v>
      </c>
      <c r="D13" s="32">
        <f t="shared" si="1"/>
        <v>0.74847234083234393</v>
      </c>
      <c r="E13" s="32">
        <v>3.5659999999999997E-2</v>
      </c>
      <c r="F13" s="32">
        <v>0.90359999999999996</v>
      </c>
    </row>
    <row r="14" spans="1:15" x14ac:dyDescent="0.35">
      <c r="A14" t="s">
        <v>141</v>
      </c>
      <c r="B14">
        <v>728</v>
      </c>
      <c r="C14" t="s">
        <v>138</v>
      </c>
      <c r="D14" s="32">
        <f t="shared" si="1"/>
        <v>0.78552762575872903</v>
      </c>
      <c r="E14" s="32">
        <v>3.721E-2</v>
      </c>
      <c r="F14" s="32">
        <v>0.95389999999999997</v>
      </c>
    </row>
    <row r="15" spans="1:15" x14ac:dyDescent="0.35">
      <c r="A15" t="s">
        <v>141</v>
      </c>
      <c r="B15">
        <v>728</v>
      </c>
      <c r="C15" t="s">
        <v>139</v>
      </c>
      <c r="D15" s="32">
        <f t="shared" si="1"/>
        <v>0.753774328665059</v>
      </c>
      <c r="E15" s="32">
        <v>3.5781E-2</v>
      </c>
      <c r="F15" s="32">
        <v>0.91339999999999999</v>
      </c>
    </row>
    <row r="16" spans="1:15" x14ac:dyDescent="0.35">
      <c r="A16" t="s">
        <v>141</v>
      </c>
      <c r="B16">
        <v>728</v>
      </c>
      <c r="C16" t="s">
        <v>140</v>
      </c>
      <c r="D16" s="32">
        <f t="shared" si="1"/>
        <v>0.75443468171209471</v>
      </c>
      <c r="E16" s="32">
        <v>3.5038E-2</v>
      </c>
      <c r="F16" s="32">
        <v>0.93420000000000003</v>
      </c>
    </row>
    <row r="18" spans="1:15" ht="18.5" x14ac:dyDescent="0.45">
      <c r="A18" s="46" t="s">
        <v>135</v>
      </c>
      <c r="B18" s="46"/>
      <c r="C18" s="46"/>
      <c r="D18" s="46"/>
      <c r="E18" s="46"/>
      <c r="F18" s="46"/>
      <c r="G18" s="46"/>
      <c r="H18" s="46"/>
      <c r="I18" s="46"/>
      <c r="J18" s="46"/>
      <c r="K18" s="46"/>
      <c r="L18" s="46"/>
      <c r="M18" s="46"/>
      <c r="N18" s="46"/>
      <c r="O18" s="46"/>
    </row>
    <row r="19" spans="1:15" x14ac:dyDescent="0.35">
      <c r="A19" t="s">
        <v>141</v>
      </c>
      <c r="B19">
        <v>728</v>
      </c>
      <c r="C19" t="s">
        <v>130</v>
      </c>
      <c r="D19" s="32">
        <f t="shared" ref="D19:D28" si="2">((E19/$E$5)+(F19/$F$5))/2</f>
        <v>0.84466328873523211</v>
      </c>
      <c r="E19" s="32">
        <v>4.0308999999999998E-2</v>
      </c>
      <c r="F19" s="32">
        <v>1.0180199999999999</v>
      </c>
      <c r="G19" s="32">
        <v>17.254294000000002</v>
      </c>
      <c r="H19" s="32">
        <v>4.2093999999999999E-2</v>
      </c>
      <c r="I19" s="32">
        <v>2.6846999999999999E-2</v>
      </c>
      <c r="J19">
        <v>42</v>
      </c>
      <c r="K19">
        <v>100</v>
      </c>
      <c r="L19">
        <v>50</v>
      </c>
      <c r="M19" t="s">
        <v>132</v>
      </c>
    </row>
    <row r="20" spans="1:15" x14ac:dyDescent="0.35">
      <c r="A20" t="s">
        <v>141</v>
      </c>
      <c r="B20">
        <v>728</v>
      </c>
      <c r="C20" t="s">
        <v>130</v>
      </c>
      <c r="D20" s="32">
        <f t="shared" si="2"/>
        <v>0.84832970508006411</v>
      </c>
      <c r="E20" s="32">
        <v>3.9501000000000001E-2</v>
      </c>
      <c r="F20" s="32">
        <v>1.0478270000000001</v>
      </c>
      <c r="G20" s="32">
        <v>18.146735</v>
      </c>
      <c r="H20" s="32">
        <v>4.2737999999999998E-2</v>
      </c>
      <c r="I20" s="32">
        <v>3.0037999999999999E-2</v>
      </c>
      <c r="J20">
        <v>43</v>
      </c>
      <c r="K20">
        <v>100</v>
      </c>
      <c r="L20">
        <v>50</v>
      </c>
      <c r="M20" t="s">
        <v>132</v>
      </c>
    </row>
    <row r="21" spans="1:15" x14ac:dyDescent="0.35">
      <c r="A21" t="s">
        <v>141</v>
      </c>
      <c r="B21">
        <v>728</v>
      </c>
      <c r="C21" t="s">
        <v>130</v>
      </c>
      <c r="D21" s="32">
        <f t="shared" si="2"/>
        <v>0.86595648341765963</v>
      </c>
      <c r="E21" s="32">
        <v>3.9956999999999999E-2</v>
      </c>
      <c r="F21" s="32">
        <v>1.0790200000000001</v>
      </c>
      <c r="G21" s="32">
        <v>19.433218</v>
      </c>
      <c r="H21" s="32">
        <v>4.2988999999999999E-2</v>
      </c>
      <c r="I21" s="32">
        <v>3.1942999999999999E-2</v>
      </c>
      <c r="J21">
        <v>44</v>
      </c>
      <c r="K21">
        <v>100</v>
      </c>
      <c r="L21">
        <v>50</v>
      </c>
      <c r="M21" t="s">
        <v>132</v>
      </c>
    </row>
    <row r="22" spans="1:15" x14ac:dyDescent="0.35">
      <c r="A22" t="s">
        <v>141</v>
      </c>
      <c r="B22">
        <v>728</v>
      </c>
      <c r="C22" t="s">
        <v>130</v>
      </c>
      <c r="D22" s="32">
        <f t="shared" si="2"/>
        <v>0.93334438865807301</v>
      </c>
      <c r="E22" s="32">
        <v>4.2810000000000001E-2</v>
      </c>
      <c r="F22" s="32">
        <v>1.169611</v>
      </c>
      <c r="G22" s="32">
        <v>21.169257999999999</v>
      </c>
      <c r="H22" s="32">
        <v>4.3262000000000002E-2</v>
      </c>
      <c r="I22" s="32">
        <v>3.0315000000000002E-2</v>
      </c>
      <c r="J22">
        <v>45</v>
      </c>
      <c r="K22">
        <v>100</v>
      </c>
      <c r="L22">
        <v>50</v>
      </c>
      <c r="M22" t="s">
        <v>132</v>
      </c>
    </row>
    <row r="23" spans="1:15" x14ac:dyDescent="0.35">
      <c r="A23" t="s">
        <v>141</v>
      </c>
      <c r="B23">
        <v>728</v>
      </c>
      <c r="C23" t="s">
        <v>130</v>
      </c>
      <c r="D23" s="32">
        <f t="shared" si="2"/>
        <v>0.83051737254028923</v>
      </c>
      <c r="E23" s="32">
        <v>3.9046999999999998E-2</v>
      </c>
      <c r="F23" s="32">
        <v>1.01613</v>
      </c>
      <c r="G23" s="32">
        <v>16.733319999999999</v>
      </c>
      <c r="H23" s="32">
        <v>4.1325000000000001E-2</v>
      </c>
      <c r="I23" s="32">
        <v>2.7609000000000002E-2</v>
      </c>
      <c r="J23">
        <v>46</v>
      </c>
      <c r="K23">
        <v>100</v>
      </c>
      <c r="L23">
        <v>50</v>
      </c>
      <c r="M23" t="s">
        <v>132</v>
      </c>
    </row>
    <row r="24" spans="1:15" x14ac:dyDescent="0.35">
      <c r="A24" t="s">
        <v>141</v>
      </c>
      <c r="B24">
        <v>728</v>
      </c>
      <c r="C24" t="s">
        <v>130</v>
      </c>
      <c r="D24" s="32">
        <f t="shared" si="2"/>
        <v>0.87708447862300387</v>
      </c>
      <c r="E24" s="32">
        <v>4.0737000000000002E-2</v>
      </c>
      <c r="F24" s="32">
        <v>1.0860019999999999</v>
      </c>
      <c r="G24" s="32">
        <v>19.788954</v>
      </c>
      <c r="H24" s="32">
        <v>4.5429999999999998E-2</v>
      </c>
      <c r="I24" s="32">
        <v>3.4673000000000002E-2</v>
      </c>
      <c r="J24">
        <v>47</v>
      </c>
      <c r="K24">
        <v>100</v>
      </c>
      <c r="L24">
        <v>50</v>
      </c>
      <c r="M24" t="s">
        <v>132</v>
      </c>
    </row>
    <row r="25" spans="1:15" x14ac:dyDescent="0.35">
      <c r="A25" t="s">
        <v>141</v>
      </c>
      <c r="B25">
        <v>728</v>
      </c>
      <c r="C25" t="s">
        <v>130</v>
      </c>
      <c r="D25" s="32">
        <f t="shared" si="2"/>
        <v>0.89104998322278373</v>
      </c>
      <c r="E25" s="32">
        <v>4.1963E-2</v>
      </c>
      <c r="F25" s="32">
        <v>1.088382</v>
      </c>
      <c r="G25" s="32">
        <v>18.992314</v>
      </c>
      <c r="H25" s="32">
        <v>4.3936999999999997E-2</v>
      </c>
      <c r="I25" s="32">
        <v>3.0343999999999999E-2</v>
      </c>
      <c r="J25">
        <v>48</v>
      </c>
      <c r="K25">
        <v>100</v>
      </c>
      <c r="L25">
        <v>50</v>
      </c>
      <c r="M25" t="s">
        <v>132</v>
      </c>
    </row>
    <row r="26" spans="1:15" x14ac:dyDescent="0.35">
      <c r="A26" t="s">
        <v>141</v>
      </c>
      <c r="B26">
        <v>728</v>
      </c>
      <c r="C26" t="s">
        <v>130</v>
      </c>
      <c r="D26" s="32">
        <f t="shared" si="2"/>
        <v>0.87625687984122713</v>
      </c>
      <c r="E26" s="32">
        <v>4.0989999999999999E-2</v>
      </c>
      <c r="F26" s="32">
        <v>1.07745</v>
      </c>
      <c r="G26" s="32">
        <v>18.903196999999999</v>
      </c>
      <c r="H26" s="32">
        <v>4.3387000000000002E-2</v>
      </c>
      <c r="I26" s="32">
        <v>3.1963999999999999E-2</v>
      </c>
      <c r="J26">
        <v>49</v>
      </c>
      <c r="K26">
        <v>100</v>
      </c>
      <c r="L26">
        <v>50</v>
      </c>
      <c r="M26" t="s">
        <v>132</v>
      </c>
    </row>
    <row r="27" spans="1:15" x14ac:dyDescent="0.35">
      <c r="A27" t="s">
        <v>141</v>
      </c>
      <c r="B27">
        <v>728</v>
      </c>
      <c r="C27" t="s">
        <v>130</v>
      </c>
      <c r="D27" s="32">
        <f t="shared" si="2"/>
        <v>0.84110679049790249</v>
      </c>
      <c r="E27" s="32">
        <v>3.9100000000000003E-2</v>
      </c>
      <c r="F27" s="32">
        <v>1.0405759999999999</v>
      </c>
      <c r="G27" s="32">
        <v>17.900333</v>
      </c>
      <c r="H27" s="32">
        <v>4.2899E-2</v>
      </c>
      <c r="I27" s="32">
        <v>3.2627999999999997E-2</v>
      </c>
      <c r="J27">
        <v>50</v>
      </c>
      <c r="K27">
        <v>100</v>
      </c>
      <c r="L27">
        <v>50</v>
      </c>
      <c r="M27" t="s">
        <v>132</v>
      </c>
    </row>
    <row r="28" spans="1:15" x14ac:dyDescent="0.35">
      <c r="A28" t="s">
        <v>141</v>
      </c>
      <c r="B28">
        <v>728</v>
      </c>
      <c r="C28" t="s">
        <v>130</v>
      </c>
      <c r="D28" s="32">
        <f t="shared" si="2"/>
        <v>0.89197985694647963</v>
      </c>
      <c r="E28" s="32">
        <v>4.1835999999999998E-2</v>
      </c>
      <c r="F28" s="32">
        <v>1.0939289999999999</v>
      </c>
      <c r="G28" s="32">
        <v>16.330770000000001</v>
      </c>
      <c r="H28" s="32">
        <v>4.4407000000000002E-2</v>
      </c>
      <c r="I28" s="32">
        <v>2.8384E-2</v>
      </c>
      <c r="J28">
        <v>51</v>
      </c>
      <c r="K28">
        <v>100</v>
      </c>
      <c r="L28">
        <v>50</v>
      </c>
      <c r="M28" t="s">
        <v>132</v>
      </c>
    </row>
    <row r="29" spans="1:15" x14ac:dyDescent="0.35">
      <c r="C29" t="s">
        <v>157</v>
      </c>
      <c r="D29" s="35">
        <f>AVERAGE(D19:D28)</f>
        <v>0.87002892275627153</v>
      </c>
      <c r="E29" s="35">
        <f>AVERAGE(E19:E28)</f>
        <v>4.0625000000000001E-2</v>
      </c>
      <c r="F29" s="35">
        <f>AVERAGE(F19:F28)</f>
        <v>1.0716946999999999</v>
      </c>
      <c r="G29" s="35">
        <f>AVERAGE(G19:G28)</f>
        <v>18.4652393</v>
      </c>
      <c r="H29" s="32"/>
      <c r="I29" s="32"/>
    </row>
    <row r="30" spans="1:15" x14ac:dyDescent="0.35">
      <c r="C30" t="s">
        <v>158</v>
      </c>
      <c r="D30" s="35">
        <f>MEDIAN(D19:D28)</f>
        <v>0.87110668162944338</v>
      </c>
      <c r="E30" s="35">
        <f>MEDIAN(E19:E28)</f>
        <v>4.0523000000000003E-2</v>
      </c>
      <c r="F30" s="35">
        <f>MEDIAN(F19:F28)</f>
        <v>1.0782350000000001</v>
      </c>
      <c r="G30" s="35">
        <f>MEDIAN(G19:G28)</f>
        <v>18.524965999999999</v>
      </c>
      <c r="H30" s="32"/>
      <c r="I30" s="32"/>
    </row>
    <row r="31" spans="1:15" x14ac:dyDescent="0.35">
      <c r="C31" t="s">
        <v>156</v>
      </c>
      <c r="D31" s="35">
        <f t="array" ref="D31">MEDIAN(ABS(D19:D28-MEDIAN(D19:D28)))</f>
        <v>2.182507593320776E-2</v>
      </c>
      <c r="E31" s="35">
        <f t="array" ref="E31">MEDIAN(ABS(E19:E28-MEDIAN(E19:E28)))</f>
        <v>1.1674999999999984E-3</v>
      </c>
      <c r="F31" s="35">
        <f t="array" ref="F31">MEDIAN(ABS(F19:F28-MEDIAN(F19:F28)))</f>
        <v>2.3050999999999933E-2</v>
      </c>
      <c r="G31" s="35">
        <f t="array" ref="G31">MEDIAN(ABS(G19:G28-MEDIAN(G19:G28)))</f>
        <v>1.0861200000000011</v>
      </c>
      <c r="H31" s="32"/>
      <c r="I31" s="32"/>
    </row>
    <row r="32" spans="1:15" x14ac:dyDescent="0.35">
      <c r="E32" s="32"/>
      <c r="F32" s="32"/>
      <c r="G32" s="32"/>
      <c r="H32" s="32"/>
      <c r="I32" s="32"/>
    </row>
    <row r="33" spans="1:13" x14ac:dyDescent="0.35">
      <c r="A33" t="s">
        <v>141</v>
      </c>
      <c r="B33">
        <v>728</v>
      </c>
      <c r="C33" t="s">
        <v>130</v>
      </c>
      <c r="D33" s="32">
        <f t="shared" ref="D33:D42" si="3">((E33/$E$5)+(F33/$F$5))/2</f>
        <v>0.84992626155427464</v>
      </c>
      <c r="E33" s="32">
        <v>3.9890000000000002E-2</v>
      </c>
      <c r="F33" s="32">
        <v>1.0416719999999999</v>
      </c>
      <c r="G33" s="32">
        <v>17.042413</v>
      </c>
      <c r="H33" s="32">
        <v>4.2823E-2</v>
      </c>
      <c r="I33" s="32">
        <v>2.9260000000000001E-2</v>
      </c>
      <c r="J33">
        <v>42</v>
      </c>
      <c r="K33">
        <v>200</v>
      </c>
      <c r="L33">
        <v>100</v>
      </c>
      <c r="M33" t="s">
        <v>132</v>
      </c>
    </row>
    <row r="34" spans="1:13" x14ac:dyDescent="0.35">
      <c r="A34" t="s">
        <v>141</v>
      </c>
      <c r="B34">
        <v>728</v>
      </c>
      <c r="C34" t="s">
        <v>130</v>
      </c>
      <c r="D34" s="32">
        <f t="shared" si="3"/>
        <v>0.89979682522258619</v>
      </c>
      <c r="E34" s="32">
        <v>4.2701000000000003E-2</v>
      </c>
      <c r="F34" s="32">
        <v>1.0906439999999999</v>
      </c>
      <c r="G34" s="32">
        <v>17.586817</v>
      </c>
      <c r="H34" s="32">
        <v>4.5561999999999998E-2</v>
      </c>
      <c r="I34" s="32">
        <v>2.9142000000000001E-2</v>
      </c>
      <c r="J34">
        <v>43</v>
      </c>
      <c r="K34">
        <v>200</v>
      </c>
      <c r="L34">
        <v>100</v>
      </c>
      <c r="M34" t="s">
        <v>132</v>
      </c>
    </row>
    <row r="35" spans="1:13" x14ac:dyDescent="0.35">
      <c r="A35" t="s">
        <v>141</v>
      </c>
      <c r="B35">
        <v>728</v>
      </c>
      <c r="C35" t="s">
        <v>130</v>
      </c>
      <c r="D35" s="32">
        <f t="shared" si="3"/>
        <v>0.86471630616238926</v>
      </c>
      <c r="E35" s="32">
        <v>4.0668000000000003E-2</v>
      </c>
      <c r="F35" s="32">
        <v>1.057633</v>
      </c>
      <c r="G35" s="32">
        <v>17.015305999999999</v>
      </c>
      <c r="H35" s="32">
        <v>4.3289000000000001E-2</v>
      </c>
      <c r="I35" s="32">
        <v>2.6594E-2</v>
      </c>
      <c r="J35">
        <v>44</v>
      </c>
      <c r="K35">
        <v>200</v>
      </c>
      <c r="L35">
        <v>100</v>
      </c>
      <c r="M35" t="s">
        <v>132</v>
      </c>
    </row>
    <row r="36" spans="1:13" x14ac:dyDescent="0.35">
      <c r="A36" t="s">
        <v>141</v>
      </c>
      <c r="B36">
        <v>728</v>
      </c>
      <c r="C36" t="s">
        <v>130</v>
      </c>
      <c r="D36" s="32">
        <f t="shared" si="3"/>
        <v>0.86704199434312701</v>
      </c>
      <c r="E36" s="32">
        <v>4.1216999999999997E-2</v>
      </c>
      <c r="F36" s="32">
        <v>1.049123</v>
      </c>
      <c r="G36" s="32">
        <v>16.599253000000001</v>
      </c>
      <c r="H36" s="32">
        <v>4.4132999999999999E-2</v>
      </c>
      <c r="I36" s="32">
        <v>2.6207000000000001E-2</v>
      </c>
      <c r="J36">
        <v>45</v>
      </c>
      <c r="K36">
        <v>200</v>
      </c>
      <c r="L36">
        <v>100</v>
      </c>
      <c r="M36" t="s">
        <v>132</v>
      </c>
    </row>
    <row r="37" spans="1:13" x14ac:dyDescent="0.35">
      <c r="A37" t="s">
        <v>141</v>
      </c>
      <c r="B37">
        <v>728</v>
      </c>
      <c r="C37" t="s">
        <v>130</v>
      </c>
      <c r="D37" s="32">
        <f t="shared" si="3"/>
        <v>0.88588228230054034</v>
      </c>
      <c r="E37" s="32">
        <v>4.1805000000000002E-2</v>
      </c>
      <c r="F37" s="32">
        <v>1.0798650000000001</v>
      </c>
      <c r="G37" s="32">
        <v>18.383590999999999</v>
      </c>
      <c r="H37" s="32">
        <v>4.5270999999999999E-2</v>
      </c>
      <c r="I37" s="32">
        <v>3.0506999999999999E-2</v>
      </c>
      <c r="J37">
        <v>46</v>
      </c>
      <c r="K37">
        <v>200</v>
      </c>
      <c r="L37">
        <v>100</v>
      </c>
      <c r="M37" t="s">
        <v>132</v>
      </c>
    </row>
    <row r="38" spans="1:13" x14ac:dyDescent="0.35">
      <c r="A38" t="s">
        <v>141</v>
      </c>
      <c r="B38">
        <v>728</v>
      </c>
      <c r="C38" t="s">
        <v>130</v>
      </c>
      <c r="D38" s="32">
        <f t="shared" si="3"/>
        <v>0.85191299442402091</v>
      </c>
      <c r="E38" s="32">
        <v>4.0278000000000001E-2</v>
      </c>
      <c r="F38" s="32">
        <v>1.036494</v>
      </c>
      <c r="G38" s="32">
        <v>16.772290000000002</v>
      </c>
      <c r="H38" s="32">
        <v>4.3468E-2</v>
      </c>
      <c r="I38" s="32">
        <v>2.7095999999999999E-2</v>
      </c>
      <c r="J38">
        <v>47</v>
      </c>
      <c r="K38">
        <v>200</v>
      </c>
      <c r="L38">
        <v>100</v>
      </c>
      <c r="M38" t="s">
        <v>132</v>
      </c>
    </row>
    <row r="39" spans="1:13" x14ac:dyDescent="0.35">
      <c r="A39" t="s">
        <v>141</v>
      </c>
      <c r="B39">
        <v>728</v>
      </c>
      <c r="C39" t="s">
        <v>130</v>
      </c>
      <c r="D39" s="32">
        <f t="shared" si="3"/>
        <v>0.87618631073236108</v>
      </c>
      <c r="E39" s="32">
        <v>4.1775E-2</v>
      </c>
      <c r="F39" s="32">
        <v>1.0570029999999999</v>
      </c>
      <c r="G39" s="32">
        <v>17.930952999999999</v>
      </c>
      <c r="H39" s="32">
        <v>4.3367999999999997E-2</v>
      </c>
      <c r="I39" s="32">
        <v>2.8705999999999999E-2</v>
      </c>
      <c r="J39">
        <v>48</v>
      </c>
      <c r="K39">
        <v>200</v>
      </c>
      <c r="L39">
        <v>100</v>
      </c>
      <c r="M39" t="s">
        <v>132</v>
      </c>
    </row>
    <row r="40" spans="1:13" x14ac:dyDescent="0.35">
      <c r="A40" t="s">
        <v>141</v>
      </c>
      <c r="B40">
        <v>728</v>
      </c>
      <c r="C40" t="s">
        <v>130</v>
      </c>
      <c r="D40" s="32">
        <f t="shared" si="3"/>
        <v>0.89054151025528627</v>
      </c>
      <c r="E40" s="32">
        <v>4.1693000000000001E-2</v>
      </c>
      <c r="F40" s="32">
        <v>1.0941160000000001</v>
      </c>
      <c r="G40" s="32">
        <v>18.702745</v>
      </c>
      <c r="H40" s="32">
        <v>4.4873999999999997E-2</v>
      </c>
      <c r="I40" s="32">
        <v>3.2194E-2</v>
      </c>
      <c r="J40">
        <v>49</v>
      </c>
      <c r="K40">
        <v>200</v>
      </c>
      <c r="L40">
        <v>100</v>
      </c>
      <c r="M40" t="s">
        <v>132</v>
      </c>
    </row>
    <row r="41" spans="1:13" x14ac:dyDescent="0.35">
      <c r="A41" t="s">
        <v>141</v>
      </c>
      <c r="B41">
        <v>728</v>
      </c>
      <c r="C41" t="s">
        <v>130</v>
      </c>
      <c r="D41" s="32">
        <f t="shared" si="3"/>
        <v>0.8724951183513322</v>
      </c>
      <c r="E41" s="32">
        <v>4.0882000000000002E-2</v>
      </c>
      <c r="F41" s="32">
        <v>1.071069</v>
      </c>
      <c r="G41" s="32">
        <v>17.606207999999999</v>
      </c>
      <c r="H41" s="32">
        <v>4.2661999999999999E-2</v>
      </c>
      <c r="I41" s="32">
        <v>2.6641999999999999E-2</v>
      </c>
      <c r="J41">
        <v>50</v>
      </c>
      <c r="K41">
        <v>200</v>
      </c>
      <c r="L41">
        <v>100</v>
      </c>
      <c r="M41" t="s">
        <v>132</v>
      </c>
    </row>
    <row r="42" spans="1:13" x14ac:dyDescent="0.35">
      <c r="A42" t="s">
        <v>141</v>
      </c>
      <c r="B42">
        <v>728</v>
      </c>
      <c r="C42" t="s">
        <v>130</v>
      </c>
      <c r="D42" s="32">
        <f t="shared" si="3"/>
        <v>0.86264790304301764</v>
      </c>
      <c r="E42" s="32">
        <v>4.0733999999999999E-2</v>
      </c>
      <c r="F42" s="32">
        <v>1.050886</v>
      </c>
      <c r="G42" s="32">
        <v>17.516812999999999</v>
      </c>
      <c r="H42" s="32">
        <v>4.3048999999999997E-2</v>
      </c>
      <c r="I42" s="32">
        <v>2.7483E-2</v>
      </c>
      <c r="J42">
        <v>51</v>
      </c>
      <c r="K42">
        <v>200</v>
      </c>
      <c r="L42">
        <v>100</v>
      </c>
      <c r="M42" t="s">
        <v>132</v>
      </c>
    </row>
    <row r="43" spans="1:13" x14ac:dyDescent="0.35">
      <c r="C43" t="s">
        <v>157</v>
      </c>
      <c r="D43" s="35">
        <f>AVERAGE(D33:D42)</f>
        <v>0.87211475063889365</v>
      </c>
      <c r="E43" s="35">
        <f>AVERAGE(E33:E42)</f>
        <v>4.1164300000000001E-2</v>
      </c>
      <c r="F43" s="35">
        <f>AVERAGE(F33:F42)</f>
        <v>1.0628505000000001</v>
      </c>
      <c r="G43" s="35">
        <f>AVERAGE(G33:G42)</f>
        <v>17.515638899999999</v>
      </c>
      <c r="H43" s="32"/>
      <c r="I43" s="32"/>
    </row>
    <row r="44" spans="1:13" x14ac:dyDescent="0.35">
      <c r="C44" t="s">
        <v>158</v>
      </c>
      <c r="D44" s="35">
        <f>MEDIAN(D33:D42)</f>
        <v>0.8697685563472296</v>
      </c>
      <c r="E44" s="35">
        <f>MEDIAN(E33:E42)</f>
        <v>4.1049500000000003E-2</v>
      </c>
      <c r="F44" s="35">
        <f>MEDIAN(F33:F42)</f>
        <v>1.057318</v>
      </c>
      <c r="G44" s="35">
        <f>MEDIAN(G33:G42)</f>
        <v>17.551814999999998</v>
      </c>
      <c r="H44" s="32"/>
      <c r="I44" s="32"/>
    </row>
    <row r="45" spans="1:13" x14ac:dyDescent="0.35">
      <c r="C45" t="s">
        <v>156</v>
      </c>
      <c r="D45" s="35">
        <f t="array" ref="D45">MEDIAN(ABS(D33:D42-MEDIAN(D33:D42)))</f>
        <v>1.1617189628761349E-2</v>
      </c>
      <c r="E45" s="35">
        <f t="array" ref="E45">MEDIAN(ABS(E33:E42-MEDIAN(E33:E42)))</f>
        <v>6.8449999999999761E-4</v>
      </c>
      <c r="F45" s="35">
        <f t="array" ref="F45">MEDIAN(ABS(F33:F42-MEDIAN(F33:F42)))</f>
        <v>1.4698500000000059E-2</v>
      </c>
      <c r="G45" s="35">
        <f t="array" ref="G45">MEDIAN(ABS(G33:G42-MEDIAN(G33:G42)))</f>
        <v>0.52295549999999835</v>
      </c>
      <c r="H45" s="32"/>
      <c r="I45" s="32"/>
    </row>
    <row r="46" spans="1:13" x14ac:dyDescent="0.35">
      <c r="E46" s="32"/>
      <c r="F46" s="32"/>
      <c r="G46" s="32"/>
      <c r="H46" s="32"/>
      <c r="I46" s="32"/>
    </row>
    <row r="47" spans="1:13" x14ac:dyDescent="0.35">
      <c r="A47" t="s">
        <v>141</v>
      </c>
      <c r="B47">
        <v>728</v>
      </c>
      <c r="C47" t="s">
        <v>130</v>
      </c>
      <c r="D47" s="32">
        <f t="shared" ref="D47:D51" si="4">((E47/$E$5)+(F47/$F$5))/2</f>
        <v>0.92649949107711249</v>
      </c>
      <c r="E47" s="32">
        <v>4.4179000000000003E-2</v>
      </c>
      <c r="F47" s="32">
        <v>1.1175660000000001</v>
      </c>
      <c r="G47" s="32">
        <v>19.652121999999999</v>
      </c>
      <c r="H47" s="32">
        <v>4.7072999999999997E-2</v>
      </c>
      <c r="I47" s="32">
        <v>3.073E-2</v>
      </c>
      <c r="J47">
        <v>42</v>
      </c>
      <c r="K47">
        <v>400</v>
      </c>
      <c r="L47">
        <v>200</v>
      </c>
      <c r="M47" t="s">
        <v>132</v>
      </c>
    </row>
    <row r="48" spans="1:13" x14ac:dyDescent="0.35">
      <c r="A48" t="s">
        <v>141</v>
      </c>
      <c r="B48">
        <v>728</v>
      </c>
      <c r="C48" t="s">
        <v>130</v>
      </c>
      <c r="D48" s="32">
        <f t="shared" si="4"/>
        <v>0.924170315507157</v>
      </c>
      <c r="E48" s="32">
        <v>4.4191000000000001E-2</v>
      </c>
      <c r="F48" s="32">
        <v>1.111578</v>
      </c>
      <c r="G48" s="32">
        <v>18.554143</v>
      </c>
      <c r="H48" s="32">
        <v>4.6094000000000003E-2</v>
      </c>
      <c r="I48" s="32">
        <v>2.8209999999999999E-2</v>
      </c>
      <c r="J48">
        <v>43</v>
      </c>
      <c r="K48">
        <v>400</v>
      </c>
      <c r="L48">
        <v>200</v>
      </c>
      <c r="M48" t="s">
        <v>132</v>
      </c>
    </row>
    <row r="49" spans="1:13" x14ac:dyDescent="0.35">
      <c r="A49" t="s">
        <v>141</v>
      </c>
      <c r="B49">
        <v>728</v>
      </c>
      <c r="C49" t="s">
        <v>130</v>
      </c>
      <c r="D49" s="32">
        <f t="shared" si="4"/>
        <v>0.88491478441966809</v>
      </c>
      <c r="E49" s="32">
        <v>4.1942E-2</v>
      </c>
      <c r="F49" s="32">
        <v>1.073968</v>
      </c>
      <c r="G49" s="32">
        <v>17.990244000000001</v>
      </c>
      <c r="H49" s="32">
        <v>4.5449000000000003E-2</v>
      </c>
      <c r="I49" s="32">
        <v>2.8077999999999999E-2</v>
      </c>
      <c r="J49">
        <v>44</v>
      </c>
      <c r="K49">
        <v>400</v>
      </c>
      <c r="L49">
        <v>200</v>
      </c>
      <c r="M49" t="s">
        <v>132</v>
      </c>
    </row>
    <row r="50" spans="1:13" x14ac:dyDescent="0.35">
      <c r="A50" t="s">
        <v>141</v>
      </c>
      <c r="B50">
        <v>728</v>
      </c>
      <c r="C50" t="s">
        <v>130</v>
      </c>
      <c r="D50" s="32">
        <f t="shared" si="4"/>
        <v>0.92404908736183522</v>
      </c>
      <c r="E50" s="32">
        <v>4.4072E-2</v>
      </c>
      <c r="F50" s="32">
        <v>1.1143559999999999</v>
      </c>
      <c r="G50" s="32">
        <v>19.477263000000001</v>
      </c>
      <c r="H50" s="32">
        <v>4.7236E-2</v>
      </c>
      <c r="I50" s="32">
        <v>3.0391000000000001E-2</v>
      </c>
      <c r="J50">
        <v>45</v>
      </c>
      <c r="K50">
        <v>400</v>
      </c>
      <c r="L50">
        <v>200</v>
      </c>
      <c r="M50" t="s">
        <v>132</v>
      </c>
    </row>
    <row r="51" spans="1:13" x14ac:dyDescent="0.35">
      <c r="A51" t="s">
        <v>141</v>
      </c>
      <c r="B51">
        <v>728</v>
      </c>
      <c r="C51" t="s">
        <v>130</v>
      </c>
      <c r="D51" s="32">
        <f t="shared" si="4"/>
        <v>0.89446641442979002</v>
      </c>
      <c r="E51" s="32">
        <v>4.2197999999999999E-2</v>
      </c>
      <c r="F51" s="32">
        <v>1.090641</v>
      </c>
      <c r="G51" s="32">
        <v>18.152224</v>
      </c>
      <c r="H51" s="32">
        <v>4.4706000000000003E-2</v>
      </c>
      <c r="I51" s="32">
        <v>3.0304000000000001E-2</v>
      </c>
      <c r="J51">
        <v>46</v>
      </c>
      <c r="K51">
        <v>400</v>
      </c>
      <c r="L51">
        <v>200</v>
      </c>
      <c r="M51" t="s">
        <v>132</v>
      </c>
    </row>
    <row r="52" spans="1:13" x14ac:dyDescent="0.35">
      <c r="E52" s="32"/>
      <c r="F52" s="32"/>
      <c r="G52" s="32"/>
      <c r="H52" s="32"/>
      <c r="I52" s="32"/>
      <c r="J52">
        <v>47</v>
      </c>
    </row>
    <row r="53" spans="1:13" x14ac:dyDescent="0.35">
      <c r="E53" s="32"/>
      <c r="F53" s="32"/>
      <c r="G53" s="32"/>
      <c r="H53" s="32"/>
      <c r="I53" s="32"/>
      <c r="J53">
        <v>48</v>
      </c>
    </row>
    <row r="54" spans="1:13" x14ac:dyDescent="0.35">
      <c r="E54" s="32"/>
      <c r="F54" s="32"/>
      <c r="G54" s="32"/>
      <c r="H54" s="32"/>
      <c r="I54" s="32"/>
      <c r="J54">
        <v>49</v>
      </c>
    </row>
    <row r="55" spans="1:13" x14ac:dyDescent="0.35">
      <c r="E55" s="32"/>
      <c r="F55" s="32"/>
      <c r="G55" s="32"/>
      <c r="H55" s="32"/>
      <c r="I55" s="32"/>
      <c r="J55">
        <v>50</v>
      </c>
    </row>
    <row r="56" spans="1:13" x14ac:dyDescent="0.35">
      <c r="E56" s="32"/>
      <c r="F56" s="32"/>
      <c r="G56" s="32"/>
      <c r="H56" s="32"/>
      <c r="I56" s="32"/>
      <c r="J56">
        <v>51</v>
      </c>
    </row>
    <row r="57" spans="1:13" x14ac:dyDescent="0.35">
      <c r="C57" t="s">
        <v>157</v>
      </c>
      <c r="D57" s="35">
        <f>AVERAGE(D47:D56)</f>
        <v>0.91082001855911265</v>
      </c>
      <c r="E57" s="35">
        <f>AVERAGE(E47:E56)</f>
        <v>4.3316399999999998E-2</v>
      </c>
      <c r="F57" s="35">
        <f>AVERAGE(F47:F56)</f>
        <v>1.1016217999999998</v>
      </c>
      <c r="G57" s="35">
        <f>AVERAGE(G47:G56)</f>
        <v>18.765199200000005</v>
      </c>
      <c r="H57" s="32"/>
      <c r="I57" s="32"/>
    </row>
    <row r="58" spans="1:13" x14ac:dyDescent="0.35">
      <c r="C58" t="s">
        <v>158</v>
      </c>
      <c r="D58" s="35">
        <f>MEDIAN(D47:D56)</f>
        <v>0.92404908736183522</v>
      </c>
      <c r="E58" s="35">
        <f>MEDIAN(E47:E56)</f>
        <v>4.4072E-2</v>
      </c>
      <c r="F58" s="35">
        <f>MEDIAN(F47:F56)</f>
        <v>1.111578</v>
      </c>
      <c r="G58" s="35">
        <f>MEDIAN(G47:G56)</f>
        <v>18.554143</v>
      </c>
      <c r="H58" s="32"/>
      <c r="I58" s="32"/>
    </row>
    <row r="59" spans="1:13" x14ac:dyDescent="0.35">
      <c r="C59" t="s">
        <v>156</v>
      </c>
      <c r="D59" s="35">
        <f t="array" ref="D59">MEDIAN(ABS(D47:D51-MEDIAN(D47:D51)))</f>
        <v>2.4504037152772717E-3</v>
      </c>
      <c r="E59" s="35">
        <f t="array" ref="E59">MEDIAN(ABS(E47:E51-MEDIAN(E47:E51)))</f>
        <v>1.1900000000000105E-4</v>
      </c>
      <c r="F59" s="35">
        <f t="array" ref="F59">MEDIAN(ABS(F47:F51-MEDIAN(F47:F51)))</f>
        <v>5.9880000000001044E-3</v>
      </c>
      <c r="G59" s="35">
        <f t="array" ref="G59">MEDIAN(ABS(G47:G51-MEDIAN(G47:G51)))</f>
        <v>0.56389899999999926</v>
      </c>
      <c r="H59" s="32"/>
      <c r="I59" s="32"/>
    </row>
    <row r="60" spans="1:13" x14ac:dyDescent="0.35">
      <c r="E60" s="32"/>
      <c r="F60" s="32"/>
      <c r="G60" s="32"/>
      <c r="H60" s="32"/>
      <c r="I60" s="32"/>
    </row>
    <row r="61" spans="1:13" x14ac:dyDescent="0.35">
      <c r="E61" s="32"/>
      <c r="F61" s="32"/>
      <c r="G61" s="32"/>
      <c r="H61" s="32"/>
      <c r="I61" s="32"/>
    </row>
    <row r="62" spans="1:13" x14ac:dyDescent="0.35">
      <c r="A62" t="s">
        <v>141</v>
      </c>
      <c r="B62">
        <v>728</v>
      </c>
      <c r="C62" t="s">
        <v>130</v>
      </c>
      <c r="D62" s="32">
        <f t="shared" ref="D62:D66" si="5">((E62/$E$5)+(F62/$F$5))/2</f>
        <v>0.90105538844399191</v>
      </c>
      <c r="E62" s="32">
        <v>4.2147999999999998E-2</v>
      </c>
      <c r="F62" s="32">
        <v>1.1079950000000001</v>
      </c>
      <c r="G62" s="32">
        <v>19.216892000000001</v>
      </c>
      <c r="H62" s="32">
        <v>4.5102999999999997E-2</v>
      </c>
      <c r="I62" s="32">
        <v>3.2132000000000001E-2</v>
      </c>
      <c r="J62">
        <v>42</v>
      </c>
      <c r="K62">
        <v>500</v>
      </c>
      <c r="L62">
        <v>100</v>
      </c>
      <c r="M62" t="s">
        <v>132</v>
      </c>
    </row>
    <row r="63" spans="1:13" x14ac:dyDescent="0.35">
      <c r="A63" t="s">
        <v>141</v>
      </c>
      <c r="B63">
        <v>728</v>
      </c>
      <c r="C63" t="s">
        <v>130</v>
      </c>
      <c r="D63" s="32">
        <f t="shared" si="5"/>
        <v>0.93685865206119745</v>
      </c>
      <c r="E63" s="32">
        <v>4.4727999999999997E-2</v>
      </c>
      <c r="F63" s="32">
        <v>1.1286400000000001</v>
      </c>
      <c r="G63" s="32">
        <v>18.037082000000002</v>
      </c>
      <c r="H63" s="32">
        <v>4.7659E-2</v>
      </c>
      <c r="I63" s="32">
        <v>2.8920000000000001E-2</v>
      </c>
      <c r="J63">
        <v>43</v>
      </c>
      <c r="K63">
        <v>500</v>
      </c>
      <c r="L63">
        <v>100</v>
      </c>
    </row>
    <row r="64" spans="1:13" x14ac:dyDescent="0.35">
      <c r="A64" t="s">
        <v>141</v>
      </c>
      <c r="B64">
        <v>728</v>
      </c>
      <c r="C64" t="s">
        <v>130</v>
      </c>
      <c r="D64" s="32">
        <f t="shared" si="5"/>
        <v>0.90949116639758287</v>
      </c>
      <c r="E64" s="32">
        <v>4.2882000000000003E-2</v>
      </c>
      <c r="F64" s="32">
        <v>1.109602</v>
      </c>
      <c r="G64" s="32">
        <v>18.288941000000001</v>
      </c>
      <c r="H64" s="32">
        <v>4.6176000000000002E-2</v>
      </c>
      <c r="I64" s="32">
        <v>2.8670000000000001E-2</v>
      </c>
      <c r="J64">
        <v>44</v>
      </c>
      <c r="K64">
        <v>500</v>
      </c>
      <c r="L64">
        <v>100</v>
      </c>
    </row>
    <row r="65" spans="1:12" x14ac:dyDescent="0.35">
      <c r="A65" t="s">
        <v>141</v>
      </c>
      <c r="B65">
        <v>728</v>
      </c>
      <c r="C65" t="s">
        <v>130</v>
      </c>
      <c r="D65" s="32">
        <f t="shared" si="5"/>
        <v>0.91004124036320522</v>
      </c>
      <c r="E65" s="32">
        <v>4.2980999999999998E-2</v>
      </c>
      <c r="F65" s="32">
        <v>1.1083860000000001</v>
      </c>
      <c r="G65" s="32">
        <v>18.515305999999999</v>
      </c>
      <c r="H65" s="32">
        <v>4.6882E-2</v>
      </c>
      <c r="I65" s="32">
        <v>3.0414E-2</v>
      </c>
      <c r="J65">
        <v>45</v>
      </c>
      <c r="K65">
        <v>500</v>
      </c>
      <c r="L65">
        <v>100</v>
      </c>
    </row>
    <row r="66" spans="1:12" x14ac:dyDescent="0.35">
      <c r="A66" t="s">
        <v>141</v>
      </c>
      <c r="B66">
        <v>728</v>
      </c>
      <c r="C66" t="s">
        <v>130</v>
      </c>
      <c r="D66" s="32">
        <f t="shared" si="5"/>
        <v>0.90619683741272428</v>
      </c>
      <c r="E66" s="32">
        <v>4.2834999999999998E-2</v>
      </c>
      <c r="F66" s="32">
        <v>1.1027849999999999</v>
      </c>
      <c r="G66" s="32">
        <v>18.568462</v>
      </c>
      <c r="H66" s="32">
        <v>4.6817999999999999E-2</v>
      </c>
      <c r="I66" s="32">
        <v>3.1482999999999997E-2</v>
      </c>
      <c r="J66">
        <v>46</v>
      </c>
      <c r="K66">
        <v>500</v>
      </c>
      <c r="L66">
        <v>100</v>
      </c>
    </row>
    <row r="67" spans="1:12" x14ac:dyDescent="0.35">
      <c r="J67">
        <v>47</v>
      </c>
    </row>
    <row r="68" spans="1:12" x14ac:dyDescent="0.35">
      <c r="J68">
        <v>48</v>
      </c>
    </row>
    <row r="69" spans="1:12" x14ac:dyDescent="0.35">
      <c r="J69">
        <v>49</v>
      </c>
    </row>
    <row r="70" spans="1:12" x14ac:dyDescent="0.35">
      <c r="J70">
        <v>50</v>
      </c>
    </row>
    <row r="71" spans="1:12" x14ac:dyDescent="0.35">
      <c r="J71">
        <v>51</v>
      </c>
    </row>
    <row r="72" spans="1:12" x14ac:dyDescent="0.35">
      <c r="C72" t="s">
        <v>157</v>
      </c>
      <c r="D72" s="35">
        <f>AVERAGE(D62:D71)</f>
        <v>0.91272865693574035</v>
      </c>
      <c r="E72" s="35">
        <f>AVERAGE(E62:E71)</f>
        <v>4.3114799999999995E-2</v>
      </c>
      <c r="F72" s="35">
        <f>AVERAGE(F62:F71)</f>
        <v>1.1114816000000001</v>
      </c>
      <c r="G72" s="35">
        <f>AVERAGE(G62:G71)</f>
        <v>18.525336599999999</v>
      </c>
    </row>
    <row r="73" spans="1:12" x14ac:dyDescent="0.35">
      <c r="C73" t="s">
        <v>158</v>
      </c>
      <c r="D73" s="35">
        <f>MEDIAN(D62:D71)</f>
        <v>0.90949116639758287</v>
      </c>
      <c r="E73" s="35">
        <f>MEDIAN(E62:E71)</f>
        <v>4.2882000000000003E-2</v>
      </c>
      <c r="F73" s="35">
        <f>MEDIAN(F62:F71)</f>
        <v>1.1083860000000001</v>
      </c>
      <c r="G73" s="35">
        <f>MEDIAN(G62:G71)</f>
        <v>18.515305999999999</v>
      </c>
    </row>
    <row r="74" spans="1:12" x14ac:dyDescent="0.35">
      <c r="C74" t="s">
        <v>156</v>
      </c>
      <c r="D74" s="35">
        <f t="array" ref="D74">MEDIAN(ABS(D62:D66-MEDIAN(D62:D66)))</f>
        <v>3.2943289848585966E-3</v>
      </c>
      <c r="E74" s="35">
        <f t="array" ref="E74">MEDIAN(ABS(E62:E66-MEDIAN(E62:E66)))</f>
        <v>9.8999999999994925E-5</v>
      </c>
      <c r="F74" s="35">
        <f t="array" ref="F74">MEDIAN(ABS(F62:F66-MEDIAN(F62:F66)))</f>
        <v>1.2159999999998838E-3</v>
      </c>
      <c r="G74" s="35">
        <f t="array" ref="G74">MEDIAN(ABS(G62:G66-MEDIAN(G62:G66)))</f>
        <v>0.22636499999999771</v>
      </c>
    </row>
  </sheetData>
  <mergeCells count="1">
    <mergeCell ref="A18:O18"/>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B0129-BA83-4A80-9172-BD8645B5E996}">
  <dimension ref="A1:O73"/>
  <sheetViews>
    <sheetView zoomScale="55" zoomScaleNormal="55" workbookViewId="0">
      <pane ySplit="1" topLeftCell="A44" activePane="bottomLeft" state="frozen"/>
      <selection pane="bottomLeft" activeCell="D58" sqref="D58:F58"/>
    </sheetView>
  </sheetViews>
  <sheetFormatPr baseColWidth="10" defaultRowHeight="14.5" x14ac:dyDescent="0.35"/>
  <cols>
    <col min="1" max="1" width="23.7265625" bestFit="1" customWidth="1"/>
    <col min="2" max="2" width="5.08984375" bestFit="1" customWidth="1"/>
    <col min="4" max="4" width="5.54296875" bestFit="1" customWidth="1"/>
    <col min="5" max="5" width="9" customWidth="1"/>
    <col min="6" max="6" width="10" customWidth="1"/>
    <col min="7" max="7" width="10" bestFit="1" customWidth="1"/>
    <col min="8" max="9" width="9" bestFit="1" customWidth="1"/>
    <col min="10" max="10" width="4.90625" bestFit="1" customWidth="1"/>
    <col min="11" max="11" width="6.7265625" bestFit="1" customWidth="1"/>
    <col min="12" max="12" width="7.3632812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152</v>
      </c>
      <c r="B3">
        <v>1119</v>
      </c>
      <c r="C3" t="s">
        <v>146</v>
      </c>
      <c r="D3" s="32">
        <f>((E3/$E$5)+(F3/$F$5))/2</f>
        <v>0.99394129478304105</v>
      </c>
      <c r="E3" s="32">
        <v>0.10263600000000001</v>
      </c>
      <c r="F3" s="32">
        <v>1.3198000000000001</v>
      </c>
    </row>
    <row r="4" spans="1:15" x14ac:dyDescent="0.35">
      <c r="A4" t="s">
        <v>152</v>
      </c>
      <c r="B4">
        <v>1119</v>
      </c>
      <c r="C4" t="s">
        <v>147</v>
      </c>
      <c r="D4" s="32">
        <f t="shared" ref="D4:D10" si="0">((E4/$E$5)+(F4/$F$5))/2</f>
        <v>1.0322924322989648</v>
      </c>
      <c r="E4" s="32">
        <v>0.10687200000000001</v>
      </c>
      <c r="F4" s="32">
        <v>1.3672</v>
      </c>
    </row>
    <row r="5" spans="1:15" x14ac:dyDescent="0.35">
      <c r="A5" t="s">
        <v>152</v>
      </c>
      <c r="B5">
        <v>1119</v>
      </c>
      <c r="C5" t="s">
        <v>136</v>
      </c>
      <c r="D5" s="32">
        <f t="shared" si="0"/>
        <v>1</v>
      </c>
      <c r="E5" s="32">
        <v>0.103586</v>
      </c>
      <c r="F5" s="32">
        <v>1.3237000000000001</v>
      </c>
    </row>
    <row r="6" spans="1:15" x14ac:dyDescent="0.35">
      <c r="A6" t="s">
        <v>152</v>
      </c>
      <c r="B6">
        <v>1119</v>
      </c>
      <c r="C6" t="s">
        <v>148</v>
      </c>
      <c r="D6" s="32">
        <f t="shared" si="0"/>
        <v>0.87250321912076401</v>
      </c>
      <c r="E6" s="32">
        <v>8.9380000000000001E-2</v>
      </c>
      <c r="F6" s="32">
        <v>1.1677</v>
      </c>
    </row>
    <row r="7" spans="1:15" x14ac:dyDescent="0.35">
      <c r="A7" t="s">
        <v>152</v>
      </c>
      <c r="B7">
        <v>1119</v>
      </c>
      <c r="C7" t="s">
        <v>149</v>
      </c>
      <c r="D7" s="32">
        <f t="shared" si="0"/>
        <v>0.85006691507378807</v>
      </c>
      <c r="E7" s="32">
        <v>8.8714999999999988E-2</v>
      </c>
      <c r="F7" s="32">
        <v>1.1168</v>
      </c>
    </row>
    <row r="8" spans="1:15" x14ac:dyDescent="0.35">
      <c r="A8" t="s">
        <v>152</v>
      </c>
      <c r="B8">
        <v>1119</v>
      </c>
      <c r="C8" t="s">
        <v>150</v>
      </c>
      <c r="D8" s="32">
        <f t="shared" si="0"/>
        <v>0.83701736276521099</v>
      </c>
      <c r="E8" s="32">
        <v>8.6841000000000002E-2</v>
      </c>
      <c r="F8" s="32">
        <v>1.1062000000000001</v>
      </c>
    </row>
    <row r="9" spans="1:15" x14ac:dyDescent="0.35">
      <c r="A9" t="s">
        <v>152</v>
      </c>
      <c r="B9">
        <v>1119</v>
      </c>
      <c r="C9" t="s">
        <v>151</v>
      </c>
      <c r="D9" s="32">
        <f t="shared" si="0"/>
        <v>0.84840334489398428</v>
      </c>
      <c r="E9" s="32">
        <v>8.7893000000000013E-2</v>
      </c>
      <c r="F9" s="32">
        <v>1.1229</v>
      </c>
    </row>
    <row r="10" spans="1:15" x14ac:dyDescent="0.35">
      <c r="A10" t="s">
        <v>152</v>
      </c>
      <c r="B10">
        <v>1119</v>
      </c>
      <c r="C10" t="s">
        <v>145</v>
      </c>
      <c r="D10" s="32">
        <f t="shared" si="0"/>
        <v>0.83793340559008223</v>
      </c>
      <c r="E10" s="32">
        <v>8.6975999999999998E-2</v>
      </c>
      <c r="F10" s="32">
        <v>1.1069</v>
      </c>
    </row>
    <row r="12" spans="1:15" x14ac:dyDescent="0.35">
      <c r="A12" t="s">
        <v>152</v>
      </c>
      <c r="B12">
        <v>1119</v>
      </c>
      <c r="C12" t="s">
        <v>136</v>
      </c>
      <c r="D12" s="32">
        <f t="shared" ref="D12:D16" si="1">((E12/$E$5)+(F12/$F$5))/2</f>
        <v>1</v>
      </c>
      <c r="E12" s="32">
        <v>0.103586</v>
      </c>
      <c r="F12" s="32">
        <v>1.3237000000000001</v>
      </c>
    </row>
    <row r="13" spans="1:15" x14ac:dyDescent="0.35">
      <c r="A13" t="s">
        <v>152</v>
      </c>
      <c r="B13">
        <v>1119</v>
      </c>
      <c r="C13" t="s">
        <v>137</v>
      </c>
      <c r="D13" s="32">
        <f t="shared" si="1"/>
        <v>0.82969670595011791</v>
      </c>
      <c r="E13" s="32">
        <v>8.6685999999999999E-2</v>
      </c>
      <c r="F13" s="32">
        <v>1.0888</v>
      </c>
    </row>
    <row r="14" spans="1:15" x14ac:dyDescent="0.35">
      <c r="A14" t="s">
        <v>152</v>
      </c>
      <c r="B14">
        <v>1119</v>
      </c>
      <c r="C14" t="s">
        <v>138</v>
      </c>
      <c r="D14" s="32">
        <f t="shared" si="1"/>
        <v>0.82748115558616919</v>
      </c>
      <c r="E14" s="32">
        <v>8.6226999999999998E-2</v>
      </c>
      <c r="F14" s="32">
        <v>1.0888</v>
      </c>
    </row>
    <row r="15" spans="1:15" x14ac:dyDescent="0.35">
      <c r="A15" t="s">
        <v>152</v>
      </c>
      <c r="B15">
        <v>1119</v>
      </c>
      <c r="C15" t="s">
        <v>139</v>
      </c>
      <c r="D15" s="32">
        <f t="shared" si="1"/>
        <v>0.81303083534449361</v>
      </c>
      <c r="E15" s="32">
        <v>8.4861000000000006E-2</v>
      </c>
      <c r="F15" s="32">
        <v>1.0680000000000001</v>
      </c>
    </row>
    <row r="16" spans="1:15" x14ac:dyDescent="0.35">
      <c r="A16" t="s">
        <v>152</v>
      </c>
      <c r="B16">
        <v>1119</v>
      </c>
      <c r="C16" t="s">
        <v>140</v>
      </c>
      <c r="D16" s="32">
        <f t="shared" si="1"/>
        <v>0.85089250507984115</v>
      </c>
      <c r="E16" s="32">
        <v>8.8260000000000005E-2</v>
      </c>
      <c r="F16" s="32">
        <v>1.1248</v>
      </c>
    </row>
    <row r="18" spans="1:13" ht="18.5" x14ac:dyDescent="0.45">
      <c r="A18" s="46" t="s">
        <v>135</v>
      </c>
      <c r="B18" s="46"/>
      <c r="C18" s="46"/>
      <c r="D18" s="46"/>
      <c r="E18" s="46"/>
      <c r="F18" s="46"/>
      <c r="G18" s="46"/>
      <c r="H18" s="46"/>
      <c r="I18" s="46"/>
      <c r="J18" s="46"/>
      <c r="K18" s="46"/>
      <c r="L18" s="46"/>
      <c r="M18" s="46"/>
    </row>
    <row r="19" spans="1:13" x14ac:dyDescent="0.35">
      <c r="A19" t="s">
        <v>152</v>
      </c>
      <c r="B19">
        <v>1119</v>
      </c>
      <c r="C19" t="s">
        <v>130</v>
      </c>
      <c r="D19" s="32">
        <f t="shared" ref="D19:D28" si="2">((E19/$E$5)+(F19/$F$5))/2</f>
        <v>0.94734962943800927</v>
      </c>
      <c r="E19" s="32">
        <v>9.5922999999999994E-2</v>
      </c>
      <c r="F19" s="32">
        <v>1.2822370000000001</v>
      </c>
      <c r="G19" s="32">
        <v>13.739354000000001</v>
      </c>
      <c r="H19" s="32">
        <v>9.0204000000000006E-2</v>
      </c>
      <c r="I19" s="32">
        <v>4.2188000000000003E-2</v>
      </c>
      <c r="J19">
        <v>42</v>
      </c>
      <c r="K19">
        <v>100</v>
      </c>
      <c r="L19">
        <v>50</v>
      </c>
      <c r="M19" t="s">
        <v>132</v>
      </c>
    </row>
    <row r="20" spans="1:13" x14ac:dyDescent="0.35">
      <c r="A20" t="s">
        <v>152</v>
      </c>
      <c r="B20">
        <v>1119</v>
      </c>
      <c r="C20" t="s">
        <v>130</v>
      </c>
      <c r="D20" s="32">
        <f t="shared" si="2"/>
        <v>0.88834680815547273</v>
      </c>
      <c r="E20" s="32">
        <v>9.1981999999999994E-2</v>
      </c>
      <c r="F20" s="32">
        <v>1.1763939999999999</v>
      </c>
      <c r="G20" s="32">
        <v>11.699291000000001</v>
      </c>
      <c r="H20" s="32">
        <v>8.6350999999999997E-2</v>
      </c>
      <c r="I20" s="32">
        <v>4.3167999999999998E-2</v>
      </c>
      <c r="J20">
        <v>43</v>
      </c>
      <c r="K20">
        <v>100</v>
      </c>
      <c r="L20">
        <v>50</v>
      </c>
    </row>
    <row r="21" spans="1:13" x14ac:dyDescent="0.35">
      <c r="A21" t="s">
        <v>152</v>
      </c>
      <c r="B21">
        <v>1119</v>
      </c>
      <c r="C21" t="s">
        <v>130</v>
      </c>
      <c r="D21" s="32">
        <f t="shared" si="2"/>
        <v>0.8683838573605096</v>
      </c>
      <c r="E21" s="32">
        <v>9.0133000000000005E-2</v>
      </c>
      <c r="F21" s="32">
        <v>1.1471720000000001</v>
      </c>
      <c r="G21" s="32">
        <v>11.381138</v>
      </c>
      <c r="H21" s="32">
        <v>8.4288000000000002E-2</v>
      </c>
      <c r="I21" s="32">
        <v>4.2086999999999999E-2</v>
      </c>
      <c r="J21">
        <v>44</v>
      </c>
      <c r="K21">
        <v>100</v>
      </c>
      <c r="L21">
        <v>50</v>
      </c>
    </row>
    <row r="22" spans="1:13" x14ac:dyDescent="0.35">
      <c r="A22" t="s">
        <v>152</v>
      </c>
      <c r="B22">
        <v>1119</v>
      </c>
      <c r="C22" t="s">
        <v>130</v>
      </c>
      <c r="D22" s="32">
        <f t="shared" si="2"/>
        <v>0.88278017592159452</v>
      </c>
      <c r="E22" s="32">
        <v>9.1422000000000003E-2</v>
      </c>
      <c r="F22" s="32">
        <v>1.1688130000000001</v>
      </c>
      <c r="G22" s="32">
        <v>11.684445</v>
      </c>
      <c r="H22" s="32">
        <v>8.6154999999999995E-2</v>
      </c>
      <c r="I22" s="32">
        <v>4.2698E-2</v>
      </c>
      <c r="J22">
        <v>45</v>
      </c>
      <c r="K22">
        <v>100</v>
      </c>
      <c r="L22">
        <v>50</v>
      </c>
    </row>
    <row r="23" spans="1:13" x14ac:dyDescent="0.35">
      <c r="A23" t="s">
        <v>152</v>
      </c>
      <c r="B23">
        <v>1119</v>
      </c>
      <c r="C23" t="s">
        <v>130</v>
      </c>
      <c r="D23" s="32">
        <f t="shared" si="2"/>
        <v>0.88824975561964048</v>
      </c>
      <c r="E23" s="32">
        <v>9.1818999999999998E-2</v>
      </c>
      <c r="F23" s="32">
        <v>1.17822</v>
      </c>
      <c r="G23" s="32">
        <v>11.738089</v>
      </c>
      <c r="H23" s="32">
        <v>8.5949999999999999E-2</v>
      </c>
      <c r="I23" s="32">
        <v>4.1667999999999997E-2</v>
      </c>
      <c r="J23">
        <v>46</v>
      </c>
      <c r="K23">
        <v>100</v>
      </c>
      <c r="L23">
        <v>50</v>
      </c>
    </row>
    <row r="24" spans="1:13" x14ac:dyDescent="0.35">
      <c r="A24" t="s">
        <v>152</v>
      </c>
      <c r="B24">
        <v>1119</v>
      </c>
      <c r="C24" t="s">
        <v>130</v>
      </c>
      <c r="D24" s="32">
        <f t="shared" si="2"/>
        <v>0.90737104273129399</v>
      </c>
      <c r="E24" s="32">
        <v>9.3556E-2</v>
      </c>
      <c r="F24" s="32">
        <v>1.206645</v>
      </c>
      <c r="G24" s="32">
        <v>13.098413000000001</v>
      </c>
      <c r="H24" s="32">
        <v>8.8776999999999995E-2</v>
      </c>
      <c r="I24" s="32">
        <v>4.2647999999999998E-2</v>
      </c>
      <c r="J24">
        <v>47</v>
      </c>
      <c r="K24">
        <v>100</v>
      </c>
      <c r="L24">
        <v>50</v>
      </c>
    </row>
    <row r="25" spans="1:13" x14ac:dyDescent="0.35">
      <c r="A25" t="s">
        <v>152</v>
      </c>
      <c r="B25">
        <v>1119</v>
      </c>
      <c r="C25" t="s">
        <v>130</v>
      </c>
      <c r="D25" s="32">
        <f t="shared" si="2"/>
        <v>0.90074056185484652</v>
      </c>
      <c r="E25" s="32">
        <v>9.2894000000000004E-2</v>
      </c>
      <c r="F25" s="32">
        <v>1.197551</v>
      </c>
      <c r="G25" s="32">
        <v>12.145273</v>
      </c>
      <c r="H25" s="32">
        <v>8.7007000000000001E-2</v>
      </c>
      <c r="I25" s="32">
        <v>4.2068000000000001E-2</v>
      </c>
      <c r="J25">
        <v>48</v>
      </c>
      <c r="K25">
        <v>100</v>
      </c>
      <c r="L25">
        <v>50</v>
      </c>
    </row>
    <row r="26" spans="1:13" x14ac:dyDescent="0.35">
      <c r="A26" t="s">
        <v>152</v>
      </c>
      <c r="B26">
        <v>1119</v>
      </c>
      <c r="C26" t="s">
        <v>130</v>
      </c>
      <c r="D26" s="32">
        <f t="shared" si="2"/>
        <v>0.91471332393709037</v>
      </c>
      <c r="E26" s="32">
        <v>9.3623999999999999E-2</v>
      </c>
      <c r="F26" s="32">
        <v>1.225214</v>
      </c>
      <c r="G26" s="32">
        <v>12.334654</v>
      </c>
      <c r="H26" s="32">
        <v>8.7190000000000004E-2</v>
      </c>
      <c r="I26" s="32">
        <v>4.2469E-2</v>
      </c>
      <c r="J26">
        <v>49</v>
      </c>
      <c r="K26">
        <v>100</v>
      </c>
      <c r="L26">
        <v>50</v>
      </c>
    </row>
    <row r="27" spans="1:13" x14ac:dyDescent="0.35">
      <c r="A27" t="s">
        <v>152</v>
      </c>
      <c r="B27">
        <v>1119</v>
      </c>
      <c r="C27" t="s">
        <v>130</v>
      </c>
      <c r="D27" s="32">
        <f t="shared" si="2"/>
        <v>0.90261363261716188</v>
      </c>
      <c r="E27" s="32">
        <v>9.3225000000000002E-2</v>
      </c>
      <c r="F27" s="32">
        <v>1.19828</v>
      </c>
      <c r="G27" s="32">
        <v>12.493779</v>
      </c>
      <c r="H27" s="32">
        <v>8.7802000000000005E-2</v>
      </c>
      <c r="I27" s="32">
        <v>4.2473999999999998E-2</v>
      </c>
      <c r="J27">
        <v>50</v>
      </c>
      <c r="K27">
        <v>100</v>
      </c>
      <c r="L27">
        <v>50</v>
      </c>
    </row>
    <row r="28" spans="1:13" x14ac:dyDescent="0.35">
      <c r="A28" t="s">
        <v>152</v>
      </c>
      <c r="B28">
        <v>1119</v>
      </c>
      <c r="C28" t="s">
        <v>130</v>
      </c>
      <c r="D28" s="32">
        <f t="shared" si="2"/>
        <v>0.89864189304282427</v>
      </c>
      <c r="E28" s="32">
        <v>9.1397999999999993E-2</v>
      </c>
      <c r="F28" s="32">
        <v>1.211112</v>
      </c>
      <c r="G28" s="32">
        <v>11.747585000000001</v>
      </c>
      <c r="H28" s="32">
        <v>8.5008E-2</v>
      </c>
      <c r="I28" s="32">
        <v>4.1273999999999998E-2</v>
      </c>
      <c r="J28">
        <v>51</v>
      </c>
      <c r="K28">
        <v>100</v>
      </c>
      <c r="L28">
        <v>50</v>
      </c>
    </row>
    <row r="29" spans="1:13" x14ac:dyDescent="0.35">
      <c r="C29" t="s">
        <v>157</v>
      </c>
      <c r="E29" s="35">
        <f>AVERAGE(E19:E28)</f>
        <v>9.2597600000000002E-2</v>
      </c>
      <c r="F29" s="35">
        <f>AVERAGE(F19:F28)</f>
        <v>1.1991638</v>
      </c>
      <c r="G29" s="35">
        <f>AVERAGE(G19:G28)</f>
        <v>12.206202100000002</v>
      </c>
    </row>
    <row r="30" spans="1:13" x14ac:dyDescent="0.35">
      <c r="C30" t="s">
        <v>158</v>
      </c>
      <c r="E30" s="35">
        <f>MEDIAN(E19:E28)</f>
        <v>9.2437999999999992E-2</v>
      </c>
      <c r="F30" s="35">
        <f>MEDIAN(F19:F28)</f>
        <v>1.1979155000000001</v>
      </c>
      <c r="G30" s="35">
        <f>MEDIAN(G19:G28)</f>
        <v>11.946429</v>
      </c>
    </row>
    <row r="31" spans="1:13" x14ac:dyDescent="0.35">
      <c r="C31" t="s">
        <v>156</v>
      </c>
      <c r="E31" s="35">
        <f t="array" ref="E31">MEDIAN(ABS(E19:E28-MEDIAN(E19:E28)))</f>
        <v>1.0279999999999942E-3</v>
      </c>
      <c r="F31" s="35">
        <f t="array" ref="F31">MEDIAN(ABS(F19:F28-MEDIAN(F19:F28)))</f>
        <v>2.0608500000000141E-2</v>
      </c>
      <c r="G31" s="35">
        <f t="array" ref="G31">MEDIAN(ABS(G19:G28-MEDIAN(G19:G28)))</f>
        <v>0.32510450000000013</v>
      </c>
    </row>
    <row r="33" spans="1:13" x14ac:dyDescent="0.35">
      <c r="A33" t="s">
        <v>152</v>
      </c>
      <c r="B33">
        <v>1119</v>
      </c>
      <c r="C33" t="s">
        <v>130</v>
      </c>
      <c r="D33" s="32">
        <f t="shared" ref="D33:D42" si="3">((E33/$E$5)+(F33/$F$5))/2</f>
        <v>0.85408116553301827</v>
      </c>
      <c r="E33" s="32">
        <v>8.8821999999999998E-2</v>
      </c>
      <c r="F33" s="32">
        <v>1.1260600000000001</v>
      </c>
      <c r="G33" s="32">
        <v>10.674472</v>
      </c>
      <c r="H33" s="32">
        <v>8.2229999999999998E-2</v>
      </c>
      <c r="I33" s="32">
        <v>3.9390000000000001E-2</v>
      </c>
      <c r="J33">
        <v>42</v>
      </c>
      <c r="K33">
        <v>200</v>
      </c>
      <c r="L33">
        <v>100</v>
      </c>
      <c r="M33" t="s">
        <v>132</v>
      </c>
    </row>
    <row r="34" spans="1:13" x14ac:dyDescent="0.35">
      <c r="A34" t="s">
        <v>152</v>
      </c>
      <c r="B34">
        <v>1119</v>
      </c>
      <c r="C34" t="s">
        <v>130</v>
      </c>
      <c r="D34" s="32">
        <f t="shared" si="3"/>
        <v>0.84012296386329743</v>
      </c>
      <c r="E34" s="32">
        <v>8.7058999999999997E-2</v>
      </c>
      <c r="F34" s="32">
        <v>1.1116360000000001</v>
      </c>
      <c r="G34" s="32">
        <v>10.101050000000001</v>
      </c>
      <c r="H34" s="32">
        <v>8.0600000000000005E-2</v>
      </c>
      <c r="I34" s="32">
        <v>3.9278E-2</v>
      </c>
      <c r="J34">
        <v>43</v>
      </c>
      <c r="K34">
        <v>200</v>
      </c>
      <c r="L34">
        <v>100</v>
      </c>
    </row>
    <row r="35" spans="1:13" x14ac:dyDescent="0.35">
      <c r="A35" t="s">
        <v>152</v>
      </c>
      <c r="B35">
        <v>1119</v>
      </c>
      <c r="C35" t="s">
        <v>130</v>
      </c>
      <c r="D35" s="32">
        <f t="shared" si="3"/>
        <v>0.86366548760803008</v>
      </c>
      <c r="E35" s="32">
        <v>8.9596999999999996E-2</v>
      </c>
      <c r="F35" s="32">
        <v>1.1415299999999999</v>
      </c>
      <c r="G35" s="32">
        <v>10.801383</v>
      </c>
      <c r="H35" s="32">
        <v>8.3899000000000001E-2</v>
      </c>
      <c r="I35" s="32">
        <v>4.0004999999999999E-2</v>
      </c>
      <c r="J35">
        <v>44</v>
      </c>
      <c r="K35">
        <v>200</v>
      </c>
      <c r="L35">
        <v>100</v>
      </c>
    </row>
    <row r="36" spans="1:13" x14ac:dyDescent="0.35">
      <c r="A36" t="s">
        <v>152</v>
      </c>
      <c r="B36">
        <v>1119</v>
      </c>
      <c r="C36" t="s">
        <v>130</v>
      </c>
      <c r="D36" s="32">
        <f t="shared" si="3"/>
        <v>0.83905789483770887</v>
      </c>
      <c r="E36" s="32">
        <v>8.7062E-2</v>
      </c>
      <c r="F36" s="32">
        <v>1.108778</v>
      </c>
      <c r="G36" s="32">
        <v>10.297681000000001</v>
      </c>
      <c r="H36" s="32">
        <v>8.1167000000000003E-2</v>
      </c>
      <c r="I36" s="32">
        <v>3.8915999999999999E-2</v>
      </c>
      <c r="J36">
        <v>45</v>
      </c>
      <c r="K36">
        <v>200</v>
      </c>
      <c r="L36">
        <v>100</v>
      </c>
    </row>
    <row r="37" spans="1:13" x14ac:dyDescent="0.35">
      <c r="A37" t="s">
        <v>152</v>
      </c>
      <c r="B37">
        <v>1119</v>
      </c>
      <c r="C37" t="s">
        <v>130</v>
      </c>
      <c r="D37" s="32">
        <f t="shared" si="3"/>
        <v>0.84784939795577852</v>
      </c>
      <c r="E37" s="32">
        <v>8.7474999999999997E-2</v>
      </c>
      <c r="F37" s="32">
        <v>1.1267750000000001</v>
      </c>
      <c r="G37" s="32">
        <v>10.838177999999999</v>
      </c>
      <c r="H37" s="32">
        <v>8.1503999999999993E-2</v>
      </c>
      <c r="I37" s="32">
        <v>3.8958E-2</v>
      </c>
      <c r="J37">
        <v>46</v>
      </c>
      <c r="K37">
        <v>200</v>
      </c>
      <c r="L37">
        <v>100</v>
      </c>
    </row>
    <row r="38" spans="1:13" x14ac:dyDescent="0.35">
      <c r="A38" t="s">
        <v>152</v>
      </c>
      <c r="B38">
        <v>1119</v>
      </c>
      <c r="C38" t="s">
        <v>130</v>
      </c>
      <c r="D38" s="32">
        <f t="shared" si="3"/>
        <v>0.85469944863396385</v>
      </c>
      <c r="E38" s="32">
        <v>8.8547000000000001E-2</v>
      </c>
      <c r="F38" s="32">
        <v>1.131211</v>
      </c>
      <c r="G38" s="32">
        <v>10.726127999999999</v>
      </c>
      <c r="H38" s="32">
        <v>8.2157999999999995E-2</v>
      </c>
      <c r="I38" s="32">
        <v>3.9434999999999998E-2</v>
      </c>
      <c r="J38">
        <v>47</v>
      </c>
      <c r="K38">
        <v>200</v>
      </c>
      <c r="L38">
        <v>100</v>
      </c>
    </row>
    <row r="39" spans="1:13" x14ac:dyDescent="0.35">
      <c r="A39" t="s">
        <v>152</v>
      </c>
      <c r="B39">
        <v>1119</v>
      </c>
      <c r="C39" t="s">
        <v>130</v>
      </c>
      <c r="D39" s="32">
        <f t="shared" si="3"/>
        <v>0.85406121889456577</v>
      </c>
      <c r="E39" s="32">
        <v>8.9020000000000002E-2</v>
      </c>
      <c r="F39" s="32">
        <v>1.1234770000000001</v>
      </c>
      <c r="G39" s="32">
        <v>10.899668</v>
      </c>
      <c r="H39" s="32">
        <v>8.2767999999999994E-2</v>
      </c>
      <c r="I39" s="32">
        <v>4.0712999999999999E-2</v>
      </c>
      <c r="J39">
        <v>48</v>
      </c>
      <c r="K39">
        <v>200</v>
      </c>
      <c r="L39">
        <v>100</v>
      </c>
    </row>
    <row r="40" spans="1:13" x14ac:dyDescent="0.35">
      <c r="A40" t="s">
        <v>152</v>
      </c>
      <c r="B40">
        <v>1119</v>
      </c>
      <c r="C40" t="s">
        <v>130</v>
      </c>
      <c r="D40" s="32">
        <f t="shared" si="3"/>
        <v>0.8573898949815103</v>
      </c>
      <c r="E40" s="32">
        <v>8.8910000000000003E-2</v>
      </c>
      <c r="F40" s="32">
        <v>1.1336949999999999</v>
      </c>
      <c r="G40" s="32">
        <v>10.601531</v>
      </c>
      <c r="H40" s="32">
        <v>8.2849999999999993E-2</v>
      </c>
      <c r="I40" s="32">
        <v>3.9940000000000003E-2</v>
      </c>
      <c r="J40">
        <v>49</v>
      </c>
      <c r="K40">
        <v>200</v>
      </c>
      <c r="L40">
        <v>100</v>
      </c>
    </row>
    <row r="41" spans="1:13" x14ac:dyDescent="0.35">
      <c r="A41" t="s">
        <v>152</v>
      </c>
      <c r="B41">
        <v>1119</v>
      </c>
      <c r="C41" t="s">
        <v>130</v>
      </c>
      <c r="D41" s="32">
        <f t="shared" si="3"/>
        <v>0.87124004565912094</v>
      </c>
      <c r="E41" s="32">
        <v>8.9593000000000006E-2</v>
      </c>
      <c r="F41" s="32">
        <v>1.1616340000000001</v>
      </c>
      <c r="G41" s="32">
        <v>11.090024</v>
      </c>
      <c r="H41" s="32">
        <v>8.4314E-2</v>
      </c>
      <c r="I41" s="32">
        <v>4.0046999999999999E-2</v>
      </c>
      <c r="J41">
        <v>50</v>
      </c>
      <c r="K41">
        <v>200</v>
      </c>
      <c r="L41">
        <v>100</v>
      </c>
    </row>
    <row r="42" spans="1:13" x14ac:dyDescent="0.35">
      <c r="A42" t="s">
        <v>152</v>
      </c>
      <c r="B42">
        <v>1119</v>
      </c>
      <c r="C42" t="s">
        <v>130</v>
      </c>
      <c r="D42" s="32">
        <f t="shared" si="3"/>
        <v>0.85284922412586095</v>
      </c>
      <c r="E42" s="32">
        <v>8.8710999999999998E-2</v>
      </c>
      <c r="F42" s="32">
        <v>1.124217</v>
      </c>
      <c r="G42" s="32">
        <v>10.627929999999999</v>
      </c>
      <c r="H42" s="32">
        <v>8.2437999999999997E-2</v>
      </c>
      <c r="I42" s="32">
        <v>3.9556000000000001E-2</v>
      </c>
      <c r="J42">
        <v>51</v>
      </c>
      <c r="K42">
        <v>200</v>
      </c>
      <c r="L42">
        <v>100</v>
      </c>
    </row>
    <row r="43" spans="1:13" x14ac:dyDescent="0.35">
      <c r="C43" t="s">
        <v>157</v>
      </c>
      <c r="D43" s="35">
        <f>AVERAGE(D33:D42)</f>
        <v>0.85350167420928535</v>
      </c>
      <c r="E43" s="35">
        <f>AVERAGE(E33:E42)</f>
        <v>8.8479600000000005E-2</v>
      </c>
      <c r="F43" s="35">
        <f>AVERAGE(F33:F42)</f>
        <v>1.1289013000000001</v>
      </c>
      <c r="G43" s="35">
        <f>AVERAGE(G33:G42)</f>
        <v>10.665804500000002</v>
      </c>
    </row>
    <row r="44" spans="1:13" x14ac:dyDescent="0.35">
      <c r="C44" t="s">
        <v>158</v>
      </c>
      <c r="D44" s="35">
        <f>MEDIAN(D33:D42)</f>
        <v>0.85407119221379202</v>
      </c>
      <c r="E44" s="35">
        <f>MEDIAN(E33:E42)</f>
        <v>8.8766499999999998E-2</v>
      </c>
      <c r="F44" s="35">
        <f>MEDIAN(F33:F42)</f>
        <v>1.1264175000000001</v>
      </c>
      <c r="G44" s="35">
        <f>MEDIAN(G33:G42)</f>
        <v>10.700299999999999</v>
      </c>
    </row>
    <row r="45" spans="1:13" x14ac:dyDescent="0.35">
      <c r="C45" t="s">
        <v>156</v>
      </c>
      <c r="D45" s="35">
        <f t="array" ref="D45">MEDIAN(ABS(D33:D42-MEDIAN(D33:D42)))</f>
        <v>4.7702485128658934E-3</v>
      </c>
      <c r="E45" s="35">
        <f t="array" ref="E45">MEDIAN(ABS(E33:E42-MEDIAN(E33:E42)))</f>
        <v>5.4000000000000575E-4</v>
      </c>
      <c r="F45" s="35">
        <f t="array" ref="F45">MEDIAN(ABS(F33:F42-MEDIAN(F33:F42)))</f>
        <v>6.0354999999998604E-3</v>
      </c>
      <c r="G45" s="35">
        <f t="array" ref="G45">MEDIAN(ABS(G33:G42-MEDIAN(G33:G42)))</f>
        <v>0.11948050000000077</v>
      </c>
    </row>
    <row r="47" spans="1:13" x14ac:dyDescent="0.35">
      <c r="A47" t="s">
        <v>152</v>
      </c>
      <c r="B47">
        <v>1119</v>
      </c>
      <c r="C47" t="s">
        <v>130</v>
      </c>
      <c r="D47" s="32">
        <f t="shared" ref="D47:D56" si="4">((E47/$E$5)+(F47/$F$5))/2</f>
        <v>0.83599326981610256</v>
      </c>
      <c r="E47" s="32">
        <v>8.6539000000000005E-2</v>
      </c>
      <c r="F47" s="32">
        <v>1.107348</v>
      </c>
      <c r="G47" s="32">
        <v>10.365549</v>
      </c>
      <c r="H47" s="32">
        <v>8.0692E-2</v>
      </c>
      <c r="I47" s="32">
        <v>3.8454000000000002E-2</v>
      </c>
      <c r="J47">
        <v>42</v>
      </c>
      <c r="K47">
        <v>400</v>
      </c>
      <c r="L47">
        <v>200</v>
      </c>
      <c r="M47" t="s">
        <v>132</v>
      </c>
    </row>
    <row r="48" spans="1:13" x14ac:dyDescent="0.35">
      <c r="A48" t="s">
        <v>152</v>
      </c>
      <c r="B48">
        <v>1119</v>
      </c>
      <c r="C48" t="s">
        <v>130</v>
      </c>
      <c r="D48" s="32">
        <f t="shared" si="4"/>
        <v>0.82617612602451551</v>
      </c>
      <c r="E48" s="32">
        <v>8.5837999999999998E-2</v>
      </c>
      <c r="F48" s="32">
        <v>1.0903160000000001</v>
      </c>
      <c r="G48" s="32">
        <v>9.9667940000000002</v>
      </c>
      <c r="H48" s="32">
        <v>7.9765000000000003E-2</v>
      </c>
      <c r="I48" s="32">
        <v>3.823E-2</v>
      </c>
      <c r="J48">
        <v>43</v>
      </c>
      <c r="K48">
        <v>400</v>
      </c>
      <c r="L48">
        <v>200</v>
      </c>
    </row>
    <row r="49" spans="1:13" x14ac:dyDescent="0.35">
      <c r="A49" t="s">
        <v>152</v>
      </c>
      <c r="B49">
        <v>1119</v>
      </c>
      <c r="C49" t="s">
        <v>130</v>
      </c>
      <c r="D49" s="32">
        <f t="shared" si="4"/>
        <v>0.83958854356391632</v>
      </c>
      <c r="E49" s="32">
        <v>8.7238999999999997E-2</v>
      </c>
      <c r="F49" s="32">
        <v>1.1079209999999999</v>
      </c>
      <c r="G49" s="32">
        <v>10.296033</v>
      </c>
      <c r="H49" s="32">
        <v>8.1319000000000002E-2</v>
      </c>
      <c r="I49" s="32">
        <v>3.8147E-2</v>
      </c>
      <c r="J49">
        <v>44</v>
      </c>
      <c r="K49">
        <v>400</v>
      </c>
      <c r="L49">
        <v>200</v>
      </c>
    </row>
    <row r="50" spans="1:13" x14ac:dyDescent="0.35">
      <c r="A50" t="s">
        <v>152</v>
      </c>
      <c r="B50">
        <v>1119</v>
      </c>
      <c r="C50" t="s">
        <v>130</v>
      </c>
      <c r="D50" s="32">
        <f t="shared" si="4"/>
        <v>0.82672509070628886</v>
      </c>
      <c r="E50" s="32">
        <v>8.5606000000000002E-2</v>
      </c>
      <c r="F50" s="32">
        <v>1.0947340000000001</v>
      </c>
      <c r="G50" s="32">
        <v>10.438307</v>
      </c>
      <c r="H50" s="32">
        <v>8.0215999999999996E-2</v>
      </c>
      <c r="I50" s="32">
        <v>3.8607000000000002E-2</v>
      </c>
      <c r="J50">
        <v>45</v>
      </c>
      <c r="K50">
        <v>400</v>
      </c>
      <c r="L50">
        <v>200</v>
      </c>
    </row>
    <row r="51" spans="1:13" x14ac:dyDescent="0.35">
      <c r="A51" t="s">
        <v>152</v>
      </c>
      <c r="B51">
        <v>1119</v>
      </c>
      <c r="C51" t="s">
        <v>130</v>
      </c>
      <c r="D51" s="32">
        <f t="shared" si="4"/>
        <v>0.84087883234855409</v>
      </c>
      <c r="E51" s="32">
        <v>8.7374999999999994E-2</v>
      </c>
      <c r="F51" s="32">
        <v>1.109599</v>
      </c>
      <c r="G51" s="32">
        <v>10.395911</v>
      </c>
      <c r="H51" s="32">
        <v>8.2174999999999998E-2</v>
      </c>
      <c r="I51" s="32">
        <v>3.8261999999999997E-2</v>
      </c>
      <c r="J51">
        <v>46</v>
      </c>
      <c r="K51">
        <v>400</v>
      </c>
      <c r="L51">
        <v>200</v>
      </c>
    </row>
    <row r="52" spans="1:13" x14ac:dyDescent="0.35">
      <c r="A52" t="s">
        <v>152</v>
      </c>
      <c r="B52">
        <v>1119</v>
      </c>
      <c r="C52" t="s">
        <v>130</v>
      </c>
      <c r="D52" s="32">
        <f t="shared" si="4"/>
        <v>0.84096849233958348</v>
      </c>
      <c r="E52" s="32">
        <v>8.6953000000000003E-2</v>
      </c>
      <c r="F52" s="32">
        <v>1.115229</v>
      </c>
      <c r="G52" s="32">
        <v>10.935193</v>
      </c>
      <c r="H52" s="32">
        <v>8.1581000000000001E-2</v>
      </c>
      <c r="I52" s="32">
        <v>3.9088999999999999E-2</v>
      </c>
      <c r="J52">
        <v>47</v>
      </c>
      <c r="K52">
        <v>400</v>
      </c>
      <c r="L52">
        <v>200</v>
      </c>
    </row>
    <row r="53" spans="1:13" x14ac:dyDescent="0.35">
      <c r="A53" t="s">
        <v>152</v>
      </c>
      <c r="B53">
        <v>1119</v>
      </c>
      <c r="C53" t="s">
        <v>130</v>
      </c>
      <c r="D53" s="32">
        <f t="shared" si="4"/>
        <v>0.82654483275739388</v>
      </c>
      <c r="E53" s="32">
        <v>8.5955000000000004E-2</v>
      </c>
      <c r="F53" s="32">
        <v>1.0897969999999999</v>
      </c>
      <c r="G53" s="32">
        <v>10.085233000000001</v>
      </c>
      <c r="H53" s="32">
        <v>7.9909999999999995E-2</v>
      </c>
      <c r="I53" s="32">
        <v>3.9026999999999999E-2</v>
      </c>
      <c r="J53">
        <v>48</v>
      </c>
      <c r="K53">
        <v>400</v>
      </c>
      <c r="L53">
        <v>200</v>
      </c>
    </row>
    <row r="54" spans="1:13" x14ac:dyDescent="0.35">
      <c r="A54" t="s">
        <v>152</v>
      </c>
      <c r="B54">
        <v>1119</v>
      </c>
      <c r="C54" t="s">
        <v>130</v>
      </c>
      <c r="D54" s="32">
        <f t="shared" si="4"/>
        <v>0.84273343303121506</v>
      </c>
      <c r="E54" s="32">
        <v>8.7013999999999994E-2</v>
      </c>
      <c r="F54" s="32">
        <v>1.119122</v>
      </c>
      <c r="G54" s="32">
        <v>10.521224</v>
      </c>
      <c r="H54" s="32">
        <v>8.1951999999999997E-2</v>
      </c>
      <c r="I54" s="32">
        <v>3.8995000000000002E-2</v>
      </c>
      <c r="J54">
        <v>49</v>
      </c>
      <c r="K54">
        <v>400</v>
      </c>
      <c r="L54">
        <v>200</v>
      </c>
    </row>
    <row r="55" spans="1:13" x14ac:dyDescent="0.35">
      <c r="A55" t="s">
        <v>152</v>
      </c>
      <c r="B55">
        <v>1119</v>
      </c>
      <c r="C55" t="s">
        <v>130</v>
      </c>
      <c r="D55" s="32">
        <f t="shared" si="4"/>
        <v>0.85908375353121058</v>
      </c>
      <c r="E55" s="32">
        <v>8.8555999999999996E-2</v>
      </c>
      <c r="F55" s="32">
        <v>1.142703</v>
      </c>
      <c r="G55" s="32">
        <v>10.916884</v>
      </c>
      <c r="H55" s="32">
        <v>8.2827999999999999E-2</v>
      </c>
      <c r="I55" s="32">
        <v>3.9309999999999998E-2</v>
      </c>
      <c r="J55">
        <v>50</v>
      </c>
      <c r="K55">
        <v>400</v>
      </c>
      <c r="L55">
        <v>200</v>
      </c>
    </row>
    <row r="56" spans="1:13" x14ac:dyDescent="0.35">
      <c r="A56" t="s">
        <v>152</v>
      </c>
      <c r="B56">
        <v>1119</v>
      </c>
      <c r="C56" t="s">
        <v>130</v>
      </c>
      <c r="D56" s="32">
        <f t="shared" si="4"/>
        <v>0.82184216109723618</v>
      </c>
      <c r="E56" s="32">
        <v>8.5195000000000007E-2</v>
      </c>
      <c r="F56" s="32">
        <v>1.087059</v>
      </c>
      <c r="G56" s="32">
        <v>10.163316</v>
      </c>
      <c r="H56" s="32">
        <v>7.9422999999999994E-2</v>
      </c>
      <c r="I56" s="32">
        <v>3.7900000000000003E-2</v>
      </c>
      <c r="J56">
        <v>51</v>
      </c>
      <c r="K56">
        <v>400</v>
      </c>
      <c r="L56">
        <v>200</v>
      </c>
    </row>
    <row r="57" spans="1:13" x14ac:dyDescent="0.35">
      <c r="C57" t="s">
        <v>157</v>
      </c>
      <c r="D57" s="35">
        <f>AVERAGE(D47:D56)</f>
        <v>0.83605345352160165</v>
      </c>
      <c r="E57" s="35">
        <f>AVERAGE(E47:E56)</f>
        <v>8.6626999999999996E-2</v>
      </c>
      <c r="F57" s="35">
        <f>AVERAGE(F47:F56)</f>
        <v>1.1063828</v>
      </c>
      <c r="G57" s="35">
        <f>AVERAGE(G47:G56)</f>
        <v>10.408444399999999</v>
      </c>
    </row>
    <row r="58" spans="1:13" x14ac:dyDescent="0.35">
      <c r="C58" t="s">
        <v>158</v>
      </c>
      <c r="D58" s="35">
        <f>MEDIAN(D47:D56)</f>
        <v>0.83779090669000944</v>
      </c>
      <c r="E58" s="35">
        <f>MEDIAN(E47:E56)</f>
        <v>8.6746000000000004E-2</v>
      </c>
      <c r="F58" s="35">
        <f>MEDIAN(F47:F56)</f>
        <v>1.1076345000000001</v>
      </c>
      <c r="G58" s="35">
        <f>MEDIAN(G47:G56)</f>
        <v>10.38073</v>
      </c>
    </row>
    <row r="59" spans="1:13" x14ac:dyDescent="0.35">
      <c r="C59" t="s">
        <v>156</v>
      </c>
      <c r="D59" s="35">
        <f t="array" ref="D59">MEDIAN(ABS(D47:D56-MEDIAN(D47:D56)))</f>
        <v>8.0041711624631029E-3</v>
      </c>
      <c r="E59" s="35">
        <f t="array" ref="E59">MEDIAN(ABS(E47:E56-MEDIAN(E47:E56)))</f>
        <v>7.0999999999999536E-4</v>
      </c>
      <c r="F59" s="35">
        <f t="array" ref="F59">MEDIAN(ABS(F47:F56-MEDIAN(F47:F56)))</f>
        <v>1.2193999999999927E-2</v>
      </c>
      <c r="G59" s="35">
        <f t="array" ref="G59">MEDIAN(ABS(G47:G56-MEDIAN(G47:G56)))</f>
        <v>0.17895400000000006</v>
      </c>
    </row>
    <row r="61" spans="1:13" x14ac:dyDescent="0.35">
      <c r="A61" t="s">
        <v>152</v>
      </c>
      <c r="B61">
        <v>1119</v>
      </c>
      <c r="C61" t="s">
        <v>130</v>
      </c>
      <c r="D61" s="32">
        <f t="shared" ref="D61:D65" si="5">((E61/$E$5)+(F61/$F$5))/2</f>
        <v>0.85134985414572306</v>
      </c>
      <c r="E61" s="32">
        <v>8.8496000000000005E-2</v>
      </c>
      <c r="F61" s="32">
        <v>1.122995</v>
      </c>
      <c r="G61" s="32">
        <v>10.763847</v>
      </c>
      <c r="H61" s="32">
        <v>8.2055000000000003E-2</v>
      </c>
      <c r="I61" s="32">
        <v>3.916E-2</v>
      </c>
      <c r="J61">
        <v>42</v>
      </c>
      <c r="K61">
        <v>500</v>
      </c>
      <c r="L61">
        <v>100</v>
      </c>
      <c r="M61" t="s">
        <v>132</v>
      </c>
    </row>
    <row r="62" spans="1:13" x14ac:dyDescent="0.35">
      <c r="A62" t="s">
        <v>152</v>
      </c>
      <c r="B62">
        <v>1119</v>
      </c>
      <c r="C62" t="s">
        <v>130</v>
      </c>
      <c r="D62" s="32">
        <f t="shared" si="5"/>
        <v>0.842709564881713</v>
      </c>
      <c r="E62" s="32">
        <v>8.7389999999999995E-2</v>
      </c>
      <c r="F62" s="32">
        <v>1.1142540000000001</v>
      </c>
      <c r="G62" s="32">
        <v>10.192932000000001</v>
      </c>
      <c r="H62" s="32">
        <v>8.1090999999999996E-2</v>
      </c>
      <c r="I62" s="32">
        <v>3.9234999999999999E-2</v>
      </c>
      <c r="J62">
        <v>43</v>
      </c>
      <c r="K62">
        <v>500</v>
      </c>
      <c r="L62">
        <v>100</v>
      </c>
    </row>
    <row r="63" spans="1:13" x14ac:dyDescent="0.35">
      <c r="A63" t="s">
        <v>152</v>
      </c>
      <c r="B63">
        <v>1119</v>
      </c>
      <c r="C63" t="s">
        <v>130</v>
      </c>
      <c r="D63" s="32">
        <f t="shared" si="5"/>
        <v>0.88533135765208937</v>
      </c>
      <c r="E63" s="32">
        <v>9.0396000000000004E-2</v>
      </c>
      <c r="F63" s="32">
        <v>1.1886779999999999</v>
      </c>
      <c r="G63" s="32">
        <v>11.567811000000001</v>
      </c>
      <c r="H63" s="32">
        <v>8.4238999999999994E-2</v>
      </c>
      <c r="I63" s="32">
        <v>3.9161000000000001E-2</v>
      </c>
      <c r="J63">
        <v>44</v>
      </c>
      <c r="K63">
        <v>500</v>
      </c>
      <c r="L63">
        <v>100</v>
      </c>
    </row>
    <row r="64" spans="1:13" x14ac:dyDescent="0.35">
      <c r="A64" t="s">
        <v>152</v>
      </c>
      <c r="B64">
        <v>1119</v>
      </c>
      <c r="C64" t="s">
        <v>130</v>
      </c>
      <c r="D64" s="32">
        <f t="shared" si="5"/>
        <v>0.83213406538208279</v>
      </c>
      <c r="E64" s="32">
        <v>8.6457000000000006E-2</v>
      </c>
      <c r="F64" s="32">
        <v>1.098179</v>
      </c>
      <c r="G64" s="32">
        <v>10.257434999999999</v>
      </c>
      <c r="H64" s="32">
        <v>8.0448000000000006E-2</v>
      </c>
      <c r="I64" s="32">
        <v>3.8538999999999997E-2</v>
      </c>
      <c r="J64">
        <v>45</v>
      </c>
      <c r="K64">
        <v>500</v>
      </c>
      <c r="L64">
        <v>100</v>
      </c>
    </row>
    <row r="65" spans="1:12" x14ac:dyDescent="0.35">
      <c r="A65" t="s">
        <v>152</v>
      </c>
      <c r="B65">
        <v>1119</v>
      </c>
      <c r="C65" t="s">
        <v>130</v>
      </c>
      <c r="D65" s="32">
        <f t="shared" si="5"/>
        <v>0.8461791028299479</v>
      </c>
      <c r="E65" s="32">
        <v>8.7651000000000007E-2</v>
      </c>
      <c r="F65" s="32">
        <v>1.120104</v>
      </c>
      <c r="G65" s="32">
        <v>10.859774</v>
      </c>
      <c r="H65" s="32">
        <v>8.2227999999999996E-2</v>
      </c>
      <c r="I65" s="32">
        <v>3.8540999999999999E-2</v>
      </c>
      <c r="J65">
        <v>46</v>
      </c>
      <c r="K65">
        <v>500</v>
      </c>
      <c r="L65">
        <v>100</v>
      </c>
    </row>
    <row r="66" spans="1:12" x14ac:dyDescent="0.35">
      <c r="A66" t="s">
        <v>152</v>
      </c>
      <c r="B66">
        <v>1119</v>
      </c>
      <c r="C66" t="s">
        <v>130</v>
      </c>
      <c r="J66">
        <v>47</v>
      </c>
    </row>
    <row r="67" spans="1:12" x14ac:dyDescent="0.35">
      <c r="A67" t="s">
        <v>152</v>
      </c>
      <c r="B67">
        <v>1119</v>
      </c>
      <c r="C67" t="s">
        <v>130</v>
      </c>
      <c r="J67">
        <v>48</v>
      </c>
    </row>
    <row r="68" spans="1:12" x14ac:dyDescent="0.35">
      <c r="A68" t="s">
        <v>152</v>
      </c>
      <c r="B68">
        <v>1119</v>
      </c>
      <c r="C68" t="s">
        <v>130</v>
      </c>
      <c r="J68">
        <v>49</v>
      </c>
    </row>
    <row r="69" spans="1:12" x14ac:dyDescent="0.35">
      <c r="A69" t="s">
        <v>152</v>
      </c>
      <c r="B69">
        <v>1119</v>
      </c>
      <c r="C69" t="s">
        <v>130</v>
      </c>
      <c r="J69">
        <v>50</v>
      </c>
    </row>
    <row r="70" spans="1:12" x14ac:dyDescent="0.35">
      <c r="A70" t="s">
        <v>152</v>
      </c>
      <c r="B70">
        <v>1119</v>
      </c>
      <c r="C70" t="s">
        <v>130</v>
      </c>
      <c r="J70">
        <v>51</v>
      </c>
    </row>
    <row r="71" spans="1:12" x14ac:dyDescent="0.35">
      <c r="C71" t="s">
        <v>157</v>
      </c>
      <c r="D71" s="35">
        <f>AVERAGE(D61:D70)</f>
        <v>0.85154078897831131</v>
      </c>
      <c r="E71" s="35">
        <f>AVERAGE(E61:E70)</f>
        <v>8.8078000000000017E-2</v>
      </c>
      <c r="F71" s="35">
        <f>AVERAGE(F61:F70)</f>
        <v>1.1288419999999999</v>
      </c>
      <c r="G71" s="35">
        <f>AVERAGE(G61:G70)</f>
        <v>10.728359800000002</v>
      </c>
    </row>
    <row r="72" spans="1:12" x14ac:dyDescent="0.35">
      <c r="C72" t="s">
        <v>158</v>
      </c>
      <c r="D72" s="35">
        <f>MEDIAN(D61:D70)</f>
        <v>0.8461791028299479</v>
      </c>
      <c r="E72" s="35">
        <f>MEDIAN(E61:E70)</f>
        <v>8.7651000000000007E-2</v>
      </c>
      <c r="F72" s="35">
        <f>MEDIAN(F61:F70)</f>
        <v>1.120104</v>
      </c>
      <c r="G72" s="35">
        <f>MEDIAN(G61:G70)</f>
        <v>10.763847</v>
      </c>
    </row>
    <row r="73" spans="1:12" x14ac:dyDescent="0.35">
      <c r="C73" t="s">
        <v>156</v>
      </c>
      <c r="D73" s="35">
        <f t="array" ref="D73">MEDIAN(ABS(D61:D65-MEDIAN(D61:D65)))</f>
        <v>5.1707513157751572E-3</v>
      </c>
      <c r="E73" s="35">
        <f t="array" ref="E73">MEDIAN(ABS(E61:E65-MEDIAN(E61:E65)))</f>
        <v>8.4499999999999853E-4</v>
      </c>
      <c r="F73" s="35">
        <f t="array" ref="F73">MEDIAN(ABS(F61:F65-MEDIAN(F61:F65)))</f>
        <v>5.8499999999999108E-3</v>
      </c>
      <c r="G73" s="35">
        <f t="array" ref="G73">MEDIAN(ABS(G61:G65-MEDIAN(G61:G65)))</f>
        <v>0.50641200000000097</v>
      </c>
    </row>
  </sheetData>
  <mergeCells count="1">
    <mergeCell ref="A18:M18"/>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31C1B-9AFA-490E-BF70-802E7B07EBE1}">
  <dimension ref="A1:O74"/>
  <sheetViews>
    <sheetView zoomScale="55" zoomScaleNormal="55" workbookViewId="0">
      <pane ySplit="1" topLeftCell="A35" activePane="bottomLeft" state="frozen"/>
      <selection pane="bottomLeft" activeCell="D58" sqref="D58:F58"/>
    </sheetView>
  </sheetViews>
  <sheetFormatPr baseColWidth="10" defaultRowHeight="14.5" x14ac:dyDescent="0.35"/>
  <cols>
    <col min="1" max="1" width="23.7265625" bestFit="1" customWidth="1"/>
    <col min="2" max="2" width="4.81640625" bestFit="1" customWidth="1"/>
    <col min="4" max="4" width="5.7265625" customWidth="1"/>
    <col min="5" max="6" width="7.54296875" bestFit="1" customWidth="1"/>
    <col min="7" max="7" width="8.54296875" bestFit="1" customWidth="1"/>
    <col min="8" max="9" width="8.7265625" bestFit="1" customWidth="1"/>
    <col min="10" max="10" width="4.90625" bestFit="1" customWidth="1"/>
    <col min="11" max="11" width="6.7265625" bestFit="1" customWidth="1"/>
    <col min="12" max="12" width="8.08984375" customWidth="1"/>
    <col min="13" max="13" width="7.7265625" bestFit="1" customWidth="1"/>
    <col min="14" max="14" width="6.5429687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142</v>
      </c>
      <c r="B3">
        <v>4126</v>
      </c>
      <c r="C3" t="s">
        <v>146</v>
      </c>
      <c r="D3" s="32">
        <f>((E3/$E$5)+(F3/$F$5))/2</f>
        <v>1.0759014498915951</v>
      </c>
      <c r="E3" s="32">
        <v>0.11396299999999999</v>
      </c>
      <c r="F3" s="32">
        <v>1.4431</v>
      </c>
    </row>
    <row r="4" spans="1:15" x14ac:dyDescent="0.35">
      <c r="A4" t="s">
        <v>142</v>
      </c>
      <c r="B4">
        <v>4126</v>
      </c>
      <c r="C4" t="s">
        <v>147</v>
      </c>
      <c r="D4" s="32">
        <f>((E4/$E$5)+(F4/$F$5))/2</f>
        <v>1.0920200249693561</v>
      </c>
      <c r="E4" s="32">
        <v>0.116615</v>
      </c>
      <c r="F4" s="32">
        <v>1.4530000000000001</v>
      </c>
    </row>
    <row r="5" spans="1:15" x14ac:dyDescent="0.35">
      <c r="A5" t="s">
        <v>142</v>
      </c>
      <c r="B5">
        <v>4126</v>
      </c>
      <c r="C5" t="s">
        <v>136</v>
      </c>
      <c r="D5" s="32">
        <f>((E5/$E$5)+(F5/$F$5))/2</f>
        <v>1</v>
      </c>
      <c r="E5" s="32">
        <v>0.107019</v>
      </c>
      <c r="F5" s="32">
        <v>1.3277000000000001</v>
      </c>
    </row>
    <row r="6" spans="1:15" x14ac:dyDescent="0.35">
      <c r="A6" t="s">
        <v>142</v>
      </c>
      <c r="B6">
        <v>4126</v>
      </c>
      <c r="C6" t="s">
        <v>148</v>
      </c>
      <c r="D6" s="32">
        <f t="shared" ref="D6:D10" si="0">((E6/$E$5)+(F6/$F$5))/2</f>
        <v>0.96325798190230683</v>
      </c>
      <c r="E6" s="32">
        <v>0.102645</v>
      </c>
      <c r="F6" s="32">
        <v>1.2844</v>
      </c>
    </row>
    <row r="7" spans="1:15" x14ac:dyDescent="0.35">
      <c r="A7" t="s">
        <v>142</v>
      </c>
      <c r="B7">
        <v>4126</v>
      </c>
      <c r="C7" t="s">
        <v>149</v>
      </c>
      <c r="D7" s="32">
        <f t="shared" si="0"/>
        <v>0.94995622617182618</v>
      </c>
      <c r="E7" s="32">
        <v>0.108205</v>
      </c>
      <c r="F7" s="32">
        <v>1.1800999999999999</v>
      </c>
    </row>
    <row r="8" spans="1:15" x14ac:dyDescent="0.35">
      <c r="A8" t="s">
        <v>142</v>
      </c>
      <c r="B8">
        <v>4126</v>
      </c>
      <c r="C8" t="s">
        <v>150</v>
      </c>
      <c r="D8" s="32">
        <f t="shared" si="0"/>
        <v>0.92671901875154261</v>
      </c>
      <c r="E8" s="32">
        <v>0.10265100000000001</v>
      </c>
      <c r="F8" s="32">
        <v>1.1873</v>
      </c>
    </row>
    <row r="9" spans="1:15" x14ac:dyDescent="0.35">
      <c r="A9" t="s">
        <v>142</v>
      </c>
      <c r="B9">
        <v>4126</v>
      </c>
      <c r="C9" t="s">
        <v>151</v>
      </c>
      <c r="D9" s="32">
        <f t="shared" si="0"/>
        <v>0.91177467708871396</v>
      </c>
      <c r="E9" s="32">
        <v>0.10007300000000001</v>
      </c>
      <c r="F9" s="32">
        <v>1.1796</v>
      </c>
    </row>
    <row r="10" spans="1:15" x14ac:dyDescent="0.35">
      <c r="A10" t="s">
        <v>142</v>
      </c>
      <c r="B10">
        <v>4126</v>
      </c>
      <c r="C10" t="s">
        <v>145</v>
      </c>
      <c r="D10" s="32">
        <f t="shared" si="0"/>
        <v>0.9188064213609004</v>
      </c>
      <c r="E10" s="32">
        <v>0.10156999999999999</v>
      </c>
      <c r="F10" s="32">
        <v>1.1797</v>
      </c>
    </row>
    <row r="12" spans="1:15" x14ac:dyDescent="0.35">
      <c r="A12" t="s">
        <v>142</v>
      </c>
      <c r="B12">
        <v>4126</v>
      </c>
      <c r="C12" t="s">
        <v>136</v>
      </c>
      <c r="D12" s="32">
        <f t="shared" ref="D12:D16" si="1">((E12/$E$5)+(F12/$F$5))/2</f>
        <v>1</v>
      </c>
      <c r="E12" s="32">
        <v>0.107019</v>
      </c>
      <c r="F12" s="32">
        <v>1.3277000000000001</v>
      </c>
    </row>
    <row r="13" spans="1:15" x14ac:dyDescent="0.35">
      <c r="A13" t="s">
        <v>142</v>
      </c>
      <c r="B13">
        <v>4126</v>
      </c>
      <c r="C13" t="s">
        <v>137</v>
      </c>
      <c r="D13" s="32">
        <f t="shared" si="1"/>
        <v>0.91107942930605512</v>
      </c>
      <c r="E13" s="32">
        <v>0.10243099999999999</v>
      </c>
      <c r="F13" s="32">
        <v>1.1485000000000001</v>
      </c>
    </row>
    <row r="14" spans="1:15" x14ac:dyDescent="0.35">
      <c r="A14" t="s">
        <v>142</v>
      </c>
      <c r="B14">
        <v>4126</v>
      </c>
      <c r="C14" t="s">
        <v>138</v>
      </c>
      <c r="D14" s="32">
        <f t="shared" si="1"/>
        <v>0.91544402296743521</v>
      </c>
      <c r="E14" s="32">
        <v>0.10187400000000001</v>
      </c>
      <c r="F14" s="32">
        <v>1.167</v>
      </c>
    </row>
    <row r="15" spans="1:15" x14ac:dyDescent="0.35">
      <c r="A15" t="s">
        <v>142</v>
      </c>
      <c r="B15">
        <v>4126</v>
      </c>
      <c r="C15" t="s">
        <v>139</v>
      </c>
      <c r="D15" s="32">
        <f t="shared" si="1"/>
        <v>0.88650546864542146</v>
      </c>
      <c r="E15" s="32">
        <v>9.8872000000000002E-2</v>
      </c>
      <c r="F15" s="32">
        <v>1.1274</v>
      </c>
    </row>
    <row r="16" spans="1:15" x14ac:dyDescent="0.35">
      <c r="A16" t="s">
        <v>142</v>
      </c>
      <c r="B16">
        <v>4126</v>
      </c>
      <c r="C16" t="s">
        <v>140</v>
      </c>
      <c r="D16" s="32">
        <f t="shared" si="1"/>
        <v>0.88619729798422997</v>
      </c>
      <c r="E16" s="32">
        <v>9.7467999999999999E-2</v>
      </c>
      <c r="F16" s="32">
        <v>1.1439999999999999</v>
      </c>
    </row>
    <row r="18" spans="1:14" ht="18.5" x14ac:dyDescent="0.45">
      <c r="A18" s="46" t="s">
        <v>135</v>
      </c>
      <c r="B18" s="46"/>
      <c r="C18" s="46"/>
      <c r="D18" s="46"/>
      <c r="E18" s="46"/>
      <c r="F18" s="46"/>
      <c r="G18" s="46"/>
      <c r="H18" s="46"/>
      <c r="I18" s="46"/>
      <c r="J18" s="46"/>
      <c r="K18" s="46"/>
      <c r="L18" s="46"/>
      <c r="M18" s="46"/>
      <c r="N18" s="46"/>
    </row>
    <row r="19" spans="1:14" x14ac:dyDescent="0.35">
      <c r="A19" t="s">
        <v>142</v>
      </c>
      <c r="B19">
        <v>4126</v>
      </c>
      <c r="C19" t="s">
        <v>130</v>
      </c>
      <c r="D19" s="32">
        <f t="shared" ref="D19:D28" si="2">((E19/$E$5)+(F19/$F$5))/2</f>
        <v>0.94353869485718689</v>
      </c>
      <c r="E19" s="32">
        <v>0.103419</v>
      </c>
      <c r="F19" s="32">
        <v>1.2224349999999999</v>
      </c>
      <c r="G19" s="32">
        <v>13.271653000000001</v>
      </c>
      <c r="H19" s="32">
        <v>9.3776999999999999E-2</v>
      </c>
      <c r="I19" s="32">
        <v>5.2197E-2</v>
      </c>
      <c r="J19">
        <v>42</v>
      </c>
      <c r="K19">
        <v>100</v>
      </c>
      <c r="L19">
        <v>50</v>
      </c>
      <c r="M19" t="s">
        <v>132</v>
      </c>
      <c r="N19" s="33">
        <f>(32*L19*K19)/B19</f>
        <v>38.778477944740672</v>
      </c>
    </row>
    <row r="20" spans="1:14" x14ac:dyDescent="0.35">
      <c r="A20" t="s">
        <v>142</v>
      </c>
      <c r="B20">
        <v>4126</v>
      </c>
      <c r="C20" t="s">
        <v>130</v>
      </c>
      <c r="D20" s="32">
        <f t="shared" si="2"/>
        <v>1.1274801039015185</v>
      </c>
      <c r="E20" s="32">
        <v>0.116469</v>
      </c>
      <c r="F20" s="32">
        <v>1.548972</v>
      </c>
      <c r="G20" s="32">
        <v>19.741406000000001</v>
      </c>
      <c r="H20" s="32">
        <v>0.10781300000000001</v>
      </c>
      <c r="I20" s="32">
        <v>6.3364000000000004E-2</v>
      </c>
      <c r="J20">
        <v>43</v>
      </c>
      <c r="K20">
        <v>100</v>
      </c>
      <c r="L20">
        <v>50</v>
      </c>
      <c r="M20" t="s">
        <v>132</v>
      </c>
      <c r="N20" s="33">
        <f>(32*L20*K20)/B20</f>
        <v>38.778477944740672</v>
      </c>
    </row>
    <row r="21" spans="1:14" x14ac:dyDescent="0.35">
      <c r="A21" t="s">
        <v>142</v>
      </c>
      <c r="B21">
        <v>4126</v>
      </c>
      <c r="C21" t="s">
        <v>130</v>
      </c>
      <c r="D21" s="32">
        <f t="shared" si="2"/>
        <v>0.96483593742457963</v>
      </c>
      <c r="E21" s="32">
        <v>0.103918</v>
      </c>
      <c r="F21" s="32">
        <v>1.272797</v>
      </c>
      <c r="G21" s="32">
        <v>14.587026</v>
      </c>
      <c r="H21" s="32">
        <v>9.5811999999999994E-2</v>
      </c>
      <c r="I21" s="32">
        <v>5.5239999999999997E-2</v>
      </c>
      <c r="J21">
        <v>44</v>
      </c>
      <c r="K21">
        <v>100</v>
      </c>
      <c r="L21">
        <v>50</v>
      </c>
      <c r="M21" t="s">
        <v>132</v>
      </c>
      <c r="N21" s="33">
        <f>(32*L21*K21)/B21</f>
        <v>38.778477944740672</v>
      </c>
    </row>
    <row r="22" spans="1:14" x14ac:dyDescent="0.35">
      <c r="A22" t="s">
        <v>142</v>
      </c>
      <c r="B22">
        <v>4126</v>
      </c>
      <c r="C22" t="s">
        <v>130</v>
      </c>
      <c r="D22" s="32">
        <f t="shared" si="2"/>
        <v>0.91985522493497096</v>
      </c>
      <c r="E22" s="32">
        <v>0.100989</v>
      </c>
      <c r="F22" s="32">
        <v>1.1896929999999999</v>
      </c>
      <c r="G22" s="32">
        <v>11.027134999999999</v>
      </c>
      <c r="H22" s="32">
        <v>9.1343999999999995E-2</v>
      </c>
      <c r="I22" s="32">
        <v>5.1971000000000003E-2</v>
      </c>
      <c r="J22">
        <v>45</v>
      </c>
      <c r="K22">
        <v>100</v>
      </c>
      <c r="L22">
        <v>50</v>
      </c>
      <c r="M22" t="s">
        <v>132</v>
      </c>
      <c r="N22" s="33">
        <f>(32*L22*K22)/B22</f>
        <v>38.778477944740672</v>
      </c>
    </row>
    <row r="23" spans="1:14" x14ac:dyDescent="0.35">
      <c r="A23" t="s">
        <v>142</v>
      </c>
      <c r="B23">
        <v>4126</v>
      </c>
      <c r="C23" t="s">
        <v>130</v>
      </c>
      <c r="D23" s="32">
        <f t="shared" si="2"/>
        <v>1.0378379739041299</v>
      </c>
      <c r="E23" s="32">
        <v>0.108075</v>
      </c>
      <c r="F23" s="32">
        <v>1.4150739999999999</v>
      </c>
      <c r="G23" s="32">
        <v>15.836062</v>
      </c>
      <c r="H23" s="32">
        <v>0.101373</v>
      </c>
      <c r="I23" s="32">
        <v>5.8788E-2</v>
      </c>
      <c r="J23">
        <v>46</v>
      </c>
      <c r="K23">
        <v>100</v>
      </c>
      <c r="L23">
        <v>50</v>
      </c>
      <c r="M23" t="s">
        <v>132</v>
      </c>
      <c r="N23" s="33">
        <f>(32*L23*K23)/B23</f>
        <v>38.778477944740672</v>
      </c>
    </row>
    <row r="24" spans="1:14" x14ac:dyDescent="0.35">
      <c r="A24" t="s">
        <v>142</v>
      </c>
      <c r="B24">
        <v>4126</v>
      </c>
      <c r="C24" t="s">
        <v>130</v>
      </c>
      <c r="D24" s="32">
        <f t="shared" si="2"/>
        <v>0.93567321346813004</v>
      </c>
      <c r="E24" s="32">
        <v>0.101905</v>
      </c>
      <c r="F24" s="32">
        <v>1.220332</v>
      </c>
      <c r="G24" s="32">
        <v>14.644093</v>
      </c>
      <c r="H24" s="32">
        <v>9.2174000000000006E-2</v>
      </c>
      <c r="I24" s="32">
        <v>5.1686999999999997E-2</v>
      </c>
      <c r="J24">
        <v>47</v>
      </c>
      <c r="K24">
        <v>100</v>
      </c>
      <c r="L24">
        <v>50</v>
      </c>
      <c r="M24" t="s">
        <v>132</v>
      </c>
      <c r="N24" s="33">
        <f>(32*L24*K24)/B24</f>
        <v>38.778477944740672</v>
      </c>
    </row>
    <row r="25" spans="1:14" x14ac:dyDescent="0.35">
      <c r="A25" t="s">
        <v>142</v>
      </c>
      <c r="B25">
        <v>4126</v>
      </c>
      <c r="C25" t="s">
        <v>130</v>
      </c>
      <c r="D25" s="32">
        <f t="shared" si="2"/>
        <v>0.97905014752701724</v>
      </c>
      <c r="E25" s="32">
        <v>0.105241</v>
      </c>
      <c r="F25" s="32">
        <v>1.2941279999999999</v>
      </c>
      <c r="G25" s="32">
        <v>13.033063</v>
      </c>
      <c r="H25" s="32">
        <v>9.6602999999999994E-2</v>
      </c>
      <c r="I25" s="32">
        <v>5.4434999999999997E-2</v>
      </c>
      <c r="J25">
        <v>48</v>
      </c>
      <c r="K25">
        <v>100</v>
      </c>
      <c r="L25">
        <v>50</v>
      </c>
      <c r="M25" t="s">
        <v>132</v>
      </c>
      <c r="N25" s="33">
        <f>(32*L25*K25)/B25</f>
        <v>38.778477944740672</v>
      </c>
    </row>
    <row r="26" spans="1:14" x14ac:dyDescent="0.35">
      <c r="A26" t="s">
        <v>142</v>
      </c>
      <c r="B26">
        <v>4126</v>
      </c>
      <c r="C26" t="s">
        <v>130</v>
      </c>
      <c r="D26" s="32">
        <f t="shared" si="2"/>
        <v>0.96949632200673186</v>
      </c>
      <c r="E26" s="32">
        <v>0.10472099999999999</v>
      </c>
      <c r="F26" s="32">
        <v>1.27521</v>
      </c>
      <c r="G26" s="32">
        <v>12.054282000000001</v>
      </c>
      <c r="H26" s="32">
        <v>9.6466999999999997E-2</v>
      </c>
      <c r="I26" s="32">
        <v>5.3659999999999999E-2</v>
      </c>
      <c r="J26">
        <v>49</v>
      </c>
      <c r="K26">
        <v>100</v>
      </c>
      <c r="L26">
        <v>50</v>
      </c>
      <c r="M26" t="s">
        <v>132</v>
      </c>
      <c r="N26" s="33">
        <f>(32*L26*K26)/B26</f>
        <v>38.778477944740672</v>
      </c>
    </row>
    <row r="27" spans="1:14" x14ac:dyDescent="0.35">
      <c r="A27" t="s">
        <v>142</v>
      </c>
      <c r="B27">
        <v>4126</v>
      </c>
      <c r="C27" t="s">
        <v>130</v>
      </c>
      <c r="D27" s="32">
        <f t="shared" si="2"/>
        <v>0.92877466426859145</v>
      </c>
      <c r="E27" s="32">
        <v>0.101936</v>
      </c>
      <c r="F27" s="32">
        <v>1.2016290000000001</v>
      </c>
      <c r="G27" s="32">
        <v>11.408754</v>
      </c>
      <c r="H27" s="32">
        <v>9.2664999999999997E-2</v>
      </c>
      <c r="I27" s="32">
        <v>5.1484000000000002E-2</v>
      </c>
      <c r="J27">
        <v>50</v>
      </c>
      <c r="K27">
        <v>100</v>
      </c>
      <c r="L27">
        <v>50</v>
      </c>
      <c r="M27" t="s">
        <v>132</v>
      </c>
      <c r="N27" s="33">
        <f>(32*L27*K27)/B27</f>
        <v>38.778477944740672</v>
      </c>
    </row>
    <row r="28" spans="1:14" x14ac:dyDescent="0.35">
      <c r="A28" t="s">
        <v>142</v>
      </c>
      <c r="B28">
        <v>4126</v>
      </c>
      <c r="C28" t="s">
        <v>130</v>
      </c>
      <c r="D28" s="32">
        <f t="shared" si="2"/>
        <v>0.99369226718934356</v>
      </c>
      <c r="E28" s="32">
        <v>0.10606</v>
      </c>
      <c r="F28" s="32">
        <v>1.322848</v>
      </c>
      <c r="G28" s="32">
        <v>17.740012</v>
      </c>
      <c r="H28" s="32">
        <v>9.6757999999999997E-2</v>
      </c>
      <c r="I28" s="32">
        <v>5.7319000000000002E-2</v>
      </c>
      <c r="J28">
        <v>51</v>
      </c>
      <c r="K28">
        <v>100</v>
      </c>
      <c r="L28">
        <v>50</v>
      </c>
      <c r="M28" t="s">
        <v>132</v>
      </c>
      <c r="N28" s="33">
        <f>(32*L28*K28)/B28</f>
        <v>38.778477944740672</v>
      </c>
    </row>
    <row r="29" spans="1:14" x14ac:dyDescent="0.35">
      <c r="C29" t="s">
        <v>157</v>
      </c>
      <c r="D29" s="35">
        <f>AVERAGE(D19:D28)</f>
        <v>0.98002345494821996</v>
      </c>
      <c r="E29" s="35">
        <f>AVERAGE(E19:E28)</f>
        <v>0.10527329999999999</v>
      </c>
      <c r="F29" s="35">
        <f>AVERAGE(F19:F28)</f>
        <v>1.2963118</v>
      </c>
      <c r="G29" s="35">
        <f>AVERAGE(G19:G28)</f>
        <v>14.334348600000002</v>
      </c>
    </row>
    <row r="30" spans="1:14" x14ac:dyDescent="0.35">
      <c r="C30" t="s">
        <v>158</v>
      </c>
      <c r="D30" s="35">
        <f>MEDIAN(D19:D28)</f>
        <v>0.96716612971565574</v>
      </c>
      <c r="E30" s="35">
        <f>MEDIAN(E19:E28)</f>
        <v>0.1043195</v>
      </c>
      <c r="F30" s="35">
        <f>MEDIAN(F19:F28)</f>
        <v>1.2740035000000001</v>
      </c>
      <c r="G30" s="35">
        <f>MEDIAN(G19:G28)</f>
        <v>13.929339500000001</v>
      </c>
    </row>
    <row r="31" spans="1:14" x14ac:dyDescent="0.35">
      <c r="C31" t="s">
        <v>156</v>
      </c>
      <c r="D31" s="35">
        <f t="array" ref="D31">MEDIAN(ABS(D19:D28-MEDIAN(D19:D28)))</f>
        <v>2.900952686060676E-2</v>
      </c>
      <c r="E31" s="35">
        <f t="array" ref="E31">MEDIAN(ABS(E19:E28-MEDIAN(E19:E28)))</f>
        <v>2.0620000000000013E-3</v>
      </c>
      <c r="F31" s="35">
        <f t="array" ref="F31">MEDIAN(ABS(F19:F28-MEDIAN(F19:F28)))</f>
        <v>5.2620000000000111E-2</v>
      </c>
      <c r="G31" s="35">
        <f t="array" ref="G31">MEDIAN(ABS(G19:G28-MEDIAN(G19:G28)))</f>
        <v>1.8908899999999997</v>
      </c>
    </row>
    <row r="33" spans="1:14" x14ac:dyDescent="0.35">
      <c r="A33" t="s">
        <v>142</v>
      </c>
      <c r="B33">
        <v>4126</v>
      </c>
      <c r="C33" t="s">
        <v>130</v>
      </c>
      <c r="D33" s="32">
        <f t="shared" ref="D33:D42" si="3">((E33/$E$5)+(F33/$F$5))/2</f>
        <v>0.90879795171912459</v>
      </c>
      <c r="E33" s="32">
        <v>0.100589</v>
      </c>
      <c r="F33" s="32">
        <v>1.1652940000000001</v>
      </c>
      <c r="G33" s="32">
        <v>10.724694</v>
      </c>
      <c r="H33" s="32">
        <v>9.0362999999999999E-2</v>
      </c>
      <c r="I33" s="32">
        <v>4.9154999999999997E-2</v>
      </c>
      <c r="J33">
        <v>42</v>
      </c>
      <c r="K33">
        <v>200</v>
      </c>
      <c r="L33">
        <v>100</v>
      </c>
      <c r="M33" t="s">
        <v>132</v>
      </c>
      <c r="N33" s="33">
        <f>(32*L33*K33)/B33</f>
        <v>155.11391177896269</v>
      </c>
    </row>
    <row r="34" spans="1:14" x14ac:dyDescent="0.35">
      <c r="A34" t="s">
        <v>142</v>
      </c>
      <c r="B34">
        <v>4126</v>
      </c>
      <c r="C34" t="s">
        <v>130</v>
      </c>
      <c r="D34" s="32">
        <f t="shared" si="3"/>
        <v>0.89775908973971918</v>
      </c>
      <c r="E34" s="32">
        <v>9.9848999999999993E-2</v>
      </c>
      <c r="F34" s="32">
        <v>1.145162</v>
      </c>
      <c r="G34" s="32">
        <v>10.431291999999999</v>
      </c>
      <c r="H34" s="32">
        <v>8.9554999999999996E-2</v>
      </c>
      <c r="I34" s="32">
        <v>4.9898999999999999E-2</v>
      </c>
      <c r="J34">
        <v>43</v>
      </c>
      <c r="K34">
        <v>200</v>
      </c>
      <c r="L34">
        <v>100</v>
      </c>
      <c r="M34" t="s">
        <v>132</v>
      </c>
      <c r="N34" s="33">
        <f>(32*L34*K34)/B34</f>
        <v>155.11391177896269</v>
      </c>
    </row>
    <row r="35" spans="1:14" x14ac:dyDescent="0.35">
      <c r="A35" t="s">
        <v>142</v>
      </c>
      <c r="B35">
        <v>4126</v>
      </c>
      <c r="C35" t="s">
        <v>130</v>
      </c>
      <c r="D35" s="32">
        <f t="shared" si="3"/>
        <v>0.90137712787808155</v>
      </c>
      <c r="E35" s="32">
        <v>9.9226999999999996E-2</v>
      </c>
      <c r="F35" s="32">
        <v>1.1624859999999999</v>
      </c>
      <c r="G35" s="32">
        <v>11.169720999999999</v>
      </c>
      <c r="H35" s="32">
        <v>9.0578000000000006E-2</v>
      </c>
      <c r="I35" s="32">
        <v>4.9577999999999997E-2</v>
      </c>
      <c r="J35">
        <v>44</v>
      </c>
      <c r="K35">
        <v>200</v>
      </c>
      <c r="L35">
        <v>100</v>
      </c>
      <c r="M35" t="s">
        <v>132</v>
      </c>
      <c r="N35" s="33">
        <f>(32*L35*K35)/B35</f>
        <v>155.11391177896269</v>
      </c>
    </row>
    <row r="36" spans="1:14" x14ac:dyDescent="0.35">
      <c r="A36" t="s">
        <v>142</v>
      </c>
      <c r="B36">
        <v>4126</v>
      </c>
      <c r="C36" t="s">
        <v>130</v>
      </c>
      <c r="D36" s="32">
        <f t="shared" si="3"/>
        <v>0.89189932850970033</v>
      </c>
      <c r="E36" s="32">
        <v>9.8590999999999998E-2</v>
      </c>
      <c r="F36" s="32">
        <v>1.1452089999999999</v>
      </c>
      <c r="G36" s="32">
        <v>11.155984999999999</v>
      </c>
      <c r="H36" s="32">
        <v>8.9078000000000004E-2</v>
      </c>
      <c r="I36" s="32">
        <v>4.9513000000000001E-2</v>
      </c>
      <c r="J36">
        <v>45</v>
      </c>
      <c r="K36">
        <v>200</v>
      </c>
      <c r="L36">
        <v>100</v>
      </c>
      <c r="M36" t="s">
        <v>132</v>
      </c>
      <c r="N36" s="33">
        <f>(32*L36*K36)/B36</f>
        <v>155.11391177896269</v>
      </c>
    </row>
    <row r="37" spans="1:14" x14ac:dyDescent="0.35">
      <c r="A37" t="s">
        <v>142</v>
      </c>
      <c r="B37">
        <v>4126</v>
      </c>
      <c r="C37" t="s">
        <v>130</v>
      </c>
      <c r="D37" s="32">
        <f t="shared" si="3"/>
        <v>0.8717804534596536</v>
      </c>
      <c r="E37" s="32">
        <v>9.6454999999999999E-2</v>
      </c>
      <c r="F37" s="32">
        <v>1.118285</v>
      </c>
      <c r="G37" s="32">
        <v>10.550632</v>
      </c>
      <c r="H37" s="32">
        <v>8.7359999999999993E-2</v>
      </c>
      <c r="I37" s="32">
        <v>4.8183999999999998E-2</v>
      </c>
      <c r="J37">
        <v>46</v>
      </c>
      <c r="K37">
        <v>200</v>
      </c>
      <c r="L37">
        <v>100</v>
      </c>
      <c r="M37" t="s">
        <v>132</v>
      </c>
      <c r="N37" s="33">
        <f>(32*L37*K37)/B37</f>
        <v>155.11391177896269</v>
      </c>
    </row>
    <row r="38" spans="1:14" x14ac:dyDescent="0.35">
      <c r="A38" t="s">
        <v>142</v>
      </c>
      <c r="B38">
        <v>4126</v>
      </c>
      <c r="C38" t="s">
        <v>130</v>
      </c>
      <c r="D38" s="32">
        <f t="shared" si="3"/>
        <v>0.89693682810336206</v>
      </c>
      <c r="E38" s="32">
        <v>9.9005999999999997E-2</v>
      </c>
      <c r="F38" s="32">
        <v>1.153437</v>
      </c>
      <c r="G38" s="32">
        <v>10.578438999999999</v>
      </c>
      <c r="H38" s="32">
        <v>8.9677000000000007E-2</v>
      </c>
      <c r="I38" s="32">
        <v>5.0449000000000001E-2</v>
      </c>
      <c r="J38">
        <v>47</v>
      </c>
      <c r="K38">
        <v>200</v>
      </c>
      <c r="L38">
        <v>100</v>
      </c>
      <c r="M38" t="s">
        <v>132</v>
      </c>
      <c r="N38" s="33">
        <f>(32*L38*K38)/B38</f>
        <v>155.11391177896269</v>
      </c>
    </row>
    <row r="39" spans="1:14" x14ac:dyDescent="0.35">
      <c r="A39" t="s">
        <v>142</v>
      </c>
      <c r="B39">
        <v>4126</v>
      </c>
      <c r="C39" t="s">
        <v>130</v>
      </c>
      <c r="D39" s="32">
        <f t="shared" si="3"/>
        <v>0.89288401304639453</v>
      </c>
      <c r="E39" s="32">
        <v>9.8290000000000002E-2</v>
      </c>
      <c r="F39" s="32">
        <v>1.1515580000000001</v>
      </c>
      <c r="G39" s="32">
        <v>11.009294000000001</v>
      </c>
      <c r="H39" s="32">
        <v>8.8430999999999996E-2</v>
      </c>
      <c r="I39" s="32">
        <v>4.9542999999999997E-2</v>
      </c>
      <c r="J39">
        <v>48</v>
      </c>
      <c r="K39">
        <v>200</v>
      </c>
      <c r="L39">
        <v>100</v>
      </c>
      <c r="M39" t="s">
        <v>132</v>
      </c>
      <c r="N39" s="33">
        <f>(32*L39*K39)/B39</f>
        <v>155.11391177896269</v>
      </c>
    </row>
    <row r="40" spans="1:14" x14ac:dyDescent="0.35">
      <c r="A40" t="s">
        <v>142</v>
      </c>
      <c r="B40">
        <v>4126</v>
      </c>
      <c r="C40" t="s">
        <v>130</v>
      </c>
      <c r="D40" s="32">
        <f t="shared" si="3"/>
        <v>0.90032731433228608</v>
      </c>
      <c r="E40" s="32">
        <v>9.8924999999999999E-2</v>
      </c>
      <c r="F40" s="32">
        <v>1.1634450000000001</v>
      </c>
      <c r="G40" s="32">
        <v>10.859264</v>
      </c>
      <c r="H40" s="32">
        <v>9.0686000000000003E-2</v>
      </c>
      <c r="I40" s="32">
        <v>5.0902000000000003E-2</v>
      </c>
      <c r="J40">
        <v>49</v>
      </c>
      <c r="K40">
        <v>200</v>
      </c>
      <c r="L40">
        <v>100</v>
      </c>
      <c r="M40" t="s">
        <v>132</v>
      </c>
      <c r="N40" s="33">
        <f>(32*L40*K40)/B40</f>
        <v>155.11391177896269</v>
      </c>
    </row>
    <row r="41" spans="1:14" x14ac:dyDescent="0.35">
      <c r="A41" t="s">
        <v>142</v>
      </c>
      <c r="B41">
        <v>4126</v>
      </c>
      <c r="C41" t="s">
        <v>130</v>
      </c>
      <c r="D41" s="32">
        <f t="shared" si="3"/>
        <v>0.92930032710743748</v>
      </c>
      <c r="E41" s="32">
        <v>0.10265199999999999</v>
      </c>
      <c r="F41" s="32">
        <v>1.194142</v>
      </c>
      <c r="G41" s="32">
        <v>11.096774999999999</v>
      </c>
      <c r="H41" s="32">
        <v>9.2841000000000007E-2</v>
      </c>
      <c r="I41" s="32">
        <v>5.0589000000000002E-2</v>
      </c>
      <c r="J41">
        <v>50</v>
      </c>
      <c r="K41">
        <v>200</v>
      </c>
      <c r="L41">
        <v>100</v>
      </c>
      <c r="M41" t="s">
        <v>132</v>
      </c>
      <c r="N41" s="33">
        <f>(32*L41*K41)/B41</f>
        <v>155.11391177896269</v>
      </c>
    </row>
    <row r="42" spans="1:14" x14ac:dyDescent="0.35">
      <c r="A42" t="s">
        <v>142</v>
      </c>
      <c r="B42">
        <v>4126</v>
      </c>
      <c r="C42" t="s">
        <v>130</v>
      </c>
      <c r="D42" s="32">
        <f t="shared" si="3"/>
        <v>0.89703340674634013</v>
      </c>
      <c r="E42" s="32">
        <v>9.9336999999999995E-2</v>
      </c>
      <c r="F42" s="32">
        <v>1.1495869999999999</v>
      </c>
      <c r="G42" s="32">
        <v>10.481676</v>
      </c>
      <c r="H42" s="32">
        <v>8.9802999999999994E-2</v>
      </c>
      <c r="I42" s="32">
        <v>4.9033E-2</v>
      </c>
      <c r="J42">
        <v>51</v>
      </c>
      <c r="K42">
        <v>200</v>
      </c>
      <c r="L42">
        <v>100</v>
      </c>
      <c r="M42" t="s">
        <v>132</v>
      </c>
      <c r="N42" s="33">
        <f>(32*L42*K42)/B42</f>
        <v>155.11391177896269</v>
      </c>
    </row>
    <row r="43" spans="1:14" x14ac:dyDescent="0.35">
      <c r="C43" t="s">
        <v>157</v>
      </c>
      <c r="D43" s="35">
        <f>AVERAGE(D33:D42)</f>
        <v>0.89880958406420997</v>
      </c>
      <c r="E43" s="35">
        <f>AVERAGE(E33:E42)</f>
        <v>9.9292100000000008E-2</v>
      </c>
      <c r="F43" s="35">
        <f>AVERAGE(F33:F42)</f>
        <v>1.1548605000000001</v>
      </c>
      <c r="G43" s="35">
        <f>AVERAGE(G33:G42)</f>
        <v>10.805777199999998</v>
      </c>
    </row>
    <row r="44" spans="1:14" x14ac:dyDescent="0.35">
      <c r="C44" t="s">
        <v>158</v>
      </c>
      <c r="D44" s="35">
        <f>MEDIAN(D33:D42)</f>
        <v>0.89739624824302966</v>
      </c>
      <c r="E44" s="35">
        <f>MEDIAN(E33:E42)</f>
        <v>9.9116499999999996E-2</v>
      </c>
      <c r="F44" s="35">
        <f>MEDIAN(F33:F42)</f>
        <v>1.1524975</v>
      </c>
      <c r="G44" s="35">
        <f>MEDIAN(G33:G42)</f>
        <v>10.791979</v>
      </c>
    </row>
    <row r="45" spans="1:14" x14ac:dyDescent="0.35">
      <c r="C45" t="s">
        <v>156</v>
      </c>
      <c r="D45" s="35">
        <f t="array" ref="D45">MEDIAN(ABS(D33:D42-MEDIAN(D33:D42)))</f>
        <v>4.2465574158435104E-3</v>
      </c>
      <c r="E45" s="35">
        <f t="array" ref="E45">MEDIAN(ABS(E33:E42-MEDIAN(E33:E42)))</f>
        <v>6.2899999999999762E-4</v>
      </c>
      <c r="F45" s="35">
        <f t="array" ref="F45">MEDIAN(ABS(F33:F42-MEDIAN(F33:F42)))</f>
        <v>8.6619999999999475E-3</v>
      </c>
      <c r="G45" s="35">
        <f t="array" ref="G45">MEDIAN(ABS(G33:G42-MEDIAN(G33:G42)))</f>
        <v>0.27307149999999947</v>
      </c>
    </row>
    <row r="47" spans="1:14" x14ac:dyDescent="0.35">
      <c r="A47" t="s">
        <v>142</v>
      </c>
      <c r="B47">
        <v>4126</v>
      </c>
      <c r="C47" t="s">
        <v>130</v>
      </c>
      <c r="D47" s="32">
        <f t="shared" ref="D47:D51" si="4">((E47/$E$5)+(F47/$F$5))/2</f>
        <v>0.87932298233858586</v>
      </c>
      <c r="E47" s="32">
        <v>9.8102999999999996E-2</v>
      </c>
      <c r="F47" s="32">
        <v>1.1178680000000001</v>
      </c>
      <c r="G47" s="32">
        <v>10.815135</v>
      </c>
      <c r="H47" s="32">
        <v>8.8752999999999999E-2</v>
      </c>
      <c r="I47" s="32">
        <v>4.8391999999999998E-2</v>
      </c>
      <c r="J47">
        <v>42</v>
      </c>
      <c r="K47">
        <v>400</v>
      </c>
      <c r="L47">
        <v>200</v>
      </c>
      <c r="M47" t="s">
        <v>132</v>
      </c>
      <c r="N47" s="33">
        <f>(32*L47*K47)/B47</f>
        <v>620.45564711585075</v>
      </c>
    </row>
    <row r="48" spans="1:14" x14ac:dyDescent="0.35">
      <c r="A48" t="s">
        <v>142</v>
      </c>
      <c r="B48">
        <v>4126</v>
      </c>
      <c r="C48" t="s">
        <v>130</v>
      </c>
      <c r="D48" s="32">
        <f t="shared" si="4"/>
        <v>0.88691342038676457</v>
      </c>
      <c r="E48" s="32">
        <v>9.8271999999999998E-2</v>
      </c>
      <c r="F48" s="32">
        <v>1.1359269999999999</v>
      </c>
      <c r="G48" s="32">
        <v>10.447384</v>
      </c>
      <c r="H48" s="32">
        <v>8.8799000000000003E-2</v>
      </c>
      <c r="I48" s="32">
        <v>4.8743000000000002E-2</v>
      </c>
      <c r="J48">
        <v>43</v>
      </c>
      <c r="K48">
        <v>400</v>
      </c>
      <c r="L48">
        <v>200</v>
      </c>
      <c r="M48" t="s">
        <v>132</v>
      </c>
      <c r="N48" s="33">
        <f>(32*L48*K48)/B48</f>
        <v>620.45564711585075</v>
      </c>
    </row>
    <row r="49" spans="1:14" x14ac:dyDescent="0.35">
      <c r="A49" t="s">
        <v>142</v>
      </c>
      <c r="B49">
        <v>4126</v>
      </c>
      <c r="C49" t="s">
        <v>130</v>
      </c>
      <c r="D49" s="32">
        <f t="shared" si="4"/>
        <v>0.89031543009424507</v>
      </c>
      <c r="E49" s="32">
        <v>9.8803000000000002E-2</v>
      </c>
      <c r="F49" s="32">
        <v>1.1383730000000001</v>
      </c>
      <c r="G49" s="32">
        <v>11.217749</v>
      </c>
      <c r="H49" s="32">
        <v>9.0329999999999994E-2</v>
      </c>
      <c r="I49" s="32">
        <v>4.9466999999999997E-2</v>
      </c>
      <c r="J49">
        <v>44</v>
      </c>
      <c r="K49">
        <v>400</v>
      </c>
      <c r="L49">
        <v>200</v>
      </c>
      <c r="M49" t="s">
        <v>132</v>
      </c>
      <c r="N49" s="33">
        <f>(32*L49*K49)/B49</f>
        <v>620.45564711585075</v>
      </c>
    </row>
    <row r="50" spans="1:14" x14ac:dyDescent="0.35">
      <c r="A50" t="s">
        <v>142</v>
      </c>
      <c r="B50">
        <v>4126</v>
      </c>
      <c r="C50" t="s">
        <v>130</v>
      </c>
      <c r="D50" s="32">
        <f t="shared" si="4"/>
        <v>0.88459849191851925</v>
      </c>
      <c r="E50" s="32">
        <v>9.7489000000000006E-2</v>
      </c>
      <c r="F50" s="32">
        <v>1.139494</v>
      </c>
      <c r="G50" s="32">
        <v>11.202152</v>
      </c>
      <c r="H50" s="32">
        <v>8.9238999999999999E-2</v>
      </c>
      <c r="I50" s="32">
        <v>4.9543999999999998E-2</v>
      </c>
      <c r="J50">
        <v>45</v>
      </c>
      <c r="K50">
        <v>400</v>
      </c>
      <c r="L50">
        <v>200</v>
      </c>
      <c r="M50" t="s">
        <v>132</v>
      </c>
      <c r="N50" s="33">
        <f>(32*L50*K50)/B50</f>
        <v>620.45564711585075</v>
      </c>
    </row>
    <row r="51" spans="1:14" x14ac:dyDescent="0.35">
      <c r="A51" t="s">
        <v>142</v>
      </c>
      <c r="B51">
        <v>4126</v>
      </c>
      <c r="C51" t="s">
        <v>130</v>
      </c>
      <c r="D51" s="32">
        <f t="shared" si="4"/>
        <v>0.88383692829772853</v>
      </c>
      <c r="E51" s="32">
        <v>9.8381999999999997E-2</v>
      </c>
      <c r="F51" s="32">
        <v>1.126393</v>
      </c>
      <c r="G51" s="32">
        <v>10.758433999999999</v>
      </c>
      <c r="H51" s="32">
        <v>8.9041999999999996E-2</v>
      </c>
      <c r="I51" s="32">
        <v>4.8443E-2</v>
      </c>
      <c r="J51">
        <v>46</v>
      </c>
      <c r="K51">
        <v>400</v>
      </c>
      <c r="L51">
        <v>200</v>
      </c>
      <c r="M51" t="s">
        <v>132</v>
      </c>
      <c r="N51" s="33">
        <f>(32*L51*K51)/B51</f>
        <v>620.45564711585075</v>
      </c>
    </row>
    <row r="52" spans="1:14" x14ac:dyDescent="0.35">
      <c r="E52" s="32"/>
      <c r="F52" s="32"/>
      <c r="G52" s="32"/>
      <c r="H52" s="32"/>
      <c r="I52" s="32"/>
      <c r="J52">
        <v>47</v>
      </c>
      <c r="K52">
        <v>400</v>
      </c>
      <c r="L52">
        <v>200</v>
      </c>
    </row>
    <row r="53" spans="1:14" x14ac:dyDescent="0.35">
      <c r="E53" s="32"/>
      <c r="F53" s="32"/>
      <c r="G53" s="32"/>
      <c r="H53" s="32"/>
      <c r="I53" s="32"/>
      <c r="J53">
        <v>48</v>
      </c>
      <c r="K53">
        <v>400</v>
      </c>
      <c r="L53">
        <v>200</v>
      </c>
    </row>
    <row r="54" spans="1:14" x14ac:dyDescent="0.35">
      <c r="E54" s="32"/>
      <c r="F54" s="32"/>
      <c r="G54" s="32"/>
      <c r="H54" s="32"/>
      <c r="I54" s="32"/>
      <c r="J54">
        <v>49</v>
      </c>
      <c r="K54">
        <v>400</v>
      </c>
      <c r="L54">
        <v>200</v>
      </c>
    </row>
    <row r="55" spans="1:14" x14ac:dyDescent="0.35">
      <c r="E55" s="32"/>
      <c r="F55" s="32"/>
      <c r="G55" s="32"/>
      <c r="H55" s="32"/>
      <c r="I55" s="32"/>
      <c r="J55">
        <v>50</v>
      </c>
      <c r="K55">
        <v>400</v>
      </c>
      <c r="L55">
        <v>200</v>
      </c>
    </row>
    <row r="56" spans="1:14" x14ac:dyDescent="0.35">
      <c r="E56" s="32"/>
      <c r="F56" s="32"/>
      <c r="G56" s="32"/>
      <c r="H56" s="32"/>
      <c r="I56" s="32"/>
      <c r="J56">
        <v>51</v>
      </c>
      <c r="K56">
        <v>400</v>
      </c>
      <c r="L56">
        <v>200</v>
      </c>
    </row>
    <row r="57" spans="1:14" x14ac:dyDescent="0.35">
      <c r="C57" t="s">
        <v>157</v>
      </c>
      <c r="D57" s="35">
        <f>AVERAGE(D47:D56)</f>
        <v>0.88499745060716872</v>
      </c>
      <c r="E57" s="35">
        <f>AVERAGE(E47:E56)</f>
        <v>9.8209799999999986E-2</v>
      </c>
      <c r="F57" s="35">
        <f>AVERAGE(F47:F56)</f>
        <v>1.1316110000000001</v>
      </c>
      <c r="G57" s="35">
        <f>AVERAGE(G47:G56)</f>
        <v>10.888170799999999</v>
      </c>
      <c r="H57" s="32"/>
      <c r="I57" s="32"/>
    </row>
    <row r="58" spans="1:14" x14ac:dyDescent="0.35">
      <c r="C58" t="s">
        <v>158</v>
      </c>
      <c r="D58" s="35">
        <f>MEDIAN(D47:D56)</f>
        <v>0.88459849191851925</v>
      </c>
      <c r="E58" s="35">
        <f>MEDIAN(E47:E56)</f>
        <v>9.8271999999999998E-2</v>
      </c>
      <c r="F58" s="35">
        <f>MEDIAN(F47:F56)</f>
        <v>1.1359269999999999</v>
      </c>
      <c r="G58" s="35">
        <f>MEDIAN(G47:G56)</f>
        <v>10.815135</v>
      </c>
      <c r="H58" s="32"/>
      <c r="I58" s="32"/>
    </row>
    <row r="59" spans="1:14" x14ac:dyDescent="0.35">
      <c r="C59" t="s">
        <v>156</v>
      </c>
      <c r="D59" s="35">
        <f t="array" ref="D59">MEDIAN(ABS(D47:D51-MEDIAN(D47:D51)))</f>
        <v>2.3149284682453253E-3</v>
      </c>
      <c r="E59" s="35">
        <f t="array" ref="E59">MEDIAN(ABS(E47:E51-MEDIAN(E47:E51)))</f>
        <v>1.6900000000000248E-4</v>
      </c>
      <c r="F59" s="35">
        <f t="array" ref="F59">MEDIAN(ABS(F47:F51-MEDIAN(F47:F51)))</f>
        <v>3.5670000000000979E-3</v>
      </c>
      <c r="G59" s="35">
        <f t="array" ref="G59">MEDIAN(ABS(G47:G51-MEDIAN(G47:G51)))</f>
        <v>0.36775100000000016</v>
      </c>
      <c r="H59" s="32"/>
      <c r="I59" s="32"/>
    </row>
    <row r="60" spans="1:14" x14ac:dyDescent="0.35">
      <c r="E60" s="32"/>
      <c r="F60" s="32"/>
      <c r="G60" s="32"/>
      <c r="H60" s="32"/>
      <c r="I60" s="32"/>
    </row>
    <row r="61" spans="1:14" x14ac:dyDescent="0.35">
      <c r="E61" s="32"/>
      <c r="F61" s="32"/>
      <c r="G61" s="32"/>
      <c r="H61" s="32"/>
      <c r="I61" s="32"/>
    </row>
    <row r="62" spans="1:14" x14ac:dyDescent="0.35">
      <c r="A62" t="s">
        <v>142</v>
      </c>
      <c r="B62">
        <v>4126</v>
      </c>
      <c r="C62" t="s">
        <v>130</v>
      </c>
      <c r="E62" s="32">
        <v>9.9534999999999998E-2</v>
      </c>
      <c r="F62" s="32">
        <v>1.1511229999999999</v>
      </c>
      <c r="G62" s="32">
        <v>10.718942</v>
      </c>
      <c r="H62" s="32">
        <v>9.0082999999999996E-2</v>
      </c>
      <c r="I62" s="32">
        <v>4.8406999999999999E-2</v>
      </c>
      <c r="J62">
        <v>42</v>
      </c>
      <c r="K62">
        <v>500</v>
      </c>
      <c r="L62">
        <v>100</v>
      </c>
      <c r="M62" t="s">
        <v>132</v>
      </c>
      <c r="N62" s="33">
        <f>(32*L62*K62)/B62</f>
        <v>387.78477944740666</v>
      </c>
    </row>
    <row r="63" spans="1:14" x14ac:dyDescent="0.35">
      <c r="A63" t="s">
        <v>142</v>
      </c>
      <c r="B63">
        <v>4126</v>
      </c>
      <c r="C63" t="s">
        <v>130</v>
      </c>
      <c r="E63" s="32">
        <v>9.7161999999999998E-2</v>
      </c>
      <c r="F63" s="32">
        <v>1.121016</v>
      </c>
      <c r="G63" s="32">
        <v>10.20187</v>
      </c>
      <c r="H63" s="32">
        <v>8.7627999999999998E-2</v>
      </c>
      <c r="I63" s="32">
        <v>4.9008000000000003E-2</v>
      </c>
      <c r="J63">
        <v>43</v>
      </c>
      <c r="K63">
        <v>500</v>
      </c>
      <c r="L63">
        <v>100</v>
      </c>
      <c r="M63" t="s">
        <v>132</v>
      </c>
      <c r="N63" s="33">
        <f>(32*L63*K63)/B63</f>
        <v>387.78477944740666</v>
      </c>
    </row>
    <row r="64" spans="1:14" x14ac:dyDescent="0.35">
      <c r="A64" t="s">
        <v>142</v>
      </c>
      <c r="B64">
        <v>4126</v>
      </c>
      <c r="C64" t="s">
        <v>130</v>
      </c>
      <c r="E64" s="32">
        <v>9.7647999999999999E-2</v>
      </c>
      <c r="F64" s="32">
        <v>1.128107</v>
      </c>
      <c r="G64" s="32">
        <v>10.66564</v>
      </c>
      <c r="H64" s="32">
        <v>8.9183999999999999E-2</v>
      </c>
      <c r="I64" s="32">
        <v>4.8804E-2</v>
      </c>
      <c r="J64">
        <v>44</v>
      </c>
      <c r="K64">
        <v>500</v>
      </c>
      <c r="L64">
        <v>100</v>
      </c>
      <c r="M64" t="s">
        <v>132</v>
      </c>
      <c r="N64" s="33">
        <f>(32*L64*K64)/B64</f>
        <v>387.78477944740666</v>
      </c>
    </row>
    <row r="65" spans="1:14" x14ac:dyDescent="0.35">
      <c r="A65" t="s">
        <v>142</v>
      </c>
      <c r="B65">
        <v>4126</v>
      </c>
      <c r="C65" t="s">
        <v>130</v>
      </c>
      <c r="E65" s="32">
        <v>9.6823999999999993E-2</v>
      </c>
      <c r="F65" s="32">
        <v>1.113542</v>
      </c>
      <c r="G65" s="32">
        <v>10.265351000000001</v>
      </c>
      <c r="H65" s="32">
        <v>8.7514999999999996E-2</v>
      </c>
      <c r="I65" s="32">
        <v>4.8701000000000001E-2</v>
      </c>
      <c r="J65">
        <v>45</v>
      </c>
      <c r="K65">
        <v>500</v>
      </c>
      <c r="L65">
        <v>100</v>
      </c>
      <c r="M65" t="s">
        <v>132</v>
      </c>
      <c r="N65" s="33">
        <f>(32*L65*K65)/B65</f>
        <v>387.78477944740666</v>
      </c>
    </row>
    <row r="66" spans="1:14" x14ac:dyDescent="0.35">
      <c r="A66" t="s">
        <v>142</v>
      </c>
      <c r="B66">
        <v>4126</v>
      </c>
      <c r="C66" t="s">
        <v>130</v>
      </c>
      <c r="E66" s="32">
        <v>9.7792000000000004E-2</v>
      </c>
      <c r="F66" s="32">
        <v>1.1275500000000001</v>
      </c>
      <c r="G66" s="32">
        <v>10.478624</v>
      </c>
      <c r="H66" s="32">
        <v>8.8525000000000006E-2</v>
      </c>
      <c r="I66" s="32">
        <v>4.8598000000000002E-2</v>
      </c>
      <c r="J66">
        <v>46</v>
      </c>
      <c r="K66">
        <v>500</v>
      </c>
      <c r="L66">
        <v>100</v>
      </c>
      <c r="M66" t="s">
        <v>132</v>
      </c>
      <c r="N66" s="33">
        <f>(32*L66*K66)/B66</f>
        <v>387.78477944740666</v>
      </c>
    </row>
    <row r="67" spans="1:14" x14ac:dyDescent="0.35">
      <c r="J67">
        <v>47</v>
      </c>
      <c r="K67">
        <v>500</v>
      </c>
      <c r="L67">
        <v>100</v>
      </c>
    </row>
    <row r="68" spans="1:14" x14ac:dyDescent="0.35">
      <c r="J68">
        <v>48</v>
      </c>
      <c r="K68">
        <v>500</v>
      </c>
      <c r="L68">
        <v>100</v>
      </c>
    </row>
    <row r="69" spans="1:14" x14ac:dyDescent="0.35">
      <c r="J69">
        <v>49</v>
      </c>
      <c r="K69">
        <v>500</v>
      </c>
      <c r="L69">
        <v>100</v>
      </c>
    </row>
    <row r="70" spans="1:14" x14ac:dyDescent="0.35">
      <c r="J70">
        <v>50</v>
      </c>
      <c r="K70">
        <v>500</v>
      </c>
      <c r="L70">
        <v>100</v>
      </c>
    </row>
    <row r="71" spans="1:14" x14ac:dyDescent="0.35">
      <c r="J71">
        <v>51</v>
      </c>
      <c r="K71">
        <v>500</v>
      </c>
      <c r="L71">
        <v>100</v>
      </c>
    </row>
    <row r="72" spans="1:14" x14ac:dyDescent="0.35">
      <c r="E72" s="35">
        <f>AVERAGE(E62:E71)</f>
        <v>9.7792199999999996E-2</v>
      </c>
      <c r="F72" s="35">
        <f>AVERAGE(F62:F71)</f>
        <v>1.1282676</v>
      </c>
      <c r="G72" s="35">
        <f>AVERAGE(G62:G71)</f>
        <v>10.466085400000001</v>
      </c>
    </row>
    <row r="73" spans="1:14" x14ac:dyDescent="0.35">
      <c r="E73" s="35">
        <f>MEDIAN(E62:E71)</f>
        <v>9.7647999999999999E-2</v>
      </c>
      <c r="F73" s="35">
        <f>MEDIAN(F62:F71)</f>
        <v>1.1275500000000001</v>
      </c>
      <c r="G73" s="35">
        <f>MEDIAN(G62:G71)</f>
        <v>10.478624</v>
      </c>
    </row>
    <row r="74" spans="1:14" x14ac:dyDescent="0.35">
      <c r="E74" s="35">
        <f t="array" ref="E74">MEDIAN(ABS(E62:E66-MEDIAN(E62:E66)))</f>
        <v>4.8600000000000032E-4</v>
      </c>
      <c r="F74" s="35">
        <f t="array" ref="F74">MEDIAN(ABS(F62:F66-MEDIAN(F62:F66)))</f>
        <v>6.5340000000000398E-3</v>
      </c>
      <c r="G74" s="35">
        <f t="array" ref="G74">MEDIAN(ABS(G62:G66-MEDIAN(G62:G66)))</f>
        <v>0.21327299999999916</v>
      </c>
    </row>
  </sheetData>
  <mergeCells count="1">
    <mergeCell ref="A18:N18"/>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3F7AD-B6A3-4867-BE2C-A8DBD0FC46A1}">
  <dimension ref="A1:O59"/>
  <sheetViews>
    <sheetView zoomScale="55" zoomScaleNormal="55" workbookViewId="0">
      <pane ySplit="1" topLeftCell="A23" activePane="bottomLeft" state="frozen"/>
      <selection pane="bottomLeft" activeCell="A48" sqref="A48"/>
    </sheetView>
  </sheetViews>
  <sheetFormatPr baseColWidth="10" defaultRowHeight="14.5" x14ac:dyDescent="0.35"/>
  <cols>
    <col min="1" max="1" width="18.6328125" bestFit="1" customWidth="1"/>
    <col min="2" max="2" width="5.90625" customWidth="1"/>
    <col min="3" max="3" width="9.81640625" bestFit="1" customWidth="1"/>
    <col min="4" max="4" width="7.54296875" bestFit="1" customWidth="1"/>
    <col min="5" max="6" width="8.81640625" bestFit="1" customWidth="1"/>
    <col min="7" max="7" width="9.81640625" bestFit="1" customWidth="1"/>
    <col min="8" max="9" width="8.81640625" bestFit="1" customWidth="1"/>
    <col min="10" max="10" width="4.7265625" bestFit="1" customWidth="1"/>
    <col min="11" max="11" width="6.7265625" bestFit="1" customWidth="1"/>
    <col min="12" max="12" width="7.7265625" customWidth="1"/>
    <col min="13" max="13" width="6.08984375" customWidth="1"/>
    <col min="14" max="14" width="7.726562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2" spans="1:15" s="29" customFormat="1" x14ac:dyDescent="0.35">
      <c r="H2" s="30"/>
      <c r="I2" s="30"/>
      <c r="L2" s="31"/>
      <c r="M2" s="31"/>
      <c r="O2" s="31"/>
    </row>
    <row r="3" spans="1:15" s="29" customFormat="1" x14ac:dyDescent="0.35">
      <c r="A3" s="34" t="s">
        <v>159</v>
      </c>
      <c r="B3" s="34">
        <v>3496</v>
      </c>
      <c r="C3" t="s">
        <v>146</v>
      </c>
      <c r="D3" s="32">
        <f>((E3/$E$5)+(F3/$F$5))/2</f>
        <v>1</v>
      </c>
      <c r="E3" s="36">
        <v>0.206509</v>
      </c>
      <c r="F3" s="32">
        <v>5.4678000000000004</v>
      </c>
      <c r="H3" s="30"/>
      <c r="I3" s="30"/>
      <c r="L3" s="31"/>
      <c r="M3" s="31"/>
      <c r="O3" s="31"/>
    </row>
    <row r="4" spans="1:15" s="29" customFormat="1" x14ac:dyDescent="0.35">
      <c r="A4" s="34" t="s">
        <v>159</v>
      </c>
      <c r="B4">
        <v>3496</v>
      </c>
      <c r="C4" t="s">
        <v>147</v>
      </c>
      <c r="D4" s="32">
        <f>((E4/$E$5)+(F4/$F$5))/2</f>
        <v>1</v>
      </c>
      <c r="E4" s="36">
        <v>0.206509</v>
      </c>
      <c r="F4" s="32">
        <v>5.4678000000000004</v>
      </c>
      <c r="H4" s="30"/>
      <c r="I4" s="30"/>
      <c r="L4" s="31"/>
      <c r="M4" s="31"/>
      <c r="O4" s="31"/>
    </row>
    <row r="5" spans="1:15" s="29" customFormat="1" x14ac:dyDescent="0.35">
      <c r="A5" s="34" t="s">
        <v>159</v>
      </c>
      <c r="B5">
        <v>3496</v>
      </c>
      <c r="C5" t="s">
        <v>136</v>
      </c>
      <c r="D5" s="32">
        <f>((E5/$E$5)+(F5/$F$5))/2</f>
        <v>1</v>
      </c>
      <c r="E5" s="36">
        <v>0.206509</v>
      </c>
      <c r="F5" s="32">
        <v>5.4678000000000004</v>
      </c>
      <c r="H5" s="30"/>
      <c r="I5" s="30"/>
      <c r="L5" s="31"/>
      <c r="M5" s="31"/>
      <c r="O5" s="31"/>
    </row>
    <row r="6" spans="1:15" s="29" customFormat="1" x14ac:dyDescent="0.35">
      <c r="A6" s="34" t="s">
        <v>159</v>
      </c>
      <c r="B6">
        <v>3496</v>
      </c>
      <c r="C6" t="s">
        <v>148</v>
      </c>
      <c r="D6" s="32">
        <f t="shared" ref="D6:D10" si="0">((E6/$E$5)+(F6/$F$5))/2</f>
        <v>1.0014535933494511</v>
      </c>
      <c r="E6" s="36">
        <v>0.20677700000000002</v>
      </c>
      <c r="F6" s="32">
        <v>5.4766000000000004</v>
      </c>
      <c r="H6" s="30"/>
      <c r="I6" s="30"/>
      <c r="L6" s="31"/>
      <c r="M6" s="31"/>
      <c r="O6" s="31"/>
    </row>
    <row r="7" spans="1:15" s="29" customFormat="1" x14ac:dyDescent="0.35">
      <c r="A7" s="34" t="s">
        <v>159</v>
      </c>
      <c r="B7">
        <v>3496</v>
      </c>
      <c r="C7" t="s">
        <v>149</v>
      </c>
      <c r="D7" s="32">
        <f t="shared" si="0"/>
        <v>0.74253905909755791</v>
      </c>
      <c r="E7" s="36">
        <v>0.16417500000000002</v>
      </c>
      <c r="F7" s="32">
        <v>3.7732000000000001</v>
      </c>
      <c r="H7" s="30"/>
      <c r="I7" s="30"/>
      <c r="L7" s="31"/>
      <c r="M7" s="31"/>
      <c r="O7" s="31"/>
    </row>
    <row r="8" spans="1:15" s="29" customFormat="1" x14ac:dyDescent="0.35">
      <c r="A8" s="34" t="s">
        <v>159</v>
      </c>
      <c r="B8">
        <v>3496</v>
      </c>
      <c r="C8" t="s">
        <v>150</v>
      </c>
      <c r="D8" s="32">
        <f t="shared" si="0"/>
        <v>0.73697952807931766</v>
      </c>
      <c r="E8" s="36">
        <v>0.159828</v>
      </c>
      <c r="F8" s="32">
        <v>3.8275000000000001</v>
      </c>
      <c r="H8" s="30"/>
      <c r="I8" s="30"/>
      <c r="L8" s="31"/>
      <c r="M8" s="31"/>
      <c r="O8" s="31"/>
    </row>
    <row r="9" spans="1:15" s="29" customFormat="1" x14ac:dyDescent="0.35">
      <c r="A9" s="34" t="s">
        <v>159</v>
      </c>
      <c r="B9">
        <v>3496</v>
      </c>
      <c r="C9" t="s">
        <v>151</v>
      </c>
      <c r="D9" s="32">
        <f t="shared" si="0"/>
        <v>0.83577092410417475</v>
      </c>
      <c r="E9" s="36">
        <v>0.174597</v>
      </c>
      <c r="F9" s="32">
        <v>4.5167999999999999</v>
      </c>
      <c r="H9" s="30"/>
      <c r="I9" s="30"/>
      <c r="L9" s="31"/>
      <c r="M9" s="31"/>
      <c r="O9" s="31"/>
    </row>
    <row r="10" spans="1:15" s="29" customFormat="1" x14ac:dyDescent="0.35">
      <c r="A10" s="34" t="s">
        <v>159</v>
      </c>
      <c r="B10">
        <v>3496</v>
      </c>
      <c r="C10" t="s">
        <v>145</v>
      </c>
      <c r="D10" s="32">
        <f t="shared" si="0"/>
        <v>0.76760650066958658</v>
      </c>
      <c r="E10" s="36">
        <v>0.164769</v>
      </c>
      <c r="F10" s="32">
        <v>4.0316000000000001</v>
      </c>
      <c r="H10" s="30"/>
      <c r="I10" s="30"/>
      <c r="L10" s="31"/>
      <c r="M10" s="31"/>
      <c r="O10" s="31"/>
    </row>
    <row r="11" spans="1:15" s="29" customFormat="1" x14ac:dyDescent="0.35">
      <c r="H11" s="30"/>
      <c r="I11" s="30"/>
      <c r="L11" s="31"/>
      <c r="M11" s="31"/>
      <c r="O11" s="31"/>
    </row>
    <row r="12" spans="1:15" x14ac:dyDescent="0.35">
      <c r="A12" s="34" t="s">
        <v>159</v>
      </c>
      <c r="B12">
        <v>3496</v>
      </c>
      <c r="C12" t="s">
        <v>136</v>
      </c>
      <c r="D12" s="32">
        <f t="shared" ref="D12:D16" si="1">((E12/$E$5)+(F12/$F$5))/2</f>
        <v>1</v>
      </c>
      <c r="E12" s="32">
        <v>0.206509</v>
      </c>
      <c r="F12" s="32">
        <v>5.4678000000000004</v>
      </c>
    </row>
    <row r="13" spans="1:15" x14ac:dyDescent="0.35">
      <c r="A13" s="34" t="s">
        <v>159</v>
      </c>
      <c r="B13">
        <v>3496</v>
      </c>
      <c r="C13" t="s">
        <v>137</v>
      </c>
      <c r="D13" s="32">
        <f t="shared" si="1"/>
        <v>0.70147063870350568</v>
      </c>
      <c r="E13" s="32">
        <v>0.15073300000000001</v>
      </c>
      <c r="F13" s="32">
        <v>3.68</v>
      </c>
    </row>
    <row r="14" spans="1:15" x14ac:dyDescent="0.35">
      <c r="A14" s="34" t="s">
        <v>159</v>
      </c>
      <c r="B14">
        <v>3496</v>
      </c>
      <c r="C14" t="s">
        <v>138</v>
      </c>
      <c r="D14" s="32">
        <f t="shared" si="1"/>
        <v>0.72936895651360079</v>
      </c>
      <c r="E14" s="32">
        <v>0.158558</v>
      </c>
      <c r="F14" s="32">
        <v>3.7778999999999998</v>
      </c>
    </row>
    <row r="15" spans="1:15" x14ac:dyDescent="0.35">
      <c r="A15" s="34" t="s">
        <v>159</v>
      </c>
      <c r="B15">
        <v>3496</v>
      </c>
      <c r="C15" t="s">
        <v>139</v>
      </c>
      <c r="D15" s="32">
        <f t="shared" si="1"/>
        <v>0.7038283907840317</v>
      </c>
      <c r="E15" s="32">
        <v>0.15177099999999999</v>
      </c>
      <c r="F15" s="32">
        <v>3.6783000000000001</v>
      </c>
    </row>
    <row r="16" spans="1:15" x14ac:dyDescent="0.35">
      <c r="A16" s="34" t="s">
        <v>159</v>
      </c>
      <c r="B16">
        <v>3496</v>
      </c>
      <c r="C16" t="s">
        <v>140</v>
      </c>
      <c r="D16" s="32">
        <f t="shared" si="1"/>
        <v>0.64938050499434907</v>
      </c>
      <c r="E16" s="32">
        <v>0.139099</v>
      </c>
      <c r="F16" s="32">
        <v>3.4184000000000001</v>
      </c>
    </row>
    <row r="18" spans="1:15" ht="18.5" x14ac:dyDescent="0.45">
      <c r="A18" s="46" t="s">
        <v>135</v>
      </c>
      <c r="B18" s="46"/>
      <c r="C18" s="46"/>
      <c r="D18" s="46"/>
      <c r="E18" s="46"/>
      <c r="F18" s="46"/>
      <c r="G18" s="46"/>
      <c r="H18" s="46"/>
      <c r="I18" s="46"/>
      <c r="J18" s="46"/>
      <c r="K18" s="46"/>
      <c r="L18" s="46"/>
      <c r="M18" s="46"/>
      <c r="N18" s="46"/>
      <c r="O18" s="46"/>
    </row>
    <row r="19" spans="1:15" x14ac:dyDescent="0.35">
      <c r="A19" s="34" t="s">
        <v>159</v>
      </c>
      <c r="B19">
        <v>3496</v>
      </c>
      <c r="C19" t="s">
        <v>135</v>
      </c>
      <c r="D19" s="32">
        <f t="shared" ref="D19:D28" si="2">((E19/$E$5)+(F19/$F$5))/2</f>
        <v>0.62891851354592609</v>
      </c>
      <c r="E19" s="32">
        <v>0.13452500000000001</v>
      </c>
      <c r="F19" s="32">
        <v>3.3157429999999999</v>
      </c>
      <c r="G19" s="32">
        <v>36.127305999999997</v>
      </c>
      <c r="H19" s="32">
        <v>0.128633</v>
      </c>
      <c r="I19" s="32">
        <v>7.2591000000000003E-2</v>
      </c>
      <c r="J19">
        <v>42</v>
      </c>
      <c r="K19">
        <v>100</v>
      </c>
      <c r="L19">
        <v>50</v>
      </c>
      <c r="M19" t="s">
        <v>132</v>
      </c>
      <c r="N19" s="33">
        <f>(32*L19*K19)/B19</f>
        <v>45.766590389016017</v>
      </c>
    </row>
    <row r="20" spans="1:15" x14ac:dyDescent="0.35">
      <c r="A20" s="34" t="s">
        <v>159</v>
      </c>
      <c r="B20">
        <v>3496</v>
      </c>
      <c r="C20" t="s">
        <v>135</v>
      </c>
      <c r="D20" s="32">
        <f t="shared" si="2"/>
        <v>0.62165488900067223</v>
      </c>
      <c r="E20" s="32">
        <v>0.133494</v>
      </c>
      <c r="F20" s="32">
        <v>3.2636090000000002</v>
      </c>
      <c r="G20" s="32">
        <v>36.031298999999997</v>
      </c>
      <c r="H20" s="32">
        <v>0.12703400000000001</v>
      </c>
      <c r="I20" s="32">
        <v>7.1924000000000002E-2</v>
      </c>
      <c r="J20">
        <v>43</v>
      </c>
      <c r="K20">
        <v>100</v>
      </c>
      <c r="L20">
        <v>50</v>
      </c>
      <c r="M20" t="s">
        <v>132</v>
      </c>
      <c r="N20" s="33">
        <f>(32*L20*K20)/B20</f>
        <v>45.766590389016017</v>
      </c>
    </row>
    <row r="21" spans="1:15" x14ac:dyDescent="0.35">
      <c r="A21" s="34" t="s">
        <v>159</v>
      </c>
      <c r="B21">
        <v>3496</v>
      </c>
      <c r="C21" t="s">
        <v>135</v>
      </c>
      <c r="D21" s="32">
        <f t="shared" si="2"/>
        <v>0.64114916784988285</v>
      </c>
      <c r="E21" s="32">
        <v>0.136351</v>
      </c>
      <c r="F21" s="32">
        <v>3.4011450000000001</v>
      </c>
      <c r="G21" s="32">
        <v>37.336255000000001</v>
      </c>
      <c r="H21" s="32">
        <v>0.130302</v>
      </c>
      <c r="I21" s="32">
        <v>6.9552000000000003E-2</v>
      </c>
      <c r="J21">
        <v>44</v>
      </c>
      <c r="K21">
        <v>100</v>
      </c>
      <c r="L21">
        <v>50</v>
      </c>
      <c r="M21" t="s">
        <v>132</v>
      </c>
      <c r="N21" s="33">
        <f>(32*L21*K21)/B21</f>
        <v>45.766590389016017</v>
      </c>
    </row>
    <row r="22" spans="1:15" x14ac:dyDescent="0.35">
      <c r="A22" s="34" t="s">
        <v>159</v>
      </c>
      <c r="B22">
        <v>3496</v>
      </c>
      <c r="C22" t="s">
        <v>135</v>
      </c>
      <c r="D22" s="32">
        <f t="shared" si="2"/>
        <v>0.66085784354074684</v>
      </c>
      <c r="E22" s="32">
        <v>0.14070299999999999</v>
      </c>
      <c r="F22" s="32">
        <v>3.5014419999999999</v>
      </c>
      <c r="G22" s="32">
        <v>32.818125000000002</v>
      </c>
      <c r="H22" s="32">
        <v>0.13420799999999999</v>
      </c>
      <c r="I22" s="32">
        <v>7.6371999999999995E-2</v>
      </c>
      <c r="J22">
        <v>45</v>
      </c>
      <c r="K22">
        <v>100</v>
      </c>
      <c r="L22">
        <v>50</v>
      </c>
      <c r="M22" t="s">
        <v>132</v>
      </c>
      <c r="N22" s="33">
        <f>(32*L22*K22)/B22</f>
        <v>45.766590389016017</v>
      </c>
    </row>
    <row r="23" spans="1:15" x14ac:dyDescent="0.35">
      <c r="A23" s="34" t="s">
        <v>159</v>
      </c>
      <c r="B23">
        <v>3496</v>
      </c>
      <c r="C23" t="s">
        <v>135</v>
      </c>
      <c r="D23" s="32">
        <f t="shared" si="2"/>
        <v>0.69992598761931868</v>
      </c>
      <c r="E23" s="32">
        <v>0.14765800000000001</v>
      </c>
      <c r="F23" s="32">
        <v>3.744526</v>
      </c>
      <c r="G23" s="32">
        <v>43.056027</v>
      </c>
      <c r="H23" s="32">
        <v>0.13866300000000001</v>
      </c>
      <c r="I23" s="32">
        <v>6.9878999999999997E-2</v>
      </c>
      <c r="J23">
        <v>46</v>
      </c>
      <c r="K23">
        <v>100</v>
      </c>
      <c r="L23">
        <v>50</v>
      </c>
      <c r="M23" t="s">
        <v>132</v>
      </c>
      <c r="N23" s="33">
        <f>(32*L23*K23)/B23</f>
        <v>45.766590389016017</v>
      </c>
    </row>
    <row r="24" spans="1:15" x14ac:dyDescent="0.35">
      <c r="A24" s="34" t="s">
        <v>159</v>
      </c>
      <c r="B24">
        <v>3496</v>
      </c>
      <c r="C24" t="s">
        <v>135</v>
      </c>
      <c r="D24" s="32">
        <f t="shared" si="2"/>
        <v>0.63250307517094817</v>
      </c>
      <c r="E24" s="32">
        <v>0.136074</v>
      </c>
      <c r="F24" s="32">
        <v>3.3139289999999999</v>
      </c>
      <c r="G24" s="32">
        <v>36.453020000000002</v>
      </c>
      <c r="H24" s="32">
        <v>0.130051</v>
      </c>
      <c r="I24" s="32">
        <v>7.1531999999999998E-2</v>
      </c>
      <c r="J24">
        <v>47</v>
      </c>
      <c r="K24">
        <v>100</v>
      </c>
      <c r="L24">
        <v>50</v>
      </c>
      <c r="M24" t="s">
        <v>132</v>
      </c>
      <c r="N24" s="33">
        <f>(32*L24*K24)/B24</f>
        <v>45.766590389016017</v>
      </c>
    </row>
    <row r="25" spans="1:15" x14ac:dyDescent="0.35">
      <c r="A25" s="34" t="s">
        <v>159</v>
      </c>
      <c r="B25">
        <v>3496</v>
      </c>
      <c r="C25" t="s">
        <v>135</v>
      </c>
      <c r="D25" s="32">
        <f t="shared" si="2"/>
        <v>0.62490807391510872</v>
      </c>
      <c r="E25" s="32">
        <v>0.13375699999999999</v>
      </c>
      <c r="F25" s="32">
        <v>3.2922210000000001</v>
      </c>
      <c r="G25" s="32">
        <v>36.569021999999997</v>
      </c>
      <c r="H25" s="32">
        <v>0.12726599999999999</v>
      </c>
      <c r="I25" s="32">
        <v>7.0125999999999994E-2</v>
      </c>
      <c r="J25">
        <v>48</v>
      </c>
      <c r="K25">
        <v>100</v>
      </c>
      <c r="L25">
        <v>50</v>
      </c>
      <c r="M25" t="s">
        <v>132</v>
      </c>
      <c r="N25" s="33">
        <f>(32*L25*K25)/B25</f>
        <v>45.766590389016017</v>
      </c>
    </row>
    <row r="26" spans="1:15" x14ac:dyDescent="0.35">
      <c r="A26" s="34" t="s">
        <v>159</v>
      </c>
      <c r="B26">
        <v>3496</v>
      </c>
      <c r="C26" t="s">
        <v>135</v>
      </c>
      <c r="D26" s="32">
        <f t="shared" si="2"/>
        <v>0.63014150039428485</v>
      </c>
      <c r="E26" s="32">
        <v>0.13469700000000001</v>
      </c>
      <c r="F26" s="32">
        <v>3.3245629999999999</v>
      </c>
      <c r="G26" s="32">
        <v>34.445729999999998</v>
      </c>
      <c r="H26" s="32">
        <v>0.12808</v>
      </c>
      <c r="I26" s="32">
        <v>6.7756999999999998E-2</v>
      </c>
      <c r="J26">
        <v>49</v>
      </c>
      <c r="K26">
        <v>100</v>
      </c>
      <c r="L26">
        <v>50</v>
      </c>
      <c r="M26" t="s">
        <v>132</v>
      </c>
      <c r="N26" s="33">
        <f>(32*L26*K26)/B26</f>
        <v>45.766590389016017</v>
      </c>
    </row>
    <row r="27" spans="1:15" x14ac:dyDescent="0.35">
      <c r="A27" s="34" t="s">
        <v>159</v>
      </c>
      <c r="B27">
        <v>3496</v>
      </c>
      <c r="C27" t="s">
        <v>135</v>
      </c>
      <c r="D27" s="32">
        <f t="shared" si="2"/>
        <v>0.68971686543202815</v>
      </c>
      <c r="E27" s="32">
        <v>0.14807100000000001</v>
      </c>
      <c r="F27" s="32">
        <v>3.6219480000000002</v>
      </c>
      <c r="G27" s="32">
        <v>44.630665</v>
      </c>
      <c r="H27" s="32">
        <v>0.14313799999999999</v>
      </c>
      <c r="I27" s="32">
        <v>7.6839000000000005E-2</v>
      </c>
      <c r="J27">
        <v>50</v>
      </c>
      <c r="K27">
        <v>100</v>
      </c>
      <c r="L27">
        <v>50</v>
      </c>
      <c r="M27" t="s">
        <v>132</v>
      </c>
      <c r="N27" s="33">
        <f>(32*L27*K27)/B27</f>
        <v>45.766590389016017</v>
      </c>
    </row>
    <row r="28" spans="1:15" x14ac:dyDescent="0.35">
      <c r="A28" s="34" t="s">
        <v>159</v>
      </c>
      <c r="B28">
        <v>3496</v>
      </c>
      <c r="C28" t="s">
        <v>135</v>
      </c>
      <c r="D28" s="32">
        <f t="shared" si="2"/>
        <v>0.63539974867191906</v>
      </c>
      <c r="E28" s="32">
        <v>0.13603599999999999</v>
      </c>
      <c r="F28" s="32">
        <v>3.3466119999999999</v>
      </c>
      <c r="G28" s="32">
        <v>38.354450999999997</v>
      </c>
      <c r="H28" s="32">
        <v>0.12975600000000001</v>
      </c>
      <c r="I28" s="32">
        <v>7.3373999999999995E-2</v>
      </c>
      <c r="J28">
        <v>51</v>
      </c>
      <c r="K28">
        <v>100</v>
      </c>
      <c r="L28">
        <v>50</v>
      </c>
      <c r="M28" t="s">
        <v>132</v>
      </c>
      <c r="N28" s="33">
        <f>(32*L28*K28)/B28</f>
        <v>45.766590389016017</v>
      </c>
    </row>
    <row r="29" spans="1:15" x14ac:dyDescent="0.35">
      <c r="A29" s="34"/>
      <c r="C29" t="s">
        <v>157</v>
      </c>
      <c r="D29" s="35">
        <f>AVERAGE(D19:D28)</f>
        <v>0.64651756651408354</v>
      </c>
      <c r="E29" s="35">
        <f>AVERAGE(E19:E28)</f>
        <v>0.1381366</v>
      </c>
      <c r="F29" s="35">
        <f>AVERAGE(F19:F28)</f>
        <v>3.4125737999999997</v>
      </c>
      <c r="G29" s="35">
        <f>AVERAGE(G19:G28)</f>
        <v>37.582189999999997</v>
      </c>
      <c r="H29" s="32"/>
      <c r="I29" s="32"/>
    </row>
    <row r="30" spans="1:15" x14ac:dyDescent="0.35">
      <c r="C30" t="s">
        <v>158</v>
      </c>
      <c r="D30" s="35">
        <f>MEDIAN(D19:D28)</f>
        <v>0.63395141192143356</v>
      </c>
      <c r="E30" s="35">
        <f>MEDIAN(E19:E28)</f>
        <v>0.13605499999999998</v>
      </c>
      <c r="F30" s="35">
        <f>MEDIAN(F19:F28)</f>
        <v>3.3355874999999999</v>
      </c>
      <c r="G30" s="35">
        <f>MEDIAN(G19:G28)</f>
        <v>36.511021</v>
      </c>
      <c r="H30" s="32"/>
      <c r="I30" s="32"/>
    </row>
    <row r="31" spans="1:15" x14ac:dyDescent="0.35">
      <c r="C31" t="s">
        <v>156</v>
      </c>
      <c r="D31" s="35">
        <f t="array" ref="D31">MEDIAN(ABS(D19:D28-MEDIAN(D19:D28)))</f>
        <v>8.1205469673870656E-3</v>
      </c>
      <c r="E31" s="35">
        <f t="array" ref="E31">MEDIAN(ABS(E19:E28-MEDIAN(E19:E28)))</f>
        <v>1.9139999999999852E-3</v>
      </c>
      <c r="F31" s="35">
        <f t="array" ref="F31">MEDIAN(ABS(F19:F28-MEDIAN(F19:F28)))</f>
        <v>5.446200000000001E-2</v>
      </c>
      <c r="G31" s="35">
        <f t="array" ref="G31">MEDIAN(ABS(G19:G28-MEDIAN(G19:G28)))</f>
        <v>1.3343319999999999</v>
      </c>
      <c r="H31" s="32"/>
      <c r="I31" s="32"/>
    </row>
    <row r="32" spans="1:15" x14ac:dyDescent="0.35">
      <c r="E32" s="32"/>
      <c r="F32" s="32"/>
      <c r="G32" s="32"/>
      <c r="H32" s="32"/>
      <c r="I32" s="32"/>
    </row>
    <row r="33" spans="1:14" x14ac:dyDescent="0.35">
      <c r="A33" s="34" t="s">
        <v>159</v>
      </c>
      <c r="B33">
        <v>3496</v>
      </c>
      <c r="C33" t="s">
        <v>135</v>
      </c>
      <c r="D33" s="32">
        <f t="shared" ref="D33:D42" si="3">((E33/$E$5)+(F33/$F$5))/2</f>
        <v>0.74595067553502248</v>
      </c>
      <c r="E33" s="32">
        <v>0.16148499999999999</v>
      </c>
      <c r="F33" s="32">
        <v>3.881732</v>
      </c>
      <c r="G33" s="32">
        <v>53.705607999999998</v>
      </c>
      <c r="H33" s="32">
        <v>0.155362</v>
      </c>
      <c r="I33" s="32">
        <v>8.4476999999999997E-2</v>
      </c>
      <c r="J33">
        <v>42</v>
      </c>
      <c r="K33">
        <v>200</v>
      </c>
      <c r="L33">
        <v>100</v>
      </c>
      <c r="M33" t="s">
        <v>132</v>
      </c>
      <c r="N33" s="33">
        <f>(32*L33*K33)/B33</f>
        <v>183.06636155606407</v>
      </c>
    </row>
    <row r="34" spans="1:14" x14ac:dyDescent="0.35">
      <c r="A34" s="34" t="s">
        <v>159</v>
      </c>
      <c r="B34">
        <v>3496</v>
      </c>
      <c r="C34" t="s">
        <v>135</v>
      </c>
      <c r="D34" s="32">
        <f t="shared" si="3"/>
        <v>0.75101398115490015</v>
      </c>
      <c r="E34" s="32">
        <v>0.16200100000000001</v>
      </c>
      <c r="F34" s="32">
        <v>3.9234399999999998</v>
      </c>
      <c r="G34" s="32">
        <v>60.134951999999998</v>
      </c>
      <c r="H34" s="32">
        <v>0.158161</v>
      </c>
      <c r="I34" s="32">
        <v>9.0129000000000001E-2</v>
      </c>
      <c r="J34">
        <v>43</v>
      </c>
      <c r="K34">
        <v>200</v>
      </c>
      <c r="L34">
        <v>100</v>
      </c>
      <c r="M34" t="s">
        <v>132</v>
      </c>
      <c r="N34" s="33">
        <f>(32*L34*K34)/B34</f>
        <v>183.06636155606407</v>
      </c>
    </row>
    <row r="35" spans="1:14" x14ac:dyDescent="0.35">
      <c r="A35" s="34" t="s">
        <v>159</v>
      </c>
      <c r="B35">
        <v>3496</v>
      </c>
      <c r="C35" t="s">
        <v>135</v>
      </c>
      <c r="D35" s="32">
        <f t="shared" si="3"/>
        <v>0.74726900084909553</v>
      </c>
      <c r="E35" s="32">
        <v>0.16037599999999999</v>
      </c>
      <c r="F35" s="32">
        <v>3.9255119999999999</v>
      </c>
      <c r="G35" s="32">
        <v>55.393279999999997</v>
      </c>
      <c r="H35" s="32">
        <v>0.15901999999999999</v>
      </c>
      <c r="I35" s="32">
        <v>7.9015000000000002E-2</v>
      </c>
      <c r="J35">
        <v>44</v>
      </c>
      <c r="K35">
        <v>200</v>
      </c>
      <c r="L35">
        <v>100</v>
      </c>
      <c r="M35" t="s">
        <v>132</v>
      </c>
      <c r="N35" s="33">
        <f>(32*L35*K35)/B35</f>
        <v>183.06636155606407</v>
      </c>
    </row>
    <row r="36" spans="1:14" x14ac:dyDescent="0.35">
      <c r="A36" s="34" t="s">
        <v>159</v>
      </c>
      <c r="B36">
        <v>3496</v>
      </c>
      <c r="C36" t="s">
        <v>135</v>
      </c>
      <c r="D36" s="32">
        <f t="shared" si="3"/>
        <v>0.77115634852308368</v>
      </c>
      <c r="E36" s="32">
        <v>0.167182</v>
      </c>
      <c r="F36" s="32">
        <v>4.0065299999999997</v>
      </c>
      <c r="G36" s="32">
        <v>48.456280999999997</v>
      </c>
      <c r="H36" s="32">
        <v>0.16162000000000001</v>
      </c>
      <c r="I36" s="32">
        <v>8.7210999999999997E-2</v>
      </c>
      <c r="J36">
        <v>45</v>
      </c>
      <c r="K36">
        <v>200</v>
      </c>
      <c r="L36">
        <v>100</v>
      </c>
      <c r="M36" t="s">
        <v>132</v>
      </c>
      <c r="N36" s="33">
        <f>(32*L36*K36)/B36</f>
        <v>183.06636155606407</v>
      </c>
    </row>
    <row r="37" spans="1:14" x14ac:dyDescent="0.35">
      <c r="A37" s="34" t="s">
        <v>159</v>
      </c>
      <c r="B37">
        <v>3496</v>
      </c>
      <c r="C37" t="s">
        <v>135</v>
      </c>
      <c r="D37" s="32">
        <f t="shared" si="3"/>
        <v>0.66091311070450987</v>
      </c>
      <c r="E37" s="32">
        <v>0.14233799999999999</v>
      </c>
      <c r="F37" s="32">
        <v>3.4587560000000002</v>
      </c>
      <c r="G37" s="32">
        <v>38.265050000000002</v>
      </c>
      <c r="H37" s="32">
        <v>0.13847000000000001</v>
      </c>
      <c r="I37" s="32">
        <v>7.8635999999999998E-2</v>
      </c>
      <c r="J37">
        <v>46</v>
      </c>
      <c r="K37">
        <v>200</v>
      </c>
      <c r="L37">
        <v>100</v>
      </c>
      <c r="M37" t="s">
        <v>132</v>
      </c>
      <c r="N37" s="33">
        <f>(32*L37*K37)/B37</f>
        <v>183.06636155606407</v>
      </c>
    </row>
    <row r="38" spans="1:14" x14ac:dyDescent="0.35">
      <c r="A38" s="34" t="s">
        <v>159</v>
      </c>
      <c r="B38">
        <v>3496</v>
      </c>
      <c r="C38" t="s">
        <v>135</v>
      </c>
      <c r="D38" s="32">
        <f t="shared" si="3"/>
        <v>0.68238945078782509</v>
      </c>
      <c r="E38" s="32">
        <v>0.147374</v>
      </c>
      <c r="F38" s="32">
        <v>3.560273</v>
      </c>
      <c r="G38" s="32">
        <v>53.028903</v>
      </c>
      <c r="H38" s="32">
        <v>0.144178</v>
      </c>
      <c r="I38" s="32">
        <v>8.5365999999999997E-2</v>
      </c>
      <c r="J38">
        <v>47</v>
      </c>
      <c r="K38">
        <v>200</v>
      </c>
      <c r="L38">
        <v>100</v>
      </c>
      <c r="M38" t="s">
        <v>132</v>
      </c>
      <c r="N38" s="33">
        <f>(32*L38*K38)/B38</f>
        <v>183.06636155606407</v>
      </c>
    </row>
    <row r="39" spans="1:14" x14ac:dyDescent="0.35">
      <c r="A39" s="34" t="s">
        <v>159</v>
      </c>
      <c r="B39">
        <v>3496</v>
      </c>
      <c r="C39" t="s">
        <v>135</v>
      </c>
      <c r="D39" s="32">
        <f t="shared" si="3"/>
        <v>0.68280962415206503</v>
      </c>
      <c r="E39" s="32">
        <v>0.14766699999999999</v>
      </c>
      <c r="F39" s="32">
        <v>3.5571100000000002</v>
      </c>
      <c r="G39" s="32">
        <v>50.526065000000003</v>
      </c>
      <c r="H39" s="32">
        <v>0.14091100000000001</v>
      </c>
      <c r="I39" s="32">
        <v>8.2019999999999996E-2</v>
      </c>
      <c r="J39">
        <v>48</v>
      </c>
      <c r="K39">
        <v>200</v>
      </c>
      <c r="L39">
        <v>100</v>
      </c>
      <c r="M39" t="s">
        <v>132</v>
      </c>
      <c r="N39" s="33">
        <f>(32*L39*K39)/B39</f>
        <v>183.06636155606407</v>
      </c>
    </row>
    <row r="40" spans="1:14" x14ac:dyDescent="0.35">
      <c r="A40" s="34" t="s">
        <v>159</v>
      </c>
      <c r="B40">
        <v>3496</v>
      </c>
      <c r="C40" t="s">
        <v>135</v>
      </c>
      <c r="D40" s="32">
        <f t="shared" si="3"/>
        <v>0.68237407265260752</v>
      </c>
      <c r="E40" s="32">
        <v>0.14791000000000001</v>
      </c>
      <c r="F40" s="32">
        <v>3.5459130000000001</v>
      </c>
      <c r="G40" s="32">
        <v>47.288834000000001</v>
      </c>
      <c r="H40" s="32">
        <v>0.14263300000000001</v>
      </c>
      <c r="I40" s="32">
        <v>7.8211000000000003E-2</v>
      </c>
      <c r="J40">
        <v>49</v>
      </c>
      <c r="K40">
        <v>200</v>
      </c>
      <c r="L40">
        <v>100</v>
      </c>
      <c r="M40" t="s">
        <v>132</v>
      </c>
      <c r="N40" s="33">
        <f>(32*L40*K40)/B40</f>
        <v>183.06636155606407</v>
      </c>
    </row>
    <row r="41" spans="1:14" x14ac:dyDescent="0.35">
      <c r="A41" s="34" t="s">
        <v>159</v>
      </c>
      <c r="B41">
        <v>3496</v>
      </c>
      <c r="C41" t="s">
        <v>135</v>
      </c>
      <c r="D41" s="32">
        <f t="shared" si="3"/>
        <v>0.70879453126798819</v>
      </c>
      <c r="E41" s="32">
        <v>0.15363299999999999</v>
      </c>
      <c r="F41" s="32">
        <v>3.6833070000000001</v>
      </c>
      <c r="G41" s="32">
        <v>49.927337000000001</v>
      </c>
      <c r="H41" s="32">
        <v>0.14777499999999999</v>
      </c>
      <c r="I41" s="32">
        <v>8.7075E-2</v>
      </c>
      <c r="J41">
        <v>50</v>
      </c>
      <c r="K41">
        <v>200</v>
      </c>
      <c r="L41">
        <v>100</v>
      </c>
      <c r="M41" t="s">
        <v>132</v>
      </c>
      <c r="N41" s="33">
        <f>(32*L41*K41)/B41</f>
        <v>183.06636155606407</v>
      </c>
    </row>
    <row r="42" spans="1:14" x14ac:dyDescent="0.35">
      <c r="A42" s="34" t="s">
        <v>159</v>
      </c>
      <c r="B42">
        <v>3496</v>
      </c>
      <c r="C42" t="s">
        <v>135</v>
      </c>
      <c r="D42" s="32">
        <f t="shared" si="3"/>
        <v>0.67400665173741081</v>
      </c>
      <c r="E42" s="32">
        <v>0.14618200000000001</v>
      </c>
      <c r="F42" s="32">
        <v>3.5001630000000001</v>
      </c>
      <c r="G42" s="32">
        <v>45.915934</v>
      </c>
      <c r="H42" s="32">
        <v>0.13919100000000001</v>
      </c>
      <c r="I42" s="32">
        <v>7.8868999999999995E-2</v>
      </c>
      <c r="J42">
        <v>51</v>
      </c>
      <c r="K42">
        <v>200</v>
      </c>
      <c r="L42">
        <v>100</v>
      </c>
      <c r="M42" t="s">
        <v>132</v>
      </c>
      <c r="N42" s="33">
        <f>(32*L42*K42)/B42</f>
        <v>183.06636155606407</v>
      </c>
    </row>
    <row r="43" spans="1:14" x14ac:dyDescent="0.35">
      <c r="A43" s="34"/>
      <c r="C43" t="s">
        <v>157</v>
      </c>
      <c r="D43" s="35">
        <f>AVERAGE(D33:D42)</f>
        <v>0.71066774473645089</v>
      </c>
      <c r="E43" s="35">
        <f>AVERAGE(E33:E42)</f>
        <v>0.1536148</v>
      </c>
      <c r="F43" s="35">
        <f>AVERAGE(F33:F42)</f>
        <v>3.7042735999999996</v>
      </c>
      <c r="G43" s="35">
        <f>AVERAGE(G33:G42)</f>
        <v>50.264224400000003</v>
      </c>
      <c r="H43" s="32"/>
      <c r="I43" s="32"/>
    </row>
    <row r="44" spans="1:14" x14ac:dyDescent="0.35">
      <c r="C44" t="s">
        <v>158</v>
      </c>
      <c r="D44" s="35">
        <f>MEDIAN(D33:D42)</f>
        <v>0.69580207771002667</v>
      </c>
      <c r="E44" s="35">
        <f>MEDIAN(E33:E42)</f>
        <v>0.1507715</v>
      </c>
      <c r="F44" s="35">
        <f>MEDIAN(F33:F42)</f>
        <v>3.6217899999999998</v>
      </c>
      <c r="G44" s="35">
        <f>MEDIAN(G33:G42)</f>
        <v>50.226701000000006</v>
      </c>
      <c r="H44" s="32"/>
      <c r="I44" s="32"/>
    </row>
    <row r="45" spans="1:14" x14ac:dyDescent="0.35">
      <c r="C45" t="s">
        <v>156</v>
      </c>
      <c r="D45" s="35">
        <f t="array" ref="D45">MEDIAN(ABS(D33:D42-MEDIAN(D33:D42)))</f>
        <v>2.8342196489066329E-2</v>
      </c>
      <c r="E45" s="35">
        <f t="array" ref="E45">MEDIAN(ABS(E33:E42-MEDIAN(E33:E42)))</f>
        <v>6.5115000000000034E-3</v>
      </c>
      <c r="F45" s="35">
        <f t="array" ref="F45">MEDIAN(ABS(F33:F42-MEDIAN(F33:F42)))</f>
        <v>0.14233049999999969</v>
      </c>
      <c r="G45" s="35">
        <f t="array" ref="G45">MEDIAN(ABS(G33:G42-MEDIAN(G33:G42)))</f>
        <v>3.2083869999999983</v>
      </c>
      <c r="H45" s="32"/>
      <c r="I45" s="32"/>
    </row>
    <row r="46" spans="1:14" x14ac:dyDescent="0.35">
      <c r="E46" s="32"/>
      <c r="F46" s="32"/>
      <c r="G46" s="32"/>
      <c r="H46" s="32"/>
      <c r="I46" s="32"/>
    </row>
    <row r="47" spans="1:14" x14ac:dyDescent="0.35">
      <c r="A47" s="34" t="s">
        <v>159</v>
      </c>
      <c r="B47">
        <v>3496</v>
      </c>
      <c r="C47" t="s">
        <v>135</v>
      </c>
      <c r="E47" s="32">
        <v>0.184671</v>
      </c>
      <c r="F47" s="32">
        <v>4.5734339999999998</v>
      </c>
      <c r="G47" s="32">
        <v>72.265618000000003</v>
      </c>
      <c r="H47" s="32">
        <v>0.18071999999999999</v>
      </c>
      <c r="I47" s="32">
        <v>9.6931000000000003E-2</v>
      </c>
      <c r="J47">
        <v>42</v>
      </c>
      <c r="K47">
        <v>400</v>
      </c>
      <c r="L47">
        <v>200</v>
      </c>
      <c r="M47" t="s">
        <v>132</v>
      </c>
      <c r="N47" s="33">
        <f>(32*L47*K47)/B47</f>
        <v>732.26544622425627</v>
      </c>
    </row>
    <row r="48" spans="1:14" x14ac:dyDescent="0.35">
      <c r="A48" s="34" t="s">
        <v>159</v>
      </c>
      <c r="B48">
        <v>3496</v>
      </c>
      <c r="C48" t="s">
        <v>135</v>
      </c>
      <c r="E48" s="32">
        <v>0.19212399999999999</v>
      </c>
      <c r="F48" s="32">
        <v>4.8374389999999998</v>
      </c>
      <c r="G48" s="32">
        <v>91.732324000000006</v>
      </c>
      <c r="H48" s="32">
        <v>0.19702700000000001</v>
      </c>
      <c r="I48" s="32">
        <v>0.10796699999999999</v>
      </c>
      <c r="J48">
        <v>43</v>
      </c>
      <c r="K48">
        <v>400</v>
      </c>
      <c r="L48">
        <v>200</v>
      </c>
      <c r="M48" t="s">
        <v>132</v>
      </c>
      <c r="N48" s="33">
        <f>(32*L48*K48)/B48</f>
        <v>732.26544622425627</v>
      </c>
    </row>
    <row r="49" spans="1:14" x14ac:dyDescent="0.35">
      <c r="A49" s="34" t="s">
        <v>159</v>
      </c>
      <c r="B49">
        <v>3496</v>
      </c>
      <c r="C49" t="s">
        <v>135</v>
      </c>
      <c r="E49" s="32">
        <v>0.177511</v>
      </c>
      <c r="F49" s="32">
        <v>4.3105010000000004</v>
      </c>
      <c r="G49" s="32">
        <v>80.269553000000002</v>
      </c>
      <c r="H49" s="32">
        <v>0.17250099999999999</v>
      </c>
      <c r="I49" s="32">
        <v>0.103754</v>
      </c>
      <c r="J49">
        <v>44</v>
      </c>
      <c r="K49">
        <v>400</v>
      </c>
      <c r="L49">
        <v>200</v>
      </c>
      <c r="M49" t="s">
        <v>132</v>
      </c>
      <c r="N49" s="33">
        <f>(32*L49*K49)/B49</f>
        <v>732.26544622425627</v>
      </c>
    </row>
    <row r="50" spans="1:14" x14ac:dyDescent="0.35">
      <c r="A50" s="34" t="s">
        <v>159</v>
      </c>
      <c r="B50">
        <v>3496</v>
      </c>
      <c r="C50" t="s">
        <v>135</v>
      </c>
      <c r="E50" s="32">
        <v>0.20209099999999999</v>
      </c>
      <c r="F50" s="32">
        <v>5.1970780000000003</v>
      </c>
      <c r="G50" s="32">
        <v>102.160428</v>
      </c>
      <c r="H50" s="32">
        <v>0.19864299999999999</v>
      </c>
      <c r="I50" s="32">
        <v>0.105846</v>
      </c>
      <c r="J50">
        <v>45</v>
      </c>
      <c r="K50">
        <v>400</v>
      </c>
      <c r="L50">
        <v>200</v>
      </c>
      <c r="M50" t="s">
        <v>132</v>
      </c>
      <c r="N50" s="33">
        <f>(32*L50*K50)/B50</f>
        <v>732.26544622425627</v>
      </c>
    </row>
    <row r="51" spans="1:14" x14ac:dyDescent="0.35">
      <c r="A51" s="34" t="s">
        <v>159</v>
      </c>
      <c r="B51">
        <v>3496</v>
      </c>
      <c r="C51" t="s">
        <v>135</v>
      </c>
      <c r="E51" s="32">
        <v>0.17275399999999999</v>
      </c>
      <c r="F51" s="32">
        <v>4.0214530000000002</v>
      </c>
      <c r="G51" s="32">
        <v>67.251390000000001</v>
      </c>
      <c r="H51" s="32">
        <v>0.16536500000000001</v>
      </c>
      <c r="I51" s="32">
        <v>0.104916</v>
      </c>
      <c r="J51">
        <v>46</v>
      </c>
      <c r="K51">
        <v>400</v>
      </c>
      <c r="L51">
        <v>200</v>
      </c>
      <c r="M51" t="s">
        <v>132</v>
      </c>
      <c r="N51" s="33">
        <f>(32*L51*K51)/B51</f>
        <v>732.26544622425627</v>
      </c>
    </row>
    <row r="52" spans="1:14" x14ac:dyDescent="0.35">
      <c r="A52" s="34" t="s">
        <v>159</v>
      </c>
      <c r="B52">
        <v>3496</v>
      </c>
      <c r="C52" t="s">
        <v>135</v>
      </c>
      <c r="E52" s="32">
        <v>0.16275700000000001</v>
      </c>
      <c r="F52" s="32">
        <v>3.877475</v>
      </c>
      <c r="G52" s="32">
        <v>63.156585999999997</v>
      </c>
      <c r="H52" s="32">
        <v>0.15487799999999999</v>
      </c>
      <c r="I52" s="32">
        <v>9.4560000000000005E-2</v>
      </c>
      <c r="J52">
        <v>47</v>
      </c>
      <c r="K52">
        <v>400</v>
      </c>
      <c r="L52">
        <v>200</v>
      </c>
      <c r="M52" t="s">
        <v>132</v>
      </c>
      <c r="N52" s="33">
        <f>(32*L52*K52)/B52</f>
        <v>732.26544622425627</v>
      </c>
    </row>
    <row r="53" spans="1:14" x14ac:dyDescent="0.35">
      <c r="A53" s="34" t="s">
        <v>159</v>
      </c>
      <c r="B53">
        <v>3496</v>
      </c>
      <c r="C53" t="s">
        <v>135</v>
      </c>
      <c r="E53" s="32">
        <v>0.207371</v>
      </c>
      <c r="F53" s="32">
        <v>4.9700329999999999</v>
      </c>
      <c r="G53" s="32">
        <v>109.121844</v>
      </c>
      <c r="H53" s="32">
        <v>0.19405700000000001</v>
      </c>
      <c r="I53" s="32">
        <v>0.136631</v>
      </c>
      <c r="J53">
        <v>48</v>
      </c>
      <c r="K53">
        <v>400</v>
      </c>
      <c r="L53">
        <v>200</v>
      </c>
      <c r="M53" t="s">
        <v>132</v>
      </c>
      <c r="N53" s="33">
        <f>(32*L53*K53)/B53</f>
        <v>732.26544622425627</v>
      </c>
    </row>
    <row r="54" spans="1:14" x14ac:dyDescent="0.35">
      <c r="J54">
        <v>49</v>
      </c>
    </row>
    <row r="55" spans="1:14" x14ac:dyDescent="0.35">
      <c r="J55">
        <v>50</v>
      </c>
    </row>
    <row r="56" spans="1:14" x14ac:dyDescent="0.35">
      <c r="J56">
        <v>51</v>
      </c>
    </row>
    <row r="57" spans="1:14" x14ac:dyDescent="0.35">
      <c r="C57" t="s">
        <v>157</v>
      </c>
      <c r="E57" s="35">
        <f>AVERAGE(E47:E56)</f>
        <v>0.1856112857142857</v>
      </c>
      <c r="F57" s="35">
        <f>AVERAGE(F47:F56)</f>
        <v>4.5410589999999997</v>
      </c>
      <c r="G57" s="35">
        <f>AVERAGE(G47:G56)</f>
        <v>83.708249000000009</v>
      </c>
    </row>
    <row r="58" spans="1:14" x14ac:dyDescent="0.35">
      <c r="C58" t="s">
        <v>158</v>
      </c>
      <c r="E58" s="35">
        <f>MEDIAN(E47:E56)</f>
        <v>0.184671</v>
      </c>
      <c r="F58" s="35">
        <f>MEDIAN(F47:F56)</f>
        <v>4.5734339999999998</v>
      </c>
      <c r="G58" s="35">
        <f>MEDIAN(G47:G56)</f>
        <v>80.269553000000002</v>
      </c>
    </row>
    <row r="59" spans="1:14" x14ac:dyDescent="0.35">
      <c r="C59" t="s">
        <v>156</v>
      </c>
      <c r="E59" s="35">
        <f t="array" ref="E59">MEDIAN(ABS(E47:E53-MEDIAN(E47:E53)))</f>
        <v>1.1917000000000011E-2</v>
      </c>
      <c r="F59" s="35">
        <f t="array" ref="F59">MEDIAN(ABS(F47:F53-MEDIAN(F47:F53)))</f>
        <v>0.39659900000000015</v>
      </c>
      <c r="G59" s="35">
        <f t="array" ref="G59">MEDIAN(ABS(G47:G53-MEDIAN(G47:G53)))</f>
        <v>13.018163000000001</v>
      </c>
    </row>
  </sheetData>
  <mergeCells count="1">
    <mergeCell ref="A18:O18"/>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BBF4-21E6-4FDA-A330-E5CA91F68573}">
  <dimension ref="A1:O59"/>
  <sheetViews>
    <sheetView zoomScale="55" zoomScaleNormal="55" workbookViewId="0">
      <pane ySplit="1" topLeftCell="A8" activePane="bottomLeft" state="frozen"/>
      <selection pane="bottomLeft" activeCell="D10" sqref="D10:F10"/>
    </sheetView>
  </sheetViews>
  <sheetFormatPr baseColWidth="10" defaultRowHeight="14.5" x14ac:dyDescent="0.35"/>
  <cols>
    <col min="1" max="1" width="18.6328125" bestFit="1" customWidth="1"/>
    <col min="2" max="2" width="4.81640625" bestFit="1" customWidth="1"/>
    <col min="4" max="4" width="7.453125" customWidth="1"/>
    <col min="5" max="6" width="8.81640625" bestFit="1" customWidth="1"/>
    <col min="7" max="7" width="9.81640625" customWidth="1"/>
    <col min="8" max="9" width="8.81640625" bestFit="1" customWidth="1"/>
    <col min="10" max="10" width="4.7265625" bestFit="1" customWidth="1"/>
    <col min="11" max="11" width="6.7265625" bestFit="1" customWidth="1"/>
    <col min="12" max="12" width="7.1796875" customWidth="1"/>
    <col min="13" max="13" width="5.54296875" customWidth="1"/>
    <col min="14" max="14" width="6.54296875" bestFit="1" customWidth="1"/>
  </cols>
  <sheetData>
    <row r="1" spans="1:15" s="29" customFormat="1" ht="43.5"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155</v>
      </c>
      <c r="B3">
        <v>6029</v>
      </c>
      <c r="C3" t="s">
        <v>146</v>
      </c>
      <c r="D3" s="32">
        <f>((E3/$E$5)+(F3/$F$5))/2</f>
        <v>1</v>
      </c>
      <c r="E3" s="32">
        <v>0.15923799999999999</v>
      </c>
      <c r="F3" s="32">
        <v>3.4658000000000002</v>
      </c>
    </row>
    <row r="4" spans="1:15" x14ac:dyDescent="0.35">
      <c r="A4" t="s">
        <v>155</v>
      </c>
      <c r="B4">
        <v>6029</v>
      </c>
      <c r="C4" t="s">
        <v>147</v>
      </c>
      <c r="D4" s="32">
        <f t="shared" ref="D4:D10" si="0">((E4/$E$5)+(F4/$F$5))/2</f>
        <v>1</v>
      </c>
      <c r="E4" s="32">
        <v>0.15923799999999999</v>
      </c>
      <c r="F4" s="32">
        <v>3.4658000000000002</v>
      </c>
    </row>
    <row r="5" spans="1:15" x14ac:dyDescent="0.35">
      <c r="A5" t="s">
        <v>155</v>
      </c>
      <c r="B5">
        <v>6029</v>
      </c>
      <c r="C5" t="s">
        <v>136</v>
      </c>
      <c r="D5" s="32">
        <f t="shared" si="0"/>
        <v>1</v>
      </c>
      <c r="E5" s="32">
        <v>0.15923799999999999</v>
      </c>
      <c r="F5" s="32">
        <v>3.4658000000000002</v>
      </c>
    </row>
    <row r="6" spans="1:15" x14ac:dyDescent="0.35">
      <c r="A6" t="s">
        <v>155</v>
      </c>
      <c r="B6">
        <v>6029</v>
      </c>
      <c r="C6" t="s">
        <v>148</v>
      </c>
      <c r="D6" s="32">
        <f t="shared" si="0"/>
        <v>0.99804610802214055</v>
      </c>
      <c r="E6" s="32">
        <v>0.15889600000000001</v>
      </c>
      <c r="F6" s="32">
        <v>3.4597000000000002</v>
      </c>
    </row>
    <row r="7" spans="1:15" x14ac:dyDescent="0.35">
      <c r="A7" t="s">
        <v>155</v>
      </c>
      <c r="B7">
        <v>6029</v>
      </c>
      <c r="C7" t="s">
        <v>149</v>
      </c>
      <c r="D7" s="32">
        <f t="shared" si="0"/>
        <v>1.1763305005365914</v>
      </c>
      <c r="E7" s="32">
        <v>0.19534899999999999</v>
      </c>
      <c r="F7" s="32">
        <v>3.9020999999999999</v>
      </c>
    </row>
    <row r="8" spans="1:15" x14ac:dyDescent="0.35">
      <c r="A8" t="s">
        <v>155</v>
      </c>
      <c r="B8">
        <v>6029</v>
      </c>
      <c r="C8" t="s">
        <v>150</v>
      </c>
      <c r="D8" s="32">
        <f t="shared" si="0"/>
        <v>1.0238842644552064</v>
      </c>
      <c r="E8" s="32">
        <v>0.169514</v>
      </c>
      <c r="F8" s="32">
        <v>3.4077000000000002</v>
      </c>
    </row>
    <row r="9" spans="1:15" x14ac:dyDescent="0.35">
      <c r="A9" t="s">
        <v>155</v>
      </c>
      <c r="B9">
        <v>6029</v>
      </c>
      <c r="C9" t="s">
        <v>151</v>
      </c>
      <c r="D9" s="32">
        <f t="shared" si="0"/>
        <v>0.88178851166991412</v>
      </c>
      <c r="E9" s="32">
        <v>0.14426</v>
      </c>
      <c r="F9" s="32">
        <v>2.9723999999999999</v>
      </c>
    </row>
    <row r="10" spans="1:15" x14ac:dyDescent="0.35">
      <c r="A10" t="s">
        <v>155</v>
      </c>
      <c r="B10">
        <v>6029</v>
      </c>
      <c r="C10" t="s">
        <v>145</v>
      </c>
      <c r="D10" s="32">
        <f t="shared" si="0"/>
        <v>1.0035172471675511</v>
      </c>
      <c r="E10" s="32">
        <v>0.16588999999999998</v>
      </c>
      <c r="F10" s="32">
        <v>3.3454000000000002</v>
      </c>
    </row>
    <row r="11" spans="1:15" x14ac:dyDescent="0.35">
      <c r="E11" s="32"/>
      <c r="F11" s="32"/>
    </row>
    <row r="12" spans="1:15" x14ac:dyDescent="0.35">
      <c r="A12" t="s">
        <v>155</v>
      </c>
      <c r="B12">
        <v>6029</v>
      </c>
      <c r="C12" t="s">
        <v>136</v>
      </c>
      <c r="D12" s="32">
        <f t="shared" ref="D12:D16" si="1">((E12/$E$5)+(F12/$F$5))/2</f>
        <v>1</v>
      </c>
      <c r="E12" s="32">
        <v>0.15923799999999999</v>
      </c>
      <c r="F12" s="32">
        <v>3.4658000000000002</v>
      </c>
    </row>
    <row r="13" spans="1:15" x14ac:dyDescent="0.35">
      <c r="A13" t="s">
        <v>155</v>
      </c>
      <c r="B13">
        <v>6029</v>
      </c>
      <c r="C13" t="s">
        <v>137</v>
      </c>
      <c r="D13" s="32">
        <f t="shared" si="1"/>
        <v>1.0583701789939628</v>
      </c>
      <c r="E13" s="32">
        <v>0.17352699999999999</v>
      </c>
      <c r="F13" s="32">
        <v>3.5594000000000001</v>
      </c>
    </row>
    <row r="14" spans="1:15" x14ac:dyDescent="0.35">
      <c r="A14" t="s">
        <v>155</v>
      </c>
      <c r="B14">
        <v>6029</v>
      </c>
      <c r="C14" t="s">
        <v>138</v>
      </c>
      <c r="D14" s="32">
        <f t="shared" si="1"/>
        <v>1.0823499979634601</v>
      </c>
      <c r="E14" s="32">
        <v>0.17492000000000002</v>
      </c>
      <c r="F14" s="32">
        <v>3.6953</v>
      </c>
    </row>
    <row r="15" spans="1:15" x14ac:dyDescent="0.35">
      <c r="A15" t="s">
        <v>155</v>
      </c>
      <c r="B15">
        <v>6029</v>
      </c>
      <c r="C15" t="s">
        <v>139</v>
      </c>
      <c r="D15" s="32">
        <f t="shared" si="1"/>
        <v>1.0338655232946641</v>
      </c>
      <c r="E15" s="32">
        <v>0.167625</v>
      </c>
      <c r="F15" s="32">
        <v>3.5179999999999998</v>
      </c>
    </row>
    <row r="16" spans="1:15" x14ac:dyDescent="0.35">
      <c r="A16" t="s">
        <v>155</v>
      </c>
      <c r="B16">
        <v>6029</v>
      </c>
      <c r="C16" t="s">
        <v>140</v>
      </c>
      <c r="D16" s="32">
        <f t="shared" si="1"/>
        <v>0.82976923316174933</v>
      </c>
      <c r="E16" s="32">
        <v>0.13655600000000001</v>
      </c>
      <c r="F16" s="32">
        <v>2.7795000000000001</v>
      </c>
    </row>
    <row r="18" spans="1:15" ht="18.5" x14ac:dyDescent="0.45">
      <c r="A18" s="46" t="s">
        <v>135</v>
      </c>
      <c r="B18" s="46"/>
      <c r="C18" s="46"/>
      <c r="D18" s="46"/>
      <c r="E18" s="46"/>
      <c r="F18" s="46"/>
      <c r="G18" s="46"/>
      <c r="H18" s="46"/>
      <c r="I18" s="46"/>
      <c r="J18" s="46"/>
      <c r="K18" s="46"/>
      <c r="L18" s="46"/>
      <c r="M18" s="46"/>
      <c r="N18" s="46"/>
      <c r="O18" s="46"/>
    </row>
    <row r="19" spans="1:15" x14ac:dyDescent="0.35">
      <c r="A19" t="s">
        <v>155</v>
      </c>
      <c r="B19">
        <v>6029</v>
      </c>
      <c r="C19" t="s">
        <v>135</v>
      </c>
      <c r="D19" s="32">
        <f t="shared" ref="D19:D28" si="2">((E19/$E$5)+(F19/$F$5))/2</f>
        <v>0.86897240565925038</v>
      </c>
      <c r="E19" s="32">
        <v>0.14188700000000001</v>
      </c>
      <c r="F19" s="32">
        <v>2.9352119999999999</v>
      </c>
      <c r="G19" s="32">
        <v>53.407215999999998</v>
      </c>
      <c r="H19" s="32">
        <v>0.14485100000000001</v>
      </c>
      <c r="I19" s="32">
        <v>0.108962</v>
      </c>
      <c r="J19">
        <v>42</v>
      </c>
      <c r="K19">
        <v>100</v>
      </c>
      <c r="L19">
        <v>50</v>
      </c>
      <c r="M19" t="s">
        <v>132</v>
      </c>
      <c r="N19" s="33">
        <f t="shared" ref="N19:N28" si="3">(32*L19*K19)/B19</f>
        <v>26.538397744236192</v>
      </c>
    </row>
    <row r="20" spans="1:15" x14ac:dyDescent="0.35">
      <c r="A20" t="s">
        <v>155</v>
      </c>
      <c r="B20">
        <v>6029</v>
      </c>
      <c r="C20" t="s">
        <v>135</v>
      </c>
      <c r="D20" s="32">
        <f t="shared" si="2"/>
        <v>0.87927626251698943</v>
      </c>
      <c r="E20" s="32">
        <v>0.142371</v>
      </c>
      <c r="F20" s="32">
        <v>2.9961000000000002</v>
      </c>
      <c r="G20" s="32">
        <v>49.178536000000001</v>
      </c>
      <c r="H20" s="32">
        <v>0.14598</v>
      </c>
      <c r="I20" s="32">
        <v>0.10863399999999999</v>
      </c>
      <c r="J20">
        <v>43</v>
      </c>
      <c r="K20">
        <v>100</v>
      </c>
      <c r="L20">
        <v>50</v>
      </c>
      <c r="M20" t="s">
        <v>132</v>
      </c>
      <c r="N20" s="33">
        <f t="shared" si="3"/>
        <v>26.538397744236192</v>
      </c>
    </row>
    <row r="21" spans="1:15" x14ac:dyDescent="0.35">
      <c r="A21" t="s">
        <v>155</v>
      </c>
      <c r="B21">
        <v>6029</v>
      </c>
      <c r="C21" t="s">
        <v>135</v>
      </c>
      <c r="D21" s="32">
        <f t="shared" si="2"/>
        <v>0.94918618712735459</v>
      </c>
      <c r="E21" s="32">
        <v>0.15173900000000001</v>
      </c>
      <c r="F21" s="32">
        <v>3.2767940000000002</v>
      </c>
      <c r="G21" s="32">
        <v>68.143540999999999</v>
      </c>
      <c r="H21" s="32">
        <v>0.15623300000000001</v>
      </c>
      <c r="I21" s="32">
        <v>0.136073</v>
      </c>
      <c r="J21">
        <v>44</v>
      </c>
      <c r="K21">
        <v>100</v>
      </c>
      <c r="L21">
        <v>50</v>
      </c>
      <c r="M21" t="s">
        <v>132</v>
      </c>
      <c r="N21" s="33">
        <f t="shared" si="3"/>
        <v>26.538397744236192</v>
      </c>
    </row>
    <row r="22" spans="1:15" x14ac:dyDescent="0.35">
      <c r="A22" t="s">
        <v>155</v>
      </c>
      <c r="B22">
        <v>6029</v>
      </c>
      <c r="C22" t="s">
        <v>135</v>
      </c>
      <c r="D22" s="32">
        <f t="shared" si="2"/>
        <v>0.88876386692323317</v>
      </c>
      <c r="E22" s="32">
        <v>0.14671699999999999</v>
      </c>
      <c r="F22" s="32">
        <v>2.9672740000000002</v>
      </c>
      <c r="G22" s="32">
        <v>50.464449000000002</v>
      </c>
      <c r="H22" s="32">
        <v>0.14761299999999999</v>
      </c>
      <c r="I22" s="32">
        <v>0.10446</v>
      </c>
      <c r="J22">
        <v>45</v>
      </c>
      <c r="K22">
        <v>100</v>
      </c>
      <c r="L22">
        <v>50</v>
      </c>
      <c r="M22" t="s">
        <v>132</v>
      </c>
      <c r="N22" s="33">
        <f t="shared" si="3"/>
        <v>26.538397744236192</v>
      </c>
    </row>
    <row r="23" spans="1:15" x14ac:dyDescent="0.35">
      <c r="A23" t="s">
        <v>155</v>
      </c>
      <c r="B23">
        <v>6029</v>
      </c>
      <c r="C23" t="s">
        <v>135</v>
      </c>
      <c r="D23" s="32">
        <f t="shared" si="2"/>
        <v>0.93026877051600465</v>
      </c>
      <c r="E23" s="32">
        <v>0.15073500000000001</v>
      </c>
      <c r="F23" s="32">
        <v>3.1675179999999998</v>
      </c>
      <c r="G23" s="32">
        <v>58.751610999999997</v>
      </c>
      <c r="H23" s="32">
        <v>0.151778</v>
      </c>
      <c r="I23" s="32">
        <v>0.11716699999999999</v>
      </c>
      <c r="J23">
        <v>46</v>
      </c>
      <c r="K23">
        <v>100</v>
      </c>
      <c r="L23">
        <v>50</v>
      </c>
      <c r="M23" t="s">
        <v>132</v>
      </c>
      <c r="N23" s="33">
        <f t="shared" si="3"/>
        <v>26.538397744236192</v>
      </c>
    </row>
    <row r="24" spans="1:15" x14ac:dyDescent="0.35">
      <c r="A24" t="s">
        <v>155</v>
      </c>
      <c r="B24">
        <v>6029</v>
      </c>
      <c r="C24" t="s">
        <v>135</v>
      </c>
      <c r="D24" s="32">
        <f t="shared" si="2"/>
        <v>0.9533402842234856</v>
      </c>
      <c r="E24" s="32">
        <v>0.15237899999999999</v>
      </c>
      <c r="F24" s="32">
        <v>3.2916590000000001</v>
      </c>
      <c r="G24" s="32">
        <v>64.053561999999999</v>
      </c>
      <c r="H24" s="32">
        <v>0.15452199999999999</v>
      </c>
      <c r="I24" s="32">
        <v>0.127579</v>
      </c>
      <c r="J24">
        <v>47</v>
      </c>
      <c r="K24">
        <v>100</v>
      </c>
      <c r="L24">
        <v>50</v>
      </c>
      <c r="M24" t="s">
        <v>132</v>
      </c>
      <c r="N24" s="33">
        <f t="shared" si="3"/>
        <v>26.538397744236192</v>
      </c>
    </row>
    <row r="25" spans="1:15" x14ac:dyDescent="0.35">
      <c r="A25" t="s">
        <v>155</v>
      </c>
      <c r="B25">
        <v>6029</v>
      </c>
      <c r="C25" t="s">
        <v>135</v>
      </c>
      <c r="D25" s="32">
        <f t="shared" si="2"/>
        <v>0.87937584361055621</v>
      </c>
      <c r="E25" s="32">
        <v>0.14336099999999999</v>
      </c>
      <c r="F25" s="32">
        <v>2.9752429999999999</v>
      </c>
      <c r="G25" s="32">
        <v>56.240006999999999</v>
      </c>
      <c r="H25" s="32">
        <v>0.14630299999999999</v>
      </c>
      <c r="I25" s="32">
        <v>0.115358</v>
      </c>
      <c r="J25">
        <v>48</v>
      </c>
      <c r="K25">
        <v>100</v>
      </c>
      <c r="L25">
        <v>50</v>
      </c>
      <c r="M25" t="s">
        <v>132</v>
      </c>
      <c r="N25" s="33">
        <f t="shared" si="3"/>
        <v>26.538397744236192</v>
      </c>
    </row>
    <row r="26" spans="1:15" x14ac:dyDescent="0.35">
      <c r="A26" t="s">
        <v>155</v>
      </c>
      <c r="B26">
        <v>6029</v>
      </c>
      <c r="C26" t="s">
        <v>135</v>
      </c>
      <c r="D26" s="32">
        <f t="shared" si="2"/>
        <v>0.89290454854628809</v>
      </c>
      <c r="E26" s="32">
        <v>0.14651900000000001</v>
      </c>
      <c r="F26" s="32">
        <v>3.0002849999999999</v>
      </c>
      <c r="G26" s="32">
        <v>50.519584000000002</v>
      </c>
      <c r="H26" s="32">
        <v>0.14762500000000001</v>
      </c>
      <c r="I26" s="32">
        <v>0.107404</v>
      </c>
      <c r="J26">
        <v>49</v>
      </c>
      <c r="K26">
        <v>100</v>
      </c>
      <c r="L26">
        <v>50</v>
      </c>
      <c r="M26" t="s">
        <v>132</v>
      </c>
      <c r="N26" s="33">
        <f t="shared" si="3"/>
        <v>26.538397744236192</v>
      </c>
    </row>
    <row r="27" spans="1:15" x14ac:dyDescent="0.35">
      <c r="A27" t="s">
        <v>155</v>
      </c>
      <c r="B27">
        <v>6029</v>
      </c>
      <c r="C27" t="s">
        <v>135</v>
      </c>
      <c r="D27" s="32">
        <f t="shared" si="2"/>
        <v>0.91272681172468384</v>
      </c>
      <c r="E27" s="32">
        <v>0.14710599999999999</v>
      </c>
      <c r="F27" s="32">
        <v>3.1249090000000002</v>
      </c>
      <c r="G27" s="32">
        <v>58.695971</v>
      </c>
      <c r="H27" s="32">
        <v>0.149696</v>
      </c>
      <c r="I27" s="32">
        <v>0.121502</v>
      </c>
      <c r="J27">
        <v>50</v>
      </c>
      <c r="K27">
        <v>100</v>
      </c>
      <c r="L27">
        <v>50</v>
      </c>
      <c r="M27" t="s">
        <v>132</v>
      </c>
      <c r="N27" s="33">
        <f t="shared" si="3"/>
        <v>26.538397744236192</v>
      </c>
    </row>
    <row r="28" spans="1:15" x14ac:dyDescent="0.35">
      <c r="A28" t="s">
        <v>155</v>
      </c>
      <c r="B28">
        <v>6029</v>
      </c>
      <c r="C28" t="s">
        <v>135</v>
      </c>
      <c r="D28" s="32">
        <f t="shared" si="2"/>
        <v>0.93354726395574672</v>
      </c>
      <c r="E28" s="32">
        <v>0.14999399999999999</v>
      </c>
      <c r="F28" s="32">
        <v>3.2063709999999999</v>
      </c>
      <c r="G28" s="32">
        <v>56.244501999999997</v>
      </c>
      <c r="H28" s="32">
        <v>0.15314</v>
      </c>
      <c r="I28" s="32">
        <v>0.11547</v>
      </c>
      <c r="J28">
        <v>51</v>
      </c>
      <c r="K28">
        <v>100</v>
      </c>
      <c r="L28">
        <v>50</v>
      </c>
      <c r="M28" t="s">
        <v>132</v>
      </c>
      <c r="N28" s="33">
        <f t="shared" si="3"/>
        <v>26.538397744236192</v>
      </c>
    </row>
    <row r="29" spans="1:15" x14ac:dyDescent="0.35">
      <c r="C29" t="s">
        <v>157</v>
      </c>
      <c r="D29" s="35">
        <f>AVERAGE(D19:D28)</f>
        <v>0.90883622448035928</v>
      </c>
      <c r="E29" s="35">
        <f>AVERAGE(E19:E28)</f>
        <v>0.14728080000000002</v>
      </c>
      <c r="F29" s="35">
        <f>AVERAGE(F19:F28)</f>
        <v>3.0941364999999998</v>
      </c>
      <c r="G29" s="35">
        <f>AVERAGE(G19:G28)</f>
        <v>56.569897899999987</v>
      </c>
    </row>
    <row r="30" spans="1:15" x14ac:dyDescent="0.35">
      <c r="C30" t="s">
        <v>158</v>
      </c>
      <c r="D30" s="35">
        <f>MEDIAN(D19:D28)</f>
        <v>0.90281568013548597</v>
      </c>
      <c r="E30" s="35">
        <f>MEDIAN(E19:E28)</f>
        <v>0.14691149999999997</v>
      </c>
      <c r="F30" s="35">
        <f>MEDIAN(F19:F28)</f>
        <v>3.0625970000000002</v>
      </c>
      <c r="G30" s="35">
        <f>MEDIAN(G19:G28)</f>
        <v>56.242254500000001</v>
      </c>
    </row>
    <row r="31" spans="1:15" x14ac:dyDescent="0.35">
      <c r="C31" t="s">
        <v>156</v>
      </c>
      <c r="D31" s="35">
        <f t="array" ref="D31">MEDIAN(ABS(D19:D28-MEDIAN(D19:D28)))</f>
        <v>2.5496253999507612E-2</v>
      </c>
      <c r="E31" s="35">
        <f t="array" ref="E31">MEDIAN(ABS(E19:E28-MEDIAN(E19:E28)))</f>
        <v>3.6870000000000097E-3</v>
      </c>
      <c r="F31" s="35">
        <f t="array" ref="F31">MEDIAN(ABS(F19:F28-MEDIAN(F19:F28)))</f>
        <v>0.10012199999999982</v>
      </c>
      <c r="G31" s="35">
        <f t="array" ref="G31">MEDIAN(ABS(G19:G28-MEDIAN(G19:G28)))</f>
        <v>4.2788545000000013</v>
      </c>
    </row>
    <row r="33" spans="1:14" x14ac:dyDescent="0.35">
      <c r="A33" t="s">
        <v>155</v>
      </c>
      <c r="B33">
        <v>6029</v>
      </c>
      <c r="C33" t="s">
        <v>135</v>
      </c>
      <c r="D33" s="32">
        <f t="shared" ref="D33:D42" si="4">((E33/$E$5)+(F33/$F$5))/2</f>
        <v>0.88113299590055039</v>
      </c>
      <c r="E33" s="32">
        <v>0.143923</v>
      </c>
      <c r="F33" s="32">
        <v>2.9751910000000001</v>
      </c>
      <c r="G33" s="32">
        <v>48.748319000000002</v>
      </c>
      <c r="H33" s="32">
        <v>0.144895</v>
      </c>
      <c r="I33" s="32">
        <v>9.9174999999999999E-2</v>
      </c>
      <c r="J33">
        <v>42</v>
      </c>
      <c r="K33">
        <v>200</v>
      </c>
      <c r="L33">
        <v>100</v>
      </c>
      <c r="M33" t="s">
        <v>132</v>
      </c>
      <c r="N33" s="33">
        <f t="shared" ref="N33:N42" si="5">(32*L33*K33)/B33</f>
        <v>106.15359097694477</v>
      </c>
    </row>
    <row r="34" spans="1:14" x14ac:dyDescent="0.35">
      <c r="A34" t="s">
        <v>155</v>
      </c>
      <c r="B34">
        <v>6029</v>
      </c>
      <c r="C34" t="s">
        <v>135</v>
      </c>
      <c r="D34" s="32">
        <f t="shared" si="4"/>
        <v>0.88603280676953522</v>
      </c>
      <c r="E34" s="32">
        <v>0.14657500000000001</v>
      </c>
      <c r="F34" s="32">
        <v>2.9514339999999999</v>
      </c>
      <c r="G34" s="32">
        <v>49.121416000000004</v>
      </c>
      <c r="H34" s="32">
        <v>0.148169</v>
      </c>
      <c r="I34" s="32">
        <v>0.10229100000000001</v>
      </c>
      <c r="J34">
        <v>43</v>
      </c>
      <c r="K34">
        <v>200</v>
      </c>
      <c r="L34">
        <v>100</v>
      </c>
      <c r="M34" t="s">
        <v>132</v>
      </c>
      <c r="N34" s="33">
        <f t="shared" si="5"/>
        <v>106.15359097694477</v>
      </c>
    </row>
    <row r="35" spans="1:14" x14ac:dyDescent="0.35">
      <c r="A35" t="s">
        <v>155</v>
      </c>
      <c r="B35">
        <v>6029</v>
      </c>
      <c r="C35" t="s">
        <v>135</v>
      </c>
      <c r="D35" s="32">
        <f t="shared" si="4"/>
        <v>0.88691309189643763</v>
      </c>
      <c r="E35" s="32">
        <v>0.145789</v>
      </c>
      <c r="F35" s="32">
        <v>2.9746429999999999</v>
      </c>
      <c r="G35" s="32">
        <v>49.326124999999998</v>
      </c>
      <c r="H35" s="32">
        <v>0.14691299999999999</v>
      </c>
      <c r="I35" s="32">
        <v>0.102719</v>
      </c>
      <c r="J35">
        <v>44</v>
      </c>
      <c r="K35">
        <v>200</v>
      </c>
      <c r="L35">
        <v>100</v>
      </c>
      <c r="M35" t="s">
        <v>132</v>
      </c>
      <c r="N35" s="33">
        <f t="shared" si="5"/>
        <v>106.15359097694477</v>
      </c>
    </row>
    <row r="36" spans="1:14" x14ac:dyDescent="0.35">
      <c r="A36" t="s">
        <v>155</v>
      </c>
      <c r="B36">
        <v>6029</v>
      </c>
      <c r="C36" t="s">
        <v>135</v>
      </c>
      <c r="D36" s="32">
        <f t="shared" si="4"/>
        <v>0.87745565255872782</v>
      </c>
      <c r="E36" s="32">
        <v>0.14485400000000001</v>
      </c>
      <c r="F36" s="32">
        <v>2.9294380000000002</v>
      </c>
      <c r="G36" s="32">
        <v>49.837969999999999</v>
      </c>
      <c r="H36" s="32">
        <v>0.145673</v>
      </c>
      <c r="I36" s="32">
        <v>0.10118000000000001</v>
      </c>
      <c r="J36">
        <v>45</v>
      </c>
      <c r="K36">
        <v>200</v>
      </c>
      <c r="L36">
        <v>100</v>
      </c>
      <c r="M36" t="s">
        <v>132</v>
      </c>
      <c r="N36" s="33">
        <f t="shared" si="5"/>
        <v>106.15359097694477</v>
      </c>
    </row>
    <row r="37" spans="1:14" x14ac:dyDescent="0.35">
      <c r="A37" t="s">
        <v>155</v>
      </c>
      <c r="B37">
        <v>6029</v>
      </c>
      <c r="C37" t="s">
        <v>135</v>
      </c>
      <c r="D37" s="32">
        <f t="shared" si="4"/>
        <v>0.90212493802835314</v>
      </c>
      <c r="E37" s="32">
        <v>0.14766299999999999</v>
      </c>
      <c r="F37" s="32">
        <v>3.0392980000000001</v>
      </c>
      <c r="G37" s="32">
        <v>51.406661</v>
      </c>
      <c r="H37" s="32">
        <v>0.14888699999999999</v>
      </c>
      <c r="I37" s="32">
        <v>0.105117</v>
      </c>
      <c r="J37">
        <v>46</v>
      </c>
      <c r="K37">
        <v>200</v>
      </c>
      <c r="L37">
        <v>100</v>
      </c>
      <c r="M37" t="s">
        <v>132</v>
      </c>
      <c r="N37" s="33">
        <f t="shared" si="5"/>
        <v>106.15359097694477</v>
      </c>
    </row>
    <row r="38" spans="1:14" x14ac:dyDescent="0.35">
      <c r="A38" t="s">
        <v>155</v>
      </c>
      <c r="B38">
        <v>6029</v>
      </c>
      <c r="C38" t="s">
        <v>135</v>
      </c>
      <c r="D38" s="32">
        <f t="shared" si="4"/>
        <v>0.91737498453949984</v>
      </c>
      <c r="E38" s="32">
        <v>0.148483</v>
      </c>
      <c r="F38" s="32">
        <v>3.1271580000000001</v>
      </c>
      <c r="G38" s="32">
        <v>54.248744000000002</v>
      </c>
      <c r="H38" s="32">
        <v>0.150475</v>
      </c>
      <c r="I38" s="32">
        <v>0.10945299999999999</v>
      </c>
      <c r="J38">
        <v>47</v>
      </c>
      <c r="K38">
        <v>200</v>
      </c>
      <c r="L38">
        <v>100</v>
      </c>
      <c r="M38" t="s">
        <v>132</v>
      </c>
      <c r="N38" s="33">
        <f t="shared" si="5"/>
        <v>106.15359097694477</v>
      </c>
    </row>
    <row r="39" spans="1:14" x14ac:dyDescent="0.35">
      <c r="A39" t="s">
        <v>155</v>
      </c>
      <c r="B39">
        <v>6029</v>
      </c>
      <c r="C39" t="s">
        <v>135</v>
      </c>
      <c r="D39" s="32">
        <f t="shared" si="4"/>
        <v>0.87360964880487713</v>
      </c>
      <c r="E39" s="32">
        <v>0.14358199999999999</v>
      </c>
      <c r="F39" s="32">
        <v>2.9304640000000002</v>
      </c>
      <c r="G39" s="32">
        <v>48.059671000000002</v>
      </c>
      <c r="H39" s="32">
        <v>0.144651</v>
      </c>
      <c r="I39" s="32">
        <v>9.8400000000000001E-2</v>
      </c>
      <c r="J39">
        <v>48</v>
      </c>
      <c r="K39">
        <v>200</v>
      </c>
      <c r="L39">
        <v>100</v>
      </c>
      <c r="M39" t="s">
        <v>132</v>
      </c>
      <c r="N39" s="33">
        <f t="shared" si="5"/>
        <v>106.15359097694477</v>
      </c>
    </row>
    <row r="40" spans="1:14" x14ac:dyDescent="0.35">
      <c r="A40" t="s">
        <v>155</v>
      </c>
      <c r="B40">
        <v>6029</v>
      </c>
      <c r="C40" t="s">
        <v>135</v>
      </c>
      <c r="D40" s="32">
        <f t="shared" si="4"/>
        <v>0.89886164555743586</v>
      </c>
      <c r="E40" s="32">
        <v>0.14759</v>
      </c>
      <c r="F40" s="32">
        <v>3.0182669999999998</v>
      </c>
      <c r="G40" s="32">
        <v>50.418444000000001</v>
      </c>
      <c r="H40" s="32">
        <v>0.14858099999999999</v>
      </c>
      <c r="I40" s="32">
        <v>0.103369</v>
      </c>
      <c r="J40">
        <v>49</v>
      </c>
      <c r="K40">
        <v>200</v>
      </c>
      <c r="L40">
        <v>100</v>
      </c>
      <c r="M40" t="s">
        <v>132</v>
      </c>
      <c r="N40" s="33">
        <f t="shared" si="5"/>
        <v>106.15359097694477</v>
      </c>
    </row>
    <row r="41" spans="1:14" x14ac:dyDescent="0.35">
      <c r="A41" t="s">
        <v>155</v>
      </c>
      <c r="B41">
        <v>6029</v>
      </c>
      <c r="C41" t="s">
        <v>135</v>
      </c>
      <c r="D41" s="32">
        <f t="shared" si="4"/>
        <v>0.89435978202361932</v>
      </c>
      <c r="E41" s="32">
        <v>0.14729700000000001</v>
      </c>
      <c r="F41" s="32">
        <v>2.993439</v>
      </c>
      <c r="G41" s="32">
        <v>48.316687000000002</v>
      </c>
      <c r="H41" s="32">
        <v>0.15013099999999999</v>
      </c>
      <c r="I41" s="32">
        <v>0.101524</v>
      </c>
      <c r="J41">
        <v>50</v>
      </c>
      <c r="K41">
        <v>200</v>
      </c>
      <c r="L41">
        <v>100</v>
      </c>
      <c r="M41" t="s">
        <v>132</v>
      </c>
      <c r="N41" s="33">
        <f t="shared" si="5"/>
        <v>106.15359097694477</v>
      </c>
    </row>
    <row r="42" spans="1:14" x14ac:dyDescent="0.35">
      <c r="A42" t="s">
        <v>155</v>
      </c>
      <c r="B42">
        <v>6029</v>
      </c>
      <c r="C42" t="s">
        <v>135</v>
      </c>
      <c r="D42" s="32">
        <f t="shared" si="4"/>
        <v>0.91604914659274728</v>
      </c>
      <c r="E42" s="32">
        <v>0.14788399999999999</v>
      </c>
      <c r="F42" s="32">
        <v>3.131005</v>
      </c>
      <c r="G42" s="32">
        <v>52.687520999999997</v>
      </c>
      <c r="H42" s="32">
        <v>0.149087</v>
      </c>
      <c r="I42" s="32">
        <v>0.105272</v>
      </c>
      <c r="J42">
        <v>51</v>
      </c>
      <c r="K42">
        <v>200</v>
      </c>
      <c r="L42">
        <v>100</v>
      </c>
      <c r="M42" t="s">
        <v>132</v>
      </c>
      <c r="N42" s="33">
        <f t="shared" si="5"/>
        <v>106.15359097694477</v>
      </c>
    </row>
    <row r="43" spans="1:14" x14ac:dyDescent="0.35">
      <c r="C43" t="s">
        <v>157</v>
      </c>
      <c r="D43" s="35">
        <f>AVERAGE(D33:D42)</f>
        <v>0.8933914692671785</v>
      </c>
      <c r="E43" s="35">
        <f>AVERAGE(E33:E42)</f>
        <v>0.14636399999999999</v>
      </c>
      <c r="F43" s="35">
        <f>AVERAGE(F33:F42)</f>
        <v>3.0070336999999996</v>
      </c>
      <c r="G43" s="35">
        <f>AVERAGE(G33:G42)</f>
        <v>50.2171558</v>
      </c>
      <c r="H43" s="32"/>
      <c r="I43" s="32"/>
    </row>
    <row r="44" spans="1:14" x14ac:dyDescent="0.35">
      <c r="C44" t="s">
        <v>158</v>
      </c>
      <c r="D44" s="35">
        <f>MEDIAN(D33:D42)</f>
        <v>0.89063643696002848</v>
      </c>
      <c r="E44" s="35">
        <f>MEDIAN(E33:E42)</f>
        <v>0.14693600000000001</v>
      </c>
      <c r="F44" s="35">
        <f>MEDIAN(F33:F42)</f>
        <v>2.9843150000000001</v>
      </c>
      <c r="G44" s="35">
        <f>MEDIAN(G33:G42)</f>
        <v>49.582047500000002</v>
      </c>
    </row>
    <row r="45" spans="1:14" x14ac:dyDescent="0.35">
      <c r="C45" t="s">
        <v>156</v>
      </c>
      <c r="D45" s="35">
        <f t="array" ref="D45">MEDIAN(ABS(D33:D42-MEDIAN(D33:D42)))</f>
        <v>1.0495971063901377E-2</v>
      </c>
      <c r="E45" s="35">
        <f t="array" ref="E45">MEDIAN(ABS(E33:E42-MEDIAN(E33:E42)))</f>
        <v>1.0474999999999929E-3</v>
      </c>
      <c r="F45" s="35">
        <f t="array" ref="F45">MEDIAN(ABS(F33:F42-MEDIAN(F33:F42)))</f>
        <v>4.3901499999999816E-2</v>
      </c>
      <c r="G45" s="35">
        <f t="array" ref="G45">MEDIAN(ABS(G33:G42-MEDIAN(G33:G42)))</f>
        <v>1.0508784999999996</v>
      </c>
    </row>
    <row r="47" spans="1:14" x14ac:dyDescent="0.35">
      <c r="A47" t="s">
        <v>155</v>
      </c>
      <c r="B47">
        <v>6029</v>
      </c>
      <c r="C47" t="s">
        <v>135</v>
      </c>
      <c r="D47" s="32">
        <f t="shared" ref="D47:D51" si="6">((E47/$E$5)+(F47/$F$5))/2</f>
        <v>0.9475947166055354</v>
      </c>
      <c r="E47" s="32">
        <v>0.154561</v>
      </c>
      <c r="F47" s="32">
        <v>3.204342</v>
      </c>
      <c r="G47" s="32">
        <v>55.832847999999998</v>
      </c>
      <c r="H47" s="32">
        <v>0.16044900000000001</v>
      </c>
      <c r="I47" s="32">
        <v>9.9793999999999994E-2</v>
      </c>
      <c r="J47">
        <v>42</v>
      </c>
      <c r="K47">
        <v>400</v>
      </c>
      <c r="L47">
        <v>200</v>
      </c>
      <c r="M47" t="s">
        <v>132</v>
      </c>
      <c r="N47" s="33">
        <f>(32*L47*K47)/B47</f>
        <v>424.61436390777908</v>
      </c>
    </row>
    <row r="48" spans="1:14" x14ac:dyDescent="0.35">
      <c r="A48" t="s">
        <v>155</v>
      </c>
      <c r="B48">
        <v>6029</v>
      </c>
      <c r="C48" t="s">
        <v>135</v>
      </c>
      <c r="D48" s="32">
        <f t="shared" si="6"/>
        <v>0.93240171240477965</v>
      </c>
      <c r="E48" s="32">
        <v>0.15453900000000001</v>
      </c>
      <c r="F48" s="32">
        <v>3.0995089999999998</v>
      </c>
      <c r="G48" s="32">
        <v>53.243605000000002</v>
      </c>
      <c r="H48" s="32">
        <v>0.156884</v>
      </c>
      <c r="I48" s="32">
        <v>0.10115</v>
      </c>
      <c r="J48">
        <v>43</v>
      </c>
      <c r="K48">
        <v>400</v>
      </c>
      <c r="L48">
        <v>200</v>
      </c>
      <c r="M48" t="s">
        <v>132</v>
      </c>
      <c r="N48" s="33">
        <f>(32*L48*K48)/B48</f>
        <v>424.61436390777908</v>
      </c>
    </row>
    <row r="49" spans="1:14" x14ac:dyDescent="0.35">
      <c r="A49" t="s">
        <v>155</v>
      </c>
      <c r="B49">
        <v>6029</v>
      </c>
      <c r="C49" t="s">
        <v>135</v>
      </c>
      <c r="D49" s="32">
        <f t="shared" si="6"/>
        <v>0.92969734931839332</v>
      </c>
      <c r="E49" s="32">
        <v>0.15378</v>
      </c>
      <c r="F49" s="32">
        <v>3.097283</v>
      </c>
      <c r="G49" s="32">
        <v>54.171275000000001</v>
      </c>
      <c r="H49" s="32">
        <v>0.15531800000000001</v>
      </c>
      <c r="I49" s="32">
        <v>0.10370799999999999</v>
      </c>
      <c r="J49">
        <v>44</v>
      </c>
      <c r="K49">
        <v>400</v>
      </c>
      <c r="L49">
        <v>200</v>
      </c>
      <c r="M49" t="s">
        <v>132</v>
      </c>
      <c r="N49" s="33">
        <f>(32*L49*K49)/B49</f>
        <v>424.61436390777908</v>
      </c>
    </row>
    <row r="50" spans="1:14" x14ac:dyDescent="0.35">
      <c r="A50" t="s">
        <v>155</v>
      </c>
      <c r="B50">
        <v>6029</v>
      </c>
      <c r="C50" t="s">
        <v>135</v>
      </c>
      <c r="D50" s="32">
        <f t="shared" si="6"/>
        <v>0.92549179918225166</v>
      </c>
      <c r="E50" s="32">
        <v>0.15252599999999999</v>
      </c>
      <c r="F50" s="32">
        <v>3.0954250000000001</v>
      </c>
      <c r="G50" s="32">
        <v>55.864927000000002</v>
      </c>
      <c r="H50" s="32">
        <v>0.15563399999999999</v>
      </c>
      <c r="I50" s="32">
        <v>0.105101</v>
      </c>
      <c r="J50">
        <v>45</v>
      </c>
      <c r="K50">
        <v>400</v>
      </c>
      <c r="L50">
        <v>200</v>
      </c>
      <c r="M50" t="s">
        <v>132</v>
      </c>
      <c r="N50" s="33">
        <f>(32*L50*K50)/B50</f>
        <v>424.61436390777908</v>
      </c>
    </row>
    <row r="51" spans="1:14" x14ac:dyDescent="0.35">
      <c r="A51" t="s">
        <v>155</v>
      </c>
      <c r="B51">
        <v>6029</v>
      </c>
      <c r="C51" t="s">
        <v>135</v>
      </c>
      <c r="D51" s="32">
        <f t="shared" si="6"/>
        <v>0.9386714626712418</v>
      </c>
      <c r="E51" s="32">
        <v>0.153895</v>
      </c>
      <c r="F51" s="32">
        <v>3.1569850000000002</v>
      </c>
      <c r="G51" s="32">
        <v>55.605144000000003</v>
      </c>
      <c r="H51" s="32">
        <v>0.15836800000000001</v>
      </c>
      <c r="I51" s="32">
        <v>0.10072399999999999</v>
      </c>
      <c r="J51">
        <v>46</v>
      </c>
      <c r="K51">
        <v>400</v>
      </c>
      <c r="L51">
        <v>200</v>
      </c>
      <c r="M51" t="s">
        <v>132</v>
      </c>
      <c r="N51" s="33">
        <f>(32*L51*K51)/B51</f>
        <v>424.61436390777908</v>
      </c>
    </row>
    <row r="52" spans="1:14" x14ac:dyDescent="0.35">
      <c r="J52">
        <v>47</v>
      </c>
    </row>
    <row r="53" spans="1:14" x14ac:dyDescent="0.35">
      <c r="J53">
        <v>48</v>
      </c>
    </row>
    <row r="54" spans="1:14" x14ac:dyDescent="0.35">
      <c r="J54">
        <v>49</v>
      </c>
    </row>
    <row r="55" spans="1:14" x14ac:dyDescent="0.35">
      <c r="J55">
        <v>50</v>
      </c>
    </row>
    <row r="56" spans="1:14" x14ac:dyDescent="0.35">
      <c r="J56">
        <v>51</v>
      </c>
    </row>
    <row r="57" spans="1:14" x14ac:dyDescent="0.35">
      <c r="C57" t="s">
        <v>157</v>
      </c>
      <c r="D57" s="35">
        <f>AVERAGE(D47:D56)</f>
        <v>0.93477140803644032</v>
      </c>
      <c r="E57" s="35">
        <f>AVERAGE(E47:E56)</f>
        <v>0.15386020000000003</v>
      </c>
      <c r="F57" s="35">
        <f>AVERAGE(F47:F56)</f>
        <v>3.1307087999999998</v>
      </c>
      <c r="G57" s="35">
        <f>AVERAGE(G47:G56)</f>
        <v>54.943559800000003</v>
      </c>
    </row>
    <row r="58" spans="1:14" x14ac:dyDescent="0.35">
      <c r="C58" t="s">
        <v>158</v>
      </c>
      <c r="D58" s="35">
        <f>MEDIAN(D47:D56)</f>
        <v>0.93240171240477965</v>
      </c>
      <c r="E58" s="35">
        <f>MEDIAN(E47:E56)</f>
        <v>0.153895</v>
      </c>
      <c r="F58" s="35">
        <f>MEDIAN(F47:F56)</f>
        <v>3.0995089999999998</v>
      </c>
      <c r="G58" s="35">
        <f>MEDIAN(G47:G56)</f>
        <v>55.605144000000003</v>
      </c>
    </row>
    <row r="59" spans="1:14" x14ac:dyDescent="0.35">
      <c r="C59" t="s">
        <v>156</v>
      </c>
      <c r="D59" s="35">
        <f t="array" ref="D59">MEDIAN(ABS(D47:D51-MEDIAN(D47:D51)))</f>
        <v>6.2697502664621485E-3</v>
      </c>
      <c r="E59" s="35">
        <f t="array" ref="E59">MEDIAN(ABS(E47:E51-MEDIAN(E47:E51)))</f>
        <v>6.4400000000000568E-4</v>
      </c>
      <c r="F59" s="35">
        <f t="array" ref="F59">MEDIAN(ABS(F47:F51-MEDIAN(F47:F51)))</f>
        <v>4.0839999999997545E-3</v>
      </c>
      <c r="G59" s="35">
        <f t="array" ref="G59">MEDIAN(ABS(G47:G51-MEDIAN(G47:G51)))</f>
        <v>0.25978299999999876</v>
      </c>
    </row>
  </sheetData>
  <mergeCells count="1">
    <mergeCell ref="A18:O18"/>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01BEC-AC73-48E1-95B1-B9761E857B1D}">
  <dimension ref="A1:O59"/>
  <sheetViews>
    <sheetView zoomScale="55" zoomScaleNormal="55" workbookViewId="0">
      <pane ySplit="1" topLeftCell="A26" activePane="bottomLeft" state="frozen"/>
      <selection pane="bottomLeft" activeCell="D44" sqref="D44:F44"/>
    </sheetView>
  </sheetViews>
  <sheetFormatPr baseColWidth="10" defaultRowHeight="14.5" x14ac:dyDescent="0.35"/>
  <cols>
    <col min="1" max="1" width="18.6328125" bestFit="1" customWidth="1"/>
    <col min="2" max="2" width="4.08984375" bestFit="1" customWidth="1"/>
    <col min="3" max="3" width="9.81640625" customWidth="1"/>
    <col min="4" max="4" width="6.6328125" customWidth="1"/>
    <col min="5" max="6" width="9" bestFit="1" customWidth="1"/>
    <col min="10" max="10" width="4.7265625" bestFit="1" customWidth="1"/>
    <col min="11" max="11" width="6.7265625" bestFit="1" customWidth="1"/>
    <col min="12" max="12" width="7.6328125" customWidth="1"/>
    <col min="13" max="13" width="7.54296875" bestFit="1" customWidth="1"/>
    <col min="14" max="14" width="6.5429687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154</v>
      </c>
      <c r="B3">
        <v>984</v>
      </c>
      <c r="C3" t="s">
        <v>146</v>
      </c>
      <c r="D3" s="32">
        <f>((E3/$E$5)+(F3/$F$5))/2</f>
        <v>1</v>
      </c>
      <c r="E3" s="32">
        <v>0.13563500000000001</v>
      </c>
      <c r="F3" s="32">
        <v>3.4719000000000002</v>
      </c>
    </row>
    <row r="4" spans="1:15" x14ac:dyDescent="0.35">
      <c r="A4" t="s">
        <v>154</v>
      </c>
      <c r="B4">
        <v>984</v>
      </c>
      <c r="C4" t="s">
        <v>147</v>
      </c>
      <c r="D4" s="32">
        <f>((E4/$E$5)+(F4/$F$5))/2</f>
        <v>1</v>
      </c>
      <c r="E4" s="32">
        <v>0.13563500000000001</v>
      </c>
      <c r="F4" s="32">
        <v>3.4719000000000002</v>
      </c>
    </row>
    <row r="5" spans="1:15" x14ac:dyDescent="0.35">
      <c r="A5" t="s">
        <v>154</v>
      </c>
      <c r="B5">
        <v>984</v>
      </c>
      <c r="C5" t="s">
        <v>136</v>
      </c>
      <c r="D5" s="32">
        <f>((E5/$E$5)+(F5/$F$5))/2</f>
        <v>1</v>
      </c>
      <c r="E5" s="32">
        <v>0.13563500000000001</v>
      </c>
      <c r="F5" s="32">
        <v>3.4719000000000002</v>
      </c>
    </row>
    <row r="6" spans="1:15" x14ac:dyDescent="0.35">
      <c r="A6" t="s">
        <v>154</v>
      </c>
      <c r="B6">
        <v>984</v>
      </c>
      <c r="C6" t="s">
        <v>148</v>
      </c>
      <c r="D6" s="32">
        <f t="shared" ref="D6:D10" si="0">((E6/$E$5)+(F6/$F$5))/2</f>
        <v>1.0144432558161318</v>
      </c>
      <c r="E6" s="32">
        <v>0.13842399999999999</v>
      </c>
      <c r="F6" s="32">
        <v>3.5007999999999999</v>
      </c>
    </row>
    <row r="7" spans="1:15" x14ac:dyDescent="0.35">
      <c r="A7" t="s">
        <v>154</v>
      </c>
      <c r="B7">
        <v>984</v>
      </c>
      <c r="C7" t="s">
        <v>149</v>
      </c>
      <c r="D7" s="32">
        <f t="shared" si="0"/>
        <v>0.89028099517960779</v>
      </c>
      <c r="E7" s="32">
        <v>0.13305400000000001</v>
      </c>
      <c r="F7" s="32">
        <v>2.7761</v>
      </c>
    </row>
    <row r="8" spans="1:15" x14ac:dyDescent="0.35">
      <c r="A8" t="s">
        <v>154</v>
      </c>
      <c r="B8">
        <v>984</v>
      </c>
      <c r="C8" t="s">
        <v>150</v>
      </c>
      <c r="D8" s="32">
        <f t="shared" si="0"/>
        <v>0.83860463603180735</v>
      </c>
      <c r="E8" s="32">
        <v>0.120825</v>
      </c>
      <c r="F8" s="32">
        <v>2.7303000000000002</v>
      </c>
    </row>
    <row r="9" spans="1:15" x14ac:dyDescent="0.35">
      <c r="A9" t="s">
        <v>154</v>
      </c>
      <c r="B9">
        <v>984</v>
      </c>
      <c r="C9" t="s">
        <v>151</v>
      </c>
      <c r="D9" s="32">
        <f t="shared" si="0"/>
        <v>0.94982699459574171</v>
      </c>
      <c r="E9" s="32">
        <v>0.13385</v>
      </c>
      <c r="F9" s="32">
        <v>3.1692</v>
      </c>
    </row>
    <row r="10" spans="1:15" x14ac:dyDescent="0.35">
      <c r="A10" t="s">
        <v>154</v>
      </c>
      <c r="B10">
        <v>984</v>
      </c>
      <c r="C10" t="s">
        <v>145</v>
      </c>
      <c r="D10" s="32">
        <f t="shared" si="0"/>
        <v>0.86585343736701215</v>
      </c>
      <c r="E10" s="32">
        <v>0.12393900000000001</v>
      </c>
      <c r="F10" s="32">
        <v>2.8397999999999999</v>
      </c>
    </row>
    <row r="12" spans="1:15" x14ac:dyDescent="0.35">
      <c r="A12" t="s">
        <v>154</v>
      </c>
      <c r="B12">
        <v>984</v>
      </c>
      <c r="C12" t="s">
        <v>136</v>
      </c>
      <c r="D12" s="32">
        <f t="shared" ref="D12:D16" si="1">((E12/$E$5)+(F12/$F$5))/2</f>
        <v>1</v>
      </c>
      <c r="E12" s="32">
        <v>0.13563500000000001</v>
      </c>
      <c r="F12" s="32">
        <v>3.4719000000000002</v>
      </c>
    </row>
    <row r="13" spans="1:15" x14ac:dyDescent="0.35">
      <c r="A13" t="s">
        <v>154</v>
      </c>
      <c r="B13">
        <v>984</v>
      </c>
      <c r="C13" t="s">
        <v>137</v>
      </c>
      <c r="D13" s="32">
        <f t="shared" si="1"/>
        <v>0.83725965515535616</v>
      </c>
      <c r="E13" s="32">
        <v>0.12054999999999999</v>
      </c>
      <c r="F13" s="32">
        <v>2.7280000000000002</v>
      </c>
    </row>
    <row r="14" spans="1:15" x14ac:dyDescent="0.35">
      <c r="A14" t="s">
        <v>154</v>
      </c>
      <c r="B14">
        <v>984</v>
      </c>
      <c r="C14" t="s">
        <v>138</v>
      </c>
      <c r="D14" s="32">
        <f t="shared" si="1"/>
        <v>0.83272252809750524</v>
      </c>
      <c r="E14" s="32">
        <v>0.11936999999999999</v>
      </c>
      <c r="F14" s="32">
        <v>2.7267000000000001</v>
      </c>
    </row>
    <row r="15" spans="1:15" x14ac:dyDescent="0.35">
      <c r="A15" t="s">
        <v>154</v>
      </c>
      <c r="B15">
        <v>984</v>
      </c>
      <c r="C15" t="s">
        <v>139</v>
      </c>
      <c r="D15" s="32">
        <f t="shared" si="1"/>
        <v>0.81174593046618537</v>
      </c>
      <c r="E15" s="32">
        <v>0.11651199999999999</v>
      </c>
      <c r="F15" s="32">
        <v>2.6541999999999999</v>
      </c>
    </row>
    <row r="16" spans="1:15" x14ac:dyDescent="0.35">
      <c r="A16" t="s">
        <v>154</v>
      </c>
      <c r="B16">
        <v>984</v>
      </c>
      <c r="C16" t="s">
        <v>140</v>
      </c>
      <c r="D16" s="32">
        <f t="shared" si="1"/>
        <v>0.87962801078806041</v>
      </c>
      <c r="E16" s="32">
        <v>0.12489800000000001</v>
      </c>
      <c r="F16" s="32">
        <v>2.9108999999999998</v>
      </c>
    </row>
    <row r="18" spans="1:15" ht="18.5" x14ac:dyDescent="0.45">
      <c r="A18" s="46" t="s">
        <v>135</v>
      </c>
      <c r="B18" s="46"/>
      <c r="C18" s="46"/>
      <c r="D18" s="46"/>
      <c r="E18" s="46"/>
      <c r="F18" s="46"/>
      <c r="G18" s="46"/>
      <c r="H18" s="46"/>
      <c r="I18" s="46"/>
      <c r="J18" s="46"/>
      <c r="K18" s="46"/>
      <c r="L18" s="46"/>
      <c r="M18" s="46"/>
      <c r="N18" s="46"/>
      <c r="O18" s="46"/>
    </row>
    <row r="19" spans="1:15" x14ac:dyDescent="0.35">
      <c r="A19" t="s">
        <v>154</v>
      </c>
      <c r="B19">
        <v>984</v>
      </c>
      <c r="C19" t="s">
        <v>135</v>
      </c>
      <c r="D19" s="32">
        <f t="shared" ref="D19:D42" si="2">((E19/$E$5)+(F19/$F$5))/2</f>
        <v>0.91922357044433278</v>
      </c>
      <c r="E19" s="32">
        <v>0.130214</v>
      </c>
      <c r="F19" s="32">
        <v>3.0497679999999998</v>
      </c>
      <c r="G19" s="32">
        <v>41.82114</v>
      </c>
      <c r="H19" s="32">
        <v>0.12793099999999999</v>
      </c>
      <c r="I19" s="32">
        <v>7.7718999999999996E-2</v>
      </c>
      <c r="J19">
        <v>42</v>
      </c>
      <c r="K19">
        <v>100</v>
      </c>
      <c r="L19">
        <v>50</v>
      </c>
      <c r="M19" t="s">
        <v>132</v>
      </c>
      <c r="N19" s="33">
        <f t="shared" ref="N19:N28" si="3">(32*L19*K19)/B19</f>
        <v>162.60162601626016</v>
      </c>
    </row>
    <row r="20" spans="1:15" x14ac:dyDescent="0.35">
      <c r="A20" t="s">
        <v>154</v>
      </c>
      <c r="B20">
        <v>984</v>
      </c>
      <c r="C20" t="s">
        <v>135</v>
      </c>
      <c r="D20" s="32">
        <f t="shared" si="2"/>
        <v>0.92623956688951359</v>
      </c>
      <c r="E20" s="32">
        <v>0.130185</v>
      </c>
      <c r="F20" s="32">
        <v>3.0992280000000001</v>
      </c>
      <c r="G20" s="32">
        <v>43.834052999999997</v>
      </c>
      <c r="H20" s="32">
        <v>0.127419</v>
      </c>
      <c r="I20" s="32">
        <v>7.9593999999999998E-2</v>
      </c>
      <c r="J20">
        <v>43</v>
      </c>
      <c r="K20">
        <v>100</v>
      </c>
      <c r="L20">
        <v>50</v>
      </c>
      <c r="M20" t="s">
        <v>132</v>
      </c>
      <c r="N20" s="33">
        <f t="shared" si="3"/>
        <v>162.60162601626016</v>
      </c>
    </row>
    <row r="21" spans="1:15" x14ac:dyDescent="0.35">
      <c r="A21" t="s">
        <v>154</v>
      </c>
      <c r="B21">
        <v>984</v>
      </c>
      <c r="C21" t="s">
        <v>135</v>
      </c>
      <c r="D21" s="32">
        <f t="shared" si="2"/>
        <v>0.86187537563149652</v>
      </c>
      <c r="E21" s="32">
        <v>0.123278</v>
      </c>
      <c r="F21" s="32">
        <v>2.829097</v>
      </c>
      <c r="G21" s="32">
        <v>34.845044000000001</v>
      </c>
      <c r="H21" s="32">
        <v>0.118217</v>
      </c>
      <c r="I21" s="32">
        <v>6.6592999999999999E-2</v>
      </c>
      <c r="J21">
        <v>44</v>
      </c>
      <c r="K21">
        <v>100</v>
      </c>
      <c r="L21">
        <v>50</v>
      </c>
      <c r="M21" t="s">
        <v>132</v>
      </c>
      <c r="N21" s="33">
        <f t="shared" si="3"/>
        <v>162.60162601626016</v>
      </c>
    </row>
    <row r="22" spans="1:15" x14ac:dyDescent="0.35">
      <c r="A22" t="s">
        <v>154</v>
      </c>
      <c r="B22">
        <v>984</v>
      </c>
      <c r="C22" t="s">
        <v>135</v>
      </c>
      <c r="D22" s="32">
        <f t="shared" si="2"/>
        <v>0.89842874625120495</v>
      </c>
      <c r="E22" s="32">
        <v>0.12865199999999999</v>
      </c>
      <c r="F22" s="32">
        <v>2.9453559999999999</v>
      </c>
      <c r="G22" s="32">
        <v>38.967016000000001</v>
      </c>
      <c r="H22" s="32">
        <v>0.125526</v>
      </c>
      <c r="I22" s="32">
        <v>7.6453999999999994E-2</v>
      </c>
      <c r="J22">
        <v>45</v>
      </c>
      <c r="K22">
        <v>100</v>
      </c>
      <c r="L22">
        <v>50</v>
      </c>
      <c r="M22" t="s">
        <v>132</v>
      </c>
      <c r="N22" s="33">
        <f t="shared" si="3"/>
        <v>162.60162601626016</v>
      </c>
    </row>
    <row r="23" spans="1:15" x14ac:dyDescent="0.35">
      <c r="A23" t="s">
        <v>154</v>
      </c>
      <c r="B23">
        <v>984</v>
      </c>
      <c r="C23" t="s">
        <v>135</v>
      </c>
      <c r="D23" s="32">
        <f t="shared" si="2"/>
        <v>0.81983483774184052</v>
      </c>
      <c r="E23" s="32">
        <v>0.115996</v>
      </c>
      <c r="F23" s="32">
        <v>2.723576</v>
      </c>
      <c r="G23" s="32">
        <v>32.213177000000002</v>
      </c>
      <c r="H23" s="32">
        <v>0.113146</v>
      </c>
      <c r="I23" s="32">
        <v>6.4083000000000001E-2</v>
      </c>
      <c r="J23">
        <v>46</v>
      </c>
      <c r="K23">
        <v>100</v>
      </c>
      <c r="L23">
        <v>50</v>
      </c>
      <c r="M23" t="s">
        <v>132</v>
      </c>
      <c r="N23" s="33">
        <f t="shared" si="3"/>
        <v>162.60162601626016</v>
      </c>
    </row>
    <row r="24" spans="1:15" x14ac:dyDescent="0.35">
      <c r="A24" t="s">
        <v>154</v>
      </c>
      <c r="B24">
        <v>984</v>
      </c>
      <c r="C24" t="s">
        <v>135</v>
      </c>
      <c r="D24" s="32">
        <f t="shared" si="2"/>
        <v>0.89076012487187695</v>
      </c>
      <c r="E24" s="32">
        <v>0.123765</v>
      </c>
      <c r="F24" s="32">
        <v>3.017201</v>
      </c>
      <c r="G24" s="32">
        <v>45.605044999999997</v>
      </c>
      <c r="H24" s="32">
        <v>0.123501</v>
      </c>
      <c r="I24" s="32">
        <v>8.1905000000000006E-2</v>
      </c>
      <c r="J24">
        <v>47</v>
      </c>
      <c r="K24">
        <v>100</v>
      </c>
      <c r="L24">
        <v>50</v>
      </c>
      <c r="M24" t="s">
        <v>132</v>
      </c>
      <c r="N24" s="33">
        <f t="shared" si="3"/>
        <v>162.60162601626016</v>
      </c>
    </row>
    <row r="25" spans="1:15" x14ac:dyDescent="0.35">
      <c r="A25" t="s">
        <v>154</v>
      </c>
      <c r="B25">
        <v>984</v>
      </c>
      <c r="C25" t="s">
        <v>135</v>
      </c>
      <c r="D25" s="32">
        <f t="shared" si="2"/>
        <v>0.90607950302935747</v>
      </c>
      <c r="E25" s="32">
        <v>0.12959499999999999</v>
      </c>
      <c r="F25" s="32">
        <v>2.9743430000000002</v>
      </c>
      <c r="G25" s="32">
        <v>39.394142000000002</v>
      </c>
      <c r="H25" s="32">
        <v>0.125136</v>
      </c>
      <c r="I25" s="32">
        <v>7.5082999999999997E-2</v>
      </c>
      <c r="J25">
        <v>48</v>
      </c>
      <c r="K25">
        <v>100</v>
      </c>
      <c r="L25">
        <v>50</v>
      </c>
      <c r="M25" t="s">
        <v>132</v>
      </c>
      <c r="N25" s="33">
        <f t="shared" si="3"/>
        <v>162.60162601626016</v>
      </c>
    </row>
    <row r="26" spans="1:15" x14ac:dyDescent="0.35">
      <c r="A26" t="s">
        <v>154</v>
      </c>
      <c r="B26">
        <v>984</v>
      </c>
      <c r="C26" t="s">
        <v>135</v>
      </c>
      <c r="D26" s="32">
        <f t="shared" si="2"/>
        <v>0.89990386086764973</v>
      </c>
      <c r="E26" s="32">
        <v>0.124194</v>
      </c>
      <c r="F26" s="32">
        <v>3.069712</v>
      </c>
      <c r="G26" s="32">
        <v>46.757980000000003</v>
      </c>
      <c r="H26" s="32">
        <v>0.12439699999999999</v>
      </c>
      <c r="I26" s="32">
        <v>8.5421999999999998E-2</v>
      </c>
      <c r="J26">
        <v>49</v>
      </c>
      <c r="K26">
        <v>100</v>
      </c>
      <c r="L26">
        <v>50</v>
      </c>
      <c r="M26" t="s">
        <v>132</v>
      </c>
      <c r="N26" s="33">
        <f t="shared" si="3"/>
        <v>162.60162601626016</v>
      </c>
    </row>
    <row r="27" spans="1:15" x14ac:dyDescent="0.35">
      <c r="A27" t="s">
        <v>154</v>
      </c>
      <c r="B27">
        <v>984</v>
      </c>
      <c r="C27" t="s">
        <v>135</v>
      </c>
      <c r="D27" s="32">
        <f t="shared" si="2"/>
        <v>0.83270284899270586</v>
      </c>
      <c r="E27" s="32">
        <v>0.119312</v>
      </c>
      <c r="F27" s="32">
        <v>2.7280479999999998</v>
      </c>
      <c r="G27" s="32">
        <v>32.290838000000001</v>
      </c>
      <c r="H27" s="32">
        <v>0.11469</v>
      </c>
      <c r="I27" s="32">
        <v>6.5111000000000002E-2</v>
      </c>
      <c r="J27">
        <v>50</v>
      </c>
      <c r="K27">
        <v>100</v>
      </c>
      <c r="L27">
        <v>50</v>
      </c>
      <c r="M27" t="s">
        <v>132</v>
      </c>
      <c r="N27" s="33">
        <f t="shared" si="3"/>
        <v>162.60162601626016</v>
      </c>
    </row>
    <row r="28" spans="1:15" x14ac:dyDescent="0.35">
      <c r="A28" t="s">
        <v>154</v>
      </c>
      <c r="B28">
        <v>984</v>
      </c>
      <c r="C28" t="s">
        <v>135</v>
      </c>
      <c r="D28" s="32">
        <f t="shared" si="2"/>
        <v>0.81056894703767757</v>
      </c>
      <c r="E28" s="32">
        <v>0.116412</v>
      </c>
      <c r="F28" s="32">
        <v>2.648587</v>
      </c>
      <c r="G28" s="32">
        <v>28.711969</v>
      </c>
      <c r="H28" s="32">
        <v>0.11192199999999999</v>
      </c>
      <c r="I28" s="32">
        <v>6.2549999999999994E-2</v>
      </c>
      <c r="J28">
        <v>51</v>
      </c>
      <c r="K28">
        <v>100</v>
      </c>
      <c r="L28">
        <v>50</v>
      </c>
      <c r="M28" t="s">
        <v>132</v>
      </c>
      <c r="N28" s="33">
        <f t="shared" si="3"/>
        <v>162.60162601626016</v>
      </c>
    </row>
    <row r="29" spans="1:15" x14ac:dyDescent="0.35">
      <c r="C29" t="s">
        <v>157</v>
      </c>
      <c r="D29" s="35">
        <f>AVERAGE(D19:D28)</f>
        <v>0.87656173817576555</v>
      </c>
      <c r="E29" s="35">
        <f>AVERAGE(E19:E28)</f>
        <v>0.1241603</v>
      </c>
      <c r="F29" s="35">
        <f>AVERAGE(F19:F28)</f>
        <v>2.9084916000000001</v>
      </c>
      <c r="G29" s="35">
        <f>AVERAGE(G19:G28)</f>
        <v>38.444040399999999</v>
      </c>
      <c r="H29" s="32"/>
      <c r="I29" s="32"/>
    </row>
    <row r="30" spans="1:15" x14ac:dyDescent="0.35">
      <c r="C30" t="s">
        <v>158</v>
      </c>
      <c r="D30" s="35">
        <f>MEDIAN(D19:D28)</f>
        <v>0.89459443556154095</v>
      </c>
      <c r="E30" s="35">
        <f>MEDIAN(E19:E28)</f>
        <v>0.12397949999999999</v>
      </c>
      <c r="F30" s="35">
        <f>MEDIAN(F19:F28)</f>
        <v>2.9598494999999998</v>
      </c>
      <c r="G30" s="35">
        <f>MEDIAN(G19:G28)</f>
        <v>39.180579000000002</v>
      </c>
    </row>
    <row r="31" spans="1:15" x14ac:dyDescent="0.35">
      <c r="C31" t="s">
        <v>156</v>
      </c>
      <c r="D31" s="35">
        <f t="array" ref="D31">MEDIAN(ABS(D19:D28-MEDIAN(D19:D28)))</f>
        <v>2.8137133105382239E-2</v>
      </c>
      <c r="E31" s="35">
        <f t="array" ref="E31">MEDIAN(ABS(E19:E28-MEDIAN(E19:E28)))</f>
        <v>5.1439999999999958E-3</v>
      </c>
      <c r="F31" s="35">
        <f t="array" ref="F31">MEDIAN(ABS(F19:F28-MEDIAN(F19:F28)))</f>
        <v>0.12030750000000001</v>
      </c>
      <c r="G31" s="35">
        <f t="array" ref="G31">MEDIAN(ABS(G19:G28-MEDIAN(G19:G28)))</f>
        <v>5.5389699999999955</v>
      </c>
    </row>
    <row r="33" spans="1:14" x14ac:dyDescent="0.35">
      <c r="A33" t="s">
        <v>154</v>
      </c>
      <c r="B33">
        <v>984</v>
      </c>
      <c r="C33" t="s">
        <v>135</v>
      </c>
      <c r="D33" s="32">
        <f t="shared" si="2"/>
        <v>0.87633866646882042</v>
      </c>
      <c r="E33" s="32">
        <v>0.125031</v>
      </c>
      <c r="F33" s="32">
        <v>2.884655</v>
      </c>
      <c r="G33" s="32">
        <v>36.842486000000001</v>
      </c>
      <c r="H33" s="32">
        <v>0.12019299999999999</v>
      </c>
      <c r="I33" s="32">
        <v>6.8671999999999997E-2</v>
      </c>
      <c r="J33">
        <v>42</v>
      </c>
      <c r="K33">
        <v>200</v>
      </c>
      <c r="L33">
        <v>100</v>
      </c>
      <c r="M33" t="s">
        <v>132</v>
      </c>
      <c r="N33" s="33">
        <f t="shared" ref="N33:N42" si="4">(32*L33*K33)/B33</f>
        <v>650.40650406504062</v>
      </c>
    </row>
    <row r="34" spans="1:14" x14ac:dyDescent="0.35">
      <c r="A34" t="s">
        <v>154</v>
      </c>
      <c r="B34">
        <v>984</v>
      </c>
      <c r="C34" t="s">
        <v>135</v>
      </c>
      <c r="D34" s="32">
        <f t="shared" si="2"/>
        <v>0.83629897005317599</v>
      </c>
      <c r="E34" s="32">
        <v>0.118647</v>
      </c>
      <c r="F34" s="32">
        <v>2.770041</v>
      </c>
      <c r="G34" s="32">
        <v>37.258882999999997</v>
      </c>
      <c r="H34" s="32">
        <v>0.11457100000000001</v>
      </c>
      <c r="I34" s="32">
        <v>7.0913000000000004E-2</v>
      </c>
      <c r="J34">
        <v>43</v>
      </c>
      <c r="K34">
        <v>200</v>
      </c>
      <c r="L34">
        <v>100</v>
      </c>
      <c r="M34" t="s">
        <v>132</v>
      </c>
      <c r="N34" s="33">
        <f t="shared" si="4"/>
        <v>650.40650406504062</v>
      </c>
    </row>
    <row r="35" spans="1:14" x14ac:dyDescent="0.35">
      <c r="A35" t="s">
        <v>154</v>
      </c>
      <c r="B35">
        <v>984</v>
      </c>
      <c r="C35" t="s">
        <v>135</v>
      </c>
      <c r="D35" s="32">
        <f t="shared" si="2"/>
        <v>0.90841550918957681</v>
      </c>
      <c r="E35" s="32">
        <v>0.12983900000000001</v>
      </c>
      <c r="F35" s="32">
        <v>2.984318</v>
      </c>
      <c r="G35" s="32">
        <v>42.833356999999999</v>
      </c>
      <c r="H35" s="32">
        <v>0.124277</v>
      </c>
      <c r="I35" s="32">
        <v>7.6746999999999996E-2</v>
      </c>
      <c r="J35">
        <v>44</v>
      </c>
      <c r="K35">
        <v>200</v>
      </c>
      <c r="L35">
        <v>100</v>
      </c>
      <c r="M35" t="s">
        <v>132</v>
      </c>
      <c r="N35" s="33">
        <f t="shared" si="4"/>
        <v>650.40650406504062</v>
      </c>
    </row>
    <row r="36" spans="1:14" x14ac:dyDescent="0.35">
      <c r="A36" t="s">
        <v>154</v>
      </c>
      <c r="B36">
        <v>984</v>
      </c>
      <c r="C36" t="s">
        <v>135</v>
      </c>
      <c r="D36" s="32">
        <f t="shared" si="2"/>
        <v>0.88455106599284827</v>
      </c>
      <c r="E36" s="32">
        <v>0.12645600000000001</v>
      </c>
      <c r="F36" s="32">
        <v>2.9052039999999999</v>
      </c>
      <c r="G36" s="32">
        <v>40.804423</v>
      </c>
      <c r="H36" s="32">
        <v>0.121948</v>
      </c>
      <c r="I36" s="32">
        <v>7.6657000000000003E-2</v>
      </c>
      <c r="J36">
        <v>45</v>
      </c>
      <c r="K36">
        <v>200</v>
      </c>
      <c r="L36">
        <v>100</v>
      </c>
      <c r="M36" t="s">
        <v>132</v>
      </c>
      <c r="N36" s="33">
        <f t="shared" si="4"/>
        <v>650.40650406504062</v>
      </c>
    </row>
    <row r="37" spans="1:14" x14ac:dyDescent="0.35">
      <c r="A37" t="s">
        <v>154</v>
      </c>
      <c r="B37">
        <v>984</v>
      </c>
      <c r="C37" t="s">
        <v>135</v>
      </c>
      <c r="D37" s="32">
        <f t="shared" si="2"/>
        <v>0.85610055568411658</v>
      </c>
      <c r="E37" s="32">
        <v>0.123276</v>
      </c>
      <c r="F37" s="32">
        <v>2.7890489999999999</v>
      </c>
      <c r="G37" s="32">
        <v>37.501086000000001</v>
      </c>
      <c r="H37" s="32">
        <v>0.11706900000000001</v>
      </c>
      <c r="I37" s="32">
        <v>7.0996000000000004E-2</v>
      </c>
      <c r="J37">
        <v>46</v>
      </c>
      <c r="K37">
        <v>200</v>
      </c>
      <c r="L37">
        <v>100</v>
      </c>
      <c r="M37" t="s">
        <v>132</v>
      </c>
      <c r="N37" s="33">
        <f t="shared" si="4"/>
        <v>650.40650406504062</v>
      </c>
    </row>
    <row r="38" spans="1:14" x14ac:dyDescent="0.35">
      <c r="A38" t="s">
        <v>154</v>
      </c>
      <c r="B38">
        <v>984</v>
      </c>
      <c r="C38" t="s">
        <v>135</v>
      </c>
      <c r="D38" s="32">
        <f t="shared" si="2"/>
        <v>0.84108139533958992</v>
      </c>
      <c r="E38" s="32">
        <v>0.119712</v>
      </c>
      <c r="F38" s="32">
        <v>2.7759879999999999</v>
      </c>
      <c r="G38" s="32">
        <v>33.442977999999997</v>
      </c>
      <c r="H38" s="32">
        <v>0.11543</v>
      </c>
      <c r="I38" s="32">
        <v>6.6954E-2</v>
      </c>
      <c r="J38">
        <v>47</v>
      </c>
      <c r="K38">
        <v>200</v>
      </c>
      <c r="L38">
        <v>100</v>
      </c>
      <c r="M38" t="s">
        <v>132</v>
      </c>
      <c r="N38" s="33">
        <f t="shared" si="4"/>
        <v>650.40650406504062</v>
      </c>
    </row>
    <row r="39" spans="1:14" x14ac:dyDescent="0.35">
      <c r="A39" t="s">
        <v>154</v>
      </c>
      <c r="B39">
        <v>984</v>
      </c>
      <c r="C39" t="s">
        <v>135</v>
      </c>
      <c r="D39" s="32">
        <f t="shared" si="2"/>
        <v>0.88841119960809412</v>
      </c>
      <c r="E39" s="32">
        <v>0.12661</v>
      </c>
      <c r="F39" s="32">
        <v>2.9280659999999998</v>
      </c>
      <c r="G39" s="32">
        <v>42.042639999999999</v>
      </c>
      <c r="H39" s="32">
        <v>0.119898</v>
      </c>
      <c r="I39" s="32">
        <v>7.6541999999999999E-2</v>
      </c>
      <c r="J39">
        <v>48</v>
      </c>
      <c r="K39">
        <v>200</v>
      </c>
      <c r="L39">
        <v>100</v>
      </c>
      <c r="M39" t="s">
        <v>132</v>
      </c>
      <c r="N39" s="33">
        <f t="shared" si="4"/>
        <v>650.40650406504062</v>
      </c>
    </row>
    <row r="40" spans="1:14" x14ac:dyDescent="0.35">
      <c r="A40" t="s">
        <v>154</v>
      </c>
      <c r="B40">
        <v>984</v>
      </c>
      <c r="C40" t="s">
        <v>135</v>
      </c>
      <c r="D40" s="32">
        <f t="shared" si="2"/>
        <v>0.90313421866232635</v>
      </c>
      <c r="E40" s="32">
        <v>0.12809599999999999</v>
      </c>
      <c r="F40" s="32">
        <v>2.9922620000000002</v>
      </c>
      <c r="G40" s="32">
        <v>39.863525000000003</v>
      </c>
      <c r="H40" s="32">
        <v>0.123289</v>
      </c>
      <c r="I40" s="32">
        <v>7.4163999999999994E-2</v>
      </c>
      <c r="J40">
        <v>49</v>
      </c>
      <c r="K40">
        <v>200</v>
      </c>
      <c r="L40">
        <v>100</v>
      </c>
      <c r="M40" t="s">
        <v>132</v>
      </c>
      <c r="N40" s="33">
        <f t="shared" si="4"/>
        <v>650.40650406504062</v>
      </c>
    </row>
    <row r="41" spans="1:14" x14ac:dyDescent="0.35">
      <c r="A41" t="s">
        <v>154</v>
      </c>
      <c r="B41">
        <v>984</v>
      </c>
      <c r="C41" t="s">
        <v>135</v>
      </c>
      <c r="D41" s="32">
        <f t="shared" si="2"/>
        <v>0.83925817291610505</v>
      </c>
      <c r="E41" s="32">
        <v>0.11974700000000001</v>
      </c>
      <c r="F41" s="32">
        <v>2.762432</v>
      </c>
      <c r="G41" s="32">
        <v>37.292400999999998</v>
      </c>
      <c r="H41" s="32">
        <v>0.11627999999999999</v>
      </c>
      <c r="I41" s="32">
        <v>7.2497000000000006E-2</v>
      </c>
      <c r="J41">
        <v>50</v>
      </c>
      <c r="K41">
        <v>200</v>
      </c>
      <c r="L41">
        <v>100</v>
      </c>
      <c r="M41" t="s">
        <v>132</v>
      </c>
      <c r="N41" s="33">
        <f t="shared" si="4"/>
        <v>650.40650406504062</v>
      </c>
    </row>
    <row r="42" spans="1:14" x14ac:dyDescent="0.35">
      <c r="A42" t="s">
        <v>154</v>
      </c>
      <c r="B42">
        <v>984</v>
      </c>
      <c r="C42" t="s">
        <v>135</v>
      </c>
      <c r="D42" s="32">
        <f t="shared" si="2"/>
        <v>0.8335309950073353</v>
      </c>
      <c r="E42" s="32">
        <v>0.120272</v>
      </c>
      <c r="F42" s="32">
        <v>2.709225</v>
      </c>
      <c r="G42" s="32">
        <v>35.371651999999997</v>
      </c>
      <c r="H42" s="32">
        <v>0.11609</v>
      </c>
      <c r="I42" s="32">
        <v>7.0366999999999999E-2</v>
      </c>
      <c r="J42">
        <v>51</v>
      </c>
      <c r="K42">
        <v>200</v>
      </c>
      <c r="L42">
        <v>100</v>
      </c>
      <c r="M42" t="s">
        <v>132</v>
      </c>
      <c r="N42" s="33">
        <f t="shared" si="4"/>
        <v>650.40650406504062</v>
      </c>
    </row>
    <row r="43" spans="1:14" x14ac:dyDescent="0.35">
      <c r="C43" t="s">
        <v>157</v>
      </c>
      <c r="D43" s="35">
        <f>AVERAGE(D33:D42)</f>
        <v>0.86671207489219881</v>
      </c>
      <c r="E43" s="35">
        <f>AVERAGE(E33:E42)</f>
        <v>0.12376859999999998</v>
      </c>
      <c r="F43" s="35">
        <f>AVERAGE(F33:F42)</f>
        <v>2.8501240000000001</v>
      </c>
      <c r="G43" s="35">
        <f>AVERAGE(G33:G42)</f>
        <v>38.325343099999991</v>
      </c>
      <c r="H43" s="32"/>
      <c r="I43" s="32"/>
    </row>
    <row r="44" spans="1:14" x14ac:dyDescent="0.35">
      <c r="C44" t="s">
        <v>158</v>
      </c>
      <c r="D44" s="35">
        <f>MEDIAN(D33:D42)</f>
        <v>0.8662196110764685</v>
      </c>
      <c r="E44" s="35">
        <f>MEDIAN(E33:E42)</f>
        <v>0.1241535</v>
      </c>
      <c r="F44" s="35">
        <f>MEDIAN(F33:F42)</f>
        <v>2.8368519999999999</v>
      </c>
      <c r="G44" s="35">
        <f>MEDIAN(G33:G42)</f>
        <v>37.396743499999999</v>
      </c>
    </row>
    <row r="45" spans="1:14" x14ac:dyDescent="0.35">
      <c r="C45" t="s">
        <v>156</v>
      </c>
      <c r="D45" s="35">
        <f t="array" ref="D45">MEDIAN(ABS(D33:D42-MEDIAN(D33:D42)))</f>
        <v>2.6049826948621013E-2</v>
      </c>
      <c r="E45" s="35">
        <f t="array" ref="E45">MEDIAN(ABS(E33:E42-MEDIAN(E33:E42)))</f>
        <v>3.9119999999999919E-3</v>
      </c>
      <c r="F45" s="35">
        <f t="array" ref="F45">MEDIAN(ABS(F33:F42-MEDIAN(F33:F42)))</f>
        <v>7.1385999999999949E-2</v>
      </c>
      <c r="G45" s="35">
        <f t="array" ref="G45">MEDIAN(ABS(G33:G42-MEDIAN(G33:G42)))</f>
        <v>2.2459365000000027</v>
      </c>
    </row>
    <row r="47" spans="1:14" x14ac:dyDescent="0.35">
      <c r="A47" t="s">
        <v>154</v>
      </c>
      <c r="B47">
        <v>984</v>
      </c>
      <c r="C47" t="s">
        <v>135</v>
      </c>
      <c r="D47" s="32">
        <f t="shared" ref="D47:D51" si="5">((E47/$E$5)+(F47/$F$5))/2</f>
        <v>0.90356817379309629</v>
      </c>
      <c r="E47" s="32">
        <v>0.128135</v>
      </c>
      <c r="F47" s="32">
        <v>2.9942769999999999</v>
      </c>
      <c r="G47" s="32">
        <v>47.701009999999997</v>
      </c>
      <c r="H47" s="32">
        <v>0.124415</v>
      </c>
      <c r="I47" s="32">
        <v>8.4775000000000003E-2</v>
      </c>
      <c r="J47">
        <v>42</v>
      </c>
      <c r="K47">
        <v>400</v>
      </c>
      <c r="L47">
        <v>200</v>
      </c>
      <c r="M47" t="s">
        <v>132</v>
      </c>
      <c r="N47" s="33">
        <f>(32*L47*K47)/B47</f>
        <v>2601.6260162601625</v>
      </c>
    </row>
    <row r="48" spans="1:14" x14ac:dyDescent="0.35">
      <c r="A48" t="s">
        <v>154</v>
      </c>
      <c r="B48">
        <v>984</v>
      </c>
      <c r="C48" t="s">
        <v>135</v>
      </c>
      <c r="D48" s="32">
        <f t="shared" si="5"/>
        <v>0.89927008941547548</v>
      </c>
      <c r="E48" s="32">
        <v>0.12715899999999999</v>
      </c>
      <c r="F48" s="32">
        <v>2.9894150000000002</v>
      </c>
      <c r="G48" s="32">
        <v>51.692659999999997</v>
      </c>
      <c r="H48" s="32">
        <v>0.122919</v>
      </c>
      <c r="I48" s="32">
        <v>9.2798000000000005E-2</v>
      </c>
      <c r="J48">
        <v>43</v>
      </c>
      <c r="K48">
        <v>400</v>
      </c>
      <c r="L48">
        <v>200</v>
      </c>
      <c r="M48" t="s">
        <v>132</v>
      </c>
      <c r="N48" s="33">
        <f>(32*L48*K48)/B48</f>
        <v>2601.6260162601625</v>
      </c>
    </row>
    <row r="49" spans="1:14" x14ac:dyDescent="0.35">
      <c r="A49" t="s">
        <v>154</v>
      </c>
      <c r="B49">
        <v>984</v>
      </c>
      <c r="C49" t="s">
        <v>135</v>
      </c>
      <c r="D49" s="32">
        <f t="shared" si="5"/>
        <v>0.9468671499822493</v>
      </c>
      <c r="E49" s="32">
        <v>0.13376199999999999</v>
      </c>
      <c r="F49" s="32">
        <v>3.1509</v>
      </c>
      <c r="G49" s="32">
        <v>55.374254000000001</v>
      </c>
      <c r="H49" s="32">
        <v>0.130221</v>
      </c>
      <c r="I49" s="32">
        <v>9.4426999999999997E-2</v>
      </c>
      <c r="J49">
        <v>44</v>
      </c>
      <c r="K49">
        <v>400</v>
      </c>
      <c r="L49">
        <v>200</v>
      </c>
      <c r="M49" t="s">
        <v>132</v>
      </c>
      <c r="N49" s="33">
        <f>(32*L49*K49)/B49</f>
        <v>2601.6260162601625</v>
      </c>
    </row>
    <row r="50" spans="1:14" x14ac:dyDescent="0.35">
      <c r="A50" t="s">
        <v>154</v>
      </c>
      <c r="B50">
        <v>984</v>
      </c>
      <c r="C50" t="s">
        <v>135</v>
      </c>
      <c r="D50" s="32">
        <f t="shared" si="5"/>
        <v>0.96120574278112247</v>
      </c>
      <c r="E50" s="32">
        <v>0.136764</v>
      </c>
      <c r="F50" s="32">
        <v>3.1736209999999998</v>
      </c>
      <c r="G50" s="32">
        <v>51.229185999999999</v>
      </c>
      <c r="H50" s="32">
        <v>0.13111300000000001</v>
      </c>
      <c r="I50" s="32">
        <v>8.5711999999999997E-2</v>
      </c>
      <c r="J50">
        <v>45</v>
      </c>
      <c r="K50">
        <v>400</v>
      </c>
      <c r="L50">
        <v>200</v>
      </c>
      <c r="M50" t="s">
        <v>132</v>
      </c>
      <c r="N50" s="33">
        <f>(32*L50*K50)/B50</f>
        <v>2601.6260162601625</v>
      </c>
    </row>
    <row r="51" spans="1:14" x14ac:dyDescent="0.35">
      <c r="A51" t="s">
        <v>154</v>
      </c>
      <c r="B51">
        <v>984</v>
      </c>
      <c r="C51" t="s">
        <v>135</v>
      </c>
      <c r="D51" s="32">
        <f t="shared" si="5"/>
        <v>0.92545844980952352</v>
      </c>
      <c r="E51" s="32">
        <v>0.132517</v>
      </c>
      <c r="F51" s="32">
        <v>3.0341109999999998</v>
      </c>
      <c r="G51" s="32">
        <v>53.486711999999997</v>
      </c>
      <c r="H51" s="32">
        <v>0.12859300000000001</v>
      </c>
      <c r="I51" s="32">
        <v>9.4097E-2</v>
      </c>
      <c r="J51">
        <v>46</v>
      </c>
      <c r="K51">
        <v>400</v>
      </c>
      <c r="L51">
        <v>200</v>
      </c>
      <c r="M51" t="s">
        <v>132</v>
      </c>
      <c r="N51" s="33">
        <f>(32*L51*K51)/B51</f>
        <v>2601.6260162601625</v>
      </c>
    </row>
    <row r="52" spans="1:14" x14ac:dyDescent="0.35">
      <c r="J52">
        <v>47</v>
      </c>
    </row>
    <row r="53" spans="1:14" x14ac:dyDescent="0.35">
      <c r="J53">
        <v>48</v>
      </c>
    </row>
    <row r="54" spans="1:14" x14ac:dyDescent="0.35">
      <c r="J54">
        <v>49</v>
      </c>
    </row>
    <row r="55" spans="1:14" x14ac:dyDescent="0.35">
      <c r="J55">
        <v>50</v>
      </c>
    </row>
    <row r="56" spans="1:14" x14ac:dyDescent="0.35">
      <c r="J56">
        <v>51</v>
      </c>
    </row>
    <row r="57" spans="1:14" x14ac:dyDescent="0.35">
      <c r="C57" t="s">
        <v>157</v>
      </c>
      <c r="D57" s="35">
        <f>AVERAGE(D47:D56)</f>
        <v>0.92727392115629337</v>
      </c>
      <c r="E57" s="35">
        <f>AVERAGE(E47:E56)</f>
        <v>0.13166739999999999</v>
      </c>
      <c r="F57" s="35">
        <f>AVERAGE(F47:F56)</f>
        <v>3.0684647999999997</v>
      </c>
      <c r="G57" s="35">
        <f>AVERAGE(G47:G56)</f>
        <v>51.896764399999995</v>
      </c>
    </row>
    <row r="58" spans="1:14" x14ac:dyDescent="0.35">
      <c r="C58" t="s">
        <v>158</v>
      </c>
      <c r="D58" s="35">
        <f>MEDIAN(D47:D56)</f>
        <v>0.92545844980952352</v>
      </c>
      <c r="E58" s="35">
        <f>MEDIAN(E47:E56)</f>
        <v>0.132517</v>
      </c>
      <c r="F58" s="35">
        <f>MEDIAN(F47:F56)</f>
        <v>3.0341109999999998</v>
      </c>
      <c r="G58" s="35">
        <f>MEDIAN(G47:G56)</f>
        <v>51.692659999999997</v>
      </c>
    </row>
    <row r="59" spans="1:14" x14ac:dyDescent="0.35">
      <c r="C59" t="s">
        <v>156</v>
      </c>
      <c r="D59" s="35">
        <f t="array" ref="D59">MEDIAN(ABS(D47:D51-MEDIAN(D47:D51)))</f>
        <v>2.1890276016427235E-2</v>
      </c>
      <c r="E59" s="35">
        <f t="array" ref="E59">MEDIAN(ABS(E47:E51-MEDIAN(E47:E51)))</f>
        <v>4.2470000000000008E-3</v>
      </c>
      <c r="F59" s="35">
        <f t="array" ref="F59">MEDIAN(ABS(F47:F51-MEDIAN(F47:F51)))</f>
        <v>4.4695999999999625E-2</v>
      </c>
      <c r="G59" s="35">
        <f t="array" ref="G59">MEDIAN(ABS(G47:G51-MEDIAN(G47:G51)))</f>
        <v>1.7940520000000006</v>
      </c>
    </row>
  </sheetData>
  <mergeCells count="1">
    <mergeCell ref="A18:O1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data dictionary</vt:lpstr>
      <vt:lpstr>m4_m_end042014</vt:lpstr>
      <vt:lpstr>m4_m_end062015</vt:lpstr>
      <vt:lpstr>m4_m_end102007</vt:lpstr>
      <vt:lpstr>m4_q_end2003q4</vt:lpstr>
      <vt:lpstr>m4_q_end2013q2</vt:lpstr>
      <vt:lpstr>m4_q_end2015q2</vt:lpstr>
      <vt:lpstr>m4_y_end1991</vt:lpstr>
      <vt:lpstr>m4_y_end2009</vt:lpstr>
      <vt:lpstr>m4_y_end2004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Meiendresch</dc:creator>
  <cp:lastModifiedBy>TM</cp:lastModifiedBy>
  <dcterms:created xsi:type="dcterms:W3CDTF">2015-06-05T18:19:34Z</dcterms:created>
  <dcterms:modified xsi:type="dcterms:W3CDTF">2019-12-28T00:33:51Z</dcterms:modified>
</cp:coreProperties>
</file>