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mariannemenictas/Dropbox/Postdoc_Harvard/S2S_primary_analysis/"/>
    </mc:Choice>
  </mc:AlternateContent>
  <xr:revisionPtr revIDLastSave="0" documentId="13_ncr:1_{C3D3B1BB-04A4-C941-9728-7339D5BCD0D9}" xr6:coauthVersionLast="45" xr6:coauthVersionMax="45" xr10:uidLastSave="{00000000-0000-0000-0000-000000000000}"/>
  <bookViews>
    <workbookView xWindow="900" yWindow="460" windowWidth="21960" windowHeight="17540" firstSheet="6" activeTab="7" xr2:uid="{1C227771-2A29-214C-8F65-A2305068047B}"/>
  </bookViews>
  <sheets>
    <sheet name="File &amp; Application Descriptions" sheetId="8" r:id="rId1"/>
    <sheet name="Participant Dates" sheetId="1" r:id="rId2"/>
    <sheet name="Data Source Table" sheetId="11" r:id="rId3"/>
    <sheet name="Study Timeline" sheetId="2" r:id="rId4"/>
    <sheet name="Participant 14 Day Timeline" sheetId="4" r:id="rId5"/>
    <sheet name="pre_post_lapse_rand_probs" sheetId="18" r:id="rId6"/>
    <sheet name="Sheet6" sheetId="19" r:id="rId7"/>
    <sheet name="Sheet1" sheetId="21" r:id="rId8"/>
    <sheet name="Demographics" sheetId="12" r:id="rId9"/>
    <sheet name="Days in study, Days randomized" sheetId="3" r:id="rId10"/>
    <sheet name="Decision_Time)Tables" sheetId="13" r:id="rId11"/>
    <sheet name="Decision_Time_Descriptives" sheetId="14" r:id="rId12"/>
    <sheet name="Demographic_Table" sheetId="17" r:id="rId13"/>
    <sheet name="S, NS, Pre, Post-Lapse" sheetId="20"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9" i="20" l="1"/>
  <c r="F36" i="20"/>
  <c r="U59" i="20" l="1"/>
  <c r="T59" i="20"/>
  <c r="R59" i="20"/>
  <c r="Q59" i="20"/>
  <c r="H59" i="20"/>
  <c r="G59" i="20"/>
  <c r="E59" i="20"/>
  <c r="D59" i="20"/>
  <c r="F49" i="20"/>
  <c r="V8" i="20"/>
  <c r="V9" i="20"/>
  <c r="V10" i="20"/>
  <c r="V13" i="20"/>
  <c r="V14" i="20"/>
  <c r="V15" i="20"/>
  <c r="V17" i="20"/>
  <c r="V19" i="20"/>
  <c r="V21" i="20"/>
  <c r="V22" i="20"/>
  <c r="V23" i="20"/>
  <c r="V24" i="20"/>
  <c r="V25" i="20"/>
  <c r="V26" i="20"/>
  <c r="V29" i="20"/>
  <c r="V30" i="20"/>
  <c r="V32" i="20"/>
  <c r="V36" i="20"/>
  <c r="V38" i="20"/>
  <c r="V39" i="20"/>
  <c r="V40" i="20"/>
  <c r="V42" i="20"/>
  <c r="V46" i="20"/>
  <c r="V47" i="20"/>
  <c r="V48" i="20"/>
  <c r="V49" i="20"/>
  <c r="V50" i="20"/>
  <c r="V51" i="20"/>
  <c r="V52" i="20"/>
  <c r="V5" i="20"/>
  <c r="V56" i="20" s="1"/>
  <c r="S6" i="20"/>
  <c r="S56" i="20" s="1"/>
  <c r="S7" i="20"/>
  <c r="S8" i="20"/>
  <c r="S9" i="20"/>
  <c r="S10" i="20"/>
  <c r="S11" i="20"/>
  <c r="S12" i="20"/>
  <c r="S13" i="20"/>
  <c r="S14" i="20"/>
  <c r="S15" i="20"/>
  <c r="S16" i="20"/>
  <c r="S17" i="20"/>
  <c r="S18" i="20"/>
  <c r="S20" i="20"/>
  <c r="S23" i="20"/>
  <c r="S24" i="20"/>
  <c r="S25" i="20"/>
  <c r="S26" i="20"/>
  <c r="S27" i="20"/>
  <c r="S28" i="20"/>
  <c r="S29" i="20"/>
  <c r="S30" i="20"/>
  <c r="S31" i="20"/>
  <c r="S32" i="20"/>
  <c r="S33" i="20"/>
  <c r="S34" i="20"/>
  <c r="S35" i="20"/>
  <c r="S36" i="20"/>
  <c r="S37" i="20"/>
  <c r="S39" i="20"/>
  <c r="S40" i="20"/>
  <c r="S41" i="20"/>
  <c r="S42" i="20"/>
  <c r="S43" i="20"/>
  <c r="S44" i="20"/>
  <c r="S45" i="20"/>
  <c r="S46" i="20"/>
  <c r="S47" i="20"/>
  <c r="S48" i="20"/>
  <c r="S49" i="20"/>
  <c r="S50" i="20"/>
  <c r="S52" i="20"/>
  <c r="S53" i="20"/>
  <c r="S5" i="20"/>
  <c r="I8" i="20"/>
  <c r="I9" i="20"/>
  <c r="I10" i="20"/>
  <c r="I14" i="20"/>
  <c r="I15" i="20"/>
  <c r="I21" i="20"/>
  <c r="I22" i="20"/>
  <c r="I23" i="20"/>
  <c r="I24" i="20"/>
  <c r="I25" i="20"/>
  <c r="I26" i="20"/>
  <c r="I29" i="20"/>
  <c r="I32" i="20"/>
  <c r="I36" i="20"/>
  <c r="I38" i="20"/>
  <c r="I39" i="20"/>
  <c r="I40" i="20"/>
  <c r="I42" i="20"/>
  <c r="I46" i="20"/>
  <c r="I47" i="20"/>
  <c r="I49" i="20"/>
  <c r="I51" i="20"/>
  <c r="I5" i="20"/>
  <c r="F33" i="20"/>
  <c r="F6" i="20"/>
  <c r="F7" i="20"/>
  <c r="F9" i="20"/>
  <c r="F10" i="20"/>
  <c r="F11" i="20"/>
  <c r="F12" i="20"/>
  <c r="F14" i="20"/>
  <c r="F18" i="20"/>
  <c r="F19" i="20"/>
  <c r="F20" i="20"/>
  <c r="F23" i="20"/>
  <c r="F28" i="20"/>
  <c r="F31" i="20"/>
  <c r="F37" i="20"/>
  <c r="F40" i="20"/>
  <c r="F42" i="20"/>
  <c r="F45" i="20"/>
  <c r="F53" i="20"/>
  <c r="F5" i="20"/>
  <c r="F56" i="20" l="1"/>
  <c r="V55" i="20"/>
  <c r="I56" i="20"/>
  <c r="S55" i="20"/>
  <c r="F55" i="20"/>
  <c r="I55" i="20"/>
  <c r="EI60" i="14"/>
  <c r="EI59" i="14"/>
  <c r="DT60" i="14"/>
  <c r="DT59" i="14"/>
  <c r="DE60" i="14"/>
  <c r="DE59" i="14"/>
  <c r="CP60" i="14"/>
  <c r="CP59" i="14"/>
  <c r="CA60" i="14"/>
  <c r="CA59" i="14"/>
  <c r="J24" i="17" l="1"/>
  <c r="J16" i="17"/>
  <c r="AD114" i="13" l="1"/>
  <c r="AD113" i="13"/>
  <c r="AD112" i="13"/>
  <c r="AC114" i="13"/>
  <c r="AC113" i="13"/>
  <c r="AC112" i="13"/>
  <c r="AB114" i="13"/>
  <c r="AB113" i="13"/>
  <c r="AB112" i="13"/>
</calcChain>
</file>

<file path=xl/sharedStrings.xml><?xml version="1.0" encoding="utf-8"?>
<sst xmlns="http://schemas.openxmlformats.org/spreadsheetml/2006/main" count="3300" uniqueCount="341">
  <si>
    <t xml:space="preserve">Participant ID </t>
  </si>
  <si>
    <t>Study Start Date</t>
  </si>
  <si>
    <t>Post-Quit Vist Date</t>
  </si>
  <si>
    <t>pilot participant</t>
  </si>
  <si>
    <t>missed</t>
  </si>
  <si>
    <t>withdrew 8/16/17</t>
  </si>
  <si>
    <t>withdrew 10/2/17</t>
  </si>
  <si>
    <t>N/A</t>
  </si>
  <si>
    <t>withdrew 9/29/17</t>
  </si>
  <si>
    <t>withdrew 10/24/17</t>
  </si>
  <si>
    <t>withdrew 11/30/17</t>
  </si>
  <si>
    <t>withdrew 7/5/18</t>
  </si>
  <si>
    <t>withdraw 7/25/18</t>
  </si>
  <si>
    <t>withdrew 7/25/18</t>
  </si>
  <si>
    <t>withdraw 7/30/18</t>
  </si>
  <si>
    <t>withdrew 7/30/18</t>
  </si>
  <si>
    <t>withdraw 8/13/18</t>
  </si>
  <si>
    <t>withdrew 8/13/18</t>
  </si>
  <si>
    <t>withdrew 10/11/18</t>
  </si>
  <si>
    <t>visit should have been 11/15/18, but completed on 11/16/18 due to bad weather 11/15</t>
  </si>
  <si>
    <t xml:space="preserve">missed  </t>
  </si>
  <si>
    <t>Phone Backup</t>
  </si>
  <si>
    <t>Original Cloud</t>
  </si>
  <si>
    <t>Alternative</t>
  </si>
  <si>
    <t>Pilot/Withdrew?</t>
  </si>
  <si>
    <t>Yes</t>
  </si>
  <si>
    <t>No</t>
  </si>
  <si>
    <t>Day</t>
  </si>
  <si>
    <t>Smoking Status</t>
  </si>
  <si>
    <t>Location</t>
  </si>
  <si>
    <t>Treatment</t>
  </si>
  <si>
    <t>Observational</t>
  </si>
  <si>
    <t>SMOKING</t>
  </si>
  <si>
    <t>50% lab / 50% field</t>
  </si>
  <si>
    <t>In-person Treatment</t>
  </si>
  <si>
    <t>Field</t>
  </si>
  <si>
    <t>TAPERING</t>
  </si>
  <si>
    <t xml:space="preserve">Intervention Trial </t>
  </si>
  <si>
    <t>QUIT DAY</t>
  </si>
  <si>
    <t>3 rs lab + field</t>
  </si>
  <si>
    <t>POST-QUIT</t>
  </si>
  <si>
    <t>Phone Coaching</t>
  </si>
  <si>
    <t>Field + 2hrs lab</t>
  </si>
  <si>
    <t>ID</t>
  </si>
  <si>
    <t>Days with phone activity</t>
  </si>
  <si>
    <t>Randomised to either receive or not receive an intervention at some point during the study?</t>
  </si>
  <si>
    <t>Day 1</t>
  </si>
  <si>
    <t>Day 2</t>
  </si>
  <si>
    <t>Day 3</t>
  </si>
  <si>
    <t>Day 4</t>
  </si>
  <si>
    <t>Day 5</t>
  </si>
  <si>
    <t>Day 6</t>
  </si>
  <si>
    <t>Day 7</t>
  </si>
  <si>
    <t>Day 8</t>
  </si>
  <si>
    <t>Day 9</t>
  </si>
  <si>
    <t>Day 10</t>
  </si>
  <si>
    <t>Day 11</t>
  </si>
  <si>
    <t>Day 12</t>
  </si>
  <si>
    <t>Day 13</t>
  </si>
  <si>
    <t>Day 14</t>
  </si>
  <si>
    <t>Smoking</t>
  </si>
  <si>
    <t>Tapering</t>
  </si>
  <si>
    <t>Quit Day</t>
  </si>
  <si>
    <t>Post Quit</t>
  </si>
  <si>
    <t>Post-Quit Visit</t>
  </si>
  <si>
    <t>Withdrew</t>
  </si>
  <si>
    <t>Post-Quit Visit (due to bad weather on 11/15/18)</t>
  </si>
  <si>
    <t>=</t>
  </si>
  <si>
    <t>Phone activity</t>
  </si>
  <si>
    <t>Withdrew from Study?</t>
  </si>
  <si>
    <t>smoking</t>
  </si>
  <si>
    <t>tapering</t>
  </si>
  <si>
    <t>quit day</t>
  </si>
  <si>
    <t>post-quit</t>
  </si>
  <si>
    <t>Randomised to receive or not receive an intervention at some point during the study?</t>
  </si>
  <si>
    <t>Platform Type</t>
  </si>
  <si>
    <t>Description of Platform</t>
  </si>
  <si>
    <t>File Information</t>
  </si>
  <si>
    <t>Notes</t>
  </si>
  <si>
    <t>Data Kit</t>
  </si>
  <si>
    <t>Handles routing, privacy, and storage</t>
  </si>
  <si>
    <t>datakit+PRIVACY+PHONE</t>
  </si>
  <si>
    <t>Study</t>
  </si>
  <si>
    <t>Main study interface; provides application management for all other apps</t>
  </si>
  <si>
    <t>study+USER_INFO+PHONE</t>
  </si>
  <si>
    <t>study+STUDY_INFO+PHONE</t>
  </si>
  <si>
    <t>study+WAKEUP+PHONE</t>
  </si>
  <si>
    <t>Contains wakeup time</t>
  </si>
  <si>
    <t>study+SLEEP+PHONE</t>
  </si>
  <si>
    <t>Contains sleep time</t>
  </si>
  <si>
    <t>study+TYPE_OF_DAY+PHONE</t>
  </si>
  <si>
    <t>Pre-quit day, Post-quit day</t>
  </si>
  <si>
    <t>study+DAY_START+PHONE</t>
  </si>
  <si>
    <t>Represents when day started</t>
  </si>
  <si>
    <t>study+DAY_END+PHONE</t>
  </si>
  <si>
    <t>Represents when day ended</t>
  </si>
  <si>
    <t>study+NOTIFICATION_REQUEST</t>
  </si>
  <si>
    <t>Self Report</t>
  </si>
  <si>
    <t>Customizable self-report prompts</t>
  </si>
  <si>
    <t>selfreport+SMOKING+SELF_REPORT+PHONE</t>
  </si>
  <si>
    <t>selfreport+EATING+SELF_REPORT+PHONE</t>
  </si>
  <si>
    <t>Notification Manager</t>
  </si>
  <si>
    <t>Gatekeeper for all user prompts</t>
  </si>
  <si>
    <t>notificationmanager+NOTIFICATION_REQUEST</t>
  </si>
  <si>
    <t>notificationmanager+NOTIFICATION_ACKNOWLEDGE</t>
  </si>
  <si>
    <t>notificationmanager+NOTIFICATION_RESPONSE</t>
  </si>
  <si>
    <t>Phone Sensor</t>
  </si>
  <si>
    <t>Integrates the smart phone sensors</t>
  </si>
  <si>
    <t>phonesensor+ACTIVITY_TYPE+PHONE</t>
  </si>
  <si>
    <t>phonesensor+ACCELEROMETER+PHONE</t>
  </si>
  <si>
    <t>phonesensor+GYROSCOPE+PHONE</t>
  </si>
  <si>
    <t>phonesensor+LOCATION+PHONE</t>
  </si>
  <si>
    <t>phonesensor+BATTERY+PHONE</t>
  </si>
  <si>
    <t>EMA Scheduler</t>
  </si>
  <si>
    <t>Customizable scheduler for delivering user prompts based on biomarkers</t>
  </si>
  <si>
    <t>ema_scheduler+LOG+PHONE</t>
  </si>
  <si>
    <t>ema_scheduler+EMA+RANDOM_EMA+PHONE</t>
  </si>
  <si>
    <t>ema_scheduler+INCENTIVE+PHONE</t>
  </si>
  <si>
    <t>ema_scheduler+EMA+HEADSPACE+PHONE</t>
  </si>
  <si>
    <t>ema_scheduler+EMA+SMOKING_EMA+PHONE</t>
  </si>
  <si>
    <t>ema_scheduler+EMA+END_OF_DAY_EMA+PHONE</t>
  </si>
  <si>
    <t>ema_scheduler+NOTIFICATION_REQUEST</t>
  </si>
  <si>
    <t>Auto Sense</t>
  </si>
  <si>
    <t>Chest-worn sensor suite that can measure cardiorespiratory parameters via ECG and respiration, and movement of the torso via accelerometers.</t>
  </si>
  <si>
    <t>autosense+RESPIRATION+AUTOSENSE_CHEST+CHEST</t>
  </si>
  <si>
    <t>autosense+ECG+AUTOSENSE_CHEST+CHEST</t>
  </si>
  <si>
    <t>autosense+ACCELEROMETER_X+AUTOSENSE_CHEST+CHEST</t>
  </si>
  <si>
    <t>autosense+ACCELEROMETER_Y+AUTOSENSE_CHEST+CHEST</t>
  </si>
  <si>
    <t>autosense+ACCELEROMETER_Z+AUTOSENSE_CHEST+CHEST</t>
  </si>
  <si>
    <t>autosense+GALVANIC_SKIN_RESPONSE+AUTOSENSE_CHEST+CHEST</t>
  </si>
  <si>
    <t>autosense+BATTERY+AUTOSENSE_CHEST+CHEST</t>
  </si>
  <si>
    <t>autosense+SKIN_TEMPERATURE+AUTOSENSE_CHEST+CHEST</t>
  </si>
  <si>
    <t>autosense+AMBIENT_TEMPERATURE+AUTOSENSE_CHEST+CHEST</t>
  </si>
  <si>
    <t>autosense+DATA_VARIANCE+RESPIRATION+AUTOSENSE_CHEST+CHEST</t>
  </si>
  <si>
    <t>autosense+DATA_QUALITY+RESPIRATION+AUTOSENSE_CHEST+CHEST</t>
  </si>
  <si>
    <t>autosense+DATA_QUALITY+ECG+AUTOSENSE_CHEST+CHEST</t>
  </si>
  <si>
    <t>Motion Sense</t>
  </si>
  <si>
    <t>Wrist-worn sensor that can measure hand gestures via accelerometers and gyroscopes and interbeat intervals via optical sensors for computing heart rate variability indices</t>
  </si>
  <si>
    <t>motionsense+SEQUENCE_NUMBER+MOTION_SENSE+RIGHT_WRIST</t>
  </si>
  <si>
    <t>motionsense+DATA_QUALITY+ACCELEROMETER+MOTION_SENSE+RIGHT_WRIST</t>
  </si>
  <si>
    <t>motionsense+BATTERY+MOTION_SENSE+RIGHT_WRIST</t>
  </si>
  <si>
    <t>motionsense+ACCELEROMETER+MOTION_SENSE+RIGHT_WRIST</t>
  </si>
  <si>
    <t>motionsense+GYROSCOPE+MOTION_SENSE+RIGHT_WRIST</t>
  </si>
  <si>
    <t>motionsense+SEQUENCE_NUMBER+MOTION_SENSE+LEFT_WRIST</t>
  </si>
  <si>
    <t>motionsense+DATA_QUALITY+ACCELEROMETER+MOTION_SENSE+LEFT_WRIST</t>
  </si>
  <si>
    <t>motionsense+BATTERY+MOTION_SENSE+LEFT_WRIST</t>
  </si>
  <si>
    <t>motionsense+GYROSCOPE+MOTION_SENSE+LEFT_WRIST</t>
  </si>
  <si>
    <t>motionsense+ACCELEROMETER+MOTION_SENSE+LEFT_WRIST</t>
  </si>
  <si>
    <t>Stream Processor (this application is run on the phone)</t>
  </si>
  <si>
    <t>Provides real-time computation of biomarkers (e.g. stress, smoking, etc.)</t>
  </si>
  <si>
    <t>streamprocessor+ACCELEROMETER_ACTIVITY_DEVIATION+PHONE</t>
  </si>
  <si>
    <t>streamprocessor+PUFF_PROBABILITY+PHONE</t>
  </si>
  <si>
    <t>streamprocessor+PUFF_LABEL+PHONE</t>
  </si>
  <si>
    <t>streamprocessor+PUFFMARKER_FEATURE_VECTOR+PHONE</t>
  </si>
  <si>
    <t>streamprocessor+PUFFMARKER_SMOKING_EPISODE+PHONE</t>
  </si>
  <si>
    <t>streamprocessor+STRESS_RIP_PROBABILITY+PHONE</t>
  </si>
  <si>
    <t>streamprocessor+STRESS_RIP_LABEL+PHONE</t>
  </si>
  <si>
    <t>streamprocessor+STRESS_PROBABILITY+PHONE</t>
  </si>
  <si>
    <t>streamprocessor+STRESS_LABEL+PHONE</t>
  </si>
  <si>
    <t>streamprocessor+STRESS_ACTIVITY+PHONE</t>
  </si>
  <si>
    <t xml:space="preserve">This activity classification uses data from the chest-worn sensor suite (Auto Sense). Note that the filename includes "PHONE" since the app is run on the phone. </t>
  </si>
  <si>
    <t>streamprocessor+CSTRESS_FEATURE_VECTOR+PHONE</t>
  </si>
  <si>
    <t>streamprocessor+CSTRESS_FEATURE_VECTOR_RIP+PHONE</t>
  </si>
  <si>
    <t>streamprocessor+ORG_MD2K_CSTRESS_DATA_ECG_QUALITY+PHONE</t>
  </si>
  <si>
    <t>streamprocessor+ORG_MD2K_CSTRESS_DATA_RIP_QUALITY+PHONE</t>
  </si>
  <si>
    <t>streamprocessor+ORG_MD2K_CSTRESS_STRESS_EPISODE_CLASSIFICATION+PHONE</t>
  </si>
  <si>
    <t>streamprocessor+ORG_MD2K_CSTRESS_STRESS_EPISODE_ARRAY_CLASSIFICATION_FULL_EPISODE+PHONE</t>
  </si>
  <si>
    <t>streamprocessor+ORG_MD2K_CSTRESS_STRESS_EPISODE_START+PHONE</t>
  </si>
  <si>
    <t>streamprocessor+ORG_MD2K_CSTRESS_STRESS_EPISODE_PEAK+PHONE</t>
  </si>
  <si>
    <t>streamprocessor+ORG_MD2K_CSTRESS_STRESS_EPISODE_END+PHONE</t>
  </si>
  <si>
    <t>Backup</t>
  </si>
  <si>
    <t xml:space="preserve">Northwestern Box Data Source </t>
  </si>
  <si>
    <t>File exists</t>
  </si>
  <si>
    <t>File does not exist</t>
  </si>
  <si>
    <t>Key</t>
  </si>
  <si>
    <t>✓</t>
  </si>
  <si>
    <t>✗</t>
  </si>
  <si>
    <t xml:space="preserve">N. Box Data Source </t>
  </si>
  <si>
    <t>Cloud</t>
  </si>
  <si>
    <t>Yes (empty files)</t>
  </si>
  <si>
    <t xml:space="preserve">Participant 257 went MIA halfway through the study and never returned their equipment, so no phone received to do a data download. </t>
  </si>
  <si>
    <t xml:space="preserve">Participant 268 went through the whole study, but their phone stopped working during the intervention period and when they returned it and Elyse went to download it, there was no data. Apparently, Memphis team will upload relevent data from cerebralcortex soon. </t>
  </si>
  <si>
    <t>study_id</t>
  </si>
  <si>
    <t>day1_ht_in</t>
  </si>
  <si>
    <t>day1_wt_lb</t>
  </si>
  <si>
    <t>day1_bmi</t>
  </si>
  <si>
    <t>sex</t>
  </si>
  <si>
    <t>age</t>
  </si>
  <si>
    <t>race</t>
  </si>
  <si>
    <t>ethnicity</t>
  </si>
  <si>
    <t>education</t>
  </si>
  <si>
    <t>employment</t>
  </si>
  <si>
    <t>marital_status</t>
  </si>
  <si>
    <t>age_smoke</t>
  </si>
  <si>
    <t>reg_smoke</t>
  </si>
  <si>
    <t>live_other_smokers</t>
  </si>
  <si>
    <t>fagerstrom01</t>
  </si>
  <si>
    <t>fagerstrom02</t>
  </si>
  <si>
    <t>fagerstrom03</t>
  </si>
  <si>
    <t>fagerstrom04</t>
  </si>
  <si>
    <t>fagerstrom05</t>
  </si>
  <si>
    <t>fagerstrom06</t>
  </si>
  <si>
    <t>fagerstromtotal</t>
  </si>
  <si>
    <t>day15_ht_in</t>
  </si>
  <si>
    <t>day15_wt_lb</t>
  </si>
  <si>
    <t>day15_bmi</t>
  </si>
  <si>
    <t>i.e., unique dates existing in log files.</t>
  </si>
  <si>
    <t>X</t>
  </si>
  <si>
    <t>Number of Decision Times</t>
  </si>
  <si>
    <t xml:space="preserve">Number of Available Decision Times </t>
  </si>
  <si>
    <t>  </t>
  </si>
  <si>
    <t> </t>
  </si>
  <si>
    <t>Median</t>
  </si>
  <si>
    <t>Min</t>
  </si>
  <si>
    <t>Max</t>
  </si>
  <si>
    <t xml:space="preserve">key: </t>
  </si>
  <si>
    <t>No corresponding ECG quality, RIP quality and Activity data available</t>
  </si>
  <si>
    <t xml:space="preserve"> nan</t>
  </si>
  <si>
    <t>Proportion of ECG data that is not good quality</t>
  </si>
  <si>
    <t>Proportion of RIP data that is not good quality</t>
  </si>
  <si>
    <t>Proportion of Physical Activity Detected</t>
  </si>
  <si>
    <t>0% good quality ECG data and/or &lt;2% good quality RIP data</t>
  </si>
  <si>
    <t>Total Generated Decision Points</t>
  </si>
  <si>
    <t>Total Available Decision Points</t>
  </si>
  <si>
    <t xml:space="preserve">Total Available / Generated Decision Points </t>
  </si>
  <si>
    <t>No generated Decision Points</t>
  </si>
  <si>
    <t>Variable (categorical)</t>
  </si>
  <si>
    <t>n</t>
  </si>
  <si>
    <t>n answered</t>
  </si>
  <si>
    <t>% (n / n answered)</t>
  </si>
  <si>
    <t>Gender</t>
  </si>
  <si>
    <t>Female</t>
  </si>
  <si>
    <t>Male</t>
  </si>
  <si>
    <t>Race</t>
  </si>
  <si>
    <t>Asian</t>
  </si>
  <si>
    <t xml:space="preserve">Black/African American </t>
  </si>
  <si>
    <t xml:space="preserve">White </t>
  </si>
  <si>
    <t>Other</t>
  </si>
  <si>
    <t>Education</t>
  </si>
  <si>
    <t>No schooling completed or less than 1 year</t>
  </si>
  <si>
    <t>High school, no degree</t>
  </si>
  <si>
    <t>High school graduate</t>
  </si>
  <si>
    <t>Some college, but no degree</t>
  </si>
  <si>
    <t>Associate's degree</t>
  </si>
  <si>
    <t>Bachelor's degree</t>
  </si>
  <si>
    <t>Higher degree</t>
  </si>
  <si>
    <t>Employed</t>
  </si>
  <si>
    <t>Not Employed</t>
  </si>
  <si>
    <t xml:space="preserve">Full time employment </t>
  </si>
  <si>
    <t>Part time employment</t>
  </si>
  <si>
    <t xml:space="preserve">Student </t>
  </si>
  <si>
    <t>Retired</t>
  </si>
  <si>
    <t>Marital Status</t>
  </si>
  <si>
    <t>Single, Never Married</t>
  </si>
  <si>
    <t>Married</t>
  </si>
  <si>
    <t>Separated</t>
  </si>
  <si>
    <t>Divorced</t>
  </si>
  <si>
    <t>Widowed</t>
  </si>
  <si>
    <t xml:space="preserve">How often do you smoke? </t>
  </si>
  <si>
    <t>1-2 Days/Week</t>
  </si>
  <si>
    <t>3-4 Days/Week</t>
  </si>
  <si>
    <t>5-6 Days/Week</t>
  </si>
  <si>
    <t>Daily</t>
  </si>
  <si>
    <t xml:space="preserve">Others smoke in your household? </t>
  </si>
  <si>
    <t>Variables (continuous)</t>
  </si>
  <si>
    <t xml:space="preserve">Mean </t>
  </si>
  <si>
    <t>SD</t>
  </si>
  <si>
    <t>Age</t>
  </si>
  <si>
    <t xml:space="preserve">At what age did you start smoking? </t>
  </si>
  <si>
    <t>Height (Day 1)</t>
  </si>
  <si>
    <t>Weight (Day 1)</t>
  </si>
  <si>
    <t>BMI (Day 1)</t>
  </si>
  <si>
    <t>Height (Day 15)</t>
  </si>
  <si>
    <t>Weight (Day 15)</t>
  </si>
  <si>
    <t>BMI (Day 15)</t>
  </si>
  <si>
    <t>Fagerstrom Test For Nicottine Dependence (FTND) Score</t>
  </si>
  <si>
    <t>n answered entries</t>
  </si>
  <si>
    <t>\</t>
  </si>
  <si>
    <t>Predicted</t>
  </si>
  <si>
    <t>0.14 (0.23)</t>
  </si>
  <si>
    <t>Actual (SD)</t>
  </si>
  <si>
    <t>0.37 (0.50)</t>
  </si>
  <si>
    <t>0.52 (0.61)</t>
  </si>
  <si>
    <t>Pre-Lapse</t>
  </si>
  <si>
    <t>Post-Lapse</t>
  </si>
  <si>
    <t>Detected as stressed</t>
  </si>
  <si>
    <t>Not able to detect as stressed</t>
  </si>
  <si>
    <t>0.26 (0.29)</t>
  </si>
  <si>
    <t>Lapse Phase</t>
  </si>
  <si>
    <t xml:space="preserve">Episode </t>
  </si>
  <si>
    <t>prelapse</t>
  </si>
  <si>
    <t>postlapse</t>
  </si>
  <si>
    <t>(first occurrence of a 0 is the day of lapse)</t>
  </si>
  <si>
    <t>is pre lapse? (1=yes, 0 = no)</t>
  </si>
  <si>
    <t>puffMarker Episode (first day detected)</t>
  </si>
  <si>
    <t>213*</t>
  </si>
  <si>
    <t>W</t>
  </si>
  <si>
    <t>Number of Generated Decision Times</t>
  </si>
  <si>
    <t>Average* number of reminders sent to participants</t>
  </si>
  <si>
    <t>*Actual = Average of each participant's total reminders / 10 days</t>
  </si>
  <si>
    <t>0.18 (0.26)</t>
  </si>
  <si>
    <t>0.33 (0.43)</t>
  </si>
  <si>
    <t>0.62 (0.70)</t>
  </si>
  <si>
    <t>0.69 (0.71)</t>
  </si>
  <si>
    <t>Number of Reminders Sent</t>
  </si>
  <si>
    <t>Average (over 10 days)</t>
  </si>
  <si>
    <t>Average (over days with generated decision points)</t>
  </si>
  <si>
    <t>Number of days with generated decision times</t>
  </si>
  <si>
    <t>Mean</t>
  </si>
  <si>
    <r>
      <t xml:space="preserve">Number of Reminders Sent at Times of </t>
    </r>
    <r>
      <rPr>
        <b/>
        <sz val="12"/>
        <color rgb="FFC00000"/>
        <rFont val="Calibri (Body)"/>
      </rPr>
      <t>Stress</t>
    </r>
    <r>
      <rPr>
        <b/>
        <i/>
        <sz val="12"/>
        <color theme="1"/>
        <rFont val="Calibri"/>
        <family val="2"/>
        <scheme val="minor"/>
      </rPr>
      <t xml:space="preserve"> (pre-lapse)</t>
    </r>
  </si>
  <si>
    <r>
      <t xml:space="preserve">Number of Reminders Sent at Times of </t>
    </r>
    <r>
      <rPr>
        <b/>
        <sz val="12"/>
        <color rgb="FFC00000"/>
        <rFont val="Calibri (Body)"/>
      </rPr>
      <t>Stress</t>
    </r>
    <r>
      <rPr>
        <b/>
        <sz val="12"/>
        <color theme="1"/>
        <rFont val="Calibri"/>
        <family val="2"/>
        <scheme val="minor"/>
      </rPr>
      <t xml:space="preserve"> </t>
    </r>
    <r>
      <rPr>
        <b/>
        <i/>
        <sz val="12"/>
        <color theme="1"/>
        <rFont val="Calibri"/>
        <family val="2"/>
        <scheme val="minor"/>
      </rPr>
      <t>(post-lapse)</t>
    </r>
  </si>
  <si>
    <r>
      <t xml:space="preserve">Number of Reminders Sent at Times of </t>
    </r>
    <r>
      <rPr>
        <b/>
        <sz val="12"/>
        <color theme="9" tint="-0.249977111117893"/>
        <rFont val="Calibri (Body)"/>
      </rPr>
      <t>Not-Detected-As-Stressed</t>
    </r>
    <r>
      <rPr>
        <b/>
        <sz val="12"/>
        <color theme="1"/>
        <rFont val="Calibri"/>
        <family val="2"/>
        <scheme val="minor"/>
      </rPr>
      <t xml:space="preserve"> </t>
    </r>
    <r>
      <rPr>
        <b/>
        <i/>
        <sz val="12"/>
        <color theme="1"/>
        <rFont val="Calibri"/>
        <family val="2"/>
        <scheme val="minor"/>
      </rPr>
      <t>(preLapse)</t>
    </r>
  </si>
  <si>
    <r>
      <t xml:space="preserve">Number of Reminders Sent at Times of </t>
    </r>
    <r>
      <rPr>
        <b/>
        <sz val="12"/>
        <color theme="9" tint="-0.249977111117893"/>
        <rFont val="Calibri (Body)"/>
      </rPr>
      <t xml:space="preserve">Not-Detected-As-Stressed </t>
    </r>
    <r>
      <rPr>
        <b/>
        <i/>
        <sz val="12"/>
        <color theme="1"/>
        <rFont val="Calibri"/>
        <family val="2"/>
        <scheme val="minor"/>
      </rPr>
      <t>(postLapse)</t>
    </r>
  </si>
  <si>
    <t>Average (over days not corresponding to pink/yellow highlighted cells from Table 3)</t>
  </si>
  <si>
    <t>Number of days not corresponding to pink/yellow highlighted cells from Table to the left)</t>
  </si>
  <si>
    <t>X / Y</t>
  </si>
  <si>
    <t>Sum X</t>
  </si>
  <si>
    <t>Sum Y</t>
  </si>
  <si>
    <t>(Sum X) / (Sum Y)</t>
  </si>
  <si>
    <t>Detected-As-Stressed</t>
  </si>
  <si>
    <t>Not-Able-To-Detect-As-Stressed</t>
  </si>
  <si>
    <t>Y = Days with &gt;= 1 available ("not-able-to-detect-stress" post-lapse) decision point</t>
  </si>
  <si>
    <t>NaN</t>
  </si>
  <si>
    <t>Mean of "X / Y" column (not inc. NaN)</t>
  </si>
  <si>
    <t>SD of "X / Y" column (not inc. NaN)</t>
  </si>
  <si>
    <t>X = Total reminders sent at not-able-to-detect-as-stressed pre-lapse times</t>
  </si>
  <si>
    <t>X = Total reminders sent at not-able-to-detect-as-stressed post-lapse times</t>
  </si>
  <si>
    <t>X = Total reminders sent at detected-as-stressed pre-lapse times</t>
  </si>
  <si>
    <t>X = Total reminders sent at detected-as-stressed post-lapse times</t>
  </si>
  <si>
    <t>Y = Days with &gt;= 1 available (detected-stressed pre-lapse) decision point</t>
  </si>
  <si>
    <t>Y = Days with &gt;= 1 available (detected-stressed post-lapse) decision point</t>
  </si>
  <si>
    <t xml:space="preserve">*refer to Tables 4 and 5 to see how this average is calculated. </t>
  </si>
  <si>
    <t>1.2 (0.5)</t>
  </si>
  <si>
    <t>1.6 (0.7)</t>
  </si>
  <si>
    <t>1 (0.7)</t>
  </si>
  <si>
    <t>1.3 (0.6)</t>
  </si>
  <si>
    <t>*Actual = Average of each participant's total reminders / days with generated decision points</t>
  </si>
  <si>
    <t>Goal</t>
  </si>
  <si>
    <t>Y = Days with &gt;= 1 available ("not-able-to-detect-stress" pre-lapse) decision point</t>
  </si>
  <si>
    <r>
      <t xml:space="preserve">Average fraction of classifiable minutes in 120 minutes following an available decision time </t>
    </r>
    <r>
      <rPr>
        <sz val="12"/>
        <color rgb="FFC00000"/>
        <rFont val="Calibri (Body)"/>
      </rPr>
      <t>(using stress episode data stream)</t>
    </r>
  </si>
  <si>
    <r>
      <t xml:space="preserve">Average fraction of classifiable minutes in 120 minutes following an available decision time </t>
    </r>
    <r>
      <rPr>
        <sz val="12"/>
        <color rgb="FFC00000"/>
        <rFont val="Calibri (Body)"/>
      </rPr>
      <t>(using cStress minute level label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</si>
</sst>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8">
    <font>
      <sz val="12"/>
      <color theme="1"/>
      <name val="Calibri"/>
      <family val="2"/>
      <scheme val="minor"/>
    </font>
    <font>
      <b/>
      <i/>
      <sz val="12"/>
      <color theme="1"/>
      <name val="Calibri"/>
      <family val="2"/>
      <scheme val="minor"/>
    </font>
    <font>
      <sz val="12"/>
      <name val="Calibri"/>
      <family val="2"/>
      <scheme val="minor"/>
    </font>
    <font>
      <b/>
      <sz val="12"/>
      <color rgb="FF000000"/>
      <name val="Calibri"/>
      <family val="2"/>
      <scheme val="minor"/>
    </font>
    <font>
      <sz val="12"/>
      <color rgb="FF000000"/>
      <name val="Calibri"/>
      <family val="2"/>
      <scheme val="minor"/>
    </font>
    <font>
      <sz val="16"/>
      <name val="Calibri"/>
      <family val="2"/>
      <scheme val="minor"/>
    </font>
    <font>
      <b/>
      <sz val="16"/>
      <color rgb="FF000000"/>
      <name val="Calibri"/>
      <family val="2"/>
      <scheme val="minor"/>
    </font>
    <font>
      <sz val="16"/>
      <color theme="1"/>
      <name val="Calibri"/>
      <family val="2"/>
      <scheme val="minor"/>
    </font>
    <font>
      <sz val="16"/>
      <color rgb="FF000000"/>
      <name val="Calibri"/>
      <family val="2"/>
      <scheme val="minor"/>
    </font>
    <font>
      <b/>
      <i/>
      <sz val="16"/>
      <color rgb="FF000000"/>
      <name val="Calibri"/>
      <family val="2"/>
      <scheme val="minor"/>
    </font>
    <font>
      <b/>
      <sz val="10"/>
      <color theme="1"/>
      <name val="Arial"/>
      <family val="2"/>
    </font>
    <font>
      <sz val="10"/>
      <color theme="1"/>
      <name val="Arial"/>
      <family val="2"/>
    </font>
    <font>
      <b/>
      <i/>
      <sz val="10"/>
      <color theme="1"/>
      <name val="Arial"/>
      <family val="2"/>
    </font>
    <font>
      <sz val="10"/>
      <color rgb="FFC00000"/>
      <name val="Arial"/>
      <family val="2"/>
    </font>
    <font>
      <sz val="8"/>
      <name val="Calibri"/>
      <family val="2"/>
      <scheme val="minor"/>
    </font>
    <font>
      <b/>
      <i/>
      <sz val="12"/>
      <color rgb="FFC00000"/>
      <name val="Calibri"/>
      <family val="2"/>
      <scheme val="minor"/>
    </font>
    <font>
      <b/>
      <i/>
      <sz val="12"/>
      <color theme="1" tint="0.499984740745262"/>
      <name val="Calibri"/>
      <family val="2"/>
      <scheme val="minor"/>
    </font>
    <font>
      <b/>
      <i/>
      <sz val="12"/>
      <color rgb="FF000000"/>
      <name val="Calibri"/>
      <family val="2"/>
      <scheme val="minor"/>
    </font>
    <font>
      <i/>
      <sz val="12"/>
      <name val="Calibri"/>
      <family val="2"/>
      <scheme val="minor"/>
    </font>
    <font>
      <b/>
      <sz val="12"/>
      <color rgb="FFC00000"/>
      <name val="Calibri"/>
      <family val="2"/>
      <scheme val="minor"/>
    </font>
    <font>
      <b/>
      <sz val="12"/>
      <color theme="1"/>
      <name val="Calibri"/>
      <family val="2"/>
      <scheme val="minor"/>
    </font>
    <font>
      <sz val="12"/>
      <color rgb="FF333333"/>
      <name val="Calibri"/>
      <family val="2"/>
      <scheme val="minor"/>
    </font>
    <font>
      <sz val="12"/>
      <color rgb="FF263238"/>
      <name val="Calibri"/>
      <family val="2"/>
      <scheme val="minor"/>
    </font>
    <font>
      <sz val="13"/>
      <color rgb="FF263238"/>
      <name val="Arial"/>
      <family val="2"/>
    </font>
    <font>
      <sz val="10"/>
      <color rgb="FFFFA89A"/>
      <name val="Calibri"/>
      <family val="2"/>
      <scheme val="minor"/>
    </font>
    <font>
      <b/>
      <sz val="12"/>
      <color rgb="FFFF0000"/>
      <name val="Calibri"/>
      <family val="2"/>
      <scheme val="minor"/>
    </font>
    <font>
      <b/>
      <sz val="14"/>
      <color theme="9" tint="-0.249977111117893"/>
      <name val="Calibri"/>
      <family val="2"/>
      <scheme val="minor"/>
    </font>
    <font>
      <b/>
      <sz val="14"/>
      <color rgb="FFC00000"/>
      <name val="Calibri"/>
      <family val="2"/>
      <scheme val="minor"/>
    </font>
    <font>
      <b/>
      <i/>
      <sz val="11"/>
      <color rgb="FF000000"/>
      <name val="Calibri"/>
      <family val="2"/>
      <scheme val="minor"/>
    </font>
    <font>
      <sz val="10"/>
      <color rgb="FF000000"/>
      <name val="Arial"/>
      <family val="2"/>
    </font>
    <font>
      <sz val="12"/>
      <color theme="0" tint="-0.14999847407452621"/>
      <name val="Calibri"/>
      <family val="2"/>
      <scheme val="minor"/>
    </font>
    <font>
      <sz val="13"/>
      <color theme="1"/>
      <name val="Monaco"/>
      <family val="2"/>
    </font>
    <font>
      <sz val="12"/>
      <color theme="1"/>
      <name val="Calibri"/>
      <family val="2"/>
      <scheme val="minor"/>
    </font>
    <font>
      <sz val="12"/>
      <color theme="0" tint="-0.34998626667073579"/>
      <name val="Calibri"/>
      <family val="2"/>
      <scheme val="minor"/>
    </font>
    <font>
      <sz val="12"/>
      <color theme="0" tint="-0.499984740745262"/>
      <name val="Calibri"/>
      <family val="2"/>
      <scheme val="minor"/>
    </font>
    <font>
      <sz val="12"/>
      <color theme="0" tint="-0.249977111117893"/>
      <name val="Calibri"/>
      <family val="2"/>
      <scheme val="minor"/>
    </font>
    <font>
      <b/>
      <i/>
      <sz val="12"/>
      <name val="Calibri"/>
      <family val="2"/>
      <scheme val="minor"/>
    </font>
    <font>
      <b/>
      <sz val="16"/>
      <name val="Calibri"/>
      <family val="2"/>
      <scheme val="minor"/>
    </font>
    <font>
      <b/>
      <i/>
      <sz val="11"/>
      <color theme="1"/>
      <name val="Calibri"/>
      <family val="2"/>
      <scheme val="minor"/>
    </font>
    <font>
      <sz val="12"/>
      <color rgb="FFC00000"/>
      <name val="Calibri"/>
      <family val="2"/>
      <scheme val="minor"/>
    </font>
    <font>
      <sz val="10"/>
      <color theme="1"/>
      <name val="Calibri"/>
      <family val="2"/>
      <scheme val="minor"/>
    </font>
    <font>
      <b/>
      <sz val="12"/>
      <color rgb="FFC00000"/>
      <name val="Calibri (Body)"/>
    </font>
    <font>
      <b/>
      <sz val="12"/>
      <color theme="9" tint="-0.249977111117893"/>
      <name val="Calibri (Body)"/>
    </font>
    <font>
      <sz val="16"/>
      <color rgb="FF222222"/>
      <name val="Arial"/>
      <family val="2"/>
    </font>
    <font>
      <b/>
      <i/>
      <sz val="12"/>
      <color theme="0" tint="-0.34998626667073579"/>
      <name val="Calibri"/>
      <family val="2"/>
      <scheme val="minor"/>
    </font>
    <font>
      <b/>
      <sz val="12"/>
      <color theme="0" tint="-0.34998626667073579"/>
      <name val="Calibri"/>
      <family val="2"/>
      <scheme val="minor"/>
    </font>
    <font>
      <sz val="10"/>
      <color theme="0" tint="-0.34998626667073579"/>
      <name val="Calibri"/>
      <family val="2"/>
      <scheme val="minor"/>
    </font>
    <font>
      <sz val="12"/>
      <color rgb="FFC00000"/>
      <name val="Calibri (Body)"/>
    </font>
  </fonts>
  <fills count="11">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CD4D4"/>
        <bgColor indexed="64"/>
      </patternFill>
    </fill>
    <fill>
      <patternFill patternType="solid">
        <fgColor theme="5" tint="0.79998168889431442"/>
        <bgColor indexed="64"/>
      </patternFill>
    </fill>
    <fill>
      <patternFill patternType="solid">
        <fgColor theme="0"/>
        <bgColor rgb="FF000000"/>
      </patternFill>
    </fill>
    <fill>
      <patternFill patternType="solid">
        <fgColor rgb="FFFCEBEB"/>
        <bgColor indexed="64"/>
      </patternFill>
    </fill>
    <fill>
      <patternFill patternType="solid">
        <fgColor rgb="FFEDFCF0"/>
        <bgColor indexed="64"/>
      </patternFill>
    </fill>
    <fill>
      <patternFill patternType="solid">
        <fgColor theme="7" tint="0.79998168889431442"/>
        <bgColor indexed="64"/>
      </patternFill>
    </fill>
    <fill>
      <patternFill patternType="solid">
        <fgColor rgb="FFFFFFFF"/>
        <bgColor rgb="FF000000"/>
      </patternFill>
    </fill>
  </fills>
  <borders count="184">
    <border>
      <left/>
      <right/>
      <top/>
      <bottom/>
      <diagonal/>
    </border>
    <border>
      <left style="thin">
        <color auto="1"/>
      </left>
      <right style="thin">
        <color auto="1"/>
      </right>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style="thin">
        <color theme="2" tint="-0.499984740745262"/>
      </bottom>
      <diagonal/>
    </border>
    <border>
      <left/>
      <right style="thin">
        <color theme="2" tint="-0.499984740745262"/>
      </right>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style="thin">
        <color theme="2" tint="-0.499984740745262"/>
      </right>
      <top/>
      <bottom style="thin">
        <color theme="2" tint="-0.499984740745262"/>
      </bottom>
      <diagonal/>
    </border>
    <border>
      <left style="thin">
        <color theme="2" tint="-0.499984740745262"/>
      </left>
      <right style="thin">
        <color theme="2" tint="-0.499984740745262"/>
      </right>
      <top style="medium">
        <color theme="2" tint="-0.249977111117893"/>
      </top>
      <bottom/>
      <diagonal/>
    </border>
    <border>
      <left style="thin">
        <color theme="2" tint="-0.499984740745262"/>
      </left>
      <right style="thin">
        <color theme="2" tint="-0.499984740745262"/>
      </right>
      <top style="medium">
        <color theme="2" tint="-0.249977111117893"/>
      </top>
      <bottom style="thin">
        <color theme="2" tint="-0.499984740745262"/>
      </bottom>
      <diagonal/>
    </border>
    <border>
      <left style="thin">
        <color theme="2" tint="-0.499984740745262"/>
      </left>
      <right style="thin">
        <color theme="2" tint="-0.499984740745262"/>
      </right>
      <top style="thin">
        <color theme="2" tint="-0.499984740745262"/>
      </top>
      <bottom style="medium">
        <color theme="2" tint="-0.249977111117893"/>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theme="2" tint="-0.499984740745262"/>
      </left>
      <right style="medium">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style="medium">
        <color theme="2" tint="-0.499984740745262"/>
      </top>
      <bottom style="thin">
        <color theme="2" tint="-0.499984740745262"/>
      </bottom>
      <diagonal/>
    </border>
    <border>
      <left style="thin">
        <color theme="2" tint="-0.499984740745262"/>
      </left>
      <right style="medium">
        <color theme="2" tint="-0.499984740745262"/>
      </right>
      <top style="medium">
        <color theme="2" tint="-0.499984740745262"/>
      </top>
      <bottom style="thin">
        <color theme="2" tint="-0.499984740745262"/>
      </bottom>
      <diagonal/>
    </border>
    <border>
      <left style="thin">
        <color theme="2" tint="-0.499984740745262"/>
      </left>
      <right style="thin">
        <color theme="2" tint="-0.499984740745262"/>
      </right>
      <top style="thin">
        <color theme="2" tint="-0.499984740745262"/>
      </top>
      <bottom style="medium">
        <color theme="2" tint="-0.499984740745262"/>
      </bottom>
      <diagonal/>
    </border>
    <border>
      <left style="thin">
        <color theme="2" tint="-0.499984740745262"/>
      </left>
      <right style="medium">
        <color theme="2" tint="-0.499984740745262"/>
      </right>
      <top style="thin">
        <color theme="2" tint="-0.499984740745262"/>
      </top>
      <bottom style="medium">
        <color theme="2" tint="-0.499984740745262"/>
      </bottom>
      <diagonal/>
    </border>
    <border>
      <left style="thin">
        <color theme="2" tint="-0.499984740745262"/>
      </left>
      <right style="medium">
        <color theme="2" tint="-0.499984740745262"/>
      </right>
      <top/>
      <bottom style="thin">
        <color theme="2" tint="-0.499984740745262"/>
      </bottom>
      <diagonal/>
    </border>
    <border>
      <left style="thin">
        <color theme="2" tint="-0.499984740745262"/>
      </left>
      <right style="thin">
        <color theme="2" tint="-0.499984740745262"/>
      </right>
      <top style="medium">
        <color theme="2" tint="-0.499984740745262"/>
      </top>
      <bottom style="medium">
        <color theme="2" tint="-0.499984740745262"/>
      </bottom>
      <diagonal/>
    </border>
    <border>
      <left style="thin">
        <color theme="2" tint="-0.499984740745262"/>
      </left>
      <right style="medium">
        <color theme="2" tint="-0.499984740745262"/>
      </right>
      <top style="medium">
        <color theme="2" tint="-0.499984740745262"/>
      </top>
      <bottom style="medium">
        <color theme="2" tint="-0.499984740745262"/>
      </bottom>
      <diagonal/>
    </border>
    <border>
      <left/>
      <right style="thin">
        <color theme="2" tint="-0.499984740745262"/>
      </right>
      <top style="medium">
        <color theme="2" tint="-0.499984740745262"/>
      </top>
      <bottom style="medium">
        <color theme="2" tint="-0.499984740745262"/>
      </bottom>
      <diagonal/>
    </border>
    <border>
      <left/>
      <right style="thin">
        <color theme="2" tint="-0.499984740745262"/>
      </right>
      <top style="thin">
        <color theme="2" tint="-0.499984740745262"/>
      </top>
      <bottom style="medium">
        <color theme="2" tint="-0.499984740745262"/>
      </bottom>
      <diagonal/>
    </border>
    <border>
      <left style="medium">
        <color theme="2" tint="-0.499984740745262"/>
      </left>
      <right style="medium">
        <color theme="2" tint="-0.499984740745262"/>
      </right>
      <top style="medium">
        <color theme="2" tint="-0.499984740745262"/>
      </top>
      <bottom style="thin">
        <color theme="2" tint="-0.499984740745262"/>
      </bottom>
      <diagonal/>
    </border>
    <border>
      <left style="medium">
        <color theme="2" tint="-0.499984740745262"/>
      </left>
      <right style="medium">
        <color theme="2" tint="-0.499984740745262"/>
      </right>
      <top style="thin">
        <color theme="2" tint="-0.499984740745262"/>
      </top>
      <bottom style="thin">
        <color theme="2" tint="-0.499984740745262"/>
      </bottom>
      <diagonal/>
    </border>
    <border>
      <left style="medium">
        <color theme="2" tint="-0.499984740745262"/>
      </left>
      <right style="medium">
        <color theme="2" tint="-0.499984740745262"/>
      </right>
      <top style="thin">
        <color theme="2" tint="-0.499984740745262"/>
      </top>
      <bottom style="medium">
        <color theme="2" tint="-0.499984740745262"/>
      </bottom>
      <diagonal/>
    </border>
    <border>
      <left style="medium">
        <color theme="2" tint="-0.499984740745262"/>
      </left>
      <right style="medium">
        <color theme="2" tint="-0.499984740745262"/>
      </right>
      <top/>
      <bottom style="thin">
        <color theme="2" tint="-0.499984740745262"/>
      </bottom>
      <diagonal/>
    </border>
    <border>
      <left/>
      <right style="thin">
        <color theme="2" tint="-0.499984740745262"/>
      </right>
      <top style="medium">
        <color theme="2" tint="-0.499984740745262"/>
      </top>
      <bottom style="thin">
        <color theme="2" tint="-0.499984740745262"/>
      </bottom>
      <diagonal/>
    </border>
    <border>
      <left/>
      <right style="thin">
        <color theme="2" tint="-0.499984740745262"/>
      </right>
      <top/>
      <bottom style="medium">
        <color theme="2" tint="-0.499984740745262"/>
      </bottom>
      <diagonal/>
    </border>
    <border>
      <left style="thin">
        <color theme="2" tint="-0.499984740745262"/>
      </left>
      <right/>
      <top style="medium">
        <color theme="2" tint="-0.249977111117893"/>
      </top>
      <bottom style="thin">
        <color theme="2" tint="-0.499984740745262"/>
      </bottom>
      <diagonal/>
    </border>
    <border>
      <left style="thin">
        <color theme="2" tint="-0.499984740745262"/>
      </left>
      <right/>
      <top style="thin">
        <color theme="2" tint="-0.499984740745262"/>
      </top>
      <bottom style="medium">
        <color theme="2" tint="-0.24997711111789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2" tint="-0.499984740745262"/>
      </bottom>
      <diagonal/>
    </border>
    <border>
      <left style="thin">
        <color indexed="64"/>
      </left>
      <right style="thin">
        <color indexed="64"/>
      </right>
      <top style="thin">
        <color theme="2" tint="-0.499984740745262"/>
      </top>
      <bottom style="thin">
        <color theme="2" tint="-0.499984740745262"/>
      </bottom>
      <diagonal/>
    </border>
    <border>
      <left style="thin">
        <color indexed="64"/>
      </left>
      <right style="thin">
        <color indexed="64"/>
      </right>
      <top style="thin">
        <color theme="2" tint="-0.499984740745262"/>
      </top>
      <bottom/>
      <diagonal/>
    </border>
    <border>
      <left style="thin">
        <color indexed="64"/>
      </left>
      <right style="thin">
        <color indexed="64"/>
      </right>
      <top/>
      <bottom style="thin">
        <color theme="2" tint="-0.499984740745262"/>
      </bottom>
      <diagonal/>
    </border>
    <border>
      <left style="thin">
        <color indexed="64"/>
      </left>
      <right style="thin">
        <color indexed="64"/>
      </right>
      <top style="thin">
        <color theme="2" tint="-0.499984740745262"/>
      </top>
      <bottom style="thin">
        <color indexed="64"/>
      </bottom>
      <diagonal/>
    </border>
    <border>
      <left/>
      <right style="thin">
        <color theme="2" tint="-0.499984740745262"/>
      </right>
      <top style="thin">
        <color theme="2" tint="-0.499984740745262"/>
      </top>
      <bottom style="medium">
        <color theme="2" tint="-0.249977111117893"/>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right style="thin">
        <color theme="1"/>
      </right>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medium">
        <color theme="0" tint="-0.14999847407452621"/>
      </right>
      <top style="thin">
        <color theme="0" tint="-0.14999847407452621"/>
      </top>
      <bottom style="thin">
        <color theme="0" tint="-0.14999847407452621"/>
      </bottom>
      <diagonal/>
    </border>
    <border>
      <left style="medium">
        <color theme="0" tint="-0.14999847407452621"/>
      </left>
      <right style="thin">
        <color theme="0" tint="-0.14999847407452621"/>
      </right>
      <top style="thin">
        <color theme="0" tint="-0.14999847407452621"/>
      </top>
      <bottom style="medium">
        <color theme="0" tint="-0.14999847407452621"/>
      </bottom>
      <diagonal/>
    </border>
    <border>
      <left style="thin">
        <color theme="0" tint="-0.14999847407452621"/>
      </left>
      <right style="thin">
        <color theme="0" tint="-0.14999847407452621"/>
      </right>
      <top style="thin">
        <color theme="0" tint="-0.14999847407452621"/>
      </top>
      <bottom style="medium">
        <color theme="0" tint="-0.14999847407452621"/>
      </bottom>
      <diagonal/>
    </border>
    <border>
      <left style="thin">
        <color theme="0" tint="-0.14999847407452621"/>
      </left>
      <right style="medium">
        <color theme="0" tint="-0.14999847407452621"/>
      </right>
      <top style="thin">
        <color theme="0" tint="-0.14999847407452621"/>
      </top>
      <bottom style="medium">
        <color theme="0" tint="-0.14999847407452621"/>
      </bottom>
      <diagonal/>
    </border>
    <border>
      <left style="medium">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medium">
        <color theme="0" tint="-0.14999847407452621"/>
      </right>
      <top/>
      <bottom style="thin">
        <color theme="0" tint="-0.14999847407452621"/>
      </bottom>
      <diagonal/>
    </border>
    <border>
      <left style="medium">
        <color theme="0" tint="-0.14999847407452621"/>
      </left>
      <right style="thin">
        <color theme="0" tint="-0.14999847407452621"/>
      </right>
      <top style="medium">
        <color theme="0" tint="-0.14999847407452621"/>
      </top>
      <bottom style="medium">
        <color theme="0" tint="-0.14999847407452621"/>
      </bottom>
      <diagonal/>
    </border>
    <border>
      <left style="thin">
        <color theme="0" tint="-0.14999847407452621"/>
      </left>
      <right style="thin">
        <color theme="0" tint="-0.14999847407452621"/>
      </right>
      <top style="medium">
        <color theme="0" tint="-0.14999847407452621"/>
      </top>
      <bottom style="medium">
        <color theme="0" tint="-0.14999847407452621"/>
      </bottom>
      <diagonal/>
    </border>
    <border>
      <left style="thin">
        <color theme="0" tint="-0.14999847407452621"/>
      </left>
      <right style="medium">
        <color theme="0" tint="-0.14999847407452621"/>
      </right>
      <top style="medium">
        <color theme="0" tint="-0.14999847407452621"/>
      </top>
      <bottom style="medium">
        <color theme="0" tint="-0.14999847407452621"/>
      </bottom>
      <diagonal/>
    </border>
    <border>
      <left style="thin">
        <color theme="2" tint="-0.499984740745262"/>
      </left>
      <right style="thin">
        <color indexed="64"/>
      </right>
      <top style="thin">
        <color theme="2" tint="-0.499984740745262"/>
      </top>
      <bottom/>
      <diagonal/>
    </border>
    <border>
      <left style="thin">
        <color theme="2" tint="-0.499984740745262"/>
      </left>
      <right/>
      <top style="thin">
        <color theme="2" tint="-0.499984740745262"/>
      </top>
      <bottom style="thin">
        <color indexed="64"/>
      </bottom>
      <diagonal/>
    </border>
    <border>
      <left/>
      <right style="thin">
        <color theme="2" tint="-0.499984740745262"/>
      </right>
      <top style="thin">
        <color theme="2" tint="-0.499984740745262"/>
      </top>
      <bottom style="thin">
        <color indexed="64"/>
      </bottom>
      <diagonal/>
    </border>
    <border>
      <left/>
      <right style="thin">
        <color theme="2" tint="-0.499984740745262"/>
      </right>
      <top style="medium">
        <color theme="2" tint="-0.249977111117893"/>
      </top>
      <bottom style="thin">
        <color theme="2" tint="-0.499984740745262"/>
      </bottom>
      <diagonal/>
    </border>
    <border>
      <left style="thin">
        <color indexed="64"/>
      </left>
      <right/>
      <top style="thin">
        <color theme="2" tint="-0.499984740745262"/>
      </top>
      <bottom style="medium">
        <color theme="2" tint="-0.249977111117893"/>
      </bottom>
      <diagonal/>
    </border>
    <border>
      <left/>
      <right/>
      <top/>
      <bottom style="thin">
        <color theme="2" tint="-0.499984740745262"/>
      </bottom>
      <diagonal/>
    </border>
    <border>
      <left style="thin">
        <color indexed="64"/>
      </left>
      <right style="thin">
        <color theme="2" tint="-0.499984740745262"/>
      </right>
      <top style="thin">
        <color indexed="64"/>
      </top>
      <bottom style="thin">
        <color indexed="64"/>
      </bottom>
      <diagonal/>
    </border>
    <border>
      <left style="thin">
        <color theme="2" tint="-0.499984740745262"/>
      </left>
      <right/>
      <top style="thin">
        <color indexed="64"/>
      </top>
      <bottom style="thin">
        <color indexed="64"/>
      </bottom>
      <diagonal/>
    </border>
    <border>
      <left style="thin">
        <color theme="2" tint="-0.499984740745262"/>
      </left>
      <right style="thin">
        <color theme="2" tint="-0.499984740745262"/>
      </right>
      <top style="thin">
        <color indexed="64"/>
      </top>
      <bottom style="thin">
        <color indexed="64"/>
      </bottom>
      <diagonal/>
    </border>
    <border>
      <left/>
      <right/>
      <top style="thin">
        <color theme="2" tint="-0.499984740745262"/>
      </top>
      <bottom/>
      <diagonal/>
    </border>
    <border>
      <left/>
      <right style="thin">
        <color indexed="64"/>
      </right>
      <top style="thin">
        <color theme="2" tint="-0.499984740745262"/>
      </top>
      <bottom style="thin">
        <color indexed="64"/>
      </bottom>
      <diagonal/>
    </border>
    <border>
      <left/>
      <right style="thin">
        <color indexed="64"/>
      </right>
      <top style="thin">
        <color theme="2" tint="-0.499984740745262"/>
      </top>
      <bottom style="thin">
        <color theme="2" tint="-0.499984740745262"/>
      </bottom>
      <diagonal/>
    </border>
    <border>
      <left style="thin">
        <color theme="2" tint="-0.499984740745262"/>
      </left>
      <right/>
      <top style="thin">
        <color indexed="64"/>
      </top>
      <bottom style="thin">
        <color theme="2" tint="-0.499984740745262"/>
      </bottom>
      <diagonal/>
    </border>
    <border>
      <left/>
      <right style="thin">
        <color theme="2" tint="-0.499984740745262"/>
      </right>
      <top style="thin">
        <color indexed="64"/>
      </top>
      <bottom style="thin">
        <color theme="2" tint="-0.499984740745262"/>
      </bottom>
      <diagonal/>
    </border>
    <border>
      <left/>
      <right style="thin">
        <color theme="2" tint="-0.499984740745262"/>
      </right>
      <top style="thin">
        <color indexed="64"/>
      </top>
      <bottom style="thin">
        <color indexed="64"/>
      </bottom>
      <diagonal/>
    </border>
    <border>
      <left/>
      <right/>
      <top style="thin">
        <color theme="2" tint="-0.499984740745262"/>
      </top>
      <bottom style="thin">
        <color theme="2" tint="-0.499984740745262"/>
      </bottom>
      <diagonal/>
    </border>
    <border>
      <left style="thin">
        <color theme="2" tint="-0.499984740745262"/>
      </left>
      <right style="thin">
        <color theme="2" tint="-0.499984740745262"/>
      </right>
      <top style="thin">
        <color indexed="64"/>
      </top>
      <bottom/>
      <diagonal/>
    </border>
    <border>
      <left style="thin">
        <color theme="2" tint="-0.499984740745262"/>
      </left>
      <right/>
      <top style="thin">
        <color indexed="64"/>
      </top>
      <bottom/>
      <diagonal/>
    </border>
    <border>
      <left/>
      <right style="thin">
        <color theme="2" tint="-0.499984740745262"/>
      </right>
      <top style="thin">
        <color indexed="64"/>
      </top>
      <bottom/>
      <diagonal/>
    </border>
    <border>
      <left style="thin">
        <color indexed="64"/>
      </left>
      <right style="thin">
        <color theme="2" tint="-0.499984740745262"/>
      </right>
      <top style="thin">
        <color indexed="64"/>
      </top>
      <bottom/>
      <diagonal/>
    </border>
    <border>
      <left style="thin">
        <color theme="2" tint="-0.499984740745262"/>
      </left>
      <right style="thin">
        <color indexed="64"/>
      </right>
      <top style="thin">
        <color indexed="64"/>
      </top>
      <bottom/>
      <diagonal/>
    </border>
    <border>
      <left/>
      <right style="thin">
        <color theme="2" tint="-0.249977111117893"/>
      </right>
      <top style="thin">
        <color indexed="64"/>
      </top>
      <bottom style="thin">
        <color indexed="64"/>
      </bottom>
      <diagonal/>
    </border>
    <border>
      <left style="thin">
        <color theme="2" tint="-0.249977111117893"/>
      </left>
      <right style="thin">
        <color theme="2" tint="-0.499984740745262"/>
      </right>
      <top style="thin">
        <color indexed="64"/>
      </top>
      <bottom style="thin">
        <color indexed="64"/>
      </bottom>
      <diagonal/>
    </border>
    <border>
      <left style="thin">
        <color theme="2" tint="-0.499984740745262"/>
      </left>
      <right style="thin">
        <color theme="2" tint="-0.249977111117893"/>
      </right>
      <top style="thin">
        <color indexed="64"/>
      </top>
      <bottom style="thin">
        <color indexed="64"/>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1"/>
      </bottom>
      <diagonal/>
    </border>
    <border>
      <left style="thin">
        <color theme="0" tint="-4.9989318521683403E-2"/>
      </left>
      <right style="thin">
        <color theme="0" tint="-4.9989318521683403E-2"/>
      </right>
      <top style="thin">
        <color theme="1"/>
      </top>
      <bottom style="thin">
        <color theme="1"/>
      </bottom>
      <diagonal/>
    </border>
    <border>
      <left style="thin">
        <color theme="0" tint="-4.9989318521683403E-2"/>
      </left>
      <right style="thin">
        <color theme="0" tint="-4.9989318521683403E-2"/>
      </right>
      <top style="thin">
        <color theme="1"/>
      </top>
      <bottom style="thin">
        <color theme="0" tint="-4.9989318521683403E-2"/>
      </bottom>
      <diagonal/>
    </border>
    <border>
      <left style="thin">
        <color theme="2"/>
      </left>
      <right style="thin">
        <color theme="2"/>
      </right>
      <top style="thin">
        <color theme="2"/>
      </top>
      <bottom style="thin">
        <color theme="2"/>
      </bottom>
      <diagonal/>
    </border>
    <border>
      <left style="thin">
        <color theme="2"/>
      </left>
      <right style="thin">
        <color theme="2"/>
      </right>
      <top/>
      <bottom style="thin">
        <color theme="2"/>
      </bottom>
      <diagonal/>
    </border>
    <border>
      <left style="thin">
        <color theme="2"/>
      </left>
      <right style="thin">
        <color theme="2"/>
      </right>
      <top style="thin">
        <color theme="1"/>
      </top>
      <bottom style="thin">
        <color theme="1"/>
      </bottom>
      <diagonal/>
    </border>
    <border>
      <left style="thin">
        <color theme="2"/>
      </left>
      <right style="thin">
        <color theme="1"/>
      </right>
      <top style="thin">
        <color theme="1"/>
      </top>
      <bottom style="thin">
        <color theme="1"/>
      </bottom>
      <diagonal/>
    </border>
    <border>
      <left style="thin">
        <color theme="2"/>
      </left>
      <right style="thin">
        <color theme="2"/>
      </right>
      <top style="thin">
        <color theme="2"/>
      </top>
      <bottom style="thin">
        <color theme="1"/>
      </bottom>
      <diagonal/>
    </border>
    <border>
      <left/>
      <right style="thin">
        <color theme="2"/>
      </right>
      <top/>
      <bottom style="thin">
        <color theme="2"/>
      </bottom>
      <diagonal/>
    </border>
    <border>
      <left/>
      <right style="thin">
        <color theme="2"/>
      </right>
      <top style="thin">
        <color theme="2"/>
      </top>
      <bottom style="thin">
        <color theme="2"/>
      </bottom>
      <diagonal/>
    </border>
    <border>
      <left style="thin">
        <color theme="2"/>
      </left>
      <right style="thin">
        <color theme="1"/>
      </right>
      <top style="thin">
        <color theme="2"/>
      </top>
      <bottom style="thin">
        <color theme="2"/>
      </bottom>
      <diagonal/>
    </border>
    <border>
      <left style="thin">
        <color theme="2"/>
      </left>
      <right style="thin">
        <color theme="2"/>
      </right>
      <top/>
      <bottom style="thin">
        <color theme="1"/>
      </bottom>
      <diagonal/>
    </border>
    <border>
      <left style="thin">
        <color theme="2"/>
      </left>
      <right style="thin">
        <color theme="1"/>
      </right>
      <top/>
      <bottom style="thin">
        <color theme="2"/>
      </bottom>
      <diagonal/>
    </border>
    <border>
      <left/>
      <right style="thin">
        <color theme="2"/>
      </right>
      <top/>
      <bottom style="thin">
        <color theme="1"/>
      </bottom>
      <diagonal/>
    </border>
    <border>
      <left style="thin">
        <color theme="2"/>
      </left>
      <right style="thin">
        <color theme="1"/>
      </right>
      <top style="thin">
        <color theme="2"/>
      </top>
      <bottom style="thin">
        <color theme="1"/>
      </bottom>
      <diagonal/>
    </border>
    <border>
      <left/>
      <right style="thin">
        <color theme="2"/>
      </right>
      <top style="thin">
        <color theme="2"/>
      </top>
      <bottom style="thin">
        <color theme="1"/>
      </bottom>
      <diagonal/>
    </border>
    <border>
      <left style="thin">
        <color theme="0" tint="-4.9989318521683403E-2"/>
      </left>
      <right style="thin">
        <color theme="0" tint="-4.9989318521683403E-2"/>
      </right>
      <top style="thin">
        <color theme="0" tint="-4.9989318521683403E-2"/>
      </top>
      <bottom/>
      <diagonal/>
    </border>
    <border>
      <left/>
      <right/>
      <top/>
      <bottom style="thin">
        <color theme="2"/>
      </bottom>
      <diagonal/>
    </border>
    <border>
      <left/>
      <right/>
      <top style="thin">
        <color theme="2"/>
      </top>
      <bottom style="thin">
        <color theme="2"/>
      </bottom>
      <diagonal/>
    </border>
    <border>
      <left style="thin">
        <color theme="2"/>
      </left>
      <right/>
      <top/>
      <bottom/>
      <diagonal/>
    </border>
    <border>
      <left style="thin">
        <color theme="1"/>
      </left>
      <right/>
      <top/>
      <bottom/>
      <diagonal/>
    </border>
    <border>
      <left/>
      <right style="thin">
        <color theme="2"/>
      </right>
      <top style="thin">
        <color theme="1"/>
      </top>
      <bottom style="thin">
        <color theme="1"/>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style="thin">
        <color theme="2"/>
      </left>
      <right/>
      <top/>
      <bottom style="thin">
        <color theme="1"/>
      </bottom>
      <diagonal/>
    </border>
    <border>
      <left style="thin">
        <color theme="2"/>
      </left>
      <right/>
      <top style="thin">
        <color theme="1"/>
      </top>
      <bottom style="thin">
        <color theme="1"/>
      </bottom>
      <diagonal/>
    </border>
    <border>
      <left style="thin">
        <color theme="1"/>
      </left>
      <right/>
      <top style="thin">
        <color theme="1"/>
      </top>
      <bottom/>
      <diagonal/>
    </border>
    <border>
      <left style="medium">
        <color rgb="FFC00000"/>
      </left>
      <right style="medium">
        <color rgb="FFC00000"/>
      </right>
      <top style="medium">
        <color rgb="FFC00000"/>
      </top>
      <bottom style="medium">
        <color rgb="FFC00000"/>
      </bottom>
      <diagonal/>
    </border>
    <border>
      <left style="thin">
        <color theme="2"/>
      </left>
      <right/>
      <top/>
      <bottom style="thin">
        <color theme="2"/>
      </bottom>
      <diagonal/>
    </border>
    <border>
      <left style="thin">
        <color theme="2"/>
      </left>
      <right style="thin">
        <color theme="2"/>
      </right>
      <top/>
      <bottom/>
      <diagonal/>
    </border>
    <border>
      <left style="thin">
        <color theme="2"/>
      </left>
      <right style="thin">
        <color theme="2"/>
      </right>
      <top style="thin">
        <color theme="2"/>
      </top>
      <bottom/>
      <diagonal/>
    </border>
    <border>
      <left style="medium">
        <color rgb="FFC00000"/>
      </left>
      <right style="medium">
        <color rgb="FFC00000"/>
      </right>
      <top/>
      <bottom style="medium">
        <color rgb="FFC00000"/>
      </bottom>
      <diagonal/>
    </border>
    <border>
      <left/>
      <right style="thin">
        <color theme="2"/>
      </right>
      <top style="thin">
        <color theme="2"/>
      </top>
      <bottom/>
      <diagonal/>
    </border>
    <border>
      <left style="thin">
        <color theme="2"/>
      </left>
      <right/>
      <top style="thin">
        <color theme="2"/>
      </top>
      <bottom style="thin">
        <color theme="2"/>
      </bottom>
      <diagonal/>
    </border>
    <border>
      <left/>
      <right style="thin">
        <color theme="2"/>
      </right>
      <top/>
      <bottom/>
      <diagonal/>
    </border>
    <border>
      <left/>
      <right/>
      <top style="thin">
        <color theme="2"/>
      </top>
      <bottom/>
      <diagonal/>
    </border>
    <border>
      <left style="thin">
        <color theme="2"/>
      </left>
      <right style="thin">
        <color theme="2"/>
      </right>
      <top style="medium">
        <color rgb="FFC00000"/>
      </top>
      <bottom style="thin">
        <color theme="0" tint="-0.14999847407452621"/>
      </bottom>
      <diagonal/>
    </border>
    <border>
      <left style="thin">
        <color theme="0" tint="-0.14999847407452621"/>
      </left>
      <right style="thin">
        <color theme="2"/>
      </right>
      <top style="thin">
        <color theme="2"/>
      </top>
      <bottom style="thin">
        <color theme="2"/>
      </bottom>
      <diagonal/>
    </border>
    <border>
      <left style="thin">
        <color theme="2"/>
      </left>
      <right style="thin">
        <color theme="0" tint="-0.14999847407452621"/>
      </right>
      <top style="thin">
        <color theme="2"/>
      </top>
      <bottom style="thin">
        <color theme="2"/>
      </bottom>
      <diagonal/>
    </border>
    <border>
      <left/>
      <right/>
      <top style="thin">
        <color indexed="64"/>
      </top>
      <bottom style="thin">
        <color theme="1"/>
      </bottom>
      <diagonal/>
    </border>
    <border>
      <left/>
      <right style="thin">
        <color theme="1"/>
      </right>
      <top style="thin">
        <color indexed="64"/>
      </top>
      <bottom style="thin">
        <color theme="1"/>
      </bottom>
      <diagonal/>
    </border>
    <border>
      <left style="thin">
        <color theme="2"/>
      </left>
      <right style="thin">
        <color indexed="64"/>
      </right>
      <top style="thin">
        <color theme="1"/>
      </top>
      <bottom style="thin">
        <color theme="1"/>
      </bottom>
      <diagonal/>
    </border>
    <border>
      <left style="thin">
        <color theme="2"/>
      </left>
      <right style="thin">
        <color theme="2"/>
      </right>
      <top style="thin">
        <color indexed="64"/>
      </top>
      <bottom/>
      <diagonal/>
    </border>
    <border>
      <left style="thin">
        <color theme="2"/>
      </left>
      <right style="thin">
        <color indexed="64"/>
      </right>
      <top style="thin">
        <color theme="1"/>
      </top>
      <bottom/>
      <diagonal/>
    </border>
    <border>
      <left/>
      <right style="thin">
        <color theme="2"/>
      </right>
      <top style="thin">
        <color theme="1"/>
      </top>
      <bottom/>
      <diagonal/>
    </border>
    <border>
      <left style="thin">
        <color theme="2"/>
      </left>
      <right style="thin">
        <color theme="2"/>
      </right>
      <top style="thin">
        <color theme="1"/>
      </top>
      <bottom/>
      <diagonal/>
    </border>
    <border>
      <left style="thin">
        <color theme="2"/>
      </left>
      <right/>
      <top style="thin">
        <color theme="1"/>
      </top>
      <bottom/>
      <diagonal/>
    </border>
    <border>
      <left style="thin">
        <color indexed="64"/>
      </left>
      <right style="thin">
        <color theme="2"/>
      </right>
      <top style="thin">
        <color indexed="64"/>
      </top>
      <bottom/>
      <diagonal/>
    </border>
    <border>
      <left style="thin">
        <color theme="0" tint="-4.9989318521683403E-2"/>
      </left>
      <right style="thin">
        <color theme="1"/>
      </right>
      <top/>
      <bottom style="thin">
        <color theme="0" tint="-4.9989318521683403E-2"/>
      </bottom>
      <diagonal/>
    </border>
    <border>
      <left/>
      <right style="thin">
        <color theme="0" tint="-4.9989318521683403E-2"/>
      </right>
      <top style="thin">
        <color theme="1"/>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1"/>
      </right>
      <top style="thin">
        <color theme="1"/>
      </top>
      <bottom style="thin">
        <color theme="0" tint="-4.9989318521683403E-2"/>
      </bottom>
      <diagonal/>
    </border>
    <border>
      <left style="thin">
        <color theme="0" tint="-4.9989318521683403E-2"/>
      </left>
      <right style="thin">
        <color theme="1"/>
      </right>
      <top style="thin">
        <color theme="0" tint="-4.9989318521683403E-2"/>
      </top>
      <bottom style="thin">
        <color theme="0" tint="-4.9989318521683403E-2"/>
      </bottom>
      <diagonal/>
    </border>
    <border>
      <left/>
      <right style="thin">
        <color theme="0" tint="-4.9989318521683403E-2"/>
      </right>
      <top/>
      <bottom style="thin">
        <color theme="0" tint="-4.9989318521683403E-2"/>
      </bottom>
      <diagonal/>
    </border>
    <border>
      <left style="thin">
        <color indexed="64"/>
      </left>
      <right style="thin">
        <color theme="2"/>
      </right>
      <top style="thin">
        <color indexed="64"/>
      </top>
      <bottom style="thin">
        <color theme="1"/>
      </bottom>
      <diagonal/>
    </border>
    <border>
      <left style="thin">
        <color theme="2"/>
      </left>
      <right style="thin">
        <color theme="2"/>
      </right>
      <top style="thin">
        <color indexed="64"/>
      </top>
      <bottom style="thin">
        <color theme="1"/>
      </bottom>
      <diagonal/>
    </border>
    <border>
      <left style="thin">
        <color theme="0" tint="-4.9989318521683403E-2"/>
      </left>
      <right style="thin">
        <color theme="1"/>
      </right>
      <top style="thin">
        <color theme="0" tint="-4.9989318521683403E-2"/>
      </top>
      <bottom style="thin">
        <color theme="1"/>
      </bottom>
      <diagonal/>
    </border>
    <border>
      <left/>
      <right style="thin">
        <color theme="0" tint="-4.9989318521683403E-2"/>
      </right>
      <top style="thin">
        <color theme="0" tint="-4.9989318521683403E-2"/>
      </top>
      <bottom style="thin">
        <color theme="1"/>
      </bottom>
      <diagonal/>
    </border>
    <border>
      <left style="thin">
        <color theme="1"/>
      </left>
      <right style="thin">
        <color theme="0" tint="-4.9989318521683403E-2"/>
      </right>
      <top style="thin">
        <color theme="0" tint="-4.9989318521683403E-2"/>
      </top>
      <bottom style="thin">
        <color theme="1"/>
      </bottom>
      <diagonal/>
    </border>
    <border>
      <left style="thin">
        <color theme="0" tint="-4.9989318521683403E-2"/>
      </left>
      <right style="thin">
        <color theme="0" tint="-4.9989318521683403E-2"/>
      </right>
      <top/>
      <bottom style="thin">
        <color theme="1"/>
      </bottom>
      <diagonal/>
    </border>
    <border>
      <left style="thin">
        <color theme="1"/>
      </left>
      <right style="thin">
        <color theme="2"/>
      </right>
      <top style="thin">
        <color indexed="64"/>
      </top>
      <bottom style="thin">
        <color theme="1"/>
      </bottom>
      <diagonal/>
    </border>
    <border>
      <left style="thin">
        <color theme="1"/>
      </left>
      <right style="thin">
        <color theme="0" tint="-4.9989318521683403E-2"/>
      </right>
      <top/>
      <bottom style="thin">
        <color theme="0" tint="-4.9989318521683403E-2"/>
      </bottom>
      <diagonal/>
    </border>
    <border>
      <left style="thin">
        <color theme="1"/>
      </left>
      <right style="thin">
        <color theme="0" tint="-4.9989318521683403E-2"/>
      </right>
      <top/>
      <bottom style="thin">
        <color theme="1"/>
      </bottom>
      <diagonal/>
    </border>
    <border>
      <left style="thin">
        <color theme="0" tint="-4.9989318521683403E-2"/>
      </left>
      <right/>
      <top style="thin">
        <color theme="1"/>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1"/>
      </bottom>
      <diagonal/>
    </border>
    <border>
      <left style="thin">
        <color theme="0" tint="-4.9989318521683403E-2"/>
      </left>
      <right/>
      <top/>
      <bottom style="thin">
        <color theme="0" tint="-4.9989318521683403E-2"/>
      </bottom>
      <diagonal/>
    </border>
    <border>
      <left style="thin">
        <color theme="0" tint="-4.9989318521683403E-2"/>
      </left>
      <right style="thin">
        <color theme="0" tint="-4.9989318521683403E-2"/>
      </right>
      <top/>
      <bottom/>
      <diagonal/>
    </border>
    <border>
      <left style="thin">
        <color theme="0" tint="-0.14999847407452621"/>
      </left>
      <right style="thin">
        <color theme="0" tint="-0.14999847407452621"/>
      </right>
      <top style="thin">
        <color theme="1"/>
      </top>
      <bottom style="thin">
        <color theme="1"/>
      </bottom>
      <diagonal/>
    </border>
    <border>
      <left/>
      <right style="thin">
        <color theme="1"/>
      </right>
      <top/>
      <bottom style="thin">
        <color indexed="64"/>
      </bottom>
      <diagonal/>
    </border>
    <border>
      <left/>
      <right style="thin">
        <color theme="0" tint="-0.14999847407452621"/>
      </right>
      <top style="thin">
        <color theme="1"/>
      </top>
      <bottom style="thin">
        <color theme="1"/>
      </bottom>
      <diagonal/>
    </border>
    <border>
      <left style="thin">
        <color theme="1"/>
      </left>
      <right style="thin">
        <color theme="0" tint="-0.14999847407452621"/>
      </right>
      <top style="thin">
        <color theme="1"/>
      </top>
      <bottom style="thin">
        <color theme="1"/>
      </bottom>
      <diagonal/>
    </border>
    <border>
      <left style="thin">
        <color theme="0" tint="-0.14999847407452621"/>
      </left>
      <right style="thin">
        <color theme="1"/>
      </right>
      <top style="thin">
        <color theme="1"/>
      </top>
      <bottom style="thin">
        <color theme="1"/>
      </bottom>
      <diagonal/>
    </border>
    <border>
      <left style="thin">
        <color theme="1"/>
      </left>
      <right style="thin">
        <color theme="0" tint="-0.14999847407452621"/>
      </right>
      <top/>
      <bottom style="thin">
        <color theme="0" tint="-0.14999847407452621"/>
      </bottom>
      <diagonal/>
    </border>
    <border>
      <left style="thin">
        <color theme="0" tint="-0.14999847407452621"/>
      </left>
      <right style="thin">
        <color theme="1"/>
      </right>
      <top/>
      <bottom style="thin">
        <color theme="0" tint="-0.14999847407452621"/>
      </bottom>
      <diagonal/>
    </border>
    <border>
      <left style="thin">
        <color theme="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1"/>
      </right>
      <top style="thin">
        <color theme="0" tint="-0.14999847407452621"/>
      </top>
      <bottom style="thin">
        <color theme="0" tint="-0.14999847407452621"/>
      </bottom>
      <diagonal/>
    </border>
    <border>
      <left style="thin">
        <color theme="1"/>
      </left>
      <right style="thin">
        <color theme="0" tint="-0.14999847407452621"/>
      </right>
      <top style="thin">
        <color theme="0" tint="-0.14999847407452621"/>
      </top>
      <bottom style="thin">
        <color theme="1"/>
      </bottom>
      <diagonal/>
    </border>
    <border>
      <left style="thin">
        <color theme="0" tint="-0.14999847407452621"/>
      </left>
      <right style="thin">
        <color theme="0" tint="-0.14999847407452621"/>
      </right>
      <top style="thin">
        <color theme="0" tint="-0.14999847407452621"/>
      </top>
      <bottom style="thin">
        <color theme="1"/>
      </bottom>
      <diagonal/>
    </border>
    <border>
      <left style="thin">
        <color theme="0" tint="-0.14999847407452621"/>
      </left>
      <right style="thin">
        <color theme="1"/>
      </right>
      <top style="thin">
        <color theme="0" tint="-0.14999847407452621"/>
      </top>
      <bottom style="thin">
        <color theme="1"/>
      </bottom>
      <diagonal/>
    </border>
    <border>
      <left style="thin">
        <color rgb="FFD9D9D9"/>
      </left>
      <right style="thin">
        <color rgb="FF000000"/>
      </right>
      <top style="thin">
        <color rgb="FFD9D9D9"/>
      </top>
      <bottom style="thin">
        <color rgb="FFD9D9D9"/>
      </bottom>
      <diagonal/>
    </border>
    <border>
      <left style="thin">
        <color theme="1"/>
      </left>
      <right/>
      <top style="thin">
        <color indexed="64"/>
      </top>
      <bottom style="thin">
        <color theme="1"/>
      </bottom>
      <diagonal/>
    </border>
  </borders>
  <cellStyleXfs count="2">
    <xf numFmtId="0" fontId="0" fillId="0" borderId="0"/>
    <xf numFmtId="9" fontId="32" fillId="0" borderId="0" applyFont="0" applyFill="0" applyBorder="0" applyAlignment="0" applyProtection="0"/>
  </cellStyleXfs>
  <cellXfs count="737">
    <xf numFmtId="0" fontId="0" fillId="0" borderId="0" xfId="0"/>
    <xf numFmtId="0" fontId="0" fillId="0" borderId="0" xfId="0" applyAlignment="1">
      <alignment horizontal="center"/>
    </xf>
    <xf numFmtId="14" fontId="0" fillId="2" borderId="0" xfId="0" applyNumberFormat="1" applyFont="1" applyFill="1" applyBorder="1" applyAlignment="1">
      <alignment horizontal="center" vertical="center" wrapText="1"/>
    </xf>
    <xf numFmtId="0" fontId="0" fillId="0" borderId="0" xfId="0" applyFont="1" applyFill="1" applyBorder="1" applyAlignment="1">
      <alignment horizontal="center"/>
    </xf>
    <xf numFmtId="0" fontId="0" fillId="0" borderId="0" xfId="0" applyFont="1" applyFill="1" applyBorder="1" applyAlignment="1">
      <alignment horizontal="center" wrapText="1"/>
    </xf>
    <xf numFmtId="14" fontId="0" fillId="0" borderId="0" xfId="0" applyNumberFormat="1" applyFont="1" applyFill="1" applyBorder="1" applyAlignment="1">
      <alignment horizontal="center" wrapText="1"/>
    </xf>
    <xf numFmtId="0" fontId="0" fillId="0" borderId="0" xfId="0" applyFont="1" applyFill="1" applyBorder="1" applyAlignment="1">
      <alignment horizontal="center" vertical="center" wrapText="1"/>
    </xf>
    <xf numFmtId="14" fontId="0" fillId="0" borderId="0" xfId="0" applyNumberFormat="1" applyFont="1" applyFill="1" applyBorder="1" applyAlignment="1">
      <alignment horizontal="center" vertical="center" wrapText="1"/>
    </xf>
    <xf numFmtId="14" fontId="0" fillId="0" borderId="0" xfId="0" applyNumberFormat="1" applyFont="1" applyFill="1" applyBorder="1" applyAlignment="1">
      <alignment horizontal="center" vertical="top" wrapText="1"/>
    </xf>
    <xf numFmtId="0" fontId="0" fillId="0" borderId="0" xfId="0" applyFont="1" applyFill="1" applyBorder="1" applyAlignment="1">
      <alignment horizontal="center" vertical="center"/>
    </xf>
    <xf numFmtId="14" fontId="2" fillId="0" borderId="0" xfId="0" applyNumberFormat="1" applyFont="1" applyFill="1" applyBorder="1" applyAlignment="1">
      <alignment horizontal="center" vertical="center" wrapText="1"/>
    </xf>
    <xf numFmtId="14" fontId="2" fillId="0" borderId="0" xfId="0" applyNumberFormat="1" applyFont="1" applyFill="1" applyBorder="1" applyAlignment="1">
      <alignment horizontal="center" wrapText="1"/>
    </xf>
    <xf numFmtId="0" fontId="0" fillId="0" borderId="2" xfId="0" applyFont="1" applyFill="1" applyBorder="1" applyAlignment="1">
      <alignment horizontal="center" wrapText="1"/>
    </xf>
    <xf numFmtId="14" fontId="0" fillId="0" borderId="3" xfId="0" applyNumberFormat="1" applyFont="1" applyFill="1" applyBorder="1" applyAlignment="1">
      <alignment horizontal="center" wrapText="1"/>
    </xf>
    <xf numFmtId="0" fontId="0" fillId="0" borderId="3" xfId="0" applyFont="1" applyFill="1" applyBorder="1" applyAlignment="1">
      <alignment horizontal="center"/>
    </xf>
    <xf numFmtId="0" fontId="0" fillId="0" borderId="5" xfId="0" applyFont="1" applyFill="1" applyBorder="1" applyAlignment="1">
      <alignment horizontal="center" wrapText="1"/>
    </xf>
    <xf numFmtId="0" fontId="0" fillId="0" borderId="6" xfId="0" applyFont="1" applyFill="1" applyBorder="1" applyAlignment="1">
      <alignment horizontal="center"/>
    </xf>
    <xf numFmtId="0" fontId="0" fillId="0" borderId="7" xfId="0" applyFont="1" applyFill="1" applyBorder="1" applyAlignment="1">
      <alignment horizontal="center" wrapText="1"/>
    </xf>
    <xf numFmtId="14" fontId="0" fillId="0" borderId="8" xfId="0" applyNumberFormat="1" applyFont="1" applyFill="1" applyBorder="1" applyAlignment="1">
      <alignment horizontal="center" wrapText="1"/>
    </xf>
    <xf numFmtId="0" fontId="0" fillId="0" borderId="8" xfId="0" applyFont="1" applyFill="1" applyBorder="1" applyAlignment="1">
      <alignment horizontal="center"/>
    </xf>
    <xf numFmtId="0" fontId="0" fillId="0" borderId="9" xfId="0" applyFont="1" applyFill="1" applyBorder="1" applyAlignment="1">
      <alignment horizontal="center"/>
    </xf>
    <xf numFmtId="0" fontId="1" fillId="0" borderId="10"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1" xfId="0" applyFont="1" applyFill="1" applyBorder="1" applyAlignment="1">
      <alignment horizontal="center" vertical="center"/>
    </xf>
    <xf numFmtId="0" fontId="2" fillId="0" borderId="3" xfId="0" applyFont="1" applyFill="1" applyBorder="1" applyAlignment="1">
      <alignment horizontal="center" wrapText="1"/>
    </xf>
    <xf numFmtId="0" fontId="0" fillId="0" borderId="5" xfId="0" applyFont="1" applyFill="1" applyBorder="1" applyAlignment="1">
      <alignment horizontal="center" vertical="center" wrapText="1"/>
    </xf>
    <xf numFmtId="0" fontId="2" fillId="0" borderId="5" xfId="0" applyFont="1" applyFill="1" applyBorder="1" applyAlignment="1">
      <alignment horizontal="center" wrapText="1"/>
    </xf>
    <xf numFmtId="0" fontId="1" fillId="0" borderId="4" xfId="0" applyFont="1" applyFill="1" applyBorder="1" applyAlignment="1">
      <alignment horizontal="center" vertical="center"/>
    </xf>
    <xf numFmtId="0" fontId="0" fillId="0" borderId="2" xfId="0" applyFont="1" applyFill="1" applyBorder="1" applyAlignment="1">
      <alignment horizontal="center"/>
    </xf>
    <xf numFmtId="0" fontId="0" fillId="0" borderId="5" xfId="0" applyFont="1" applyFill="1" applyBorder="1" applyAlignment="1">
      <alignment horizontal="center"/>
    </xf>
    <xf numFmtId="0" fontId="0" fillId="0" borderId="7" xfId="0" applyFont="1" applyFill="1" applyBorder="1" applyAlignment="1">
      <alignment horizontal="center"/>
    </xf>
    <xf numFmtId="0" fontId="5" fillId="0" borderId="0" xfId="0" applyFont="1" applyBorder="1" applyAlignment="1">
      <alignment wrapText="1"/>
    </xf>
    <xf numFmtId="0" fontId="7" fillId="0" borderId="0" xfId="0" applyFont="1" applyBorder="1"/>
    <xf numFmtId="0" fontId="6" fillId="0" borderId="0" xfId="0" applyFont="1" applyFill="1" applyBorder="1" applyAlignment="1">
      <alignment horizontal="center" vertical="center" wrapText="1" readingOrder="1"/>
    </xf>
    <xf numFmtId="0" fontId="8" fillId="0" borderId="0" xfId="0" applyFont="1" applyFill="1" applyBorder="1" applyAlignment="1">
      <alignment horizontal="center" vertical="center" wrapText="1" readingOrder="1"/>
    </xf>
    <xf numFmtId="0" fontId="9" fillId="0" borderId="10" xfId="0" applyFont="1" applyBorder="1" applyAlignment="1">
      <alignment horizontal="center" vertical="center" wrapText="1" readingOrder="1"/>
    </xf>
    <xf numFmtId="0" fontId="9" fillId="0" borderId="11" xfId="0" applyFont="1" applyBorder="1" applyAlignment="1">
      <alignment horizontal="center" vertical="center" wrapText="1" readingOrder="1"/>
    </xf>
    <xf numFmtId="0" fontId="6" fillId="0" borderId="2" xfId="0" applyFont="1" applyFill="1" applyBorder="1" applyAlignment="1">
      <alignment horizontal="center" vertical="center" wrapText="1" readingOrder="1"/>
    </xf>
    <xf numFmtId="0" fontId="8" fillId="0" borderId="3" xfId="0" applyFont="1" applyFill="1" applyBorder="1" applyAlignment="1">
      <alignment horizontal="center" vertical="center" wrapText="1" readingOrder="1"/>
    </xf>
    <xf numFmtId="0" fontId="6" fillId="0" borderId="5" xfId="0" applyFont="1" applyFill="1" applyBorder="1" applyAlignment="1">
      <alignment horizontal="center" vertical="center" wrapText="1" readingOrder="1"/>
    </xf>
    <xf numFmtId="0" fontId="6" fillId="0" borderId="7" xfId="0" applyFont="1" applyFill="1" applyBorder="1" applyAlignment="1">
      <alignment horizontal="center" vertical="center" wrapText="1" readingOrder="1"/>
    </xf>
    <xf numFmtId="0" fontId="8" fillId="0" borderId="8" xfId="0" applyFont="1" applyFill="1" applyBorder="1" applyAlignment="1">
      <alignment horizontal="center" vertical="center" wrapText="1" readingOrder="1"/>
    </xf>
    <xf numFmtId="0" fontId="10" fillId="0" borderId="0" xfId="0" applyFont="1" applyAlignment="1">
      <alignment horizontal="center" wrapText="1"/>
    </xf>
    <xf numFmtId="0" fontId="0" fillId="0" borderId="0" xfId="0" applyAlignment="1">
      <alignment horizontal="center" wrapText="1"/>
    </xf>
    <xf numFmtId="0" fontId="13" fillId="0" borderId="0" xfId="0" applyFont="1" applyAlignment="1">
      <alignment horizontal="center"/>
    </xf>
    <xf numFmtId="0" fontId="0" fillId="2" borderId="0" xfId="0" applyFill="1" applyAlignment="1">
      <alignment horizontal="center" vertical="center"/>
    </xf>
    <xf numFmtId="0" fontId="0" fillId="2" borderId="15" xfId="0" applyFont="1" applyFill="1" applyBorder="1" applyAlignment="1">
      <alignment horizontal="center" vertical="center" wrapText="1"/>
    </xf>
    <xf numFmtId="0" fontId="0" fillId="2" borderId="15" xfId="0" applyFill="1" applyBorder="1" applyAlignment="1">
      <alignment horizontal="center" vertical="center"/>
    </xf>
    <xf numFmtId="0" fontId="0" fillId="2" borderId="15" xfId="0" applyFill="1" applyBorder="1" applyAlignment="1">
      <alignment vertical="center"/>
    </xf>
    <xf numFmtId="0" fontId="0" fillId="2" borderId="18" xfId="0" applyFill="1" applyBorder="1" applyAlignment="1">
      <alignment horizontal="center" vertical="center"/>
    </xf>
    <xf numFmtId="14" fontId="0" fillId="2" borderId="15" xfId="0" applyNumberFormat="1" applyFont="1" applyFill="1" applyBorder="1" applyAlignment="1">
      <alignment horizontal="center" vertical="center" wrapText="1"/>
    </xf>
    <xf numFmtId="0" fontId="0" fillId="2" borderId="0" xfId="0" applyFill="1" applyBorder="1" applyAlignment="1">
      <alignment horizontal="center" vertical="center"/>
    </xf>
    <xf numFmtId="0" fontId="0" fillId="2" borderId="0" xfId="0" applyFont="1" applyFill="1" applyBorder="1" applyAlignment="1">
      <alignment horizontal="center" vertical="center"/>
    </xf>
    <xf numFmtId="0" fontId="1" fillId="2" borderId="15" xfId="0" applyFont="1" applyFill="1" applyBorder="1" applyAlignment="1">
      <alignment horizontal="center" vertical="center"/>
    </xf>
    <xf numFmtId="0" fontId="0" fillId="2" borderId="15" xfId="0" applyFont="1" applyFill="1" applyBorder="1" applyAlignment="1">
      <alignment horizontal="center"/>
    </xf>
    <xf numFmtId="0" fontId="0" fillId="2" borderId="22" xfId="0" applyFill="1" applyBorder="1" applyAlignment="1">
      <alignment horizontal="center" vertical="center"/>
    </xf>
    <xf numFmtId="0" fontId="0" fillId="2" borderId="22" xfId="0" applyFont="1" applyFill="1" applyBorder="1" applyAlignment="1">
      <alignment horizontal="center"/>
    </xf>
    <xf numFmtId="0" fontId="0" fillId="2" borderId="22" xfId="0" applyFill="1" applyBorder="1" applyAlignment="1">
      <alignment vertical="center"/>
    </xf>
    <xf numFmtId="0" fontId="0" fillId="2" borderId="23" xfId="0" applyFont="1" applyFill="1" applyBorder="1" applyAlignment="1">
      <alignment horizontal="center" vertical="center" wrapText="1"/>
    </xf>
    <xf numFmtId="0" fontId="0" fillId="2" borderId="23" xfId="0" applyFill="1" applyBorder="1" applyAlignment="1">
      <alignment horizontal="center" vertical="center"/>
    </xf>
    <xf numFmtId="0" fontId="0" fillId="2" borderId="23" xfId="0" applyFont="1" applyFill="1" applyBorder="1" applyAlignment="1">
      <alignment horizontal="center"/>
    </xf>
    <xf numFmtId="14" fontId="2" fillId="2" borderId="23" xfId="0" applyNumberFormat="1" applyFont="1" applyFill="1" applyBorder="1" applyAlignment="1">
      <alignment horizontal="center" vertical="center" wrapText="1"/>
    </xf>
    <xf numFmtId="0" fontId="8" fillId="2" borderId="23" xfId="0" applyFont="1" applyFill="1" applyBorder="1" applyAlignment="1">
      <alignment horizontal="center" vertical="center" wrapText="1" readingOrder="1"/>
    </xf>
    <xf numFmtId="0" fontId="8" fillId="2" borderId="15" xfId="0" applyFont="1" applyFill="1" applyBorder="1" applyAlignment="1">
      <alignment horizontal="center" vertical="center" wrapText="1" readingOrder="1"/>
    </xf>
    <xf numFmtId="0" fontId="4" fillId="2" borderId="22" xfId="0" applyFont="1" applyFill="1" applyBorder="1" applyAlignment="1">
      <alignment vertical="center" wrapText="1"/>
    </xf>
    <xf numFmtId="0" fontId="4" fillId="2" borderId="17" xfId="0" applyFont="1" applyFill="1" applyBorder="1" applyAlignment="1">
      <alignment vertical="center" wrapText="1"/>
    </xf>
    <xf numFmtId="14" fontId="0" fillId="3" borderId="15" xfId="0" applyNumberFormat="1" applyFont="1" applyFill="1" applyBorder="1" applyAlignment="1">
      <alignment horizontal="center" vertical="center" wrapText="1"/>
    </xf>
    <xf numFmtId="0" fontId="0" fillId="3" borderId="15" xfId="0" applyFill="1" applyBorder="1" applyAlignment="1">
      <alignment horizontal="center" vertical="center"/>
    </xf>
    <xf numFmtId="0" fontId="0" fillId="2" borderId="20" xfId="0" applyFill="1" applyBorder="1" applyAlignment="1">
      <alignment horizontal="center" vertical="center"/>
    </xf>
    <xf numFmtId="0" fontId="0" fillId="3" borderId="15" xfId="0" applyFont="1" applyFill="1" applyBorder="1" applyAlignment="1">
      <alignment horizontal="center"/>
    </xf>
    <xf numFmtId="0" fontId="1" fillId="2" borderId="25" xfId="0" applyFont="1" applyFill="1" applyBorder="1" applyAlignment="1">
      <alignment horizontal="center" vertical="center"/>
    </xf>
    <xf numFmtId="0" fontId="0" fillId="2" borderId="26" xfId="0" applyFont="1" applyFill="1" applyBorder="1" applyAlignment="1">
      <alignment horizontal="center" vertical="center" wrapText="1"/>
    </xf>
    <xf numFmtId="14" fontId="0" fillId="2" borderId="26" xfId="0" applyNumberFormat="1" applyFont="1" applyFill="1" applyBorder="1" applyAlignment="1">
      <alignment horizontal="center" vertical="center" wrapText="1"/>
    </xf>
    <xf numFmtId="0" fontId="0" fillId="2" borderId="26" xfId="0" applyFont="1" applyFill="1" applyBorder="1" applyAlignment="1">
      <alignment horizontal="center"/>
    </xf>
    <xf numFmtId="14" fontId="0" fillId="3" borderId="22" xfId="0" applyNumberFormat="1" applyFont="1" applyFill="1" applyBorder="1" applyAlignment="1">
      <alignment horizontal="center" vertical="center" wrapText="1"/>
    </xf>
    <xf numFmtId="0" fontId="0" fillId="3" borderId="22" xfId="0" applyFill="1" applyBorder="1" applyAlignment="1">
      <alignment horizontal="center" vertical="center"/>
    </xf>
    <xf numFmtId="0" fontId="0" fillId="3" borderId="22" xfId="0" applyFont="1" applyFill="1" applyBorder="1" applyAlignment="1">
      <alignment horizontal="center"/>
    </xf>
    <xf numFmtId="14" fontId="0" fillId="3" borderId="15" xfId="0" applyNumberFormat="1" applyFont="1" applyFill="1" applyBorder="1" applyAlignment="1">
      <alignment horizontal="center" vertical="center" wrapText="1"/>
    </xf>
    <xf numFmtId="0" fontId="0" fillId="3" borderId="20" xfId="0" applyFill="1" applyBorder="1" applyAlignment="1">
      <alignment horizontal="center" vertical="center"/>
    </xf>
    <xf numFmtId="0" fontId="0" fillId="3" borderId="16" xfId="0" applyFill="1" applyBorder="1" applyAlignment="1">
      <alignment horizontal="center" vertical="center"/>
    </xf>
    <xf numFmtId="14" fontId="0" fillId="3" borderId="23" xfId="0" applyNumberFormat="1" applyFont="1" applyFill="1" applyBorder="1" applyAlignment="1">
      <alignment horizontal="center" vertical="center" wrapText="1"/>
    </xf>
    <xf numFmtId="0" fontId="0" fillId="3" borderId="23" xfId="0" applyFill="1" applyBorder="1" applyAlignment="1">
      <alignment horizontal="center" vertical="center"/>
    </xf>
    <xf numFmtId="0" fontId="0" fillId="3" borderId="23" xfId="0" applyFont="1" applyFill="1" applyBorder="1" applyAlignment="1">
      <alignment horizontal="center"/>
    </xf>
    <xf numFmtId="14" fontId="2" fillId="3" borderId="15" xfId="0" applyNumberFormat="1" applyFont="1" applyFill="1" applyBorder="1" applyAlignment="1">
      <alignment horizontal="center" vertical="center" wrapText="1"/>
    </xf>
    <xf numFmtId="0" fontId="4" fillId="3" borderId="15" xfId="0" applyFont="1" applyFill="1" applyBorder="1" applyAlignment="1">
      <alignment horizontal="center" vertical="center" wrapText="1"/>
    </xf>
    <xf numFmtId="0" fontId="6" fillId="3" borderId="15" xfId="0" applyFont="1" applyFill="1" applyBorder="1" applyAlignment="1">
      <alignment horizontal="center" vertical="center" wrapText="1" readingOrder="1"/>
    </xf>
    <xf numFmtId="0" fontId="8" fillId="3" borderId="15" xfId="0" applyFont="1" applyFill="1" applyBorder="1" applyAlignment="1">
      <alignment horizontal="center" vertical="center" wrapText="1" readingOrder="1"/>
    </xf>
    <xf numFmtId="0" fontId="8" fillId="3" borderId="22" xfId="0" applyFont="1" applyFill="1" applyBorder="1" applyAlignment="1">
      <alignment horizontal="center" vertical="center" wrapText="1" readingOrder="1"/>
    </xf>
    <xf numFmtId="0" fontId="8" fillId="3" borderId="23" xfId="0" applyFont="1" applyFill="1" applyBorder="1" applyAlignment="1">
      <alignment horizontal="center" vertical="center" wrapText="1" readingOrder="1"/>
    </xf>
    <xf numFmtId="14" fontId="2" fillId="3" borderId="22" xfId="0" applyNumberFormat="1" applyFont="1" applyFill="1" applyBorder="1" applyAlignment="1">
      <alignment horizontal="center" vertical="center" wrapText="1"/>
    </xf>
    <xf numFmtId="0" fontId="0" fillId="3" borderId="15" xfId="0" applyFont="1" applyFill="1" applyBorder="1" applyAlignment="1">
      <alignment horizontal="center" wrapText="1"/>
    </xf>
    <xf numFmtId="0" fontId="1" fillId="2" borderId="20" xfId="0" applyFont="1" applyFill="1" applyBorder="1" applyAlignment="1">
      <alignment horizontal="center" vertical="center"/>
    </xf>
    <xf numFmtId="0" fontId="11" fillId="4" borderId="28" xfId="0" applyFont="1" applyFill="1" applyBorder="1" applyAlignment="1">
      <alignment horizontal="center"/>
    </xf>
    <xf numFmtId="0" fontId="11" fillId="4" borderId="32" xfId="0" applyFont="1" applyFill="1" applyBorder="1" applyAlignment="1">
      <alignment horizontal="center"/>
    </xf>
    <xf numFmtId="0" fontId="11" fillId="4" borderId="33" xfId="0" applyFont="1" applyFill="1" applyBorder="1" applyAlignment="1">
      <alignment horizontal="center"/>
    </xf>
    <xf numFmtId="0" fontId="12" fillId="2" borderId="41" xfId="0" applyFont="1" applyFill="1" applyBorder="1" applyAlignment="1">
      <alignment horizontal="center"/>
    </xf>
    <xf numFmtId="0" fontId="11" fillId="2" borderId="19" xfId="0" applyFont="1" applyFill="1" applyBorder="1" applyAlignment="1">
      <alignment horizontal="center"/>
    </xf>
    <xf numFmtId="0" fontId="11" fillId="2" borderId="23" xfId="0" applyFont="1" applyFill="1" applyBorder="1" applyAlignment="1">
      <alignment horizontal="center"/>
    </xf>
    <xf numFmtId="0" fontId="12" fillId="2" borderId="39" xfId="0" applyFont="1" applyFill="1" applyBorder="1" applyAlignment="1">
      <alignment horizontal="center"/>
    </xf>
    <xf numFmtId="0" fontId="11" fillId="2" borderId="15" xfId="0" applyFont="1" applyFill="1" applyBorder="1" applyAlignment="1">
      <alignment horizontal="center"/>
    </xf>
    <xf numFmtId="0" fontId="11" fillId="2" borderId="28" xfId="0" applyFont="1" applyFill="1" applyBorder="1" applyAlignment="1">
      <alignment horizontal="center"/>
    </xf>
    <xf numFmtId="0" fontId="12" fillId="2" borderId="40" xfId="0" applyFont="1" applyFill="1" applyBorder="1" applyAlignment="1">
      <alignment horizontal="center"/>
    </xf>
    <xf numFmtId="0" fontId="11" fillId="2" borderId="31" xfId="0" applyFont="1" applyFill="1" applyBorder="1" applyAlignment="1">
      <alignment horizontal="center"/>
    </xf>
    <xf numFmtId="0" fontId="11" fillId="2" borderId="32" xfId="0" applyFont="1" applyFill="1" applyBorder="1" applyAlignment="1">
      <alignment horizontal="center"/>
    </xf>
    <xf numFmtId="0" fontId="0" fillId="2" borderId="0" xfId="0" applyFill="1" applyAlignment="1">
      <alignment horizontal="center"/>
    </xf>
    <xf numFmtId="0" fontId="12" fillId="2" borderId="0" xfId="0" applyFont="1" applyFill="1" applyAlignment="1">
      <alignment horizontal="center"/>
    </xf>
    <xf numFmtId="0" fontId="11" fillId="5" borderId="21" xfId="0" applyFont="1" applyFill="1" applyBorder="1" applyAlignment="1">
      <alignment horizontal="center"/>
    </xf>
    <xf numFmtId="0" fontId="11" fillId="5" borderId="19" xfId="0" applyFont="1" applyFill="1" applyBorder="1" applyAlignment="1">
      <alignment horizontal="center"/>
    </xf>
    <xf numFmtId="0" fontId="11" fillId="5" borderId="37" xfId="0" applyFont="1" applyFill="1" applyBorder="1" applyAlignment="1">
      <alignment horizontal="center"/>
    </xf>
    <xf numFmtId="0" fontId="0" fillId="2" borderId="0" xfId="0" applyFill="1" applyAlignment="1">
      <alignment horizontal="center" wrapText="1"/>
    </xf>
    <xf numFmtId="0" fontId="11" fillId="2" borderId="0" xfId="0" applyFont="1" applyFill="1" applyAlignment="1">
      <alignment horizontal="center"/>
    </xf>
    <xf numFmtId="0" fontId="12" fillId="0" borderId="27"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4" xfId="0" applyFont="1" applyBorder="1" applyAlignment="1">
      <alignment horizontal="center" vertical="center" wrapText="1"/>
    </xf>
    <xf numFmtId="0" fontId="12" fillId="0" borderId="35" xfId="0" applyFont="1" applyBorder="1" applyAlignment="1">
      <alignment horizontal="center" vertical="center" wrapText="1"/>
    </xf>
    <xf numFmtId="0" fontId="12" fillId="2" borderId="38" xfId="0" applyFont="1" applyFill="1" applyBorder="1" applyAlignment="1">
      <alignment horizontal="center"/>
    </xf>
    <xf numFmtId="0" fontId="11" fillId="2" borderId="42" xfId="0" applyFont="1" applyFill="1" applyBorder="1" applyAlignment="1">
      <alignment horizontal="center"/>
    </xf>
    <xf numFmtId="0" fontId="11" fillId="2" borderId="29" xfId="0" applyFont="1" applyFill="1" applyBorder="1" applyAlignment="1">
      <alignment horizontal="center"/>
    </xf>
    <xf numFmtId="0" fontId="11" fillId="2" borderId="30" xfId="0" applyFont="1" applyFill="1" applyBorder="1" applyAlignment="1">
      <alignment horizontal="center"/>
    </xf>
    <xf numFmtId="0" fontId="11" fillId="2" borderId="43" xfId="0" applyFont="1" applyFill="1" applyBorder="1" applyAlignment="1">
      <alignment horizontal="center"/>
    </xf>
    <xf numFmtId="0" fontId="11" fillId="4" borderId="30" xfId="0" applyFont="1" applyFill="1" applyBorder="1" applyAlignment="1">
      <alignment horizontal="center"/>
    </xf>
    <xf numFmtId="0" fontId="1" fillId="2" borderId="44" xfId="0" applyFont="1" applyFill="1" applyBorder="1" applyAlignment="1">
      <alignment horizontal="center" vertical="center"/>
    </xf>
    <xf numFmtId="0" fontId="0" fillId="2" borderId="20" xfId="0" applyFill="1" applyBorder="1" applyAlignment="1">
      <alignment vertical="center"/>
    </xf>
    <xf numFmtId="0" fontId="0" fillId="2" borderId="16" xfId="0" applyFill="1" applyBorder="1" applyAlignment="1">
      <alignment horizontal="center" vertical="center"/>
    </xf>
    <xf numFmtId="0" fontId="0" fillId="3" borderId="18" xfId="0" applyFill="1" applyBorder="1" applyAlignment="1">
      <alignment horizontal="center" vertical="center"/>
    </xf>
    <xf numFmtId="0" fontId="4" fillId="2" borderId="16" xfId="0" applyFont="1" applyFill="1" applyBorder="1" applyAlignment="1">
      <alignment vertical="center" wrapText="1"/>
    </xf>
    <xf numFmtId="0" fontId="0" fillId="2" borderId="16" xfId="0" applyFill="1" applyBorder="1" applyAlignment="1">
      <alignment vertical="center"/>
    </xf>
    <xf numFmtId="0" fontId="16" fillId="2" borderId="0" xfId="0" applyFont="1" applyFill="1" applyBorder="1" applyAlignment="1">
      <alignment horizontal="center" vertical="center"/>
    </xf>
    <xf numFmtId="0" fontId="2" fillId="2" borderId="0" xfId="0" applyFont="1" applyFill="1" applyBorder="1" applyAlignment="1">
      <alignment horizontal="center" vertical="center" wrapText="1"/>
    </xf>
    <xf numFmtId="14" fontId="0" fillId="2" borderId="45" xfId="0" applyNumberFormat="1" applyFont="1" applyFill="1" applyBorder="1" applyAlignment="1">
      <alignment horizontal="center" vertical="center" wrapText="1"/>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0" fillId="2" borderId="48" xfId="0" applyFill="1" applyBorder="1" applyAlignment="1">
      <alignment horizontal="center" vertical="center"/>
    </xf>
    <xf numFmtId="0" fontId="0" fillId="3" borderId="48" xfId="0" applyFill="1" applyBorder="1" applyAlignment="1">
      <alignment horizontal="center" vertical="center"/>
    </xf>
    <xf numFmtId="0" fontId="0" fillId="2" borderId="48" xfId="0" applyFill="1" applyBorder="1" applyAlignment="1">
      <alignment vertical="center"/>
    </xf>
    <xf numFmtId="0" fontId="0" fillId="2" borderId="49" xfId="0" applyFill="1" applyBorder="1" applyAlignment="1">
      <alignment horizontal="center" vertical="center"/>
    </xf>
    <xf numFmtId="0" fontId="0" fillId="3" borderId="50" xfId="0" applyFill="1" applyBorder="1" applyAlignment="1">
      <alignment horizontal="center" vertical="center"/>
    </xf>
    <xf numFmtId="0" fontId="0" fillId="3" borderId="49" xfId="0" applyFill="1" applyBorder="1" applyAlignment="1">
      <alignment horizontal="center" vertical="center"/>
    </xf>
    <xf numFmtId="0" fontId="0" fillId="2" borderId="50" xfId="0" applyFill="1" applyBorder="1" applyAlignment="1">
      <alignment horizontal="center" vertical="center"/>
    </xf>
    <xf numFmtId="0" fontId="4" fillId="2" borderId="49" xfId="0" applyFont="1" applyFill="1" applyBorder="1" applyAlignment="1">
      <alignment vertical="center" wrapText="1"/>
    </xf>
    <xf numFmtId="0" fontId="0" fillId="2" borderId="49" xfId="0" applyFill="1" applyBorder="1" applyAlignment="1">
      <alignment vertical="center"/>
    </xf>
    <xf numFmtId="0" fontId="0" fillId="2" borderId="51" xfId="0" applyFill="1" applyBorder="1" applyAlignment="1">
      <alignment horizontal="center" vertical="center"/>
    </xf>
    <xf numFmtId="0" fontId="0" fillId="2" borderId="46" xfId="0" applyFill="1" applyBorder="1" applyAlignment="1">
      <alignment horizontal="center" vertical="center"/>
    </xf>
    <xf numFmtId="0" fontId="0" fillId="3" borderId="15" xfId="0" applyFont="1" applyFill="1" applyBorder="1" applyAlignment="1">
      <alignment horizontal="center" vertical="center"/>
    </xf>
    <xf numFmtId="0" fontId="0" fillId="2" borderId="15" xfId="0" applyFont="1" applyFill="1" applyBorder="1" applyAlignment="1">
      <alignment horizontal="center" vertical="center"/>
    </xf>
    <xf numFmtId="0" fontId="19" fillId="2" borderId="15" xfId="0" applyFont="1" applyFill="1" applyBorder="1" applyAlignment="1">
      <alignment horizontal="center" vertical="center"/>
    </xf>
    <xf numFmtId="0" fontId="0" fillId="2" borderId="15" xfId="0" applyFont="1" applyFill="1" applyBorder="1" applyAlignment="1">
      <alignment vertical="center"/>
    </xf>
    <xf numFmtId="0" fontId="0" fillId="2" borderId="20" xfId="0" applyFont="1" applyFill="1" applyBorder="1" applyAlignment="1">
      <alignment vertical="center"/>
    </xf>
    <xf numFmtId="0" fontId="0" fillId="2" borderId="48" xfId="0" applyFont="1" applyFill="1" applyBorder="1" applyAlignment="1">
      <alignment vertical="center"/>
    </xf>
    <xf numFmtId="0" fontId="0" fillId="2" borderId="0" xfId="0" applyFill="1" applyBorder="1" applyAlignment="1">
      <alignment horizontal="center"/>
    </xf>
    <xf numFmtId="0" fontId="11" fillId="2" borderId="0" xfId="0" applyFont="1" applyFill="1" applyBorder="1" applyAlignment="1">
      <alignment horizontal="center"/>
    </xf>
    <xf numFmtId="0" fontId="0" fillId="2" borderId="0" xfId="0" applyFill="1" applyBorder="1"/>
    <xf numFmtId="0" fontId="18" fillId="2" borderId="0" xfId="0" applyFont="1" applyFill="1" applyBorder="1" applyAlignment="1">
      <alignment wrapText="1"/>
    </xf>
    <xf numFmtId="0" fontId="7" fillId="2" borderId="0" xfId="0" applyFont="1" applyFill="1" applyBorder="1"/>
    <xf numFmtId="0" fontId="17" fillId="2" borderId="13" xfId="0" applyFont="1" applyFill="1" applyBorder="1" applyAlignment="1">
      <alignment horizontal="center" vertical="center" wrapText="1" readingOrder="1"/>
    </xf>
    <xf numFmtId="0" fontId="17" fillId="2" borderId="14" xfId="0" applyFont="1" applyFill="1" applyBorder="1" applyAlignment="1">
      <alignment horizontal="center" vertical="center" wrapText="1" readingOrder="1"/>
    </xf>
    <xf numFmtId="0" fontId="17" fillId="2" borderId="1" xfId="0" applyFont="1" applyFill="1" applyBorder="1" applyAlignment="1">
      <alignment horizontal="center" vertical="center" wrapText="1" readingOrder="1"/>
    </xf>
    <xf numFmtId="0" fontId="4" fillId="2" borderId="14" xfId="0" applyFont="1" applyFill="1" applyBorder="1" applyAlignment="1">
      <alignment horizontal="center" vertical="center" wrapText="1" readingOrder="1"/>
    </xf>
    <xf numFmtId="0" fontId="3" fillId="2" borderId="14" xfId="0" applyFont="1" applyFill="1" applyBorder="1" applyAlignment="1">
      <alignment horizontal="center" vertical="center" wrapText="1" readingOrder="1"/>
    </xf>
    <xf numFmtId="0" fontId="4" fillId="2" borderId="1" xfId="0" applyFont="1" applyFill="1" applyBorder="1" applyAlignment="1">
      <alignment horizontal="center" vertical="center" wrapText="1" readingOrder="1"/>
    </xf>
    <xf numFmtId="0" fontId="17" fillId="2" borderId="46" xfId="0" applyFont="1" applyFill="1" applyBorder="1" applyAlignment="1">
      <alignment horizontal="center" vertical="center" wrapText="1" readingOrder="1"/>
    </xf>
    <xf numFmtId="0" fontId="4" fillId="2" borderId="13" xfId="0" applyFont="1" applyFill="1" applyBorder="1" applyAlignment="1">
      <alignment horizontal="center" vertical="center" wrapText="1" readingOrder="1"/>
    </xf>
    <xf numFmtId="0" fontId="9" fillId="0" borderId="12" xfId="0" applyFont="1" applyBorder="1" applyAlignment="1">
      <alignment horizontal="center" vertical="center" wrapText="1" readingOrder="1"/>
    </xf>
    <xf numFmtId="0" fontId="8" fillId="0" borderId="4" xfId="0" applyFont="1" applyFill="1" applyBorder="1" applyAlignment="1">
      <alignment horizontal="center" vertical="center" wrapText="1" readingOrder="1"/>
    </xf>
    <xf numFmtId="0" fontId="8" fillId="0" borderId="6" xfId="0" applyFont="1" applyFill="1" applyBorder="1" applyAlignment="1">
      <alignment horizontal="center" vertical="center" wrapText="1" readingOrder="1"/>
    </xf>
    <xf numFmtId="0" fontId="8" fillId="0" borderId="9" xfId="0" applyFont="1" applyFill="1" applyBorder="1" applyAlignment="1">
      <alignment horizontal="center" vertical="center" wrapText="1" readingOrder="1"/>
    </xf>
    <xf numFmtId="0" fontId="6" fillId="0" borderId="6" xfId="0" applyFont="1" applyFill="1" applyBorder="1" applyAlignment="1">
      <alignment horizontal="center" vertical="center" wrapText="1" readingOrder="1"/>
    </xf>
    <xf numFmtId="0" fontId="1" fillId="0" borderId="13" xfId="0" applyFont="1" applyBorder="1" applyAlignment="1">
      <alignment horizontal="center" vertical="center"/>
    </xf>
    <xf numFmtId="0" fontId="1" fillId="0" borderId="46" xfId="0" applyFont="1" applyBorder="1" applyAlignment="1">
      <alignment horizontal="center" vertical="center"/>
    </xf>
    <xf numFmtId="0" fontId="20" fillId="0" borderId="46" xfId="0" applyFont="1" applyBorder="1" applyAlignment="1">
      <alignment horizontal="center" vertical="center"/>
    </xf>
    <xf numFmtId="0" fontId="0" fillId="0" borderId="0" xfId="0" applyAlignment="1">
      <alignment horizontal="center" vertical="center" wrapText="1"/>
    </xf>
    <xf numFmtId="0" fontId="0" fillId="0" borderId="46" xfId="0" applyBorder="1" applyAlignment="1">
      <alignment vertical="center"/>
    </xf>
    <xf numFmtId="0" fontId="0" fillId="0" borderId="13" xfId="0" applyBorder="1"/>
    <xf numFmtId="0" fontId="0" fillId="0" borderId="14" xfId="0" applyBorder="1"/>
    <xf numFmtId="0" fontId="0" fillId="0" borderId="1" xfId="0" applyBorder="1"/>
    <xf numFmtId="0" fontId="0" fillId="0" borderId="14" xfId="0" applyBorder="1" applyAlignment="1">
      <alignment vertical="center"/>
    </xf>
    <xf numFmtId="0" fontId="22" fillId="0" borderId="14" xfId="0" applyFont="1" applyBorder="1" applyAlignment="1">
      <alignment wrapText="1"/>
    </xf>
    <xf numFmtId="0" fontId="23" fillId="0" borderId="14" xfId="0" applyFont="1" applyBorder="1"/>
    <xf numFmtId="0" fontId="0" fillId="0" borderId="0" xfId="0" applyAlignment="1">
      <alignment vertical="center"/>
    </xf>
    <xf numFmtId="0" fontId="24" fillId="0" borderId="2" xfId="0" applyFont="1" applyFill="1" applyBorder="1" applyAlignment="1">
      <alignment horizontal="center"/>
    </xf>
    <xf numFmtId="0" fontId="24" fillId="0" borderId="3" xfId="0" applyFont="1" applyFill="1" applyBorder="1" applyAlignment="1">
      <alignment horizontal="center"/>
    </xf>
    <xf numFmtId="0" fontId="24" fillId="0" borderId="4" xfId="0" applyFont="1" applyFill="1" applyBorder="1" applyAlignment="1">
      <alignment horizontal="center"/>
    </xf>
    <xf numFmtId="0" fontId="24" fillId="0" borderId="5" xfId="0" applyFont="1" applyFill="1" applyBorder="1" applyAlignment="1">
      <alignment horizontal="center"/>
    </xf>
    <xf numFmtId="0" fontId="24" fillId="0" borderId="0" xfId="0" applyFont="1" applyFill="1" applyBorder="1" applyAlignment="1">
      <alignment horizontal="center"/>
    </xf>
    <xf numFmtId="0" fontId="24" fillId="0" borderId="6" xfId="0" applyFont="1" applyFill="1" applyBorder="1" applyAlignment="1">
      <alignment horizontal="center"/>
    </xf>
    <xf numFmtId="0" fontId="24" fillId="0" borderId="7" xfId="0" applyFont="1" applyFill="1" applyBorder="1" applyAlignment="1">
      <alignment horizontal="center"/>
    </xf>
    <xf numFmtId="0" fontId="24" fillId="0" borderId="8" xfId="0" applyFont="1" applyFill="1" applyBorder="1" applyAlignment="1">
      <alignment horizontal="center"/>
    </xf>
    <xf numFmtId="0" fontId="24" fillId="0" borderId="9" xfId="0" applyFont="1" applyFill="1" applyBorder="1" applyAlignment="1">
      <alignment horizontal="center"/>
    </xf>
    <xf numFmtId="0" fontId="0" fillId="0" borderId="4" xfId="0" applyFont="1" applyFill="1" applyBorder="1" applyAlignment="1">
      <alignment horizont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wrapText="1"/>
    </xf>
    <xf numFmtId="0" fontId="25" fillId="0" borderId="10" xfId="0" applyFont="1" applyFill="1" applyBorder="1" applyAlignment="1">
      <alignment horizontal="center"/>
    </xf>
    <xf numFmtId="0" fontId="25" fillId="0" borderId="46" xfId="0" applyFont="1" applyFill="1" applyBorder="1" applyAlignment="1">
      <alignment horizontal="center"/>
    </xf>
    <xf numFmtId="0" fontId="0" fillId="0" borderId="0" xfId="0" applyBorder="1"/>
    <xf numFmtId="0" fontId="26" fillId="0" borderId="0" xfId="0" applyFont="1" applyBorder="1" applyAlignment="1">
      <alignment horizontal="center"/>
    </xf>
    <xf numFmtId="0" fontId="27" fillId="0" borderId="0" xfId="0" applyFont="1" applyFill="1" applyBorder="1" applyAlignment="1">
      <alignment horizontal="center"/>
    </xf>
    <xf numFmtId="0" fontId="0" fillId="0" borderId="0" xfId="0" applyBorder="1" applyAlignment="1">
      <alignment wrapText="1"/>
    </xf>
    <xf numFmtId="0" fontId="1" fillId="2" borderId="0" xfId="0" applyFont="1" applyFill="1" applyBorder="1" applyAlignment="1"/>
    <xf numFmtId="0" fontId="0" fillId="2" borderId="0" xfId="0" applyFill="1" applyBorder="1" applyAlignment="1"/>
    <xf numFmtId="0" fontId="0" fillId="2" borderId="0" xfId="0" applyFill="1" applyBorder="1" applyAlignment="1">
      <alignment wrapText="1"/>
    </xf>
    <xf numFmtId="0" fontId="1" fillId="2" borderId="0" xfId="0" applyFont="1" applyFill="1" applyBorder="1" applyAlignment="1">
      <alignment horizontal="center" vertical="center" wrapText="1"/>
    </xf>
    <xf numFmtId="0" fontId="27" fillId="2" borderId="0" xfId="0" applyFont="1" applyFill="1" applyBorder="1" applyAlignment="1">
      <alignment horizontal="center"/>
    </xf>
    <xf numFmtId="0" fontId="26" fillId="2" borderId="0" xfId="0" applyFont="1" applyFill="1" applyBorder="1" applyAlignment="1">
      <alignment horizontal="center"/>
    </xf>
    <xf numFmtId="0" fontId="27" fillId="2" borderId="53" xfId="0" applyFont="1" applyFill="1" applyBorder="1" applyAlignment="1">
      <alignment horizontal="center"/>
    </xf>
    <xf numFmtId="0" fontId="26" fillId="2" borderId="53" xfId="0" applyFont="1" applyFill="1" applyBorder="1" applyAlignment="1">
      <alignment horizontal="center"/>
    </xf>
    <xf numFmtId="0" fontId="26" fillId="2" borderId="55" xfId="0" applyFont="1" applyFill="1" applyBorder="1" applyAlignment="1">
      <alignment horizontal="center"/>
    </xf>
    <xf numFmtId="0" fontId="27" fillId="2" borderId="56" xfId="0" applyFont="1" applyFill="1" applyBorder="1" applyAlignment="1">
      <alignment horizontal="center"/>
    </xf>
    <xf numFmtId="0" fontId="27" fillId="2" borderId="55" xfId="0" applyFont="1" applyFill="1" applyBorder="1" applyAlignment="1">
      <alignment horizontal="center"/>
    </xf>
    <xf numFmtId="0" fontId="26" fillId="2" borderId="56" xfId="0" applyFont="1" applyFill="1" applyBorder="1" applyAlignment="1">
      <alignment horizontal="center"/>
    </xf>
    <xf numFmtId="0" fontId="1" fillId="2" borderId="54" xfId="0" applyFont="1" applyFill="1" applyBorder="1" applyAlignment="1">
      <alignment horizontal="center" vertical="center" wrapText="1"/>
    </xf>
    <xf numFmtId="0" fontId="0" fillId="2" borderId="60" xfId="0" applyFont="1" applyFill="1" applyBorder="1" applyAlignment="1">
      <alignment horizontal="center" wrapText="1"/>
    </xf>
    <xf numFmtId="0" fontId="0" fillId="2" borderId="60" xfId="0" applyFont="1" applyFill="1" applyBorder="1" applyAlignment="1">
      <alignment horizontal="center" vertical="center" wrapText="1"/>
    </xf>
    <xf numFmtId="0" fontId="0" fillId="2" borderId="61" xfId="0" applyFont="1" applyFill="1" applyBorder="1" applyAlignment="1">
      <alignment horizontal="center" wrapText="1"/>
    </xf>
    <xf numFmtId="0" fontId="2" fillId="2" borderId="60" xfId="0" applyFont="1" applyFill="1" applyBorder="1" applyAlignment="1">
      <alignment horizontal="center" wrapText="1"/>
    </xf>
    <xf numFmtId="0" fontId="20" fillId="2" borderId="58" xfId="0" applyFont="1" applyFill="1" applyBorder="1" applyAlignment="1">
      <alignment horizontal="center" vertical="center" textRotation="90" wrapText="1"/>
    </xf>
    <xf numFmtId="0" fontId="20" fillId="2" borderId="59" xfId="0" applyFont="1" applyFill="1" applyBorder="1" applyAlignment="1">
      <alignment horizontal="center" vertical="center" textRotation="90" wrapText="1"/>
    </xf>
    <xf numFmtId="14" fontId="0" fillId="3" borderId="15" xfId="0" applyNumberFormat="1" applyFont="1" applyFill="1" applyBorder="1" applyAlignment="1">
      <alignment horizontal="center" vertical="center" wrapText="1"/>
    </xf>
    <xf numFmtId="0" fontId="0" fillId="3" borderId="15" xfId="0" applyFill="1" applyBorder="1" applyAlignment="1">
      <alignment horizontal="center" vertical="center"/>
    </xf>
    <xf numFmtId="0" fontId="0" fillId="3" borderId="20" xfId="0" applyFill="1" applyBorder="1" applyAlignment="1">
      <alignment horizontal="center" vertical="center"/>
    </xf>
    <xf numFmtId="0" fontId="1" fillId="0" borderId="0" xfId="0" applyFont="1" applyFill="1" applyBorder="1" applyAlignment="1">
      <alignment horizontal="center" vertical="center"/>
    </xf>
    <xf numFmtId="0" fontId="1" fillId="0" borderId="0" xfId="0" applyFont="1" applyFill="1" applyBorder="1" applyAlignment="1">
      <alignment horizontal="center" vertical="center" wrapText="1"/>
    </xf>
    <xf numFmtId="0" fontId="1" fillId="0" borderId="0" xfId="0" applyFont="1" applyFill="1" applyBorder="1" applyAlignment="1"/>
    <xf numFmtId="0" fontId="4" fillId="2" borderId="18" xfId="0" applyFont="1" applyFill="1" applyBorder="1" applyAlignment="1">
      <alignment horizontal="center" vertical="center" wrapText="1"/>
    </xf>
    <xf numFmtId="0" fontId="0" fillId="2" borderId="22" xfId="0" applyFill="1" applyBorder="1" applyAlignment="1">
      <alignment horizontal="center" vertical="center"/>
    </xf>
    <xf numFmtId="0" fontId="0" fillId="2" borderId="22" xfId="0" applyFont="1" applyFill="1" applyBorder="1" applyAlignment="1">
      <alignment horizontal="center" vertical="center" wrapText="1"/>
    </xf>
    <xf numFmtId="0" fontId="0" fillId="2" borderId="15" xfId="0" applyFill="1" applyBorder="1" applyAlignment="1">
      <alignment horizontal="center" vertical="center"/>
    </xf>
    <xf numFmtId="0" fontId="0" fillId="2" borderId="20" xfId="0" applyFill="1" applyBorder="1" applyAlignment="1">
      <alignment horizontal="center" vertical="center"/>
    </xf>
    <xf numFmtId="0" fontId="0" fillId="2" borderId="48" xfId="0" applyFill="1" applyBorder="1" applyAlignment="1">
      <alignment horizontal="center" vertical="center"/>
    </xf>
    <xf numFmtId="0" fontId="4" fillId="6" borderId="0" xfId="0" applyFont="1" applyFill="1" applyBorder="1" applyAlignment="1">
      <alignment horizontal="center" vertical="center"/>
    </xf>
    <xf numFmtId="0" fontId="0" fillId="2" borderId="0" xfId="0" applyFill="1" applyBorder="1" applyAlignment="1">
      <alignment horizontal="center" vertical="center"/>
    </xf>
    <xf numFmtId="0" fontId="0" fillId="2" borderId="16" xfId="0" applyFill="1" applyBorder="1" applyAlignment="1">
      <alignment horizontal="center" vertical="center"/>
    </xf>
    <xf numFmtId="0" fontId="0" fillId="2" borderId="49" xfId="0" applyFill="1" applyBorder="1" applyAlignment="1">
      <alignment horizontal="center" vertical="center"/>
    </xf>
    <xf numFmtId="0" fontId="0" fillId="3" borderId="22" xfId="0" applyFill="1" applyBorder="1" applyAlignment="1">
      <alignment horizontal="center" vertical="center"/>
    </xf>
    <xf numFmtId="0" fontId="0" fillId="3" borderId="23" xfId="0" applyFill="1" applyBorder="1" applyAlignment="1">
      <alignment horizontal="center" vertical="center"/>
    </xf>
    <xf numFmtId="0" fontId="0" fillId="3" borderId="15" xfId="0" applyFill="1" applyBorder="1" applyAlignment="1">
      <alignment horizontal="center" vertical="center"/>
    </xf>
    <xf numFmtId="0" fontId="0" fillId="3" borderId="16" xfId="0" applyFill="1" applyBorder="1" applyAlignment="1">
      <alignment horizontal="center" vertical="center"/>
    </xf>
    <xf numFmtId="0" fontId="4" fillId="3" borderId="15" xfId="0" applyFont="1" applyFill="1" applyBorder="1" applyAlignment="1">
      <alignment horizontal="center" vertical="center"/>
    </xf>
    <xf numFmtId="0" fontId="28" fillId="0" borderId="0" xfId="0" applyFont="1"/>
    <xf numFmtId="0" fontId="0" fillId="0" borderId="0" xfId="0" applyBorder="1" applyAlignment="1">
      <alignment horizontal="center"/>
    </xf>
    <xf numFmtId="0" fontId="0" fillId="0" borderId="0" xfId="0" applyFill="1" applyAlignment="1">
      <alignment horizontal="center"/>
    </xf>
    <xf numFmtId="0" fontId="0" fillId="0" borderId="0" xfId="0" applyFill="1" applyBorder="1" applyAlignment="1">
      <alignment horizontal="center"/>
    </xf>
    <xf numFmtId="0" fontId="4" fillId="0" borderId="0" xfId="0" applyFont="1" applyFill="1" applyBorder="1" applyAlignment="1">
      <alignment horizontal="center" vertical="center" wrapText="1"/>
    </xf>
    <xf numFmtId="0" fontId="3" fillId="0" borderId="0" xfId="0" applyFont="1" applyFill="1" applyBorder="1" applyAlignment="1">
      <alignment horizontal="center" vertical="center"/>
    </xf>
    <xf numFmtId="0" fontId="17" fillId="0" borderId="0" xfId="0" applyFont="1" applyFill="1" applyBorder="1" applyAlignment="1">
      <alignment vertical="center" wrapText="1"/>
    </xf>
    <xf numFmtId="0" fontId="17" fillId="0" borderId="62" xfId="0" applyFont="1" applyFill="1" applyBorder="1" applyAlignment="1">
      <alignment vertical="center" wrapText="1"/>
    </xf>
    <xf numFmtId="0" fontId="0" fillId="0" borderId="63" xfId="0" applyBorder="1" applyAlignment="1">
      <alignment horizontal="center"/>
    </xf>
    <xf numFmtId="0" fontId="11" fillId="2" borderId="64" xfId="0" applyFont="1" applyFill="1" applyBorder="1" applyAlignment="1">
      <alignment horizontal="center"/>
    </xf>
    <xf numFmtId="0" fontId="29" fillId="6" borderId="64" xfId="0" applyFont="1" applyFill="1" applyBorder="1" applyAlignment="1">
      <alignment horizontal="center" vertical="center" wrapText="1"/>
    </xf>
    <xf numFmtId="0" fontId="12" fillId="2" borderId="65" xfId="0" applyFont="1" applyFill="1" applyBorder="1" applyAlignment="1">
      <alignment horizontal="center"/>
    </xf>
    <xf numFmtId="0" fontId="12" fillId="2" borderId="67" xfId="0" applyFont="1" applyFill="1" applyBorder="1" applyAlignment="1">
      <alignment horizontal="center"/>
    </xf>
    <xf numFmtId="0" fontId="11" fillId="2" borderId="68" xfId="0" applyFont="1" applyFill="1" applyBorder="1" applyAlignment="1">
      <alignment horizontal="center"/>
    </xf>
    <xf numFmtId="0" fontId="29" fillId="6" borderId="68" xfId="0" applyFont="1" applyFill="1" applyBorder="1" applyAlignment="1">
      <alignment horizontal="center" vertical="center" wrapText="1"/>
    </xf>
    <xf numFmtId="0" fontId="12" fillId="2" borderId="70" xfId="0" applyFont="1" applyFill="1" applyBorder="1" applyAlignment="1">
      <alignment horizontal="center"/>
    </xf>
    <xf numFmtId="0" fontId="11" fillId="2" borderId="71" xfId="0" applyFont="1" applyFill="1" applyBorder="1" applyAlignment="1">
      <alignment horizontal="center"/>
    </xf>
    <xf numFmtId="0" fontId="12" fillId="2" borderId="73" xfId="0" applyFont="1" applyFill="1" applyBorder="1" applyAlignment="1">
      <alignment horizontal="center" vertical="center" wrapText="1"/>
    </xf>
    <xf numFmtId="0" fontId="12" fillId="2" borderId="74" xfId="0" applyFont="1" applyFill="1" applyBorder="1" applyAlignment="1">
      <alignment horizontal="center" vertical="center" wrapText="1"/>
    </xf>
    <xf numFmtId="0" fontId="12" fillId="2" borderId="75" xfId="0" applyFont="1" applyFill="1" applyBorder="1" applyAlignment="1">
      <alignment horizontal="center" vertical="center" wrapText="1"/>
    </xf>
    <xf numFmtId="0" fontId="27" fillId="7" borderId="72" xfId="0" applyFont="1" applyFill="1" applyBorder="1" applyAlignment="1">
      <alignment horizontal="center"/>
    </xf>
    <xf numFmtId="0" fontId="27" fillId="7" borderId="66" xfId="0" applyFont="1" applyFill="1" applyBorder="1" applyAlignment="1">
      <alignment horizontal="center"/>
    </xf>
    <xf numFmtId="0" fontId="27" fillId="7" borderId="69" xfId="0" applyFont="1" applyFill="1" applyBorder="1" applyAlignment="1">
      <alignment horizontal="center"/>
    </xf>
    <xf numFmtId="0" fontId="26" fillId="8" borderId="66" xfId="0" applyFont="1" applyFill="1" applyBorder="1" applyAlignment="1">
      <alignment horizontal="center"/>
    </xf>
    <xf numFmtId="0" fontId="26" fillId="8" borderId="69" xfId="0" applyFont="1" applyFill="1" applyBorder="1" applyAlignment="1">
      <alignment horizontal="center"/>
    </xf>
    <xf numFmtId="0" fontId="26" fillId="8" borderId="72" xfId="0" applyFont="1" applyFill="1" applyBorder="1" applyAlignment="1">
      <alignment horizontal="center"/>
    </xf>
    <xf numFmtId="0" fontId="0" fillId="7" borderId="5" xfId="0" applyFont="1" applyFill="1" applyBorder="1" applyAlignment="1">
      <alignment horizontal="center" vertical="center" wrapText="1"/>
    </xf>
    <xf numFmtId="14"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0" fontId="0" fillId="7" borderId="0" xfId="0" applyFont="1" applyFill="1" applyBorder="1" applyAlignment="1">
      <alignment horizontal="center" vertical="center"/>
    </xf>
    <xf numFmtId="0" fontId="24" fillId="7" borderId="5" xfId="0" applyFont="1" applyFill="1" applyBorder="1" applyAlignment="1">
      <alignment horizontal="center" vertical="center"/>
    </xf>
    <xf numFmtId="0" fontId="24" fillId="7" borderId="0" xfId="0" applyFont="1" applyFill="1" applyBorder="1" applyAlignment="1">
      <alignment horizontal="center" vertical="center"/>
    </xf>
    <xf numFmtId="0" fontId="24" fillId="7" borderId="6" xfId="0" applyFont="1" applyFill="1" applyBorder="1" applyAlignment="1">
      <alignment horizontal="center" vertical="center"/>
    </xf>
    <xf numFmtId="0" fontId="0" fillId="0" borderId="0" xfId="0" applyAlignment="1">
      <alignment horizontal="left"/>
    </xf>
    <xf numFmtId="0" fontId="20" fillId="0" borderId="0" xfId="0" applyFont="1" applyAlignment="1">
      <alignment horizontal="center"/>
    </xf>
    <xf numFmtId="0" fontId="0" fillId="3" borderId="46" xfId="0" applyFill="1" applyBorder="1" applyAlignment="1">
      <alignment horizontal="center" vertical="center"/>
    </xf>
    <xf numFmtId="0" fontId="0" fillId="2" borderId="76" xfId="0" applyFill="1" applyBorder="1" applyAlignment="1">
      <alignment horizontal="center" vertical="center"/>
    </xf>
    <xf numFmtId="0" fontId="0" fillId="2" borderId="5" xfId="0" applyFill="1" applyBorder="1" applyAlignment="1">
      <alignment horizontal="center" vertical="center"/>
    </xf>
    <xf numFmtId="0" fontId="0" fillId="2" borderId="17" xfId="0" applyFill="1" applyBorder="1" applyAlignment="1">
      <alignment horizontal="center" vertical="center"/>
    </xf>
    <xf numFmtId="0" fontId="15" fillId="3" borderId="12" xfId="0" applyFont="1" applyFill="1" applyBorder="1" applyAlignment="1">
      <alignment horizontal="center" vertical="center"/>
    </xf>
    <xf numFmtId="0" fontId="0" fillId="2" borderId="17" xfId="0" applyFill="1" applyBorder="1" applyAlignment="1">
      <alignment vertical="center"/>
    </xf>
    <xf numFmtId="0" fontId="0" fillId="2" borderId="21" xfId="0" applyFill="1" applyBorder="1" applyAlignment="1">
      <alignment horizontal="center" vertical="center"/>
    </xf>
    <xf numFmtId="0" fontId="4" fillId="3" borderId="10" xfId="0" applyFont="1" applyFill="1" applyBorder="1" applyAlignment="1">
      <alignment horizontal="center" vertical="center" wrapText="1"/>
    </xf>
    <xf numFmtId="0" fontId="0" fillId="2" borderId="17"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81" xfId="0" applyFont="1" applyFill="1" applyBorder="1" applyAlignment="1">
      <alignment horizontal="center" vertical="center" wrapText="1"/>
    </xf>
    <xf numFmtId="0" fontId="15" fillId="2" borderId="12" xfId="0" applyFont="1" applyFill="1" applyBorder="1" applyAlignment="1">
      <alignment horizontal="center" vertical="center"/>
    </xf>
    <xf numFmtId="14" fontId="0" fillId="3" borderId="10" xfId="0" applyNumberFormat="1" applyFont="1" applyFill="1" applyBorder="1" applyAlignment="1">
      <alignment horizontal="center" vertical="center" wrapText="1"/>
    </xf>
    <xf numFmtId="0" fontId="0" fillId="2" borderId="46" xfId="0" applyFont="1" applyFill="1" applyBorder="1" applyAlignment="1">
      <alignment horizontal="center" vertical="center" wrapText="1"/>
    </xf>
    <xf numFmtId="0" fontId="0" fillId="2" borderId="82" xfId="0" applyFill="1" applyBorder="1" applyAlignment="1">
      <alignment horizontal="center" vertical="center"/>
    </xf>
    <xf numFmtId="0" fontId="0" fillId="2" borderId="83" xfId="0" applyFill="1" applyBorder="1" applyAlignment="1">
      <alignment horizontal="center" vertical="center"/>
    </xf>
    <xf numFmtId="0" fontId="0" fillId="3" borderId="2" xfId="0" applyFont="1" applyFill="1" applyBorder="1" applyAlignment="1">
      <alignment horizontal="center" vertical="center" wrapText="1"/>
    </xf>
    <xf numFmtId="0" fontId="15" fillId="3" borderId="4" xfId="0" applyFont="1" applyFill="1" applyBorder="1" applyAlignment="1">
      <alignment horizontal="center" vertical="center"/>
    </xf>
    <xf numFmtId="0" fontId="0" fillId="2" borderId="10" xfId="0" applyFill="1" applyBorder="1" applyAlignment="1">
      <alignment vertical="center"/>
    </xf>
    <xf numFmtId="0" fontId="0" fillId="2" borderId="12" xfId="0" applyFill="1" applyBorder="1" applyAlignment="1">
      <alignment vertical="center"/>
    </xf>
    <xf numFmtId="0" fontId="0" fillId="2" borderId="84" xfId="0" applyFill="1" applyBorder="1" applyAlignment="1">
      <alignment horizontal="center" vertical="center"/>
    </xf>
    <xf numFmtId="0" fontId="0" fillId="2" borderId="85" xfId="0" applyFill="1" applyBorder="1" applyAlignment="1">
      <alignment vertical="center"/>
    </xf>
    <xf numFmtId="0" fontId="0" fillId="2" borderId="10" xfId="0" applyFill="1" applyBorder="1" applyAlignment="1">
      <alignment horizontal="center" vertical="center"/>
    </xf>
    <xf numFmtId="0" fontId="0" fillId="0" borderId="46" xfId="0" applyBorder="1" applyAlignment="1">
      <alignment horizontal="center"/>
    </xf>
    <xf numFmtId="0" fontId="2" fillId="2" borderId="46" xfId="0" applyFont="1" applyFill="1" applyBorder="1" applyAlignment="1">
      <alignment horizontal="center" vertical="center" wrapText="1"/>
    </xf>
    <xf numFmtId="0" fontId="0" fillId="2" borderId="82" xfId="0" applyFont="1" applyFill="1" applyBorder="1" applyAlignment="1">
      <alignment horizontal="center" vertical="center" wrapText="1"/>
    </xf>
    <xf numFmtId="0" fontId="0" fillId="2" borderId="84" xfId="0" applyFont="1" applyFill="1" applyBorder="1" applyAlignment="1">
      <alignment horizontal="center" vertical="center" wrapText="1"/>
    </xf>
    <xf numFmtId="0" fontId="0" fillId="2" borderId="83"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15" fillId="2" borderId="4" xfId="0" applyFont="1" applyFill="1" applyBorder="1" applyAlignment="1">
      <alignment horizontal="center" vertical="center"/>
    </xf>
    <xf numFmtId="0" fontId="0" fillId="3" borderId="84" xfId="0" applyFill="1" applyBorder="1" applyAlignment="1">
      <alignment horizontal="center" vertical="center"/>
    </xf>
    <xf numFmtId="0" fontId="0" fillId="3" borderId="92" xfId="0" applyFill="1" applyBorder="1" applyAlignment="1">
      <alignment horizontal="center" vertical="center"/>
    </xf>
    <xf numFmtId="0" fontId="0" fillId="2" borderId="94" xfId="0" applyFill="1" applyBorder="1" applyAlignment="1">
      <alignment horizontal="center" vertical="center"/>
    </xf>
    <xf numFmtId="0" fontId="0" fillId="2" borderId="92" xfId="0" applyFill="1" applyBorder="1" applyAlignment="1">
      <alignment horizontal="center" vertical="center"/>
    </xf>
    <xf numFmtId="0" fontId="0" fillId="2" borderId="93" xfId="0" applyFill="1" applyBorder="1" applyAlignment="1">
      <alignment horizontal="center" vertical="center"/>
    </xf>
    <xf numFmtId="0" fontId="0" fillId="2" borderId="95" xfId="0" applyFill="1" applyBorder="1" applyAlignment="1">
      <alignment vertical="center" wrapText="1"/>
    </xf>
    <xf numFmtId="0" fontId="0" fillId="2" borderId="94" xfId="0" applyFill="1" applyBorder="1" applyAlignment="1">
      <alignment vertical="center" wrapText="1"/>
    </xf>
    <xf numFmtId="0" fontId="0" fillId="2" borderId="92" xfId="0" applyFill="1" applyBorder="1" applyAlignment="1">
      <alignment vertical="center" wrapText="1"/>
    </xf>
    <xf numFmtId="0" fontId="0" fillId="2" borderId="96" xfId="0" applyFill="1" applyBorder="1" applyAlignment="1">
      <alignment vertical="center" wrapText="1"/>
    </xf>
    <xf numFmtId="0" fontId="0" fillId="2" borderId="3" xfId="0" applyFill="1" applyBorder="1" applyAlignment="1">
      <alignment vertical="center" wrapText="1"/>
    </xf>
    <xf numFmtId="0" fontId="0" fillId="2" borderId="13" xfId="0" applyFill="1" applyBorder="1" applyAlignment="1">
      <alignment vertical="center" wrapText="1"/>
    </xf>
    <xf numFmtId="0" fontId="0" fillId="3" borderId="82" xfId="0" applyFill="1" applyBorder="1" applyAlignment="1">
      <alignment horizontal="center" vertical="center"/>
    </xf>
    <xf numFmtId="14" fontId="0" fillId="3" borderId="98" xfId="0" applyNumberFormat="1" applyFont="1" applyFill="1" applyBorder="1" applyAlignment="1">
      <alignment horizontal="center" vertical="center" wrapText="1"/>
    </xf>
    <xf numFmtId="0" fontId="0" fillId="3" borderId="84" xfId="0" applyFont="1" applyFill="1" applyBorder="1" applyAlignment="1">
      <alignment horizontal="center"/>
    </xf>
    <xf numFmtId="0" fontId="0" fillId="3" borderId="99" xfId="0" applyFill="1" applyBorder="1" applyAlignment="1">
      <alignment horizontal="center" vertical="center"/>
    </xf>
    <xf numFmtId="0" fontId="0" fillId="3" borderId="90" xfId="0" applyFill="1" applyBorder="1" applyAlignment="1">
      <alignment horizontal="center" vertical="center"/>
    </xf>
    <xf numFmtId="0" fontId="0" fillId="3" borderId="83" xfId="0" applyFill="1" applyBorder="1" applyAlignment="1">
      <alignment horizontal="center" vertical="center"/>
    </xf>
    <xf numFmtId="0" fontId="4" fillId="2" borderId="11" xfId="0" applyFont="1" applyFill="1" applyBorder="1" applyAlignment="1">
      <alignment horizontal="center" vertical="center" wrapText="1"/>
    </xf>
    <xf numFmtId="0" fontId="4" fillId="2" borderId="83" xfId="0" applyFont="1" applyFill="1" applyBorder="1" applyAlignment="1">
      <alignment horizontal="center" vertical="center" wrapText="1"/>
    </xf>
    <xf numFmtId="0" fontId="0" fillId="2" borderId="84" xfId="0" applyFill="1" applyBorder="1" applyAlignment="1">
      <alignment vertical="center"/>
    </xf>
    <xf numFmtId="0" fontId="0" fillId="2" borderId="83" xfId="0" applyFill="1" applyBorder="1" applyAlignment="1">
      <alignment vertical="center"/>
    </xf>
    <xf numFmtId="0" fontId="0" fillId="2" borderId="46" xfId="0" applyFill="1" applyBorder="1" applyAlignment="1">
      <alignment vertical="center"/>
    </xf>
    <xf numFmtId="0" fontId="0" fillId="2" borderId="21" xfId="0" applyFont="1" applyFill="1" applyBorder="1" applyAlignment="1">
      <alignment horizontal="center" vertical="center" wrapText="1"/>
    </xf>
    <xf numFmtId="0" fontId="0" fillId="2" borderId="91"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0" fillId="2" borderId="52" xfId="0" applyFont="1" applyFill="1" applyBorder="1" applyAlignment="1">
      <alignment horizontal="center" vertical="center" wrapText="1"/>
    </xf>
    <xf numFmtId="0" fontId="0" fillId="2" borderId="46" xfId="0" applyFont="1" applyFill="1" applyBorder="1" applyAlignment="1">
      <alignment horizontal="center" vertical="center"/>
    </xf>
    <xf numFmtId="0" fontId="0" fillId="2" borderId="0" xfId="0" applyFill="1"/>
    <xf numFmtId="0" fontId="0" fillId="2" borderId="62" xfId="0" applyFill="1" applyBorder="1" applyAlignment="1">
      <alignment horizontal="center"/>
    </xf>
    <xf numFmtId="0" fontId="0" fillId="2" borderId="100" xfId="0" applyFill="1" applyBorder="1" applyAlignment="1">
      <alignment horizontal="center"/>
    </xf>
    <xf numFmtId="0" fontId="31" fillId="0" borderId="0" xfId="0" applyFont="1"/>
    <xf numFmtId="0" fontId="31" fillId="2" borderId="0" xfId="0" applyFont="1" applyFill="1" applyBorder="1" applyAlignment="1">
      <alignment horizontal="center"/>
    </xf>
    <xf numFmtId="0" fontId="0" fillId="2" borderId="0" xfId="0" applyFill="1" applyBorder="1" applyAlignment="1">
      <alignment horizontal="left"/>
    </xf>
    <xf numFmtId="1" fontId="0" fillId="2" borderId="62" xfId="0" applyNumberFormat="1" applyFill="1" applyBorder="1" applyAlignment="1">
      <alignment horizontal="center"/>
    </xf>
    <xf numFmtId="2" fontId="0" fillId="2" borderId="62" xfId="0" applyNumberFormat="1" applyFill="1" applyBorder="1" applyAlignment="1">
      <alignment horizontal="center"/>
    </xf>
    <xf numFmtId="1" fontId="0" fillId="2" borderId="101" xfId="0" applyNumberFormat="1" applyFill="1" applyBorder="1" applyAlignment="1">
      <alignment horizontal="center"/>
    </xf>
    <xf numFmtId="0" fontId="1" fillId="2" borderId="101" xfId="0" applyFont="1" applyFill="1" applyBorder="1" applyAlignment="1">
      <alignment horizontal="center"/>
    </xf>
    <xf numFmtId="2" fontId="0" fillId="2" borderId="101" xfId="0" applyNumberFormat="1" applyFill="1" applyBorder="1" applyAlignment="1">
      <alignment horizontal="center"/>
    </xf>
    <xf numFmtId="0" fontId="20" fillId="2" borderId="102" xfId="0" applyFont="1" applyFill="1" applyBorder="1" applyAlignment="1">
      <alignment horizontal="center" vertical="center"/>
    </xf>
    <xf numFmtId="0" fontId="20" fillId="2" borderId="102" xfId="0" applyFont="1" applyFill="1" applyBorder="1" applyAlignment="1">
      <alignment horizontal="center" vertical="center" wrapText="1"/>
    </xf>
    <xf numFmtId="1" fontId="0" fillId="2" borderId="104" xfId="0" applyNumberFormat="1" applyFont="1" applyFill="1" applyBorder="1" applyAlignment="1">
      <alignment horizontal="center"/>
    </xf>
    <xf numFmtId="1" fontId="30" fillId="2" borderId="104" xfId="0" applyNumberFormat="1" applyFont="1" applyFill="1" applyBorder="1" applyAlignment="1">
      <alignment horizontal="center"/>
    </xf>
    <xf numFmtId="1" fontId="0" fillId="2" borderId="110" xfId="0" applyNumberFormat="1" applyFont="1" applyFill="1" applyBorder="1" applyAlignment="1">
      <alignment horizontal="center"/>
    </xf>
    <xf numFmtId="1" fontId="30" fillId="2" borderId="110" xfId="0" applyNumberFormat="1" applyFont="1" applyFill="1" applyBorder="1" applyAlignment="1">
      <alignment horizontal="center"/>
    </xf>
    <xf numFmtId="1" fontId="0" fillId="2" borderId="111" xfId="0" applyNumberFormat="1" applyFont="1" applyFill="1" applyBorder="1" applyAlignment="1">
      <alignment horizontal="center"/>
    </xf>
    <xf numFmtId="1" fontId="0" fillId="2" borderId="113" xfId="0" applyNumberFormat="1" applyFont="1" applyFill="1" applyBorder="1" applyAlignment="1">
      <alignment horizontal="center"/>
    </xf>
    <xf numFmtId="1" fontId="0" fillId="2" borderId="109" xfId="0" applyNumberFormat="1" applyFont="1" applyFill="1" applyBorder="1" applyAlignment="1">
      <alignment horizontal="center"/>
    </xf>
    <xf numFmtId="1" fontId="0" fillId="2" borderId="105" xfId="0" applyNumberFormat="1" applyFont="1" applyFill="1" applyBorder="1" applyAlignment="1">
      <alignment horizontal="center"/>
    </xf>
    <xf numFmtId="0" fontId="20" fillId="2" borderId="107" xfId="0" applyFont="1" applyFill="1" applyBorder="1" applyAlignment="1">
      <alignment horizontal="center"/>
    </xf>
    <xf numFmtId="0" fontId="20" fillId="2" borderId="114" xfId="0" applyFont="1" applyFill="1" applyBorder="1" applyAlignment="1">
      <alignment horizontal="center"/>
    </xf>
    <xf numFmtId="0" fontId="20" fillId="2" borderId="112" xfId="0" applyFont="1" applyFill="1" applyBorder="1" applyAlignment="1">
      <alignment horizontal="center"/>
    </xf>
    <xf numFmtId="0" fontId="3" fillId="2" borderId="112" xfId="0" applyFont="1" applyFill="1" applyBorder="1" applyAlignment="1">
      <alignment horizontal="center"/>
    </xf>
    <xf numFmtId="1" fontId="0" fillId="2" borderId="115" xfId="0" applyNumberFormat="1" applyFont="1" applyFill="1" applyBorder="1" applyAlignment="1">
      <alignment horizontal="center"/>
    </xf>
    <xf numFmtId="1" fontId="0" fillId="2" borderId="116" xfId="0" applyNumberFormat="1" applyFont="1" applyFill="1" applyBorder="1" applyAlignment="1">
      <alignment horizontal="center"/>
    </xf>
    <xf numFmtId="1" fontId="0" fillId="2" borderId="108" xfId="0" applyNumberFormat="1" applyFont="1" applyFill="1" applyBorder="1" applyAlignment="1">
      <alignment horizontal="center"/>
    </xf>
    <xf numFmtId="0" fontId="0" fillId="0" borderId="0" xfId="0" applyFont="1" applyAlignment="1">
      <alignment horizontal="left"/>
    </xf>
    <xf numFmtId="0" fontId="1" fillId="2" borderId="62" xfId="0" applyFont="1" applyFill="1" applyBorder="1"/>
    <xf numFmtId="0" fontId="0" fillId="2" borderId="117" xfId="0" applyFill="1" applyBorder="1" applyAlignment="1">
      <alignment horizontal="center"/>
    </xf>
    <xf numFmtId="0" fontId="1" fillId="2" borderId="103" xfId="0" applyFont="1" applyFill="1" applyBorder="1" applyAlignment="1">
      <alignment horizontal="center"/>
    </xf>
    <xf numFmtId="0" fontId="0" fillId="2" borderId="103" xfId="0" applyFill="1" applyBorder="1" applyAlignment="1">
      <alignment horizontal="center"/>
    </xf>
    <xf numFmtId="1" fontId="0" fillId="2" borderId="118" xfId="0" applyNumberFormat="1" applyFont="1" applyFill="1" applyBorder="1" applyAlignment="1">
      <alignment horizontal="center"/>
    </xf>
    <xf numFmtId="1" fontId="0" fillId="2" borderId="119" xfId="0" applyNumberFormat="1" applyFont="1" applyFill="1" applyBorder="1" applyAlignment="1">
      <alignment horizontal="center"/>
    </xf>
    <xf numFmtId="0" fontId="0" fillId="0" borderId="0" xfId="0" applyAlignment="1"/>
    <xf numFmtId="0" fontId="0" fillId="9" borderId="0" xfId="0" applyFill="1"/>
    <xf numFmtId="0" fontId="0" fillId="2" borderId="8" xfId="0" applyFill="1" applyBorder="1" applyAlignment="1">
      <alignment horizontal="center"/>
    </xf>
    <xf numFmtId="0" fontId="20" fillId="2" borderId="104" xfId="0" applyFont="1" applyFill="1" applyBorder="1" applyAlignment="1">
      <alignment horizontal="center"/>
    </xf>
    <xf numFmtId="0" fontId="0" fillId="2" borderId="104" xfId="0" applyFill="1" applyBorder="1" applyAlignment="1">
      <alignment horizontal="center"/>
    </xf>
    <xf numFmtId="0" fontId="0" fillId="2" borderId="104" xfId="0" applyFont="1" applyFill="1" applyBorder="1" applyAlignment="1">
      <alignment horizontal="center"/>
    </xf>
    <xf numFmtId="0" fontId="0" fillId="0" borderId="121" xfId="0" applyBorder="1" applyAlignment="1">
      <alignment horizontal="center"/>
    </xf>
    <xf numFmtId="0" fontId="0" fillId="2" borderId="110" xfId="0" applyFill="1" applyBorder="1" applyAlignment="1">
      <alignment horizontal="center"/>
    </xf>
    <xf numFmtId="0" fontId="20" fillId="2" borderId="110" xfId="0" applyFont="1" applyFill="1" applyBorder="1" applyAlignment="1">
      <alignment horizontal="center"/>
    </xf>
    <xf numFmtId="0" fontId="0" fillId="2" borderId="111" xfId="0" applyFill="1" applyBorder="1" applyAlignment="1">
      <alignment horizontal="center"/>
    </xf>
    <xf numFmtId="0" fontId="0" fillId="2" borderId="113" xfId="0" applyFill="1" applyBorder="1" applyAlignment="1">
      <alignment horizontal="center"/>
    </xf>
    <xf numFmtId="0" fontId="0" fillId="2" borderId="109" xfId="0" applyFill="1" applyBorder="1" applyAlignment="1">
      <alignment horizontal="center"/>
    </xf>
    <xf numFmtId="0" fontId="0" fillId="2" borderId="105" xfId="0" applyFill="1" applyBorder="1" applyAlignment="1">
      <alignment horizontal="center"/>
    </xf>
    <xf numFmtId="0" fontId="0" fillId="2" borderId="115" xfId="0" applyFill="1" applyBorder="1" applyAlignment="1">
      <alignment horizontal="center"/>
    </xf>
    <xf numFmtId="0" fontId="0" fillId="2" borderId="116" xfId="0" applyFill="1" applyBorder="1" applyAlignment="1">
      <alignment horizontal="center"/>
    </xf>
    <xf numFmtId="0" fontId="0" fillId="2" borderId="108" xfId="0" applyFill="1" applyBorder="1" applyAlignment="1">
      <alignment horizontal="center"/>
    </xf>
    <xf numFmtId="1" fontId="33" fillId="2" borderId="104" xfId="0" applyNumberFormat="1" applyFont="1" applyFill="1" applyBorder="1" applyAlignment="1">
      <alignment horizontal="center"/>
    </xf>
    <xf numFmtId="1" fontId="33" fillId="2" borderId="110" xfId="0" applyNumberFormat="1" applyFont="1" applyFill="1" applyBorder="1" applyAlignment="1">
      <alignment horizontal="center"/>
    </xf>
    <xf numFmtId="1" fontId="34" fillId="7" borderId="104" xfId="0" applyNumberFormat="1" applyFont="1" applyFill="1" applyBorder="1" applyAlignment="1">
      <alignment horizontal="center"/>
    </xf>
    <xf numFmtId="1" fontId="34" fillId="7" borderId="110" xfId="0" applyNumberFormat="1" applyFont="1" applyFill="1" applyBorder="1" applyAlignment="1">
      <alignment horizontal="center"/>
    </xf>
    <xf numFmtId="0" fontId="34" fillId="0" borderId="0" xfId="0" applyFont="1" applyFill="1"/>
    <xf numFmtId="1" fontId="34" fillId="9" borderId="104" xfId="0" applyNumberFormat="1" applyFont="1" applyFill="1" applyBorder="1" applyAlignment="1">
      <alignment horizontal="center"/>
    </xf>
    <xf numFmtId="1" fontId="34" fillId="9" borderId="110" xfId="0" applyNumberFormat="1" applyFont="1" applyFill="1" applyBorder="1" applyAlignment="1">
      <alignment horizontal="center"/>
    </xf>
    <xf numFmtId="0" fontId="0" fillId="7" borderId="0" xfId="0" applyFill="1"/>
    <xf numFmtId="1" fontId="35" fillId="2" borderId="110" xfId="0" applyNumberFormat="1" applyFont="1" applyFill="1" applyBorder="1" applyAlignment="1">
      <alignment horizontal="center"/>
    </xf>
    <xf numFmtId="1" fontId="35" fillId="2" borderId="104" xfId="0" applyNumberFormat="1" applyFont="1" applyFill="1" applyBorder="1" applyAlignment="1">
      <alignment horizontal="center"/>
    </xf>
    <xf numFmtId="0" fontId="35" fillId="2" borderId="0" xfId="0" applyFont="1" applyFill="1" applyAlignment="1">
      <alignment horizontal="center"/>
    </xf>
    <xf numFmtId="14" fontId="2" fillId="2" borderId="0" xfId="0" applyNumberFormat="1" applyFont="1" applyFill="1" applyBorder="1" applyAlignment="1">
      <alignment horizontal="center" vertical="center" wrapText="1"/>
    </xf>
    <xf numFmtId="0" fontId="0" fillId="2" borderId="0" xfId="0" applyFont="1" applyFill="1" applyBorder="1" applyAlignment="1">
      <alignment horizontal="center"/>
    </xf>
    <xf numFmtId="0" fontId="2" fillId="2" borderId="0" xfId="0" applyFont="1" applyFill="1" applyBorder="1" applyAlignment="1">
      <alignment horizontal="center" vertical="center"/>
    </xf>
    <xf numFmtId="0" fontId="36" fillId="2" borderId="0" xfId="0" applyFont="1" applyFill="1" applyBorder="1" applyAlignment="1">
      <alignment vertical="center" wrapText="1"/>
    </xf>
    <xf numFmtId="0" fontId="36" fillId="2" borderId="0" xfId="0" applyFont="1" applyFill="1" applyBorder="1" applyAlignment="1">
      <alignment horizontal="center" vertical="center"/>
    </xf>
    <xf numFmtId="0" fontId="2" fillId="2" borderId="0" xfId="0" applyFont="1" applyFill="1" applyBorder="1" applyAlignment="1">
      <alignment horizontal="center"/>
    </xf>
    <xf numFmtId="0" fontId="5" fillId="2" borderId="0" xfId="0" applyFont="1" applyFill="1" applyBorder="1" applyAlignment="1">
      <alignment horizontal="center" vertical="center" wrapText="1" readingOrder="1"/>
    </xf>
    <xf numFmtId="0" fontId="37" fillId="2" borderId="0" xfId="0" applyFont="1" applyFill="1" applyBorder="1" applyAlignment="1">
      <alignment horizontal="center" vertical="center" wrapText="1" readingOrder="1"/>
    </xf>
    <xf numFmtId="0" fontId="2" fillId="2" borderId="0" xfId="0" applyFont="1" applyFill="1" applyBorder="1" applyAlignment="1">
      <alignment horizontal="center" wrapText="1"/>
    </xf>
    <xf numFmtId="0" fontId="38" fillId="2" borderId="11" xfId="0" applyFont="1" applyFill="1" applyBorder="1" applyAlignment="1">
      <alignment horizontal="center"/>
    </xf>
    <xf numFmtId="0" fontId="0" fillId="2" borderId="0" xfId="0" applyFill="1" applyAlignment="1">
      <alignment horizontal="left"/>
    </xf>
    <xf numFmtId="0" fontId="38" fillId="2" borderId="11" xfId="0" applyFont="1" applyFill="1" applyBorder="1" applyAlignment="1">
      <alignment horizontal="left"/>
    </xf>
    <xf numFmtId="164" fontId="0" fillId="2" borderId="0" xfId="0" applyNumberFormat="1" applyFill="1" applyAlignment="1">
      <alignment horizontal="center"/>
    </xf>
    <xf numFmtId="164" fontId="0" fillId="2" borderId="8" xfId="0" applyNumberFormat="1" applyFill="1" applyBorder="1" applyAlignment="1">
      <alignment horizontal="center"/>
    </xf>
    <xf numFmtId="0" fontId="0" fillId="2" borderId="55" xfId="0" applyFill="1" applyBorder="1" applyAlignment="1">
      <alignment horizontal="center"/>
    </xf>
    <xf numFmtId="0" fontId="0" fillId="2" borderId="55" xfId="0" applyFont="1" applyFill="1" applyBorder="1" applyAlignment="1">
      <alignment horizontal="center"/>
    </xf>
    <xf numFmtId="0" fontId="39" fillId="2" borderId="55" xfId="0" applyFont="1" applyFill="1" applyBorder="1" applyAlignment="1">
      <alignment horizontal="center"/>
    </xf>
    <xf numFmtId="0" fontId="39" fillId="2" borderId="0" xfId="0" applyFont="1" applyFill="1" applyBorder="1" applyAlignment="1">
      <alignment horizontal="center"/>
    </xf>
    <xf numFmtId="0" fontId="0" fillId="2" borderId="123" xfId="0" applyFont="1" applyFill="1" applyBorder="1" applyAlignment="1">
      <alignment horizontal="center"/>
    </xf>
    <xf numFmtId="0" fontId="39" fillId="2" borderId="123" xfId="0" applyFont="1" applyFill="1" applyBorder="1" applyAlignment="1">
      <alignment horizontal="center"/>
    </xf>
    <xf numFmtId="0" fontId="0" fillId="2" borderId="123" xfId="0" applyFill="1" applyBorder="1" applyAlignment="1">
      <alignment horizontal="center"/>
    </xf>
    <xf numFmtId="0" fontId="0" fillId="0" borderId="53" xfId="0" applyBorder="1"/>
    <xf numFmtId="0" fontId="0" fillId="0" borderId="56" xfId="0" applyBorder="1"/>
    <xf numFmtId="0" fontId="0" fillId="0" borderId="55" xfId="0" applyBorder="1" applyAlignment="1">
      <alignment horizontal="center"/>
    </xf>
    <xf numFmtId="0" fontId="20" fillId="2" borderId="107" xfId="0" applyFont="1" applyFill="1" applyBorder="1" applyAlignment="1">
      <alignment horizontal="center" vertical="center"/>
    </xf>
    <xf numFmtId="0" fontId="20" fillId="2" borderId="114" xfId="0" applyFont="1" applyFill="1" applyBorder="1" applyAlignment="1">
      <alignment horizontal="center" vertical="center"/>
    </xf>
    <xf numFmtId="0" fontId="20" fillId="2" borderId="112" xfId="0" applyFont="1" applyFill="1" applyBorder="1" applyAlignment="1">
      <alignment horizontal="center" vertical="center"/>
    </xf>
    <xf numFmtId="0" fontId="3" fillId="2" borderId="112" xfId="0" applyFont="1" applyFill="1" applyBorder="1" applyAlignment="1">
      <alignment horizontal="center" vertical="center"/>
    </xf>
    <xf numFmtId="0" fontId="3" fillId="2" borderId="126" xfId="0" applyFont="1" applyFill="1" applyBorder="1" applyAlignment="1">
      <alignment horizontal="center" vertical="center"/>
    </xf>
    <xf numFmtId="0" fontId="0" fillId="0" borderId="125" xfId="0" applyBorder="1" applyAlignment="1">
      <alignment horizontal="center"/>
    </xf>
    <xf numFmtId="1" fontId="0" fillId="2" borderId="130" xfId="0" applyNumberFormat="1" applyFont="1" applyFill="1" applyBorder="1" applyAlignment="1">
      <alignment horizontal="center"/>
    </xf>
    <xf numFmtId="1" fontId="34" fillId="9" borderId="105" xfId="0" applyNumberFormat="1" applyFont="1" applyFill="1" applyBorder="1" applyAlignment="1">
      <alignment horizontal="center"/>
    </xf>
    <xf numFmtId="1" fontId="0" fillId="2" borderId="129" xfId="0" applyNumberFormat="1" applyFont="1" applyFill="1" applyBorder="1" applyAlignment="1">
      <alignment horizontal="center"/>
    </xf>
    <xf numFmtId="1" fontId="0" fillId="2" borderId="132" xfId="0" applyNumberFormat="1" applyFont="1" applyFill="1" applyBorder="1" applyAlignment="1">
      <alignment horizontal="center"/>
    </xf>
    <xf numFmtId="1" fontId="0" fillId="2" borderId="133" xfId="0" applyNumberFormat="1" applyFont="1" applyFill="1" applyBorder="1" applyAlignment="1">
      <alignment horizontal="center"/>
    </xf>
    <xf numFmtId="1" fontId="0" fillId="2" borderId="134" xfId="0" applyNumberFormat="1" applyFont="1" applyFill="1" applyBorder="1" applyAlignment="1">
      <alignment horizontal="center"/>
    </xf>
    <xf numFmtId="1" fontId="0" fillId="2" borderId="135" xfId="0" applyNumberFormat="1" applyFont="1" applyFill="1" applyBorder="1" applyAlignment="1">
      <alignment horizontal="center"/>
    </xf>
    <xf numFmtId="1" fontId="0" fillId="2" borderId="136" xfId="0" applyNumberFormat="1" applyFont="1" applyFill="1" applyBorder="1" applyAlignment="1">
      <alignment horizontal="center"/>
    </xf>
    <xf numFmtId="1" fontId="34" fillId="9" borderId="135" xfId="0" applyNumberFormat="1" applyFont="1" applyFill="1" applyBorder="1" applyAlignment="1">
      <alignment horizontal="center"/>
    </xf>
    <xf numFmtId="1" fontId="34" fillId="7" borderId="109" xfId="0" applyNumberFormat="1" applyFont="1" applyFill="1" applyBorder="1" applyAlignment="1">
      <alignment horizontal="center"/>
    </xf>
    <xf numFmtId="1" fontId="0" fillId="2" borderId="0" xfId="0" applyNumberFormat="1" applyFont="1" applyFill="1" applyBorder="1" applyAlignment="1">
      <alignment horizontal="center"/>
    </xf>
    <xf numFmtId="1" fontId="34" fillId="7" borderId="118" xfId="0" applyNumberFormat="1" applyFont="1" applyFill="1" applyBorder="1" applyAlignment="1">
      <alignment horizontal="center"/>
    </xf>
    <xf numFmtId="1" fontId="34" fillId="7" borderId="136" xfId="0" applyNumberFormat="1" applyFont="1" applyFill="1" applyBorder="1" applyAlignment="1">
      <alignment horizontal="center"/>
    </xf>
    <xf numFmtId="1" fontId="34" fillId="7" borderId="134" xfId="0" applyNumberFormat="1" applyFont="1" applyFill="1" applyBorder="1" applyAlignment="1">
      <alignment horizontal="center"/>
    </xf>
    <xf numFmtId="1" fontId="34" fillId="9" borderId="131" xfId="0" applyNumberFormat="1" applyFont="1" applyFill="1" applyBorder="1" applyAlignment="1">
      <alignment horizontal="center"/>
    </xf>
    <xf numFmtId="1" fontId="34" fillId="7" borderId="105" xfId="0" applyNumberFormat="1" applyFont="1" applyFill="1" applyBorder="1" applyAlignment="1">
      <alignment horizontal="center"/>
    </xf>
    <xf numFmtId="1" fontId="0" fillId="2" borderId="114" xfId="0" applyNumberFormat="1" applyFont="1" applyFill="1" applyBorder="1" applyAlignment="1">
      <alignment horizontal="center"/>
    </xf>
    <xf numFmtId="1" fontId="35" fillId="2" borderId="137" xfId="0" applyNumberFormat="1" applyFont="1" applyFill="1" applyBorder="1" applyAlignment="1">
      <alignment horizontal="center"/>
    </xf>
    <xf numFmtId="1" fontId="34" fillId="7" borderId="119" xfId="0" applyNumberFormat="1" applyFont="1" applyFill="1" applyBorder="1" applyAlignment="1">
      <alignment horizontal="center"/>
    </xf>
    <xf numFmtId="1" fontId="0" fillId="2" borderId="120" xfId="0" applyNumberFormat="1" applyFont="1" applyFill="1" applyBorder="1" applyAlignment="1">
      <alignment horizontal="center"/>
    </xf>
    <xf numFmtId="1" fontId="34" fillId="7" borderId="135" xfId="0" applyNumberFormat="1" applyFont="1" applyFill="1" applyBorder="1" applyAlignment="1">
      <alignment horizontal="center"/>
    </xf>
    <xf numFmtId="1" fontId="34" fillId="7" borderId="132" xfId="0" applyNumberFormat="1" applyFont="1" applyFill="1" applyBorder="1" applyAlignment="1">
      <alignment horizontal="center"/>
    </xf>
    <xf numFmtId="1" fontId="33" fillId="2" borderId="0" xfId="0" applyNumberFormat="1" applyFont="1" applyFill="1" applyBorder="1" applyAlignment="1">
      <alignment horizontal="center"/>
    </xf>
    <xf numFmtId="1" fontId="35" fillId="0" borderId="104" xfId="0" applyNumberFormat="1" applyFont="1" applyFill="1" applyBorder="1" applyAlignment="1">
      <alignment horizontal="center"/>
    </xf>
    <xf numFmtId="1" fontId="35" fillId="0" borderId="132" xfId="0" applyNumberFormat="1" applyFont="1" applyFill="1" applyBorder="1" applyAlignment="1">
      <alignment horizontal="center"/>
    </xf>
    <xf numFmtId="1" fontId="0" fillId="2" borderId="138" xfId="0" applyNumberFormat="1" applyFont="1" applyFill="1" applyBorder="1" applyAlignment="1">
      <alignment horizontal="center"/>
    </xf>
    <xf numFmtId="1" fontId="0" fillId="2" borderId="140" xfId="0" applyNumberFormat="1" applyFont="1" applyFill="1" applyBorder="1" applyAlignment="1">
      <alignment horizontal="center"/>
    </xf>
    <xf numFmtId="1" fontId="33" fillId="7" borderId="139" xfId="0" applyNumberFormat="1" applyFont="1" applyFill="1" applyBorder="1" applyAlignment="1">
      <alignment horizontal="center"/>
    </xf>
    <xf numFmtId="1" fontId="33" fillId="7" borderId="104" xfId="0" applyNumberFormat="1" applyFont="1" applyFill="1" applyBorder="1" applyAlignment="1">
      <alignment horizontal="center"/>
    </xf>
    <xf numFmtId="0" fontId="0" fillId="0" borderId="0" xfId="0" applyBorder="1" applyAlignment="1"/>
    <xf numFmtId="0" fontId="40" fillId="0" borderId="0" xfId="0" applyFont="1" applyBorder="1" applyAlignment="1"/>
    <xf numFmtId="0" fontId="20" fillId="2" borderId="142" xfId="0" applyFont="1" applyFill="1" applyBorder="1" applyAlignment="1">
      <alignment horizontal="center"/>
    </xf>
    <xf numFmtId="0" fontId="20" fillId="2" borderId="141" xfId="0" applyFont="1" applyFill="1" applyBorder="1"/>
    <xf numFmtId="0" fontId="20" fillId="2" borderId="141" xfId="0" applyFont="1" applyFill="1" applyBorder="1" applyAlignment="1">
      <alignment horizontal="center"/>
    </xf>
    <xf numFmtId="0" fontId="20" fillId="2" borderId="143" xfId="0" applyFont="1" applyFill="1" applyBorder="1" applyAlignment="1">
      <alignment horizontal="center" vertical="center"/>
    </xf>
    <xf numFmtId="0" fontId="20" fillId="2" borderId="122" xfId="0" applyFont="1" applyFill="1" applyBorder="1" applyAlignment="1">
      <alignment horizontal="center" vertical="center"/>
    </xf>
    <xf numFmtId="0" fontId="20" fillId="2" borderId="106" xfId="0" applyFont="1" applyFill="1" applyBorder="1" applyAlignment="1">
      <alignment horizontal="center" vertical="center"/>
    </xf>
    <xf numFmtId="0" fontId="3" fillId="2" borderId="106" xfId="0" applyFont="1" applyFill="1" applyBorder="1" applyAlignment="1">
      <alignment horizontal="center" vertical="center"/>
    </xf>
    <xf numFmtId="0" fontId="3" fillId="2" borderId="127" xfId="0" applyFont="1" applyFill="1" applyBorder="1" applyAlignment="1">
      <alignment horizontal="center" vertical="center"/>
    </xf>
    <xf numFmtId="1" fontId="34" fillId="2" borderId="0" xfId="0" applyNumberFormat="1" applyFont="1" applyFill="1" applyBorder="1" applyAlignment="1">
      <alignment horizontal="center"/>
    </xf>
    <xf numFmtId="0" fontId="0" fillId="2" borderId="0" xfId="0" applyFill="1" applyAlignment="1">
      <alignment vertical="center"/>
    </xf>
    <xf numFmtId="0" fontId="3" fillId="2" borderId="131" xfId="0" applyFont="1" applyFill="1" applyBorder="1" applyAlignment="1">
      <alignment horizontal="center" vertical="center"/>
    </xf>
    <xf numFmtId="0" fontId="3" fillId="2" borderId="0" xfId="0" applyFont="1" applyFill="1" applyBorder="1" applyAlignment="1">
      <alignment horizontal="center" vertical="center"/>
    </xf>
    <xf numFmtId="0" fontId="20" fillId="2" borderId="145" xfId="0" applyFont="1" applyFill="1" applyBorder="1" applyAlignment="1">
      <alignment horizontal="center" vertical="center"/>
    </xf>
    <xf numFmtId="0" fontId="20" fillId="2" borderId="146" xfId="0" applyFont="1" applyFill="1" applyBorder="1" applyAlignment="1">
      <alignment horizontal="center" vertical="center"/>
    </xf>
    <xf numFmtId="0" fontId="20" fillId="2" borderId="147" xfId="0" applyFont="1" applyFill="1" applyBorder="1" applyAlignment="1">
      <alignment horizontal="center" vertical="center"/>
    </xf>
    <xf numFmtId="0" fontId="3" fillId="2" borderId="147" xfId="0" applyFont="1" applyFill="1" applyBorder="1" applyAlignment="1">
      <alignment horizontal="center" vertical="center"/>
    </xf>
    <xf numFmtId="0" fontId="3" fillId="2" borderId="148" xfId="0" applyFont="1" applyFill="1" applyBorder="1" applyAlignment="1">
      <alignment horizontal="center" vertical="center"/>
    </xf>
    <xf numFmtId="0" fontId="3" fillId="2" borderId="149" xfId="0" applyFont="1" applyFill="1" applyBorder="1" applyAlignment="1">
      <alignment horizontal="center" vertical="center" wrapText="1"/>
    </xf>
    <xf numFmtId="0" fontId="3" fillId="2" borderId="144" xfId="0" applyFont="1" applyFill="1" applyBorder="1" applyAlignment="1">
      <alignment horizontal="center" vertical="center" wrapText="1"/>
    </xf>
    <xf numFmtId="0" fontId="0" fillId="2" borderId="151" xfId="0" applyFill="1" applyBorder="1" applyAlignment="1">
      <alignment horizontal="center"/>
    </xf>
    <xf numFmtId="0" fontId="0" fillId="2" borderId="152" xfId="0" applyFill="1" applyBorder="1" applyAlignment="1">
      <alignment horizontal="center"/>
    </xf>
    <xf numFmtId="0" fontId="0" fillId="2" borderId="153" xfId="0" applyFill="1" applyBorder="1" applyAlignment="1">
      <alignment horizontal="center"/>
    </xf>
    <xf numFmtId="0" fontId="0" fillId="2" borderId="154" xfId="0" applyFill="1" applyBorder="1" applyAlignment="1">
      <alignment horizontal="center"/>
    </xf>
    <xf numFmtId="0" fontId="0" fillId="2" borderId="150" xfId="0" applyFill="1" applyBorder="1" applyAlignment="1">
      <alignment horizontal="center"/>
    </xf>
    <xf numFmtId="0" fontId="0" fillId="2" borderId="155" xfId="0" applyFill="1" applyBorder="1" applyAlignment="1">
      <alignment horizontal="center"/>
    </xf>
    <xf numFmtId="0" fontId="3" fillId="2" borderId="156" xfId="0" applyFont="1" applyFill="1" applyBorder="1" applyAlignment="1">
      <alignment horizontal="center" vertical="center" wrapText="1"/>
    </xf>
    <xf numFmtId="0" fontId="3" fillId="2" borderId="157" xfId="0" applyFont="1" applyFill="1" applyBorder="1" applyAlignment="1">
      <alignment horizontal="center" vertical="center" wrapText="1"/>
    </xf>
    <xf numFmtId="0" fontId="0" fillId="2" borderId="158" xfId="0" applyFill="1" applyBorder="1" applyAlignment="1">
      <alignment horizontal="center"/>
    </xf>
    <xf numFmtId="0" fontId="0" fillId="2" borderId="159" xfId="0" applyFill="1" applyBorder="1" applyAlignment="1">
      <alignment horizontal="center"/>
    </xf>
    <xf numFmtId="0" fontId="0" fillId="2" borderId="101" xfId="0" applyFill="1" applyBorder="1" applyAlignment="1">
      <alignment horizontal="center"/>
    </xf>
    <xf numFmtId="0" fontId="0" fillId="0" borderId="0" xfId="0" applyFill="1" applyBorder="1"/>
    <xf numFmtId="0" fontId="20"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2" fontId="0" fillId="0" borderId="0" xfId="0" applyNumberFormat="1" applyFill="1" applyBorder="1" applyAlignment="1">
      <alignment horizontal="center"/>
    </xf>
    <xf numFmtId="2" fontId="20" fillId="0" borderId="0" xfId="0" applyNumberFormat="1" applyFont="1" applyFill="1" applyBorder="1" applyAlignment="1">
      <alignment horizontal="center"/>
    </xf>
    <xf numFmtId="0" fontId="20" fillId="0" borderId="0" xfId="0" applyFont="1" applyFill="1" applyBorder="1" applyAlignment="1"/>
    <xf numFmtId="0" fontId="0" fillId="0" borderId="124" xfId="0" applyBorder="1" applyAlignment="1">
      <alignment horizontal="center"/>
    </xf>
    <xf numFmtId="0" fontId="0" fillId="0" borderId="53" xfId="0" applyBorder="1" applyAlignment="1">
      <alignment horizontal="center"/>
    </xf>
    <xf numFmtId="0" fontId="0" fillId="0" borderId="56" xfId="0" applyBorder="1" applyAlignment="1">
      <alignment horizontal="center"/>
    </xf>
    <xf numFmtId="2" fontId="20" fillId="2" borderId="100" xfId="0" applyNumberFormat="1" applyFont="1" applyFill="1" applyBorder="1" applyAlignment="1">
      <alignment horizontal="center" vertical="center"/>
    </xf>
    <xf numFmtId="2" fontId="20" fillId="2" borderId="155" xfId="0" applyNumberFormat="1" applyFont="1" applyFill="1" applyBorder="1" applyAlignment="1">
      <alignment horizontal="center" vertical="center"/>
    </xf>
    <xf numFmtId="2" fontId="20" fillId="2" borderId="62" xfId="0" applyNumberFormat="1" applyFont="1" applyFill="1" applyBorder="1" applyAlignment="1">
      <alignment horizontal="center" vertical="center"/>
    </xf>
    <xf numFmtId="2" fontId="20" fillId="2" borderId="152" xfId="0" applyNumberFormat="1" applyFont="1" applyFill="1" applyBorder="1" applyAlignment="1">
      <alignment horizontal="center" vertical="center"/>
    </xf>
    <xf numFmtId="0" fontId="1" fillId="2" borderId="154" xfId="0" applyFont="1" applyFill="1" applyBorder="1" applyAlignment="1">
      <alignment horizontal="center" vertical="center"/>
    </xf>
    <xf numFmtId="0" fontId="1" fillId="2" borderId="150" xfId="0" applyFont="1" applyFill="1" applyBorder="1" applyAlignment="1">
      <alignment horizontal="center" vertical="center"/>
    </xf>
    <xf numFmtId="2" fontId="20" fillId="2" borderId="155" xfId="0" applyNumberFormat="1" applyFont="1" applyFill="1" applyBorder="1" applyAlignment="1">
      <alignment horizontal="center"/>
    </xf>
    <xf numFmtId="0" fontId="1" fillId="2" borderId="153" xfId="0" applyFont="1" applyFill="1" applyBorder="1" applyAlignment="1">
      <alignment horizontal="center" vertical="center"/>
    </xf>
    <xf numFmtId="0" fontId="3" fillId="2" borderId="162" xfId="0" applyFont="1" applyFill="1" applyBorder="1" applyAlignment="1">
      <alignment horizontal="center" vertical="center" wrapText="1"/>
    </xf>
    <xf numFmtId="164" fontId="0" fillId="2" borderId="155" xfId="0" applyNumberFormat="1" applyFill="1" applyBorder="1" applyAlignment="1">
      <alignment horizontal="center"/>
    </xf>
    <xf numFmtId="164" fontId="0" fillId="2" borderId="100" xfId="0" applyNumberFormat="1" applyFill="1" applyBorder="1" applyAlignment="1">
      <alignment horizontal="center"/>
    </xf>
    <xf numFmtId="164" fontId="0" fillId="2" borderId="163" xfId="0" applyNumberFormat="1" applyFill="1" applyBorder="1" applyAlignment="1">
      <alignment horizontal="center"/>
    </xf>
    <xf numFmtId="164" fontId="0" fillId="2" borderId="164" xfId="0" applyNumberFormat="1" applyFill="1" applyBorder="1" applyAlignment="1">
      <alignment horizontal="center"/>
    </xf>
    <xf numFmtId="164" fontId="0" fillId="2" borderId="161" xfId="0" applyNumberFormat="1" applyFill="1" applyBorder="1" applyAlignment="1">
      <alignment horizontal="center"/>
    </xf>
    <xf numFmtId="164" fontId="0" fillId="2" borderId="160" xfId="0" applyNumberFormat="1" applyFill="1" applyBorder="1" applyAlignment="1">
      <alignment horizontal="center"/>
    </xf>
    <xf numFmtId="164" fontId="0" fillId="2" borderId="101" xfId="0" applyNumberFormat="1" applyFill="1" applyBorder="1" applyAlignment="1">
      <alignment horizontal="center"/>
    </xf>
    <xf numFmtId="164" fontId="0" fillId="2" borderId="152" xfId="0" applyNumberFormat="1" applyFill="1" applyBorder="1" applyAlignment="1">
      <alignment horizontal="center"/>
    </xf>
    <xf numFmtId="164" fontId="0" fillId="2" borderId="62" xfId="0" applyNumberFormat="1" applyFill="1" applyBorder="1" applyAlignment="1">
      <alignment horizontal="center"/>
    </xf>
    <xf numFmtId="164" fontId="0" fillId="2" borderId="151" xfId="0" applyNumberFormat="1" applyFill="1" applyBorder="1" applyAlignment="1">
      <alignment horizontal="center"/>
    </xf>
    <xf numFmtId="164" fontId="0" fillId="2" borderId="165" xfId="0" applyNumberFormat="1" applyFill="1" applyBorder="1" applyAlignment="1">
      <alignment horizontal="center"/>
    </xf>
    <xf numFmtId="164" fontId="0" fillId="2" borderId="166" xfId="0" applyNumberFormat="1" applyFill="1" applyBorder="1" applyAlignment="1">
      <alignment horizontal="center"/>
    </xf>
    <xf numFmtId="164" fontId="0" fillId="2" borderId="167" xfId="0" applyNumberFormat="1" applyFill="1" applyBorder="1" applyAlignment="1">
      <alignment horizontal="center"/>
    </xf>
    <xf numFmtId="2" fontId="20" fillId="2" borderId="168" xfId="0" applyNumberFormat="1" applyFont="1" applyFill="1" applyBorder="1" applyAlignment="1">
      <alignment horizontal="center"/>
    </xf>
    <xf numFmtId="2" fontId="20" fillId="2" borderId="166" xfId="0" applyNumberFormat="1" applyFont="1" applyFill="1" applyBorder="1" applyAlignment="1">
      <alignment horizontal="center" vertical="center"/>
    </xf>
    <xf numFmtId="1" fontId="0" fillId="2" borderId="62" xfId="0" applyNumberFormat="1" applyFont="1" applyFill="1" applyBorder="1" applyAlignment="1">
      <alignment horizontal="center"/>
    </xf>
    <xf numFmtId="1" fontId="34" fillId="2" borderId="62" xfId="0" applyNumberFormat="1" applyFont="1" applyFill="1" applyBorder="1" applyAlignment="1">
      <alignment horizontal="center"/>
    </xf>
    <xf numFmtId="1" fontId="0" fillId="2" borderId="100" xfId="0" applyNumberFormat="1" applyFont="1" applyFill="1" applyBorder="1" applyAlignment="1">
      <alignment horizontal="center"/>
    </xf>
    <xf numFmtId="0" fontId="3" fillId="2" borderId="141" xfId="0" applyFont="1" applyFill="1" applyBorder="1" applyAlignment="1">
      <alignment horizontal="center" vertical="center" wrapText="1"/>
    </xf>
    <xf numFmtId="1" fontId="0" fillId="2" borderId="101" xfId="0" applyNumberFormat="1" applyFont="1" applyFill="1" applyBorder="1" applyAlignment="1">
      <alignment horizontal="center"/>
    </xf>
    <xf numFmtId="0" fontId="43" fillId="0" borderId="0" xfId="0" applyFont="1"/>
    <xf numFmtId="164" fontId="0" fillId="2" borderId="169" xfId="0" applyNumberFormat="1" applyFill="1" applyBorder="1" applyAlignment="1">
      <alignment horizontal="center"/>
    </xf>
    <xf numFmtId="164" fontId="20" fillId="2" borderId="100" xfId="0" applyNumberFormat="1" applyFont="1" applyFill="1" applyBorder="1" applyAlignment="1">
      <alignment horizontal="center"/>
    </xf>
    <xf numFmtId="164" fontId="20" fillId="2" borderId="103" xfId="0" applyNumberFormat="1" applyFont="1" applyFill="1" applyBorder="1" applyAlignment="1">
      <alignment horizontal="center"/>
    </xf>
    <xf numFmtId="0" fontId="0" fillId="2" borderId="0" xfId="0" applyFill="1" applyBorder="1" applyAlignment="1">
      <alignment horizontal="center" vertical="center"/>
    </xf>
    <xf numFmtId="0" fontId="0" fillId="2" borderId="0" xfId="0" applyFont="1" applyFill="1" applyAlignment="1">
      <alignment horizontal="center" vertical="center"/>
    </xf>
    <xf numFmtId="164" fontId="0" fillId="2" borderId="6" xfId="0" applyNumberFormat="1" applyFont="1" applyFill="1" applyBorder="1" applyAlignment="1">
      <alignment horizontal="center" vertical="center"/>
    </xf>
    <xf numFmtId="164" fontId="30" fillId="2" borderId="0" xfId="0" applyNumberFormat="1" applyFont="1" applyFill="1" applyBorder="1" applyAlignment="1">
      <alignment horizontal="center" vertical="center"/>
    </xf>
    <xf numFmtId="0" fontId="0" fillId="2" borderId="8" xfId="0" applyFont="1" applyFill="1" applyBorder="1" applyAlignment="1">
      <alignment horizontal="center" vertical="center"/>
    </xf>
    <xf numFmtId="164" fontId="20" fillId="2" borderId="12" xfId="0" applyNumberFormat="1" applyFont="1" applyFill="1" applyBorder="1" applyAlignment="1">
      <alignment horizontal="center" vertical="center"/>
    </xf>
    <xf numFmtId="164" fontId="20" fillId="2" borderId="9" xfId="0" applyNumberFormat="1" applyFont="1" applyFill="1" applyBorder="1" applyAlignment="1">
      <alignment horizontal="center" vertical="center"/>
    </xf>
    <xf numFmtId="0" fontId="30" fillId="2" borderId="0" xfId="0" applyFont="1" applyFill="1" applyBorder="1" applyAlignment="1">
      <alignment horizontal="center" vertical="center"/>
    </xf>
    <xf numFmtId="164" fontId="20" fillId="2" borderId="6" xfId="0" applyNumberFormat="1" applyFont="1" applyFill="1" applyBorder="1" applyAlignment="1">
      <alignment horizontal="center" vertical="center"/>
    </xf>
    <xf numFmtId="164" fontId="20" fillId="2" borderId="6" xfId="0" applyNumberFormat="1" applyFont="1" applyFill="1" applyBorder="1" applyAlignment="1">
      <alignment horizontal="center"/>
    </xf>
    <xf numFmtId="164" fontId="20" fillId="2" borderId="0" xfId="0" applyNumberFormat="1" applyFont="1" applyFill="1" applyBorder="1" applyAlignment="1">
      <alignment horizontal="center" vertical="center"/>
    </xf>
    <xf numFmtId="164" fontId="0" fillId="0" borderId="0" xfId="0" applyNumberFormat="1"/>
    <xf numFmtId="164" fontId="20" fillId="2" borderId="9" xfId="0" applyNumberFormat="1" applyFont="1" applyFill="1" applyBorder="1" applyAlignment="1">
      <alignment horizontal="center"/>
    </xf>
    <xf numFmtId="0" fontId="20" fillId="2" borderId="0" xfId="0" applyFont="1" applyFill="1" applyBorder="1" applyAlignment="1">
      <alignment horizontal="right" vertical="center"/>
    </xf>
    <xf numFmtId="0" fontId="20" fillId="2" borderId="46" xfId="0" applyFont="1" applyFill="1" applyBorder="1" applyAlignment="1">
      <alignment horizontal="center" vertical="center"/>
    </xf>
    <xf numFmtId="0" fontId="20" fillId="2" borderId="46" xfId="0" applyFont="1" applyFill="1" applyBorder="1" applyAlignment="1">
      <alignment horizontal="center" vertical="center" wrapText="1"/>
    </xf>
    <xf numFmtId="164" fontId="20" fillId="2" borderId="46" xfId="0" applyNumberFormat="1" applyFont="1" applyFill="1" applyBorder="1" applyAlignment="1">
      <alignment horizontal="center" vertical="center"/>
    </xf>
    <xf numFmtId="0" fontId="0" fillId="2" borderId="64" xfId="0" applyFont="1" applyFill="1" applyBorder="1" applyAlignment="1">
      <alignment horizontal="center" vertical="center"/>
    </xf>
    <xf numFmtId="0" fontId="0" fillId="0" borderId="54" xfId="0" applyBorder="1"/>
    <xf numFmtId="0" fontId="0" fillId="2" borderId="71" xfId="0" applyFont="1" applyFill="1" applyBorder="1" applyAlignment="1">
      <alignment horizontal="center" vertical="center"/>
    </xf>
    <xf numFmtId="0" fontId="20" fillId="2" borderId="170" xfId="0" applyFont="1" applyFill="1" applyBorder="1" applyAlignment="1">
      <alignment horizontal="center" vertical="center" wrapText="1"/>
    </xf>
    <xf numFmtId="0" fontId="20" fillId="2" borderId="172" xfId="0" applyFont="1" applyFill="1" applyBorder="1" applyAlignment="1">
      <alignment horizontal="center" vertical="center" wrapText="1"/>
    </xf>
    <xf numFmtId="0" fontId="0" fillId="2" borderId="53" xfId="0" applyFont="1" applyFill="1" applyBorder="1" applyAlignment="1">
      <alignment horizontal="center" vertical="center"/>
    </xf>
    <xf numFmtId="0" fontId="0" fillId="2" borderId="171" xfId="0" applyFont="1" applyFill="1" applyBorder="1" applyAlignment="1">
      <alignment horizontal="center" vertical="center"/>
    </xf>
    <xf numFmtId="0" fontId="20" fillId="2" borderId="173" xfId="0" applyFont="1" applyFill="1" applyBorder="1" applyAlignment="1">
      <alignment horizontal="center" vertical="center" wrapText="1"/>
    </xf>
    <xf numFmtId="0" fontId="20" fillId="2" borderId="174" xfId="0" applyFont="1" applyFill="1" applyBorder="1" applyAlignment="1">
      <alignment horizontal="center" vertical="center" wrapText="1"/>
    </xf>
    <xf numFmtId="0" fontId="0" fillId="2" borderId="175" xfId="0" applyFont="1" applyFill="1" applyBorder="1" applyAlignment="1">
      <alignment horizontal="center" vertical="center"/>
    </xf>
    <xf numFmtId="164" fontId="0" fillId="2" borderId="176" xfId="0" applyNumberFormat="1" applyFont="1" applyFill="1" applyBorder="1" applyAlignment="1">
      <alignment horizontal="center" vertical="center"/>
    </xf>
    <xf numFmtId="0" fontId="0" fillId="2" borderId="177" xfId="0" applyFont="1" applyFill="1" applyBorder="1" applyAlignment="1">
      <alignment horizontal="center" vertical="center"/>
    </xf>
    <xf numFmtId="164" fontId="0" fillId="2" borderId="178" xfId="0" applyNumberFormat="1" applyFont="1" applyFill="1" applyBorder="1" applyAlignment="1">
      <alignment horizontal="center" vertical="center"/>
    </xf>
    <xf numFmtId="0" fontId="0" fillId="2" borderId="179" xfId="0" applyFont="1" applyFill="1" applyBorder="1" applyAlignment="1">
      <alignment horizontal="center" vertical="center"/>
    </xf>
    <xf numFmtId="0" fontId="0" fillId="2" borderId="180" xfId="0" applyFont="1" applyFill="1" applyBorder="1" applyAlignment="1">
      <alignment horizontal="center" vertical="center"/>
    </xf>
    <xf numFmtId="164" fontId="0" fillId="2" borderId="181" xfId="0" applyNumberFormat="1" applyFont="1" applyFill="1" applyBorder="1" applyAlignment="1">
      <alignment horizontal="center" vertical="center"/>
    </xf>
    <xf numFmtId="0" fontId="30" fillId="2" borderId="64" xfId="0" applyFont="1" applyFill="1" applyBorder="1" applyAlignment="1">
      <alignment horizontal="center" vertical="center"/>
    </xf>
    <xf numFmtId="0" fontId="30" fillId="2" borderId="177" xfId="0" applyFont="1" applyFill="1" applyBorder="1" applyAlignment="1">
      <alignment horizontal="center" vertical="center"/>
    </xf>
    <xf numFmtId="0" fontId="30" fillId="2" borderId="179" xfId="0" applyFont="1" applyFill="1" applyBorder="1" applyAlignment="1">
      <alignment horizontal="center" vertical="center"/>
    </xf>
    <xf numFmtId="0" fontId="30" fillId="2" borderId="180" xfId="0" applyFont="1" applyFill="1" applyBorder="1" applyAlignment="1">
      <alignment horizontal="center" vertical="center"/>
    </xf>
    <xf numFmtId="164" fontId="4" fillId="10" borderId="182" xfId="0" applyNumberFormat="1" applyFont="1" applyFill="1" applyBorder="1" applyAlignment="1">
      <alignment horizontal="center" vertical="center"/>
    </xf>
    <xf numFmtId="0" fontId="33" fillId="0" borderId="0" xfId="0" applyFont="1"/>
    <xf numFmtId="0" fontId="33" fillId="2" borderId="0" xfId="0" applyFont="1" applyFill="1"/>
    <xf numFmtId="0" fontId="45" fillId="2" borderId="142" xfId="0" applyFont="1" applyFill="1" applyBorder="1" applyAlignment="1">
      <alignment horizontal="center"/>
    </xf>
    <xf numFmtId="0" fontId="45" fillId="2" borderId="141" xfId="0" applyFont="1" applyFill="1" applyBorder="1"/>
    <xf numFmtId="0" fontId="45" fillId="2" borderId="141" xfId="0" applyFont="1" applyFill="1" applyBorder="1" applyAlignment="1">
      <alignment horizontal="center"/>
    </xf>
    <xf numFmtId="0" fontId="33" fillId="2" borderId="123" xfId="0" applyFont="1" applyFill="1" applyBorder="1" applyAlignment="1">
      <alignment horizontal="center"/>
    </xf>
    <xf numFmtId="0" fontId="33" fillId="2" borderId="0" xfId="0" applyFont="1" applyFill="1" applyBorder="1" applyAlignment="1">
      <alignment horizontal="center"/>
    </xf>
    <xf numFmtId="0" fontId="33" fillId="2" borderId="55" xfId="0" applyFont="1" applyFill="1" applyBorder="1" applyAlignment="1">
      <alignment horizontal="center"/>
    </xf>
    <xf numFmtId="0" fontId="46" fillId="2" borderId="0" xfId="0" applyFont="1" applyFill="1" applyBorder="1" applyAlignment="1"/>
    <xf numFmtId="0" fontId="46" fillId="2" borderId="0" xfId="0" applyFont="1" applyFill="1" applyBorder="1" applyAlignment="1">
      <alignment horizontal="center"/>
    </xf>
    <xf numFmtId="0" fontId="33" fillId="2" borderId="0" xfId="0" applyFont="1" applyFill="1" applyBorder="1" applyAlignment="1"/>
    <xf numFmtId="0" fontId="0" fillId="2" borderId="0" xfId="0" applyFill="1" applyAlignment="1">
      <alignment horizontal="center"/>
    </xf>
    <xf numFmtId="0" fontId="20" fillId="2" borderId="142" xfId="0" applyFont="1" applyFill="1" applyBorder="1" applyAlignment="1">
      <alignment horizontal="center" vertical="center"/>
    </xf>
    <xf numFmtId="0" fontId="20" fillId="2" borderId="141" xfId="0" applyFont="1" applyFill="1" applyBorder="1" applyAlignment="1">
      <alignment horizontal="center" vertical="center"/>
    </xf>
    <xf numFmtId="0" fontId="3" fillId="2" borderId="141" xfId="0" applyFont="1" applyFill="1" applyBorder="1" applyAlignment="1">
      <alignment horizontal="center" vertical="center"/>
    </xf>
    <xf numFmtId="0" fontId="0" fillId="2" borderId="53" xfId="0" applyFill="1" applyBorder="1" applyAlignment="1">
      <alignment horizontal="center"/>
    </xf>
    <xf numFmtId="0" fontId="0" fillId="2" borderId="56" xfId="0" applyFill="1" applyBorder="1" applyAlignment="1">
      <alignment horizontal="center"/>
    </xf>
    <xf numFmtId="0" fontId="20" fillId="0" borderId="13" xfId="0" applyFont="1" applyBorder="1" applyAlignment="1">
      <alignment horizontal="center" vertical="center"/>
    </xf>
    <xf numFmtId="0" fontId="20" fillId="0" borderId="14" xfId="0" applyFont="1" applyBorder="1" applyAlignment="1">
      <alignment horizontal="center" vertical="center"/>
    </xf>
    <xf numFmtId="0" fontId="20" fillId="0" borderId="1" xfId="0" applyFont="1" applyBorder="1" applyAlignment="1">
      <alignment horizontal="center" vertical="center"/>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 xfId="0" applyBorder="1" applyAlignment="1">
      <alignment horizontal="center" vertical="center" wrapText="1"/>
    </xf>
    <xf numFmtId="0" fontId="4" fillId="0" borderId="13" xfId="0" applyFont="1" applyBorder="1" applyAlignment="1">
      <alignment horizontal="center" vertical="center" wrapText="1"/>
    </xf>
    <xf numFmtId="0" fontId="4" fillId="0" borderId="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4" xfId="0" applyFont="1" applyBorder="1" applyAlignment="1">
      <alignment horizontal="center" vertical="center" wrapText="1"/>
    </xf>
    <xf numFmtId="0" fontId="21" fillId="0" borderId="1" xfId="0" applyFont="1" applyBorder="1" applyAlignment="1">
      <alignment horizontal="center" vertical="center" wrapText="1"/>
    </xf>
    <xf numFmtId="0" fontId="20" fillId="0" borderId="13" xfId="0" applyFont="1" applyBorder="1" applyAlignment="1">
      <alignment horizontal="center" vertical="center" wrapText="1"/>
    </xf>
    <xf numFmtId="0" fontId="20" fillId="0" borderId="14" xfId="0" applyFont="1" applyBorder="1" applyAlignment="1">
      <alignment horizontal="center" vertical="center" wrapText="1"/>
    </xf>
    <xf numFmtId="0" fontId="20" fillId="0" borderId="1" xfId="0" applyFont="1" applyBorder="1" applyAlignment="1">
      <alignment horizontal="center"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1" fillId="0" borderId="2" xfId="0" applyFont="1" applyFill="1" applyBorder="1" applyAlignment="1">
      <alignment horizontal="center"/>
    </xf>
    <xf numFmtId="0" fontId="1" fillId="0" borderId="3" xfId="0" applyFont="1" applyFill="1" applyBorder="1" applyAlignment="1">
      <alignment horizontal="center"/>
    </xf>
    <xf numFmtId="0" fontId="1" fillId="0" borderId="4" xfId="0" applyFont="1" applyFill="1" applyBorder="1" applyAlignment="1">
      <alignment horizontal="center"/>
    </xf>
    <xf numFmtId="0" fontId="0" fillId="0" borderId="10"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12" xfId="0" applyFont="1" applyFill="1" applyBorder="1" applyAlignment="1">
      <alignment horizontal="center" vertical="center"/>
    </xf>
    <xf numFmtId="0" fontId="1" fillId="2" borderId="57" xfId="0" applyFont="1" applyFill="1" applyBorder="1" applyAlignment="1"/>
    <xf numFmtId="0" fontId="1" fillId="2" borderId="58" xfId="0" applyFont="1" applyFill="1" applyBorder="1" applyAlignment="1"/>
    <xf numFmtId="0" fontId="1" fillId="2" borderId="59" xfId="0" applyFont="1" applyFill="1" applyBorder="1" applyAlignment="1"/>
    <xf numFmtId="0" fontId="9" fillId="0" borderId="13" xfId="0" applyFont="1" applyFill="1" applyBorder="1" applyAlignment="1">
      <alignment horizontal="center" vertical="center" wrapText="1" readingOrder="1"/>
    </xf>
    <xf numFmtId="0" fontId="9" fillId="0" borderId="14" xfId="0" applyFont="1" applyFill="1" applyBorder="1" applyAlignment="1">
      <alignment horizontal="center" vertical="center" wrapText="1" readingOrder="1"/>
    </xf>
    <xf numFmtId="0" fontId="9" fillId="0" borderId="1" xfId="0" applyFont="1" applyFill="1" applyBorder="1" applyAlignment="1">
      <alignment horizontal="center" vertical="center" wrapText="1" readingOrder="1"/>
    </xf>
    <xf numFmtId="0" fontId="3" fillId="2" borderId="13" xfId="0" applyFont="1" applyFill="1" applyBorder="1" applyAlignment="1">
      <alignment horizontal="center" vertical="center" textRotation="90" wrapText="1" readingOrder="1"/>
    </xf>
    <xf numFmtId="0" fontId="3" fillId="2" borderId="14" xfId="0" applyFont="1" applyFill="1" applyBorder="1" applyAlignment="1">
      <alignment horizontal="center" vertical="center" textRotation="90" wrapText="1" readingOrder="1"/>
    </xf>
    <xf numFmtId="0" fontId="3" fillId="2" borderId="1" xfId="0" applyFont="1" applyFill="1" applyBorder="1" applyAlignment="1">
      <alignment horizontal="center" vertical="center" textRotation="90" wrapText="1" readingOrder="1"/>
    </xf>
    <xf numFmtId="14" fontId="2" fillId="2" borderId="0" xfId="0" applyNumberFormat="1" applyFont="1" applyFill="1" applyBorder="1" applyAlignment="1">
      <alignment horizontal="center" vertical="center" wrapText="1"/>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wrapText="1"/>
    </xf>
    <xf numFmtId="0" fontId="20" fillId="0" borderId="46" xfId="0" applyFont="1" applyBorder="1" applyAlignment="1">
      <alignment horizontal="center" vertical="center"/>
    </xf>
    <xf numFmtId="0" fontId="1" fillId="2" borderId="1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36" fillId="2" borderId="0" xfId="0" applyFont="1" applyFill="1" applyBorder="1" applyAlignment="1">
      <alignment horizontal="center" vertical="center" wrapText="1"/>
    </xf>
    <xf numFmtId="0" fontId="36" fillId="2" borderId="0" xfId="0" applyFont="1" applyFill="1" applyBorder="1" applyAlignment="1">
      <alignment horizontal="center" vertical="center"/>
    </xf>
    <xf numFmtId="0" fontId="0" fillId="3" borderId="20" xfId="0" applyFill="1" applyBorder="1" applyAlignment="1">
      <alignment horizontal="center" vertical="center"/>
    </xf>
    <xf numFmtId="0" fontId="0" fillId="3" borderId="87" xfId="0" applyFill="1" applyBorder="1" applyAlignment="1">
      <alignment horizontal="center" vertical="center"/>
    </xf>
    <xf numFmtId="0" fontId="1" fillId="2" borderId="20" xfId="0" applyFont="1" applyFill="1" applyBorder="1" applyAlignment="1">
      <alignment horizontal="center" vertical="center"/>
    </xf>
    <xf numFmtId="0" fontId="1" fillId="2" borderId="21"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79" xfId="0" applyFont="1" applyFill="1" applyBorder="1" applyAlignment="1">
      <alignment horizontal="center" vertical="center"/>
    </xf>
    <xf numFmtId="0" fontId="0" fillId="3" borderId="21" xfId="0" applyFill="1" applyBorder="1" applyAlignment="1">
      <alignment horizontal="center" vertical="center"/>
    </xf>
    <xf numFmtId="0" fontId="0" fillId="0" borderId="11" xfId="0" applyFill="1" applyBorder="1" applyAlignment="1">
      <alignment horizontal="center" vertical="center"/>
    </xf>
    <xf numFmtId="0" fontId="0" fillId="0" borderId="12" xfId="0" applyFill="1" applyBorder="1" applyAlignment="1">
      <alignment horizontal="center" vertical="center"/>
    </xf>
    <xf numFmtId="0" fontId="1" fillId="2" borderId="46" xfId="0" applyFont="1" applyFill="1" applyBorder="1" applyAlignment="1">
      <alignment horizontal="center" vertical="center" wrapText="1"/>
    </xf>
    <xf numFmtId="0" fontId="0" fillId="3" borderId="83" xfId="0" applyFill="1" applyBorder="1" applyAlignment="1">
      <alignment horizontal="center" vertical="center"/>
    </xf>
    <xf numFmtId="0" fontId="0" fillId="3" borderId="12" xfId="0" applyFill="1" applyBorder="1" applyAlignment="1">
      <alignment horizontal="center" vertical="center"/>
    </xf>
    <xf numFmtId="0" fontId="0" fillId="2" borderId="83" xfId="0" applyFill="1" applyBorder="1" applyAlignment="1">
      <alignment horizontal="center" vertical="center"/>
    </xf>
    <xf numFmtId="0" fontId="0" fillId="2" borderId="12" xfId="0" applyFill="1" applyBorder="1" applyAlignment="1">
      <alignment horizontal="center" vertical="center"/>
    </xf>
    <xf numFmtId="0" fontId="0" fillId="2" borderId="93" xfId="0" applyFill="1" applyBorder="1" applyAlignment="1">
      <alignment horizontal="center" vertical="center"/>
    </xf>
    <xf numFmtId="0" fontId="0" fillId="2" borderId="4" xfId="0" applyFill="1" applyBorder="1" applyAlignment="1">
      <alignment horizontal="center" vertical="center"/>
    </xf>
    <xf numFmtId="0" fontId="0" fillId="3" borderId="18" xfId="0" applyFill="1" applyBorder="1" applyAlignment="1">
      <alignment horizontal="center" vertical="center"/>
    </xf>
    <xf numFmtId="0" fontId="0" fillId="3" borderId="19" xfId="0" applyFill="1" applyBorder="1" applyAlignment="1">
      <alignment horizontal="center" vertical="center"/>
    </xf>
    <xf numFmtId="0" fontId="0" fillId="3" borderId="77" xfId="0" applyFill="1" applyBorder="1" applyAlignment="1">
      <alignment horizontal="center" vertical="center"/>
    </xf>
    <xf numFmtId="0" fontId="0" fillId="3" borderId="86"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15" fillId="3" borderId="20" xfId="0" applyFont="1" applyFill="1" applyBorder="1" applyAlignment="1">
      <alignment horizontal="center" vertical="center"/>
    </xf>
    <xf numFmtId="0" fontId="15" fillId="3" borderId="21" xfId="0" applyFont="1" applyFill="1" applyBorder="1" applyAlignment="1">
      <alignment horizontal="center" vertical="center"/>
    </xf>
    <xf numFmtId="14" fontId="0" fillId="3" borderId="20" xfId="0" applyNumberFormat="1" applyFont="1" applyFill="1" applyBorder="1" applyAlignment="1">
      <alignment horizontal="center" vertical="center" wrapText="1"/>
    </xf>
    <xf numFmtId="14" fontId="0" fillId="3" borderId="21" xfId="0" applyNumberFormat="1" applyFont="1" applyFill="1" applyBorder="1" applyAlignment="1">
      <alignment horizontal="center" vertical="center" wrapText="1"/>
    </xf>
    <xf numFmtId="14" fontId="0" fillId="3" borderId="45" xfId="0" applyNumberFormat="1" applyFont="1" applyFill="1" applyBorder="1" applyAlignment="1">
      <alignment horizontal="center" vertical="center" wrapText="1"/>
    </xf>
    <xf numFmtId="14" fontId="0" fillId="3" borderId="52" xfId="0" applyNumberFormat="1" applyFont="1" applyFill="1" applyBorder="1" applyAlignment="1">
      <alignment horizontal="center" vertical="center" wrapText="1"/>
    </xf>
    <xf numFmtId="0" fontId="0" fillId="3" borderId="20"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88" xfId="0" applyFill="1" applyBorder="1" applyAlignment="1">
      <alignment horizontal="center" vertical="center"/>
    </xf>
    <xf numFmtId="0" fontId="0" fillId="3" borderId="89" xfId="0" applyFill="1" applyBorder="1" applyAlignment="1">
      <alignment horizontal="center" vertical="center"/>
    </xf>
    <xf numFmtId="14" fontId="0" fillId="3" borderId="18" xfId="0" applyNumberFormat="1" applyFont="1" applyFill="1" applyBorder="1" applyAlignment="1">
      <alignment horizontal="center" vertical="center" wrapText="1"/>
    </xf>
    <xf numFmtId="14" fontId="0" fillId="3" borderId="19" xfId="0" applyNumberFormat="1" applyFont="1" applyFill="1" applyBorder="1" applyAlignment="1">
      <alignment horizontal="center" vertical="center" wrapText="1"/>
    </xf>
    <xf numFmtId="14" fontId="2" fillId="3" borderId="20" xfId="0" applyNumberFormat="1" applyFont="1" applyFill="1" applyBorder="1" applyAlignment="1">
      <alignment horizontal="center" vertical="center" wrapText="1"/>
    </xf>
    <xf numFmtId="14" fontId="2" fillId="3" borderId="21" xfId="0" applyNumberFormat="1" applyFont="1" applyFill="1" applyBorder="1" applyAlignment="1">
      <alignment horizontal="center" vertical="center" wrapText="1"/>
    </xf>
    <xf numFmtId="14" fontId="2" fillId="3" borderId="91" xfId="0" applyNumberFormat="1" applyFont="1" applyFill="1" applyBorder="1" applyAlignment="1">
      <alignment horizontal="center" vertical="center" wrapText="1"/>
    </xf>
    <xf numFmtId="14" fontId="0" fillId="3" borderId="81" xfId="0" applyNumberFormat="1" applyFont="1" applyFill="1" applyBorder="1" applyAlignment="1">
      <alignment horizontal="center" vertical="center" wrapText="1"/>
    </xf>
    <xf numFmtId="14" fontId="0" fillId="3" borderId="10" xfId="0" applyNumberFormat="1" applyFont="1" applyFill="1" applyBorder="1" applyAlignment="1">
      <alignment horizontal="center" vertical="center" wrapText="1"/>
    </xf>
    <xf numFmtId="14" fontId="0" fillId="3" borderId="90" xfId="0" applyNumberFormat="1" applyFont="1" applyFill="1" applyBorder="1" applyAlignment="1">
      <alignment horizontal="center" vertical="center" wrapText="1"/>
    </xf>
    <xf numFmtId="14" fontId="0" fillId="3" borderId="16" xfId="0" applyNumberFormat="1" applyFont="1" applyFill="1" applyBorder="1" applyAlignment="1">
      <alignment horizontal="center" vertical="center" wrapText="1"/>
    </xf>
    <xf numFmtId="14" fontId="0" fillId="3" borderId="17" xfId="0" applyNumberFormat="1" applyFont="1" applyFill="1" applyBorder="1" applyAlignment="1">
      <alignment horizontal="center" vertical="center" wrapText="1"/>
    </xf>
    <xf numFmtId="0" fontId="4" fillId="3" borderId="20" xfId="0" applyFont="1" applyFill="1" applyBorder="1" applyAlignment="1">
      <alignment horizontal="center" vertical="center" wrapText="1"/>
    </xf>
    <xf numFmtId="0" fontId="4" fillId="3" borderId="21" xfId="0" applyFont="1" applyFill="1" applyBorder="1" applyAlignment="1">
      <alignment horizontal="center" vertical="center" wrapText="1"/>
    </xf>
    <xf numFmtId="14" fontId="0" fillId="2" borderId="20" xfId="0" applyNumberFormat="1" applyFont="1" applyFill="1" applyBorder="1" applyAlignment="1">
      <alignment horizontal="center" vertical="center" wrapText="1"/>
    </xf>
    <xf numFmtId="14" fontId="0" fillId="2" borderId="21" xfId="0" applyNumberFormat="1" applyFont="1" applyFill="1" applyBorder="1" applyAlignment="1">
      <alignment horizontal="center" vertical="center" wrapText="1"/>
    </xf>
    <xf numFmtId="14" fontId="0" fillId="3" borderId="80" xfId="0" applyNumberFormat="1" applyFont="1" applyFill="1" applyBorder="1" applyAlignment="1">
      <alignment horizontal="center" vertical="center" wrapText="1"/>
    </xf>
    <xf numFmtId="0" fontId="0" fillId="3" borderId="20" xfId="0" applyFill="1" applyBorder="1" applyAlignment="1">
      <alignment horizontal="center" vertical="center" wrapText="1"/>
    </xf>
    <xf numFmtId="0" fontId="0" fillId="3" borderId="21" xfId="0"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0" fillId="2" borderId="20" xfId="0" applyFont="1" applyFill="1" applyBorder="1" applyAlignment="1">
      <alignment horizontal="center" vertical="center" wrapText="1"/>
    </xf>
    <xf numFmtId="0" fontId="0" fillId="2" borderId="21" xfId="0" applyFont="1" applyFill="1" applyBorder="1" applyAlignment="1">
      <alignment horizontal="center" vertical="center" wrapText="1"/>
    </xf>
    <xf numFmtId="0" fontId="4" fillId="3" borderId="11" xfId="0" applyFont="1" applyFill="1" applyBorder="1" applyAlignment="1">
      <alignment horizontal="center" vertical="center" wrapText="1"/>
    </xf>
    <xf numFmtId="0" fontId="4" fillId="3" borderId="97"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0" fillId="3" borderId="18" xfId="0"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3" borderId="20" xfId="0" applyFont="1" applyFill="1" applyBorder="1" applyAlignment="1">
      <alignment horizontal="center" vertical="center" wrapText="1"/>
    </xf>
    <xf numFmtId="0" fontId="0" fillId="3" borderId="21"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2" borderId="79"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0" fillId="2" borderId="0" xfId="0" applyFill="1" applyBorder="1" applyAlignment="1">
      <alignment horizontal="center" vertical="center"/>
    </xf>
    <xf numFmtId="0" fontId="0" fillId="3" borderId="77" xfId="0" applyFont="1" applyFill="1" applyBorder="1" applyAlignment="1">
      <alignment horizontal="center" vertical="center" wrapText="1"/>
    </xf>
    <xf numFmtId="0" fontId="0" fillId="3" borderId="78" xfId="0" applyFont="1" applyFill="1" applyBorder="1" applyAlignment="1">
      <alignment horizontal="center" vertical="center" wrapText="1"/>
    </xf>
    <xf numFmtId="0" fontId="0" fillId="2" borderId="20" xfId="0" applyFill="1" applyBorder="1" applyAlignment="1">
      <alignment horizontal="center" vertical="center" wrapText="1"/>
    </xf>
    <xf numFmtId="0" fontId="0" fillId="2" borderId="21" xfId="0"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44" xfId="0" applyFont="1" applyFill="1" applyBorder="1" applyAlignment="1">
      <alignment horizontal="center" vertical="center" wrapText="1"/>
    </xf>
    <xf numFmtId="0" fontId="0" fillId="2" borderId="124" xfId="0" applyFont="1" applyFill="1" applyBorder="1" applyAlignment="1">
      <alignment horizontal="center" vertical="center" wrapText="1"/>
    </xf>
    <xf numFmtId="0" fontId="0" fillId="2" borderId="56" xfId="0" applyFont="1" applyFill="1" applyBorder="1" applyAlignment="1">
      <alignment horizontal="center" vertical="center" wrapText="1"/>
    </xf>
    <xf numFmtId="0" fontId="40" fillId="2" borderId="123" xfId="0" applyFont="1" applyFill="1" applyBorder="1" applyAlignment="1">
      <alignment horizontal="center"/>
    </xf>
    <xf numFmtId="0" fontId="33" fillId="2" borderId="124" xfId="0" applyFont="1" applyFill="1" applyBorder="1" applyAlignment="1">
      <alignment horizontal="center" vertical="center" wrapText="1"/>
    </xf>
    <xf numFmtId="0" fontId="33" fillId="2" borderId="56" xfId="0" applyFont="1" applyFill="1" applyBorder="1" applyAlignment="1">
      <alignment horizontal="center" vertical="center" wrapText="1"/>
    </xf>
    <xf numFmtId="0" fontId="46" fillId="2" borderId="0" xfId="0" applyFont="1" applyFill="1" applyBorder="1" applyAlignment="1">
      <alignment horizontal="center"/>
    </xf>
    <xf numFmtId="0" fontId="1" fillId="2" borderId="0" xfId="0" applyFont="1" applyFill="1" applyBorder="1" applyAlignment="1">
      <alignment horizontal="center"/>
    </xf>
    <xf numFmtId="0" fontId="44" fillId="2" borderId="0" xfId="0" applyFont="1" applyFill="1" applyBorder="1" applyAlignment="1">
      <alignment horizontal="center"/>
    </xf>
    <xf numFmtId="0" fontId="46" fillId="2" borderId="123" xfId="0" applyFont="1" applyFill="1" applyBorder="1" applyAlignment="1">
      <alignment horizontal="center"/>
    </xf>
    <xf numFmtId="0" fontId="3" fillId="2" borderId="128" xfId="0" applyFont="1" applyFill="1" applyBorder="1" applyAlignment="1">
      <alignment horizontal="center" vertical="center" wrapText="1"/>
    </xf>
    <xf numFmtId="0" fontId="3" fillId="2" borderId="125" xfId="0" applyFont="1" applyFill="1" applyBorder="1" applyAlignment="1">
      <alignment horizontal="center" vertical="center" wrapText="1"/>
    </xf>
    <xf numFmtId="0" fontId="0" fillId="2" borderId="106" xfId="0" applyFill="1" applyBorder="1" applyAlignment="1">
      <alignment horizontal="center"/>
    </xf>
    <xf numFmtId="0" fontId="0" fillId="2" borderId="127" xfId="0" applyFill="1" applyBorder="1" applyAlignment="1">
      <alignment horizontal="center"/>
    </xf>
    <xf numFmtId="0" fontId="0" fillId="2" borderId="106" xfId="0" applyFill="1" applyBorder="1" applyAlignment="1">
      <alignment horizontal="center" vertical="center"/>
    </xf>
    <xf numFmtId="0" fontId="0" fillId="2" borderId="11" xfId="0" applyFill="1" applyBorder="1" applyAlignment="1">
      <alignment horizontal="center" wrapText="1"/>
    </xf>
    <xf numFmtId="0" fontId="20" fillId="2" borderId="148" xfId="0" applyFont="1" applyFill="1" applyBorder="1" applyAlignment="1">
      <alignment horizontal="center"/>
    </xf>
    <xf numFmtId="0" fontId="20" fillId="2" borderId="123" xfId="0" applyFont="1" applyFill="1" applyBorder="1" applyAlignment="1">
      <alignment horizontal="center"/>
    </xf>
    <xf numFmtId="0" fontId="20" fillId="2" borderId="106" xfId="0" applyFont="1" applyFill="1" applyBorder="1" applyAlignment="1">
      <alignment horizontal="center"/>
    </xf>
    <xf numFmtId="0" fontId="20" fillId="2" borderId="58" xfId="0" applyFont="1" applyFill="1" applyBorder="1" applyAlignment="1">
      <alignment horizontal="center"/>
    </xf>
    <xf numFmtId="0" fontId="0" fillId="2" borderId="0" xfId="0" applyFill="1" applyAlignment="1">
      <alignment horizontal="left"/>
    </xf>
    <xf numFmtId="0" fontId="38" fillId="2" borderId="123" xfId="0" applyFont="1" applyFill="1" applyBorder="1" applyAlignment="1">
      <alignment horizontal="left"/>
    </xf>
    <xf numFmtId="0" fontId="0" fillId="2" borderId="0" xfId="0" applyFill="1" applyAlignment="1">
      <alignment horizontal="left" vertical="top"/>
    </xf>
    <xf numFmtId="0" fontId="38" fillId="2" borderId="55" xfId="0" applyFont="1" applyFill="1" applyBorder="1" applyAlignment="1">
      <alignment horizontal="left"/>
    </xf>
    <xf numFmtId="0" fontId="0" fillId="2" borderId="8" xfId="0" applyFill="1" applyBorder="1" applyAlignment="1">
      <alignment horizontal="left" wrapText="1"/>
    </xf>
    <xf numFmtId="9" fontId="0" fillId="2" borderId="0" xfId="1" applyFont="1" applyFill="1" applyBorder="1" applyAlignment="1">
      <alignment horizontal="center"/>
    </xf>
    <xf numFmtId="0" fontId="0" fillId="2" borderId="8" xfId="0" applyFill="1" applyBorder="1" applyAlignment="1">
      <alignment horizontal="left" vertical="top"/>
    </xf>
    <xf numFmtId="0" fontId="0" fillId="2" borderId="0" xfId="0" applyFill="1" applyAlignment="1">
      <alignment horizontal="center"/>
    </xf>
    <xf numFmtId="9" fontId="0" fillId="2" borderId="8" xfId="1" applyFont="1" applyFill="1" applyBorder="1" applyAlignment="1">
      <alignment horizontal="center"/>
    </xf>
    <xf numFmtId="0" fontId="38" fillId="2" borderId="123" xfId="0" applyFont="1" applyFill="1" applyBorder="1" applyAlignment="1">
      <alignment horizontal="center" vertical="center"/>
    </xf>
    <xf numFmtId="0" fontId="38" fillId="2" borderId="55" xfId="0" applyFont="1" applyFill="1" applyBorder="1" applyAlignment="1">
      <alignment horizontal="center" vertical="center"/>
    </xf>
    <xf numFmtId="0" fontId="20" fillId="2" borderId="53" xfId="0" applyFont="1" applyFill="1" applyBorder="1" applyAlignment="1">
      <alignment horizontal="center" vertical="center"/>
    </xf>
    <xf numFmtId="0" fontId="20" fillId="2" borderId="171" xfId="0" applyFont="1" applyFill="1" applyBorder="1" applyAlignment="1">
      <alignment horizontal="center" vertical="center"/>
    </xf>
    <xf numFmtId="0" fontId="20" fillId="2" borderId="56" xfId="0" applyFont="1" applyFill="1" applyBorder="1" applyAlignment="1">
      <alignment horizontal="center" vertical="center"/>
    </xf>
    <xf numFmtId="0" fontId="20" fillId="2" borderId="61" xfId="0" applyFont="1" applyFill="1" applyBorder="1" applyAlignment="1">
      <alignment horizontal="center" vertical="center"/>
    </xf>
    <xf numFmtId="0" fontId="20" fillId="2" borderId="55" xfId="0" applyFont="1" applyFill="1" applyBorder="1" applyAlignment="1">
      <alignment horizontal="center" vertical="center"/>
    </xf>
    <xf numFmtId="0" fontId="20" fillId="2" borderId="57" xfId="0" applyFont="1" applyFill="1" applyBorder="1" applyAlignment="1">
      <alignment horizontal="center" vertical="center"/>
    </xf>
    <xf numFmtId="0" fontId="20" fillId="2" borderId="58" xfId="0" applyFont="1" applyFill="1" applyBorder="1" applyAlignment="1">
      <alignment horizontal="center" vertical="center"/>
    </xf>
    <xf numFmtId="0" fontId="20" fillId="2" borderId="59" xfId="0" applyFont="1" applyFill="1" applyBorder="1" applyAlignment="1">
      <alignment horizontal="center" vertical="center"/>
    </xf>
    <xf numFmtId="0" fontId="20" fillId="2" borderId="8" xfId="0" applyFont="1" applyFill="1" applyBorder="1" applyAlignment="1">
      <alignment horizontal="center" vertical="center"/>
    </xf>
    <xf numFmtId="0" fontId="20" fillId="2" borderId="0" xfId="0" applyFont="1" applyFill="1" applyBorder="1" applyAlignment="1">
      <alignment horizontal="center" vertical="center"/>
    </xf>
    <xf numFmtId="0" fontId="20" fillId="2" borderId="7" xfId="0" applyFont="1" applyFill="1" applyBorder="1" applyAlignment="1">
      <alignment horizontal="right" vertical="center"/>
    </xf>
    <xf numFmtId="0" fontId="20" fillId="2" borderId="9" xfId="0" applyFont="1" applyFill="1" applyBorder="1" applyAlignment="1">
      <alignment horizontal="right" vertical="center"/>
    </xf>
    <xf numFmtId="0" fontId="20" fillId="2" borderId="10" xfId="0" applyFont="1" applyFill="1" applyBorder="1" applyAlignment="1">
      <alignment horizontal="right" vertical="center"/>
    </xf>
    <xf numFmtId="0" fontId="20" fillId="2" borderId="12" xfId="0" applyFont="1" applyFill="1" applyBorder="1" applyAlignment="1">
      <alignment horizontal="right" vertical="center"/>
    </xf>
    <xf numFmtId="0" fontId="20" fillId="2" borderId="183" xfId="0" applyFont="1" applyFill="1" applyBorder="1" applyAlignment="1">
      <alignment horizontal="center" vertical="center"/>
    </xf>
    <xf numFmtId="0" fontId="0" fillId="2" borderId="124" xfId="0" applyFill="1" applyBorder="1" applyAlignment="1">
      <alignment horizontal="center"/>
    </xf>
  </cellXfs>
  <cellStyles count="2">
    <cellStyle name="Normal" xfId="0" builtinId="0"/>
    <cellStyle name="Percent" xfId="1" builtinId="5"/>
  </cellStyles>
  <dxfs count="172">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24994659260841701"/>
      </font>
    </dxf>
    <dxf>
      <font>
        <color theme="0" tint="-0.24994659260841701"/>
      </font>
    </dxf>
    <dxf>
      <font>
        <color theme="0" tint="-0.14996795556505021"/>
      </font>
    </dxf>
    <dxf>
      <font>
        <color theme="0" tint="-0.14996795556505021"/>
      </font>
    </dxf>
    <dxf>
      <font>
        <color theme="0" tint="-0.14996795556505021"/>
      </font>
    </dxf>
    <dxf>
      <font>
        <color theme="0" tint="-0.1499679555650502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theme="2" tint="-9.9948118533890809E-2"/>
      </font>
    </dxf>
    <dxf>
      <font>
        <color theme="2" tint="-0.24994659260841701"/>
      </font>
    </dxf>
    <dxf>
      <font>
        <color theme="2" tint="-9.9948118533890809E-2"/>
      </font>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CEBEB"/>
      <color rgb="FFFCD4D4"/>
      <color rgb="FFFFA89A"/>
      <color rgb="FFEDFCF0"/>
      <color rgb="FFEDFC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F87F8-8844-E848-B44E-23F8D816D15B}">
  <dimension ref="C4:F71"/>
  <sheetViews>
    <sheetView workbookViewId="0">
      <selection activeCell="C6" sqref="C6:C13"/>
    </sheetView>
  </sheetViews>
  <sheetFormatPr baseColWidth="10" defaultRowHeight="16"/>
  <cols>
    <col min="3" max="3" width="18.83203125" bestFit="1" customWidth="1"/>
    <col min="4" max="4" width="21.1640625" bestFit="1" customWidth="1"/>
    <col min="5" max="5" width="92.1640625" bestFit="1" customWidth="1"/>
    <col min="6" max="6" width="130.1640625" bestFit="1" customWidth="1"/>
  </cols>
  <sheetData>
    <row r="4" spans="3:6">
      <c r="C4" s="167" t="s">
        <v>75</v>
      </c>
      <c r="D4" s="168" t="s">
        <v>76</v>
      </c>
      <c r="E4" s="167" t="s">
        <v>77</v>
      </c>
      <c r="F4" s="168" t="s">
        <v>78</v>
      </c>
    </row>
    <row r="5" spans="3:6" s="178" customFormat="1" ht="43" customHeight="1">
      <c r="C5" s="169" t="s">
        <v>79</v>
      </c>
      <c r="D5" s="170" t="s">
        <v>80</v>
      </c>
      <c r="E5" s="171" t="s">
        <v>81</v>
      </c>
      <c r="F5" s="171"/>
    </row>
    <row r="6" spans="3:6">
      <c r="C6" s="579" t="s">
        <v>82</v>
      </c>
      <c r="D6" s="582" t="s">
        <v>83</v>
      </c>
      <c r="E6" s="172" t="s">
        <v>84</v>
      </c>
      <c r="F6" s="172"/>
    </row>
    <row r="7" spans="3:6">
      <c r="C7" s="580"/>
      <c r="D7" s="583"/>
      <c r="E7" s="173" t="s">
        <v>85</v>
      </c>
      <c r="F7" s="173"/>
    </row>
    <row r="8" spans="3:6">
      <c r="C8" s="580"/>
      <c r="D8" s="583"/>
      <c r="E8" s="173" t="s">
        <v>86</v>
      </c>
      <c r="F8" s="173" t="s">
        <v>87</v>
      </c>
    </row>
    <row r="9" spans="3:6">
      <c r="C9" s="580"/>
      <c r="D9" s="583"/>
      <c r="E9" s="173" t="s">
        <v>88</v>
      </c>
      <c r="F9" s="173" t="s">
        <v>89</v>
      </c>
    </row>
    <row r="10" spans="3:6">
      <c r="C10" s="580"/>
      <c r="D10" s="583"/>
      <c r="E10" s="173" t="s">
        <v>90</v>
      </c>
      <c r="F10" s="173" t="s">
        <v>91</v>
      </c>
    </row>
    <row r="11" spans="3:6">
      <c r="C11" s="580"/>
      <c r="D11" s="583"/>
      <c r="E11" s="173" t="s">
        <v>92</v>
      </c>
      <c r="F11" s="173" t="s">
        <v>93</v>
      </c>
    </row>
    <row r="12" spans="3:6">
      <c r="C12" s="580"/>
      <c r="D12" s="583"/>
      <c r="E12" s="173" t="s">
        <v>94</v>
      </c>
      <c r="F12" s="173" t="s">
        <v>95</v>
      </c>
    </row>
    <row r="13" spans="3:6">
      <c r="C13" s="581"/>
      <c r="D13" s="584"/>
      <c r="E13" s="174" t="s">
        <v>96</v>
      </c>
      <c r="F13" s="174"/>
    </row>
    <row r="14" spans="3:6">
      <c r="C14" s="579" t="s">
        <v>97</v>
      </c>
      <c r="D14" s="585" t="s">
        <v>98</v>
      </c>
      <c r="E14" s="172" t="s">
        <v>99</v>
      </c>
      <c r="F14" s="172"/>
    </row>
    <row r="15" spans="3:6">
      <c r="C15" s="581"/>
      <c r="D15" s="586"/>
      <c r="E15" s="174" t="s">
        <v>100</v>
      </c>
      <c r="F15" s="173"/>
    </row>
    <row r="16" spans="3:6">
      <c r="C16" s="579" t="s">
        <v>101</v>
      </c>
      <c r="D16" s="582" t="s">
        <v>102</v>
      </c>
      <c r="E16" s="172" t="s">
        <v>103</v>
      </c>
      <c r="F16" s="172"/>
    </row>
    <row r="17" spans="3:6">
      <c r="C17" s="580"/>
      <c r="D17" s="583"/>
      <c r="E17" s="173" t="s">
        <v>104</v>
      </c>
      <c r="F17" s="173"/>
    </row>
    <row r="18" spans="3:6">
      <c r="C18" s="580"/>
      <c r="D18" s="583"/>
      <c r="E18" s="173" t="s">
        <v>105</v>
      </c>
      <c r="F18" s="174"/>
    </row>
    <row r="19" spans="3:6">
      <c r="C19" s="579" t="s">
        <v>106</v>
      </c>
      <c r="D19" s="582" t="s">
        <v>107</v>
      </c>
      <c r="E19" s="172" t="s">
        <v>108</v>
      </c>
      <c r="F19" s="172"/>
    </row>
    <row r="20" spans="3:6">
      <c r="C20" s="580"/>
      <c r="D20" s="583"/>
      <c r="E20" s="173" t="s">
        <v>109</v>
      </c>
      <c r="F20" s="173"/>
    </row>
    <row r="21" spans="3:6">
      <c r="C21" s="580"/>
      <c r="D21" s="583"/>
      <c r="E21" s="173" t="s">
        <v>110</v>
      </c>
      <c r="F21" s="173"/>
    </row>
    <row r="22" spans="3:6">
      <c r="C22" s="580"/>
      <c r="D22" s="583"/>
      <c r="E22" s="173" t="s">
        <v>111</v>
      </c>
      <c r="F22" s="173"/>
    </row>
    <row r="23" spans="3:6">
      <c r="C23" s="581"/>
      <c r="D23" s="584"/>
      <c r="E23" s="174" t="s">
        <v>112</v>
      </c>
      <c r="F23" s="174"/>
    </row>
    <row r="24" spans="3:6">
      <c r="C24" s="579" t="s">
        <v>113</v>
      </c>
      <c r="D24" s="582" t="s">
        <v>114</v>
      </c>
      <c r="E24" s="172" t="s">
        <v>115</v>
      </c>
      <c r="F24" s="172"/>
    </row>
    <row r="25" spans="3:6">
      <c r="C25" s="580"/>
      <c r="D25" s="583"/>
      <c r="E25" s="173" t="s">
        <v>116</v>
      </c>
      <c r="F25" s="173"/>
    </row>
    <row r="26" spans="3:6">
      <c r="C26" s="580"/>
      <c r="D26" s="583"/>
      <c r="E26" s="173" t="s">
        <v>117</v>
      </c>
      <c r="F26" s="173"/>
    </row>
    <row r="27" spans="3:6">
      <c r="C27" s="580"/>
      <c r="D27" s="583"/>
      <c r="E27" s="173" t="s">
        <v>118</v>
      </c>
      <c r="F27" s="173"/>
    </row>
    <row r="28" spans="3:6">
      <c r="C28" s="580"/>
      <c r="D28" s="583"/>
      <c r="E28" s="173" t="s">
        <v>119</v>
      </c>
      <c r="F28" s="173"/>
    </row>
    <row r="29" spans="3:6">
      <c r="C29" s="580"/>
      <c r="D29" s="583"/>
      <c r="E29" s="173" t="s">
        <v>120</v>
      </c>
      <c r="F29" s="173"/>
    </row>
    <row r="30" spans="3:6">
      <c r="C30" s="581"/>
      <c r="D30" s="584"/>
      <c r="E30" s="174" t="s">
        <v>121</v>
      </c>
      <c r="F30" s="174"/>
    </row>
    <row r="31" spans="3:6">
      <c r="C31" s="579" t="s">
        <v>122</v>
      </c>
      <c r="D31" s="587" t="s">
        <v>123</v>
      </c>
      <c r="E31" s="172" t="s">
        <v>124</v>
      </c>
      <c r="F31" s="172"/>
    </row>
    <row r="32" spans="3:6">
      <c r="C32" s="580"/>
      <c r="D32" s="588"/>
      <c r="E32" s="173" t="s">
        <v>125</v>
      </c>
      <c r="F32" s="173"/>
    </row>
    <row r="33" spans="3:6">
      <c r="C33" s="580"/>
      <c r="D33" s="588"/>
      <c r="E33" s="173" t="s">
        <v>126</v>
      </c>
      <c r="F33" s="173"/>
    </row>
    <row r="34" spans="3:6">
      <c r="C34" s="580"/>
      <c r="D34" s="588"/>
      <c r="E34" s="173" t="s">
        <v>127</v>
      </c>
      <c r="F34" s="173"/>
    </row>
    <row r="35" spans="3:6">
      <c r="C35" s="580"/>
      <c r="D35" s="588"/>
      <c r="E35" s="173" t="s">
        <v>128</v>
      </c>
      <c r="F35" s="173"/>
    </row>
    <row r="36" spans="3:6">
      <c r="C36" s="580"/>
      <c r="D36" s="588"/>
      <c r="E36" s="173" t="s">
        <v>129</v>
      </c>
      <c r="F36" s="173"/>
    </row>
    <row r="37" spans="3:6">
      <c r="C37" s="580"/>
      <c r="D37" s="588"/>
      <c r="E37" s="173" t="s">
        <v>130</v>
      </c>
      <c r="F37" s="173"/>
    </row>
    <row r="38" spans="3:6">
      <c r="C38" s="580"/>
      <c r="D38" s="588"/>
      <c r="E38" s="173" t="s">
        <v>131</v>
      </c>
      <c r="F38" s="173"/>
    </row>
    <row r="39" spans="3:6">
      <c r="C39" s="580"/>
      <c r="D39" s="588"/>
      <c r="E39" s="173" t="s">
        <v>132</v>
      </c>
      <c r="F39" s="173"/>
    </row>
    <row r="40" spans="3:6">
      <c r="C40" s="580"/>
      <c r="D40" s="588"/>
      <c r="E40" s="173" t="s">
        <v>133</v>
      </c>
      <c r="F40" s="173"/>
    </row>
    <row r="41" spans="3:6">
      <c r="C41" s="580"/>
      <c r="D41" s="588"/>
      <c r="E41" s="173" t="s">
        <v>134</v>
      </c>
      <c r="F41" s="173"/>
    </row>
    <row r="42" spans="3:6">
      <c r="C42" s="581"/>
      <c r="D42" s="589"/>
      <c r="E42" s="174" t="s">
        <v>135</v>
      </c>
      <c r="F42" s="174"/>
    </row>
    <row r="43" spans="3:6">
      <c r="C43" s="579" t="s">
        <v>136</v>
      </c>
      <c r="D43" s="587" t="s">
        <v>137</v>
      </c>
      <c r="E43" s="172" t="s">
        <v>138</v>
      </c>
      <c r="F43" s="172"/>
    </row>
    <row r="44" spans="3:6">
      <c r="C44" s="580"/>
      <c r="D44" s="588"/>
      <c r="E44" s="173" t="s">
        <v>139</v>
      </c>
      <c r="F44" s="173"/>
    </row>
    <row r="45" spans="3:6">
      <c r="C45" s="580"/>
      <c r="D45" s="588"/>
      <c r="E45" s="173" t="s">
        <v>140</v>
      </c>
      <c r="F45" s="173"/>
    </row>
    <row r="46" spans="3:6">
      <c r="C46" s="580"/>
      <c r="D46" s="588"/>
      <c r="E46" s="173" t="s">
        <v>141</v>
      </c>
      <c r="F46" s="173"/>
    </row>
    <row r="47" spans="3:6">
      <c r="C47" s="580"/>
      <c r="D47" s="588"/>
      <c r="E47" s="173" t="s">
        <v>142</v>
      </c>
      <c r="F47" s="173"/>
    </row>
    <row r="48" spans="3:6">
      <c r="C48" s="580"/>
      <c r="D48" s="588"/>
      <c r="E48" s="173" t="s">
        <v>143</v>
      </c>
      <c r="F48" s="173"/>
    </row>
    <row r="49" spans="3:6">
      <c r="C49" s="580"/>
      <c r="D49" s="588"/>
      <c r="E49" s="173" t="s">
        <v>144</v>
      </c>
      <c r="F49" s="173"/>
    </row>
    <row r="50" spans="3:6">
      <c r="C50" s="580"/>
      <c r="D50" s="588"/>
      <c r="E50" s="173" t="s">
        <v>145</v>
      </c>
      <c r="F50" s="173"/>
    </row>
    <row r="51" spans="3:6">
      <c r="C51" s="580"/>
      <c r="D51" s="588"/>
      <c r="E51" s="173" t="s">
        <v>146</v>
      </c>
      <c r="F51" s="173"/>
    </row>
    <row r="52" spans="3:6">
      <c r="C52" s="581"/>
      <c r="D52" s="589"/>
      <c r="E52" s="173" t="s">
        <v>147</v>
      </c>
      <c r="F52" s="174"/>
    </row>
    <row r="53" spans="3:6">
      <c r="C53" s="590" t="s">
        <v>148</v>
      </c>
      <c r="D53" s="593" t="s">
        <v>149</v>
      </c>
      <c r="E53" s="172" t="s">
        <v>150</v>
      </c>
      <c r="F53" s="172"/>
    </row>
    <row r="54" spans="3:6">
      <c r="C54" s="591"/>
      <c r="D54" s="594"/>
      <c r="E54" s="173" t="s">
        <v>151</v>
      </c>
      <c r="F54" s="173"/>
    </row>
    <row r="55" spans="3:6">
      <c r="C55" s="591"/>
      <c r="D55" s="594"/>
      <c r="E55" s="173" t="s">
        <v>152</v>
      </c>
      <c r="F55" s="173"/>
    </row>
    <row r="56" spans="3:6">
      <c r="C56" s="591"/>
      <c r="D56" s="594"/>
      <c r="E56" s="173" t="s">
        <v>153</v>
      </c>
      <c r="F56" s="173"/>
    </row>
    <row r="57" spans="3:6">
      <c r="C57" s="591"/>
      <c r="D57" s="594"/>
      <c r="E57" s="173" t="s">
        <v>154</v>
      </c>
      <c r="F57" s="173"/>
    </row>
    <row r="58" spans="3:6">
      <c r="C58" s="591"/>
      <c r="D58" s="594"/>
      <c r="E58" s="173" t="s">
        <v>155</v>
      </c>
      <c r="F58" s="173"/>
    </row>
    <row r="59" spans="3:6">
      <c r="C59" s="591"/>
      <c r="D59" s="594"/>
      <c r="E59" s="173" t="s">
        <v>156</v>
      </c>
      <c r="F59" s="173"/>
    </row>
    <row r="60" spans="3:6">
      <c r="C60" s="591"/>
      <c r="D60" s="594"/>
      <c r="E60" s="173" t="s">
        <v>157</v>
      </c>
      <c r="F60" s="173"/>
    </row>
    <row r="61" spans="3:6">
      <c r="C61" s="591"/>
      <c r="D61" s="594"/>
      <c r="E61" s="173" t="s">
        <v>158</v>
      </c>
      <c r="F61" s="173"/>
    </row>
    <row r="62" spans="3:6" ht="34">
      <c r="C62" s="591"/>
      <c r="D62" s="594"/>
      <c r="E62" s="175" t="s">
        <v>159</v>
      </c>
      <c r="F62" s="176" t="s">
        <v>160</v>
      </c>
    </row>
    <row r="63" spans="3:6" ht="17">
      <c r="C63" s="591"/>
      <c r="D63" s="594"/>
      <c r="E63" s="173" t="s">
        <v>161</v>
      </c>
      <c r="F63" s="177"/>
    </row>
    <row r="64" spans="3:6" ht="17">
      <c r="C64" s="591"/>
      <c r="D64" s="594"/>
      <c r="E64" s="173" t="s">
        <v>162</v>
      </c>
      <c r="F64" s="177"/>
    </row>
    <row r="65" spans="3:6" ht="17">
      <c r="C65" s="591"/>
      <c r="D65" s="594"/>
      <c r="E65" s="173" t="s">
        <v>163</v>
      </c>
      <c r="F65" s="177"/>
    </row>
    <row r="66" spans="3:6" ht="17">
      <c r="C66" s="591"/>
      <c r="D66" s="594"/>
      <c r="E66" s="173" t="s">
        <v>164</v>
      </c>
      <c r="F66" s="177"/>
    </row>
    <row r="67" spans="3:6" ht="17">
      <c r="C67" s="591"/>
      <c r="D67" s="594"/>
      <c r="E67" s="173" t="s">
        <v>165</v>
      </c>
      <c r="F67" s="177"/>
    </row>
    <row r="68" spans="3:6" ht="17">
      <c r="C68" s="591"/>
      <c r="D68" s="594"/>
      <c r="E68" s="173" t="s">
        <v>166</v>
      </c>
      <c r="F68" s="177"/>
    </row>
    <row r="69" spans="3:6" ht="17">
      <c r="C69" s="591"/>
      <c r="D69" s="594"/>
      <c r="E69" s="173" t="s">
        <v>167</v>
      </c>
      <c r="F69" s="177"/>
    </row>
    <row r="70" spans="3:6" ht="17">
      <c r="C70" s="591"/>
      <c r="D70" s="594"/>
      <c r="E70" s="173" t="s">
        <v>168</v>
      </c>
      <c r="F70" s="177"/>
    </row>
    <row r="71" spans="3:6">
      <c r="C71" s="592"/>
      <c r="D71" s="595"/>
      <c r="E71" s="174" t="s">
        <v>169</v>
      </c>
      <c r="F71" s="174"/>
    </row>
  </sheetData>
  <mergeCells count="16">
    <mergeCell ref="C43:C52"/>
    <mergeCell ref="D43:D52"/>
    <mergeCell ref="C53:C71"/>
    <mergeCell ref="D53:D71"/>
    <mergeCell ref="C19:C23"/>
    <mergeCell ref="D19:D23"/>
    <mergeCell ref="C24:C30"/>
    <mergeCell ref="D24:D30"/>
    <mergeCell ref="C31:C42"/>
    <mergeCell ref="D31:D42"/>
    <mergeCell ref="C6:C13"/>
    <mergeCell ref="D6:D13"/>
    <mergeCell ref="C14:C15"/>
    <mergeCell ref="D14:D15"/>
    <mergeCell ref="C16:C18"/>
    <mergeCell ref="D16:D1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7463C-5741-4946-A015-1F6DDDC26FD3}">
  <dimension ref="A1:AB86"/>
  <sheetViews>
    <sheetView showGridLines="0" topLeftCell="I20" zoomScale="130" zoomScaleNormal="130" workbookViewId="0">
      <selection activeCell="T65" sqref="T65"/>
    </sheetView>
  </sheetViews>
  <sheetFormatPr baseColWidth="10" defaultRowHeight="16"/>
  <cols>
    <col min="1" max="1" width="10.83203125" style="1"/>
    <col min="2" max="2" width="4.5" style="1" bestFit="1" customWidth="1"/>
    <col min="3" max="3" width="9.1640625" style="1" bestFit="1" customWidth="1"/>
    <col min="4" max="4" width="9.6640625" style="1" bestFit="1" customWidth="1"/>
    <col min="5" max="5" width="16.5" style="1" bestFit="1" customWidth="1"/>
    <col min="6" max="6" width="4.5" style="1" bestFit="1" customWidth="1"/>
    <col min="7" max="7" width="9.1640625" style="1" bestFit="1" customWidth="1"/>
    <col min="8" max="8" width="9.6640625" style="1" bestFit="1" customWidth="1"/>
    <col min="9" max="9" width="15.33203125" style="1" bestFit="1" customWidth="1"/>
    <col min="10" max="10" width="4.5" style="1" bestFit="1" customWidth="1"/>
    <col min="11" max="11" width="9.1640625" style="1" bestFit="1" customWidth="1"/>
    <col min="12" max="12" width="9.6640625" style="1" bestFit="1" customWidth="1"/>
    <col min="13" max="13" width="15.33203125" style="1" bestFit="1" customWidth="1"/>
    <col min="14" max="15" width="10.83203125" style="1"/>
    <col min="16" max="16" width="4.5" style="1" bestFit="1" customWidth="1"/>
    <col min="17" max="17" width="10.83203125" style="1"/>
    <col min="18" max="18" width="15.5" style="1" customWidth="1"/>
    <col min="19" max="19" width="4.5" style="1" bestFit="1" customWidth="1"/>
    <col min="20" max="20" width="10.83203125" style="1"/>
    <col min="21" max="21" width="16" style="1" customWidth="1"/>
    <col min="22" max="22" width="4.5" style="1" bestFit="1" customWidth="1"/>
    <col min="23" max="23" width="10.83203125" style="1"/>
    <col min="24" max="24" width="15.6640625" style="1" customWidth="1"/>
    <col min="25" max="16384" width="10.83203125" style="1"/>
  </cols>
  <sheetData>
    <row r="1" spans="1:15">
      <c r="A1" s="104"/>
      <c r="B1" s="104"/>
      <c r="C1" s="104"/>
      <c r="D1" s="104"/>
      <c r="E1" s="104"/>
      <c r="F1" s="104"/>
      <c r="G1" s="104"/>
      <c r="H1" s="104"/>
      <c r="I1" s="104"/>
      <c r="J1" s="104"/>
      <c r="K1" s="104"/>
      <c r="L1" s="104"/>
      <c r="M1" s="104"/>
      <c r="N1" s="104"/>
      <c r="O1" s="104"/>
    </row>
    <row r="2" spans="1:15" ht="20" customHeight="1" thickBot="1">
      <c r="A2" s="104"/>
      <c r="B2" s="104"/>
      <c r="C2" s="104"/>
      <c r="D2" s="104"/>
      <c r="E2" s="104"/>
      <c r="F2" s="104"/>
      <c r="G2" s="104"/>
      <c r="H2" s="104"/>
      <c r="I2" s="104"/>
      <c r="J2" s="104"/>
      <c r="K2" s="104"/>
      <c r="L2" s="104"/>
      <c r="M2" s="104"/>
      <c r="N2" s="104"/>
      <c r="O2" s="104"/>
    </row>
    <row r="3" spans="1:15" s="43" customFormat="1" ht="85" customHeight="1" thickBot="1">
      <c r="A3" s="109"/>
      <c r="B3" s="111" t="s">
        <v>43</v>
      </c>
      <c r="C3" s="112" t="s">
        <v>69</v>
      </c>
      <c r="D3" s="113" t="s">
        <v>44</v>
      </c>
      <c r="E3" s="114" t="s">
        <v>45</v>
      </c>
      <c r="F3" s="111" t="s">
        <v>43</v>
      </c>
      <c r="G3" s="112" t="s">
        <v>69</v>
      </c>
      <c r="H3" s="113" t="s">
        <v>44</v>
      </c>
      <c r="I3" s="114" t="s">
        <v>45</v>
      </c>
      <c r="J3" s="111" t="s">
        <v>43</v>
      </c>
      <c r="K3" s="112" t="s">
        <v>69</v>
      </c>
      <c r="L3" s="113" t="s">
        <v>44</v>
      </c>
      <c r="M3" s="114" t="s">
        <v>45</v>
      </c>
      <c r="N3" s="109"/>
      <c r="O3" s="109"/>
    </row>
    <row r="4" spans="1:15">
      <c r="A4" s="104"/>
      <c r="B4" s="115">
        <v>201</v>
      </c>
      <c r="C4" s="116" t="s">
        <v>26</v>
      </c>
      <c r="D4" s="117">
        <v>3</v>
      </c>
      <c r="E4" s="120" t="s">
        <v>26</v>
      </c>
      <c r="F4" s="95">
        <v>220</v>
      </c>
      <c r="G4" s="107" t="s">
        <v>25</v>
      </c>
      <c r="H4" s="97">
        <v>4</v>
      </c>
      <c r="I4" s="94" t="s">
        <v>26</v>
      </c>
      <c r="J4" s="115">
        <v>238</v>
      </c>
      <c r="K4" s="116" t="s">
        <v>26</v>
      </c>
      <c r="L4" s="117">
        <v>13</v>
      </c>
      <c r="M4" s="118" t="s">
        <v>25</v>
      </c>
      <c r="N4" s="104"/>
      <c r="O4" s="104"/>
    </row>
    <row r="5" spans="1:15">
      <c r="A5" s="104"/>
      <c r="B5" s="98">
        <v>202</v>
      </c>
      <c r="C5" s="96" t="s">
        <v>26</v>
      </c>
      <c r="D5" s="99">
        <v>14</v>
      </c>
      <c r="E5" s="100" t="s">
        <v>25</v>
      </c>
      <c r="F5" s="98">
        <v>221</v>
      </c>
      <c r="G5" s="96" t="s">
        <v>26</v>
      </c>
      <c r="H5" s="99">
        <v>4</v>
      </c>
      <c r="I5" s="100" t="s">
        <v>25</v>
      </c>
      <c r="J5" s="98">
        <v>239</v>
      </c>
      <c r="K5" s="106" t="s">
        <v>25</v>
      </c>
      <c r="L5" s="99">
        <v>1</v>
      </c>
      <c r="M5" s="92" t="s">
        <v>26</v>
      </c>
      <c r="N5" s="104"/>
      <c r="O5" s="104"/>
    </row>
    <row r="6" spans="1:15">
      <c r="A6" s="104"/>
      <c r="B6" s="98">
        <v>203</v>
      </c>
      <c r="C6" s="96" t="s">
        <v>26</v>
      </c>
      <c r="D6" s="99">
        <v>5</v>
      </c>
      <c r="E6" s="100" t="s">
        <v>25</v>
      </c>
      <c r="F6" s="98">
        <v>222</v>
      </c>
      <c r="G6" s="96" t="s">
        <v>26</v>
      </c>
      <c r="H6" s="99">
        <v>5</v>
      </c>
      <c r="I6" s="100" t="s">
        <v>25</v>
      </c>
      <c r="J6" s="98">
        <v>240</v>
      </c>
      <c r="K6" s="96" t="s">
        <v>26</v>
      </c>
      <c r="L6" s="99">
        <v>14</v>
      </c>
      <c r="M6" s="100" t="s">
        <v>25</v>
      </c>
      <c r="N6" s="104"/>
      <c r="O6" s="104"/>
    </row>
    <row r="7" spans="1:15">
      <c r="A7" s="104"/>
      <c r="B7" s="98">
        <v>204</v>
      </c>
      <c r="C7" s="106" t="s">
        <v>25</v>
      </c>
      <c r="D7" s="99">
        <v>4</v>
      </c>
      <c r="E7" s="92" t="s">
        <v>26</v>
      </c>
      <c r="F7" s="98">
        <v>223</v>
      </c>
      <c r="G7" s="96" t="s">
        <v>26</v>
      </c>
      <c r="H7" s="99">
        <v>13</v>
      </c>
      <c r="I7" s="100" t="s">
        <v>25</v>
      </c>
      <c r="J7" s="98">
        <v>241</v>
      </c>
      <c r="K7" s="96" t="s">
        <v>26</v>
      </c>
      <c r="L7" s="99">
        <v>5</v>
      </c>
      <c r="M7" s="92" t="s">
        <v>26</v>
      </c>
      <c r="N7" s="104"/>
      <c r="O7" s="104"/>
    </row>
    <row r="8" spans="1:15">
      <c r="A8" s="104"/>
      <c r="B8" s="98">
        <v>205</v>
      </c>
      <c r="C8" s="96" t="s">
        <v>26</v>
      </c>
      <c r="D8" s="99">
        <v>14</v>
      </c>
      <c r="E8" s="100" t="s">
        <v>25</v>
      </c>
      <c r="F8" s="98">
        <v>224</v>
      </c>
      <c r="G8" s="96" t="s">
        <v>26</v>
      </c>
      <c r="H8" s="99">
        <v>12</v>
      </c>
      <c r="I8" s="100" t="s">
        <v>25</v>
      </c>
      <c r="J8" s="98">
        <v>242</v>
      </c>
      <c r="K8" s="96" t="s">
        <v>26</v>
      </c>
      <c r="L8" s="99">
        <v>10</v>
      </c>
      <c r="M8" s="100" t="s">
        <v>25</v>
      </c>
      <c r="N8" s="104"/>
      <c r="O8" s="104"/>
    </row>
    <row r="9" spans="1:15">
      <c r="A9" s="104"/>
      <c r="B9" s="98">
        <v>206</v>
      </c>
      <c r="C9" s="96" t="s">
        <v>26</v>
      </c>
      <c r="D9" s="99">
        <v>5</v>
      </c>
      <c r="E9" s="92" t="s">
        <v>26</v>
      </c>
      <c r="F9" s="98">
        <v>225</v>
      </c>
      <c r="G9" s="96" t="s">
        <v>26</v>
      </c>
      <c r="H9" s="99">
        <v>11</v>
      </c>
      <c r="I9" s="100" t="s">
        <v>25</v>
      </c>
      <c r="J9" s="98">
        <v>243</v>
      </c>
      <c r="K9" s="96" t="s">
        <v>26</v>
      </c>
      <c r="L9" s="99">
        <v>6</v>
      </c>
      <c r="M9" s="100" t="s">
        <v>25</v>
      </c>
      <c r="N9" s="104"/>
      <c r="O9" s="104"/>
    </row>
    <row r="10" spans="1:15">
      <c r="A10" s="104"/>
      <c r="B10" s="98">
        <v>207</v>
      </c>
      <c r="C10" s="96" t="s">
        <v>26</v>
      </c>
      <c r="D10" s="99">
        <v>12</v>
      </c>
      <c r="E10" s="100" t="s">
        <v>25</v>
      </c>
      <c r="F10" s="98">
        <v>226</v>
      </c>
      <c r="G10" s="96" t="s">
        <v>26</v>
      </c>
      <c r="H10" s="99">
        <v>14</v>
      </c>
      <c r="I10" s="100" t="s">
        <v>25</v>
      </c>
      <c r="J10" s="98">
        <v>244</v>
      </c>
      <c r="K10" s="96" t="s">
        <v>26</v>
      </c>
      <c r="L10" s="99">
        <v>14</v>
      </c>
      <c r="M10" s="100" t="s">
        <v>25</v>
      </c>
      <c r="N10" s="104"/>
      <c r="O10" s="104"/>
    </row>
    <row r="11" spans="1:15">
      <c r="A11" s="104"/>
      <c r="B11" s="98">
        <v>208</v>
      </c>
      <c r="C11" s="96" t="s">
        <v>26</v>
      </c>
      <c r="D11" s="99">
        <v>10</v>
      </c>
      <c r="E11" s="100" t="s">
        <v>25</v>
      </c>
      <c r="F11" s="98">
        <v>227</v>
      </c>
      <c r="G11" s="96" t="s">
        <v>26</v>
      </c>
      <c r="H11" s="99">
        <v>14</v>
      </c>
      <c r="I11" s="100" t="s">
        <v>25</v>
      </c>
      <c r="J11" s="98">
        <v>245</v>
      </c>
      <c r="K11" s="96" t="s">
        <v>26</v>
      </c>
      <c r="L11" s="99">
        <v>12</v>
      </c>
      <c r="M11" s="100" t="s">
        <v>25</v>
      </c>
      <c r="N11" s="104"/>
      <c r="O11" s="104"/>
    </row>
    <row r="12" spans="1:15">
      <c r="A12" s="104"/>
      <c r="B12" s="98">
        <v>209</v>
      </c>
      <c r="C12" s="106" t="s">
        <v>25</v>
      </c>
      <c r="D12" s="99">
        <v>4</v>
      </c>
      <c r="E12" s="92" t="s">
        <v>26</v>
      </c>
      <c r="F12" s="98">
        <v>228</v>
      </c>
      <c r="G12" s="96" t="s">
        <v>26</v>
      </c>
      <c r="H12" s="99">
        <v>14</v>
      </c>
      <c r="I12" s="100" t="s">
        <v>25</v>
      </c>
      <c r="J12" s="98">
        <v>246</v>
      </c>
      <c r="K12" s="106" t="s">
        <v>25</v>
      </c>
      <c r="L12" s="99">
        <v>4</v>
      </c>
      <c r="M12" s="92" t="s">
        <v>26</v>
      </c>
      <c r="N12" s="104"/>
      <c r="O12" s="104"/>
    </row>
    <row r="13" spans="1:15">
      <c r="A13" s="104"/>
      <c r="B13" s="98">
        <v>210</v>
      </c>
      <c r="C13" s="106" t="s">
        <v>25</v>
      </c>
      <c r="D13" s="99">
        <v>1</v>
      </c>
      <c r="E13" s="92" t="s">
        <v>26</v>
      </c>
      <c r="F13" s="98">
        <v>229</v>
      </c>
      <c r="G13" s="96" t="s">
        <v>26</v>
      </c>
      <c r="H13" s="99">
        <v>7</v>
      </c>
      <c r="I13" s="100" t="s">
        <v>25</v>
      </c>
      <c r="J13" s="98">
        <v>247</v>
      </c>
      <c r="K13" s="96" t="s">
        <v>26</v>
      </c>
      <c r="L13" s="99">
        <v>14</v>
      </c>
      <c r="M13" s="92" t="s">
        <v>26</v>
      </c>
      <c r="N13" s="104"/>
      <c r="O13" s="104"/>
    </row>
    <row r="14" spans="1:15">
      <c r="A14" s="104"/>
      <c r="B14" s="98">
        <v>211</v>
      </c>
      <c r="C14" s="96" t="s">
        <v>26</v>
      </c>
      <c r="D14" s="99">
        <v>14</v>
      </c>
      <c r="E14" s="100" t="s">
        <v>25</v>
      </c>
      <c r="F14" s="98">
        <v>230</v>
      </c>
      <c r="G14" s="96" t="s">
        <v>26</v>
      </c>
      <c r="H14" s="99">
        <v>13</v>
      </c>
      <c r="I14" s="92" t="s">
        <v>26</v>
      </c>
      <c r="J14" s="98">
        <v>248</v>
      </c>
      <c r="K14" s="96" t="s">
        <v>26</v>
      </c>
      <c r="L14" s="99">
        <v>14</v>
      </c>
      <c r="M14" s="100" t="s">
        <v>25</v>
      </c>
      <c r="N14" s="104"/>
      <c r="O14" s="104"/>
    </row>
    <row r="15" spans="1:15">
      <c r="A15" s="104"/>
      <c r="B15" s="98">
        <v>212</v>
      </c>
      <c r="C15" s="96" t="s">
        <v>26</v>
      </c>
      <c r="D15" s="99">
        <v>13</v>
      </c>
      <c r="E15" s="100" t="s">
        <v>25</v>
      </c>
      <c r="F15" s="98">
        <v>231</v>
      </c>
      <c r="G15" s="96" t="s">
        <v>26</v>
      </c>
      <c r="H15" s="99">
        <v>6</v>
      </c>
      <c r="I15" s="100" t="s">
        <v>25</v>
      </c>
      <c r="J15" s="98">
        <v>249</v>
      </c>
      <c r="K15" s="96" t="s">
        <v>26</v>
      </c>
      <c r="L15" s="99">
        <v>14</v>
      </c>
      <c r="M15" s="100" t="s">
        <v>25</v>
      </c>
      <c r="N15" s="104"/>
      <c r="O15" s="104"/>
    </row>
    <row r="16" spans="1:15">
      <c r="A16" s="104"/>
      <c r="B16" s="98">
        <v>213</v>
      </c>
      <c r="C16" s="106" t="s">
        <v>25</v>
      </c>
      <c r="D16" s="99">
        <v>5</v>
      </c>
      <c r="E16" s="100" t="s">
        <v>25</v>
      </c>
      <c r="F16" s="98">
        <v>232</v>
      </c>
      <c r="G16" s="106" t="s">
        <v>25</v>
      </c>
      <c r="H16" s="99">
        <v>1</v>
      </c>
      <c r="I16" s="92" t="s">
        <v>26</v>
      </c>
      <c r="J16" s="98">
        <v>250</v>
      </c>
      <c r="K16" s="96" t="s">
        <v>26</v>
      </c>
      <c r="L16" s="99">
        <v>14</v>
      </c>
      <c r="M16" s="100" t="s">
        <v>25</v>
      </c>
      <c r="N16" s="104"/>
      <c r="O16" s="104"/>
    </row>
    <row r="17" spans="1:28">
      <c r="A17" s="104"/>
      <c r="B17" s="98">
        <v>214</v>
      </c>
      <c r="C17" s="96" t="s">
        <v>26</v>
      </c>
      <c r="D17" s="99">
        <v>12</v>
      </c>
      <c r="E17" s="100" t="s">
        <v>25</v>
      </c>
      <c r="F17" s="98">
        <v>233</v>
      </c>
      <c r="G17" s="96" t="s">
        <v>26</v>
      </c>
      <c r="H17" s="99">
        <v>14</v>
      </c>
      <c r="I17" s="100" t="s">
        <v>25</v>
      </c>
      <c r="J17" s="98">
        <v>251</v>
      </c>
      <c r="K17" s="96" t="s">
        <v>26</v>
      </c>
      <c r="L17" s="99">
        <v>15</v>
      </c>
      <c r="M17" s="100" t="s">
        <v>25</v>
      </c>
      <c r="N17" s="104"/>
      <c r="O17" s="104"/>
    </row>
    <row r="18" spans="1:28">
      <c r="A18" s="104"/>
      <c r="B18" s="98">
        <v>215</v>
      </c>
      <c r="C18" s="96" t="s">
        <v>26</v>
      </c>
      <c r="D18" s="99">
        <v>14</v>
      </c>
      <c r="E18" s="92" t="s">
        <v>26</v>
      </c>
      <c r="F18" s="98">
        <v>234</v>
      </c>
      <c r="G18" s="96" t="s">
        <v>26</v>
      </c>
      <c r="H18" s="99">
        <v>5</v>
      </c>
      <c r="I18" s="100" t="s">
        <v>25</v>
      </c>
      <c r="J18" s="98">
        <v>252</v>
      </c>
      <c r="K18" s="96" t="s">
        <v>26</v>
      </c>
      <c r="L18" s="99">
        <v>14</v>
      </c>
      <c r="M18" s="100" t="s">
        <v>25</v>
      </c>
      <c r="N18" s="104"/>
      <c r="O18" s="104"/>
    </row>
    <row r="19" spans="1:28">
      <c r="A19" s="104"/>
      <c r="B19" s="98">
        <v>216</v>
      </c>
      <c r="C19" s="96" t="s">
        <v>26</v>
      </c>
      <c r="D19" s="99">
        <v>13</v>
      </c>
      <c r="E19" s="100" t="s">
        <v>25</v>
      </c>
      <c r="F19" s="98">
        <v>235</v>
      </c>
      <c r="G19" s="96" t="s">
        <v>26</v>
      </c>
      <c r="H19" s="99">
        <v>8</v>
      </c>
      <c r="I19" s="100" t="s">
        <v>25</v>
      </c>
      <c r="J19" s="98">
        <v>253</v>
      </c>
      <c r="K19" s="96" t="s">
        <v>26</v>
      </c>
      <c r="L19" s="99">
        <v>14</v>
      </c>
      <c r="M19" s="100" t="s">
        <v>25</v>
      </c>
      <c r="N19" s="104"/>
      <c r="O19" s="104"/>
    </row>
    <row r="20" spans="1:28">
      <c r="A20" s="104"/>
      <c r="B20" s="98">
        <v>217</v>
      </c>
      <c r="C20" s="96" t="s">
        <v>26</v>
      </c>
      <c r="D20" s="99">
        <v>12</v>
      </c>
      <c r="E20" s="92" t="s">
        <v>26</v>
      </c>
      <c r="F20" s="98">
        <v>236</v>
      </c>
      <c r="G20" s="106" t="s">
        <v>25</v>
      </c>
      <c r="H20" s="99">
        <v>2</v>
      </c>
      <c r="I20" s="92" t="s">
        <v>26</v>
      </c>
      <c r="J20" s="98">
        <v>254</v>
      </c>
      <c r="K20" s="96" t="s">
        <v>26</v>
      </c>
      <c r="L20" s="99">
        <v>7</v>
      </c>
      <c r="M20" s="92" t="s">
        <v>26</v>
      </c>
      <c r="N20" s="104"/>
      <c r="O20" s="104"/>
    </row>
    <row r="21" spans="1:28" ht="17" thickBot="1">
      <c r="A21" s="104"/>
      <c r="B21" s="98">
        <v>218</v>
      </c>
      <c r="C21" s="96" t="s">
        <v>26</v>
      </c>
      <c r="D21" s="99">
        <v>14</v>
      </c>
      <c r="E21" s="92" t="s">
        <v>26</v>
      </c>
      <c r="F21" s="101">
        <v>237</v>
      </c>
      <c r="G21" s="108" t="s">
        <v>25</v>
      </c>
      <c r="H21" s="102">
        <v>2</v>
      </c>
      <c r="I21" s="93" t="s">
        <v>26</v>
      </c>
      <c r="J21" s="101">
        <v>255</v>
      </c>
      <c r="K21" s="119" t="s">
        <v>26</v>
      </c>
      <c r="L21" s="102">
        <v>8</v>
      </c>
      <c r="M21" s="103" t="s">
        <v>25</v>
      </c>
      <c r="N21" s="104"/>
      <c r="O21" s="104"/>
    </row>
    <row r="22" spans="1:28" ht="17" thickBot="1">
      <c r="A22" s="104"/>
      <c r="B22" s="101">
        <v>219</v>
      </c>
      <c r="C22" s="119" t="s">
        <v>26</v>
      </c>
      <c r="D22" s="102">
        <v>14</v>
      </c>
      <c r="E22" s="103" t="s">
        <v>25</v>
      </c>
      <c r="F22" s="104"/>
      <c r="G22" s="104"/>
      <c r="H22" s="104"/>
      <c r="I22" s="104"/>
      <c r="J22" s="105"/>
      <c r="K22" s="105"/>
      <c r="L22" s="105"/>
      <c r="M22" s="104"/>
      <c r="N22" s="104"/>
      <c r="O22" s="104"/>
    </row>
    <row r="23" spans="1:28">
      <c r="A23" s="104"/>
      <c r="B23" s="104"/>
      <c r="C23" s="104"/>
      <c r="D23" s="104"/>
      <c r="E23" s="104"/>
      <c r="F23" s="104"/>
      <c r="G23" s="104"/>
      <c r="H23" s="104"/>
      <c r="I23" s="104"/>
      <c r="J23" s="110"/>
      <c r="K23" s="110"/>
      <c r="L23" s="110"/>
      <c r="M23" s="110"/>
      <c r="N23" s="104"/>
      <c r="O23" s="104"/>
      <c r="P23" s="104"/>
    </row>
    <row r="24" spans="1:28">
      <c r="A24" s="104"/>
      <c r="B24" s="104"/>
      <c r="C24" s="104"/>
      <c r="D24" s="104"/>
      <c r="E24" s="104"/>
      <c r="F24" s="104"/>
      <c r="G24" s="104"/>
      <c r="H24" s="104"/>
      <c r="I24" s="104"/>
      <c r="J24" s="104"/>
      <c r="K24" s="104"/>
      <c r="L24" s="104"/>
      <c r="M24" s="104"/>
      <c r="N24" s="104"/>
      <c r="O24" s="104"/>
      <c r="P24" s="104"/>
    </row>
    <row r="25" spans="1:28">
      <c r="A25" s="104"/>
      <c r="B25" s="104"/>
      <c r="C25" s="104"/>
      <c r="D25" s="104"/>
      <c r="E25" s="104"/>
      <c r="F25" s="104"/>
      <c r="G25" s="104"/>
      <c r="H25" s="104"/>
      <c r="I25" s="104"/>
      <c r="J25" s="104"/>
      <c r="K25" s="104"/>
      <c r="L25" s="104"/>
      <c r="M25" s="104"/>
      <c r="N25" s="104"/>
      <c r="O25" s="104"/>
      <c r="P25" s="104"/>
    </row>
    <row r="26" spans="1:28">
      <c r="A26" s="104"/>
      <c r="B26" s="104"/>
      <c r="C26" s="104"/>
      <c r="D26" s="104"/>
      <c r="E26" s="104"/>
      <c r="F26" s="104"/>
      <c r="G26" s="104"/>
      <c r="H26" s="104"/>
      <c r="I26" s="104"/>
      <c r="J26" s="104"/>
      <c r="K26" s="104"/>
      <c r="L26" s="104"/>
      <c r="M26" s="104"/>
      <c r="N26" s="104"/>
      <c r="O26" s="104"/>
      <c r="P26" s="104"/>
    </row>
    <row r="27" spans="1:28">
      <c r="O27" s="149"/>
      <c r="P27" s="149"/>
      <c r="Q27" s="149"/>
      <c r="R27" s="149"/>
      <c r="S27" s="149"/>
      <c r="T27" s="149"/>
      <c r="U27" s="149"/>
      <c r="V27" s="149"/>
      <c r="W27" s="149"/>
      <c r="X27" s="149"/>
      <c r="Y27" s="149"/>
    </row>
    <row r="28" spans="1:28" ht="17" thickBot="1">
      <c r="O28" s="149"/>
      <c r="P28" s="149"/>
      <c r="Q28" s="149"/>
      <c r="R28" s="149"/>
      <c r="S28" s="149"/>
      <c r="T28" s="149"/>
      <c r="U28" s="149"/>
      <c r="V28" s="149"/>
      <c r="W28" s="149"/>
      <c r="X28" s="149"/>
      <c r="Y28" s="149"/>
    </row>
    <row r="29" spans="1:28" ht="85" customHeight="1" thickBot="1">
      <c r="O29" s="149"/>
      <c r="P29" s="254" t="s">
        <v>43</v>
      </c>
      <c r="Q29" s="255" t="s">
        <v>44</v>
      </c>
      <c r="R29" s="256" t="s">
        <v>74</v>
      </c>
      <c r="S29" s="254" t="s">
        <v>43</v>
      </c>
      <c r="T29" s="255" t="s">
        <v>44</v>
      </c>
      <c r="U29" s="256" t="s">
        <v>74</v>
      </c>
      <c r="V29" s="254" t="s">
        <v>43</v>
      </c>
      <c r="W29" s="255" t="s">
        <v>44</v>
      </c>
      <c r="X29" s="256" t="s">
        <v>74</v>
      </c>
      <c r="Y29" s="149"/>
      <c r="AA29" s="244"/>
      <c r="AB29" s="243"/>
    </row>
    <row r="30" spans="1:28" ht="18" customHeight="1">
      <c r="O30" s="149"/>
      <c r="P30" s="252">
        <v>201</v>
      </c>
      <c r="Q30" s="253">
        <v>3</v>
      </c>
      <c r="R30" s="257" t="s">
        <v>176</v>
      </c>
      <c r="S30" s="252">
        <v>226</v>
      </c>
      <c r="T30" s="253">
        <v>14</v>
      </c>
      <c r="U30" s="262" t="s">
        <v>175</v>
      </c>
      <c r="V30" s="252">
        <v>250</v>
      </c>
      <c r="W30" s="253">
        <v>14</v>
      </c>
      <c r="X30" s="262" t="s">
        <v>175</v>
      </c>
      <c r="Y30" s="149"/>
      <c r="AA30" s="243"/>
      <c r="AB30" s="243"/>
    </row>
    <row r="31" spans="1:28" ht="18" customHeight="1">
      <c r="O31" s="149"/>
      <c r="P31" s="248">
        <v>202</v>
      </c>
      <c r="Q31" s="246">
        <v>14</v>
      </c>
      <c r="R31" s="260" t="s">
        <v>175</v>
      </c>
      <c r="S31" s="248">
        <v>227</v>
      </c>
      <c r="T31" s="246">
        <v>14</v>
      </c>
      <c r="U31" s="260" t="s">
        <v>175</v>
      </c>
      <c r="V31" s="248">
        <v>251</v>
      </c>
      <c r="W31" s="246">
        <v>15</v>
      </c>
      <c r="X31" s="260" t="s">
        <v>175</v>
      </c>
      <c r="Y31" s="149"/>
      <c r="AA31" s="241"/>
      <c r="AB31" s="241"/>
    </row>
    <row r="32" spans="1:28" ht="18" customHeight="1">
      <c r="O32" s="149"/>
      <c r="P32" s="248">
        <v>203</v>
      </c>
      <c r="Q32" s="246">
        <v>5</v>
      </c>
      <c r="R32" s="260" t="s">
        <v>175</v>
      </c>
      <c r="S32" s="248">
        <v>228</v>
      </c>
      <c r="T32" s="246">
        <v>14</v>
      </c>
      <c r="U32" s="260" t="s">
        <v>175</v>
      </c>
      <c r="V32" s="248">
        <v>252</v>
      </c>
      <c r="W32" s="246">
        <v>14</v>
      </c>
      <c r="X32" s="260" t="s">
        <v>175</v>
      </c>
      <c r="Y32" s="149"/>
      <c r="AA32" s="241"/>
      <c r="AB32" s="241"/>
    </row>
    <row r="33" spans="14:28" ht="18" customHeight="1">
      <c r="O33" s="149"/>
      <c r="P33" s="248">
        <v>205</v>
      </c>
      <c r="Q33" s="246">
        <v>14</v>
      </c>
      <c r="R33" s="260" t="s">
        <v>175</v>
      </c>
      <c r="S33" s="248">
        <v>229</v>
      </c>
      <c r="T33" s="246">
        <v>7</v>
      </c>
      <c r="U33" s="260" t="s">
        <v>175</v>
      </c>
      <c r="V33" s="248">
        <v>253</v>
      </c>
      <c r="W33" s="246">
        <v>14</v>
      </c>
      <c r="X33" s="260" t="s">
        <v>175</v>
      </c>
      <c r="Y33" s="149"/>
      <c r="AA33" s="241"/>
      <c r="AB33" s="241"/>
    </row>
    <row r="34" spans="14:28" ht="18" customHeight="1">
      <c r="O34" s="149"/>
      <c r="P34" s="248">
        <v>206</v>
      </c>
      <c r="Q34" s="246">
        <v>5</v>
      </c>
      <c r="R34" s="258" t="s">
        <v>176</v>
      </c>
      <c r="S34" s="248">
        <v>230</v>
      </c>
      <c r="T34" s="246">
        <v>13</v>
      </c>
      <c r="U34" s="258" t="s">
        <v>176</v>
      </c>
      <c r="V34" s="248">
        <v>254</v>
      </c>
      <c r="W34" s="246">
        <v>7</v>
      </c>
      <c r="X34" s="258" t="s">
        <v>176</v>
      </c>
      <c r="Y34" s="149"/>
      <c r="AA34" s="241"/>
      <c r="AB34" s="241"/>
    </row>
    <row r="35" spans="14:28" ht="18" customHeight="1">
      <c r="O35" s="149"/>
      <c r="P35" s="248">
        <v>207</v>
      </c>
      <c r="Q35" s="246">
        <v>12</v>
      </c>
      <c r="R35" s="260" t="s">
        <v>175</v>
      </c>
      <c r="S35" s="248">
        <v>231</v>
      </c>
      <c r="T35" s="246">
        <v>6</v>
      </c>
      <c r="U35" s="260" t="s">
        <v>175</v>
      </c>
      <c r="V35" s="248">
        <v>255</v>
      </c>
      <c r="W35" s="246">
        <v>8</v>
      </c>
      <c r="X35" s="260" t="s">
        <v>175</v>
      </c>
      <c r="Y35" s="149"/>
      <c r="AA35" s="241"/>
      <c r="AB35" s="241"/>
    </row>
    <row r="36" spans="14:28" ht="18" customHeight="1">
      <c r="O36" s="149"/>
      <c r="P36" s="248">
        <v>208</v>
      </c>
      <c r="Q36" s="246">
        <v>10</v>
      </c>
      <c r="R36" s="260" t="s">
        <v>175</v>
      </c>
      <c r="S36" s="248">
        <v>233</v>
      </c>
      <c r="T36" s="246">
        <v>14</v>
      </c>
      <c r="U36" s="260" t="s">
        <v>175</v>
      </c>
      <c r="V36" s="248">
        <v>256</v>
      </c>
      <c r="W36" s="247">
        <v>14</v>
      </c>
      <c r="X36" s="260" t="s">
        <v>175</v>
      </c>
      <c r="Y36" s="149"/>
      <c r="Z36" s="202"/>
      <c r="AA36" s="203"/>
      <c r="AB36" s="241"/>
    </row>
    <row r="37" spans="14:28" ht="18" customHeight="1">
      <c r="N37" s="245"/>
      <c r="O37" s="149"/>
      <c r="P37" s="248">
        <v>211</v>
      </c>
      <c r="Q37" s="246">
        <v>14</v>
      </c>
      <c r="R37" s="260" t="s">
        <v>175</v>
      </c>
      <c r="S37" s="248">
        <v>234</v>
      </c>
      <c r="T37" s="246">
        <v>5</v>
      </c>
      <c r="U37" s="260" t="s">
        <v>175</v>
      </c>
      <c r="V37" s="248">
        <v>258</v>
      </c>
      <c r="W37" s="247">
        <v>14</v>
      </c>
      <c r="X37" s="260" t="s">
        <v>175</v>
      </c>
      <c r="Y37" s="149"/>
      <c r="AA37" s="241"/>
      <c r="AB37" s="241"/>
    </row>
    <row r="38" spans="14:28" ht="18" customHeight="1">
      <c r="O38" s="149"/>
      <c r="P38" s="248">
        <v>212</v>
      </c>
      <c r="Q38" s="246">
        <v>13</v>
      </c>
      <c r="R38" s="260" t="s">
        <v>175</v>
      </c>
      <c r="S38" s="248">
        <v>235</v>
      </c>
      <c r="T38" s="246">
        <v>8</v>
      </c>
      <c r="U38" s="260" t="s">
        <v>175</v>
      </c>
      <c r="V38" s="248">
        <v>259</v>
      </c>
      <c r="W38" s="247">
        <v>14</v>
      </c>
      <c r="X38" s="260" t="s">
        <v>175</v>
      </c>
      <c r="Y38" s="149"/>
      <c r="AA38" s="241"/>
      <c r="AB38" s="241"/>
    </row>
    <row r="39" spans="14:28" ht="18" customHeight="1">
      <c r="O39" s="149"/>
      <c r="P39" s="248">
        <v>214</v>
      </c>
      <c r="Q39" s="246">
        <v>12</v>
      </c>
      <c r="R39" s="260" t="s">
        <v>175</v>
      </c>
      <c r="S39" s="248">
        <v>238</v>
      </c>
      <c r="T39" s="246">
        <v>13</v>
      </c>
      <c r="U39" s="260" t="s">
        <v>175</v>
      </c>
      <c r="V39" s="248">
        <v>260</v>
      </c>
      <c r="W39" s="247">
        <v>14</v>
      </c>
      <c r="X39" s="260" t="s">
        <v>175</v>
      </c>
      <c r="Y39" s="149"/>
      <c r="AA39" s="241"/>
      <c r="AB39" s="240"/>
    </row>
    <row r="40" spans="14:28" ht="18" customHeight="1">
      <c r="O40" s="149"/>
      <c r="P40" s="248">
        <v>215</v>
      </c>
      <c r="Q40" s="246">
        <v>14</v>
      </c>
      <c r="R40" s="258" t="s">
        <v>176</v>
      </c>
      <c r="S40" s="248">
        <v>240</v>
      </c>
      <c r="T40" s="246">
        <v>14</v>
      </c>
      <c r="U40" s="260" t="s">
        <v>175</v>
      </c>
      <c r="V40" s="248">
        <v>261</v>
      </c>
      <c r="W40" s="247">
        <v>13</v>
      </c>
      <c r="X40" s="260" t="s">
        <v>175</v>
      </c>
      <c r="Y40" s="149"/>
      <c r="AA40" s="241"/>
      <c r="AB40" s="240"/>
    </row>
    <row r="41" spans="14:28" ht="18" customHeight="1">
      <c r="O41" s="149"/>
      <c r="P41" s="248">
        <v>216</v>
      </c>
      <c r="Q41" s="246">
        <v>13</v>
      </c>
      <c r="R41" s="260" t="s">
        <v>175</v>
      </c>
      <c r="S41" s="248">
        <v>241</v>
      </c>
      <c r="T41" s="246">
        <v>5</v>
      </c>
      <c r="U41" s="258" t="s">
        <v>176</v>
      </c>
      <c r="V41" s="248">
        <v>262</v>
      </c>
      <c r="W41" s="247">
        <v>14</v>
      </c>
      <c r="X41" s="260" t="s">
        <v>175</v>
      </c>
      <c r="Y41" s="149"/>
      <c r="AA41" s="241"/>
      <c r="AB41" s="240"/>
    </row>
    <row r="42" spans="14:28" ht="18" customHeight="1">
      <c r="O42" s="149"/>
      <c r="P42" s="248">
        <v>217</v>
      </c>
      <c r="Q42" s="246">
        <v>12</v>
      </c>
      <c r="R42" s="258" t="s">
        <v>176</v>
      </c>
      <c r="S42" s="248">
        <v>242</v>
      </c>
      <c r="T42" s="246">
        <v>10</v>
      </c>
      <c r="U42" s="260" t="s">
        <v>175</v>
      </c>
      <c r="V42" s="248">
        <v>263</v>
      </c>
      <c r="W42" s="247">
        <v>13</v>
      </c>
      <c r="X42" s="258" t="s">
        <v>176</v>
      </c>
      <c r="Y42" s="149"/>
      <c r="AA42" s="241"/>
      <c r="AB42" s="240"/>
    </row>
    <row r="43" spans="14:28" ht="18" customHeight="1">
      <c r="O43" s="149"/>
      <c r="P43" s="248">
        <v>218</v>
      </c>
      <c r="Q43" s="246">
        <v>14</v>
      </c>
      <c r="R43" s="258" t="s">
        <v>176</v>
      </c>
      <c r="S43" s="248">
        <v>243</v>
      </c>
      <c r="T43" s="246">
        <v>6</v>
      </c>
      <c r="U43" s="260" t="s">
        <v>175</v>
      </c>
      <c r="V43" s="248">
        <v>264</v>
      </c>
      <c r="W43" s="247">
        <v>14</v>
      </c>
      <c r="X43" s="260" t="s">
        <v>175</v>
      </c>
      <c r="Y43" s="149"/>
      <c r="AA43" s="241"/>
      <c r="AB43" s="240"/>
    </row>
    <row r="44" spans="14:28" ht="18" customHeight="1">
      <c r="O44" s="149"/>
      <c r="P44" s="248">
        <v>219</v>
      </c>
      <c r="Q44" s="246">
        <v>14</v>
      </c>
      <c r="R44" s="260" t="s">
        <v>175</v>
      </c>
      <c r="S44" s="248">
        <v>244</v>
      </c>
      <c r="T44" s="246">
        <v>14</v>
      </c>
      <c r="U44" s="260" t="s">
        <v>175</v>
      </c>
      <c r="V44" s="248">
        <v>265</v>
      </c>
      <c r="W44" s="247">
        <v>14</v>
      </c>
      <c r="X44" s="260" t="s">
        <v>175</v>
      </c>
      <c r="Y44" s="149"/>
      <c r="AA44" s="241"/>
      <c r="AB44" s="240"/>
    </row>
    <row r="45" spans="14:28" ht="18" customHeight="1">
      <c r="O45" s="149"/>
      <c r="P45" s="248">
        <v>221</v>
      </c>
      <c r="Q45" s="246">
        <v>4</v>
      </c>
      <c r="R45" s="260" t="s">
        <v>175</v>
      </c>
      <c r="S45" s="248">
        <v>245</v>
      </c>
      <c r="T45" s="246">
        <v>12</v>
      </c>
      <c r="U45" s="260" t="s">
        <v>175</v>
      </c>
      <c r="V45" s="248">
        <v>266</v>
      </c>
      <c r="W45" s="247">
        <v>5</v>
      </c>
      <c r="X45" s="260" t="s">
        <v>175</v>
      </c>
      <c r="Y45" s="149"/>
      <c r="AA45" s="241"/>
      <c r="AB45" s="240"/>
    </row>
    <row r="46" spans="14:28" ht="18" customHeight="1">
      <c r="O46" s="149"/>
      <c r="P46" s="248">
        <v>222</v>
      </c>
      <c r="Q46" s="246">
        <v>5</v>
      </c>
      <c r="R46" s="260" t="s">
        <v>175</v>
      </c>
      <c r="S46" s="248">
        <v>247</v>
      </c>
      <c r="T46" s="246">
        <v>14</v>
      </c>
      <c r="U46" s="258" t="s">
        <v>176</v>
      </c>
      <c r="V46" s="248">
        <v>267</v>
      </c>
      <c r="W46" s="247">
        <v>14</v>
      </c>
      <c r="X46" s="260" t="s">
        <v>175</v>
      </c>
      <c r="Y46" s="149"/>
      <c r="AA46" s="241"/>
      <c r="AB46" s="240"/>
    </row>
    <row r="47" spans="14:28" ht="18" customHeight="1">
      <c r="O47" s="104"/>
      <c r="P47" s="248">
        <v>223</v>
      </c>
      <c r="Q47" s="246">
        <v>13</v>
      </c>
      <c r="R47" s="260" t="s">
        <v>175</v>
      </c>
      <c r="S47" s="248">
        <v>248</v>
      </c>
      <c r="T47" s="246">
        <v>14</v>
      </c>
      <c r="U47" s="260" t="s">
        <v>175</v>
      </c>
      <c r="V47" s="248">
        <v>269</v>
      </c>
      <c r="W47" s="247">
        <v>14</v>
      </c>
      <c r="X47" s="260" t="s">
        <v>175</v>
      </c>
      <c r="Y47" s="104"/>
      <c r="AA47" s="241"/>
      <c r="AB47" s="240"/>
    </row>
    <row r="48" spans="14:28" ht="18" customHeight="1" thickBot="1">
      <c r="O48" s="104"/>
      <c r="P48" s="248">
        <v>224</v>
      </c>
      <c r="Q48" s="246">
        <v>12</v>
      </c>
      <c r="R48" s="260" t="s">
        <v>175</v>
      </c>
      <c r="S48" s="249">
        <v>249</v>
      </c>
      <c r="T48" s="250">
        <v>14</v>
      </c>
      <c r="U48" s="261" t="s">
        <v>175</v>
      </c>
      <c r="V48" s="249">
        <v>270</v>
      </c>
      <c r="W48" s="251">
        <v>2</v>
      </c>
      <c r="X48" s="259" t="s">
        <v>176</v>
      </c>
      <c r="Y48" s="105"/>
      <c r="Z48" s="105"/>
      <c r="AA48" s="241"/>
      <c r="AB48" s="240"/>
    </row>
    <row r="49" spans="15:28" ht="18" customHeight="1" thickBot="1">
      <c r="O49" s="104"/>
      <c r="P49" s="249">
        <v>225</v>
      </c>
      <c r="Q49" s="250">
        <v>11</v>
      </c>
      <c r="R49" s="261" t="s">
        <v>175</v>
      </c>
      <c r="S49" s="150"/>
      <c r="T49" s="150"/>
      <c r="U49" s="150"/>
      <c r="V49" s="150"/>
      <c r="W49" s="150"/>
      <c r="X49" s="150"/>
      <c r="Y49" s="104"/>
      <c r="AA49" s="241"/>
      <c r="AB49" s="240"/>
    </row>
    <row r="50" spans="15:28">
      <c r="O50" s="104"/>
      <c r="P50" s="104"/>
      <c r="Q50" s="104"/>
      <c r="R50" s="104"/>
      <c r="S50" s="104"/>
      <c r="T50" s="104"/>
      <c r="U50" s="104"/>
      <c r="V50" s="104"/>
      <c r="W50" s="104"/>
      <c r="X50" s="104"/>
      <c r="Y50" s="104"/>
      <c r="AA50" s="241"/>
      <c r="AB50" s="240"/>
    </row>
    <row r="51" spans="15:28">
      <c r="AA51" s="241"/>
      <c r="AB51" s="240"/>
    </row>
    <row r="56" spans="15:28">
      <c r="T56" s="237"/>
    </row>
    <row r="71" spans="26:28">
      <c r="Z71" s="239"/>
      <c r="AA71" s="240"/>
      <c r="AB71" s="240"/>
    </row>
    <row r="72" spans="26:28">
      <c r="Z72" s="239"/>
      <c r="AA72" s="241"/>
      <c r="AB72" s="242"/>
    </row>
    <row r="73" spans="26:28">
      <c r="Z73" s="239"/>
      <c r="AA73" s="240"/>
      <c r="AB73" s="240"/>
    </row>
    <row r="74" spans="26:28">
      <c r="Z74" s="239"/>
      <c r="AA74" s="240"/>
      <c r="AB74" s="240"/>
    </row>
    <row r="75" spans="26:28">
      <c r="Z75" s="239"/>
      <c r="AA75" s="240"/>
      <c r="AB75" s="240"/>
    </row>
    <row r="76" spans="26:28">
      <c r="Z76" s="239"/>
      <c r="AA76" s="240"/>
      <c r="AB76" s="240"/>
    </row>
    <row r="77" spans="26:28">
      <c r="Z77" s="239"/>
      <c r="AA77" s="240"/>
      <c r="AB77" s="240"/>
    </row>
    <row r="78" spans="26:28">
      <c r="Z78" s="239"/>
      <c r="AA78" s="240"/>
      <c r="AB78" s="240"/>
    </row>
    <row r="79" spans="26:28">
      <c r="Z79" s="239"/>
      <c r="AA79" s="240"/>
      <c r="AB79" s="240"/>
    </row>
    <row r="80" spans="26:28">
      <c r="Z80" s="239"/>
      <c r="AA80" s="240"/>
      <c r="AB80" s="240"/>
    </row>
    <row r="81" spans="26:28">
      <c r="Z81" s="239"/>
      <c r="AA81" s="240"/>
      <c r="AB81" s="240"/>
    </row>
    <row r="82" spans="26:28">
      <c r="Z82" s="239"/>
      <c r="AA82" s="240"/>
      <c r="AB82" s="240"/>
    </row>
    <row r="83" spans="26:28">
      <c r="Z83" s="239"/>
      <c r="AA83" s="241"/>
      <c r="AB83" s="242"/>
    </row>
    <row r="84" spans="26:28">
      <c r="Z84" s="239"/>
      <c r="AA84" s="240"/>
      <c r="AB84" s="240"/>
    </row>
    <row r="85" spans="26:28">
      <c r="Z85" s="239"/>
      <c r="AA85" s="240"/>
      <c r="AB85" s="240"/>
    </row>
    <row r="86" spans="26:28">
      <c r="AA86" s="238"/>
      <c r="AB86" s="238"/>
    </row>
  </sheetData>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24A54-6C92-9E45-8E77-7DEA35F5C8F7}">
  <dimension ref="B5:BE115"/>
  <sheetViews>
    <sheetView zoomScale="110" zoomScaleNormal="110" workbookViewId="0">
      <selection activeCell="C6" sqref="C6:M6"/>
    </sheetView>
  </sheetViews>
  <sheetFormatPr baseColWidth="10" defaultRowHeight="16"/>
  <cols>
    <col min="1" max="1" width="10.83203125" customWidth="1"/>
    <col min="3" max="3" width="4.33203125" bestFit="1" customWidth="1"/>
    <col min="4" max="12" width="6" bestFit="1" customWidth="1"/>
    <col min="13" max="13" width="7" bestFit="1" customWidth="1"/>
    <col min="14" max="14" width="5.33203125" customWidth="1"/>
    <col min="15" max="15" width="4.33203125" bestFit="1" customWidth="1"/>
    <col min="16" max="24" width="6" bestFit="1" customWidth="1"/>
    <col min="25" max="25" width="7" bestFit="1" customWidth="1"/>
    <col min="27" max="27" width="8" bestFit="1" customWidth="1"/>
    <col min="28" max="28" width="13.5" style="1" bestFit="1" customWidth="1"/>
    <col min="29" max="29" width="13.6640625" style="1" bestFit="1" customWidth="1"/>
    <col min="30" max="30" width="15.83203125" style="1" bestFit="1" customWidth="1"/>
    <col min="31" max="31" width="13.83203125" style="270" customWidth="1"/>
    <col min="32" max="32" width="4.6640625" style="270" customWidth="1"/>
    <col min="33" max="33" width="4.6640625" style="270" bestFit="1" customWidth="1"/>
    <col min="34" max="34" width="10.5" style="270" bestFit="1" customWidth="1"/>
    <col min="35" max="35" width="14.83203125" style="270" bestFit="1" customWidth="1"/>
    <col min="36" max="37" width="18.6640625" bestFit="1" customWidth="1"/>
    <col min="38" max="57" width="6.1640625" customWidth="1"/>
  </cols>
  <sheetData>
    <row r="5" spans="2:55">
      <c r="B5" s="329"/>
      <c r="C5" s="329"/>
      <c r="D5" s="329"/>
      <c r="E5" s="329"/>
      <c r="F5" s="329"/>
      <c r="G5" s="329"/>
      <c r="H5" s="329"/>
      <c r="I5" s="329"/>
      <c r="J5" s="329"/>
      <c r="K5" s="329"/>
      <c r="L5" s="329"/>
      <c r="M5" s="329"/>
      <c r="N5" s="329"/>
      <c r="O5" s="329"/>
      <c r="P5" s="329"/>
      <c r="Q5" s="329"/>
      <c r="R5" s="329"/>
      <c r="S5" s="329"/>
      <c r="T5" s="329"/>
      <c r="U5" s="329"/>
      <c r="V5" s="329"/>
      <c r="W5" s="329"/>
      <c r="X5" s="329"/>
      <c r="Y5" s="329"/>
      <c r="Z5" s="329"/>
    </row>
    <row r="6" spans="2:55" ht="17">
      <c r="B6" s="329"/>
      <c r="C6" s="702" t="s">
        <v>208</v>
      </c>
      <c r="D6" s="702"/>
      <c r="E6" s="702"/>
      <c r="F6" s="702"/>
      <c r="G6" s="702"/>
      <c r="H6" s="702"/>
      <c r="I6" s="702"/>
      <c r="J6" s="702"/>
      <c r="K6" s="702"/>
      <c r="L6" s="702"/>
      <c r="M6" s="702"/>
      <c r="N6" s="329"/>
      <c r="O6" s="702" t="s">
        <v>209</v>
      </c>
      <c r="P6" s="702"/>
      <c r="Q6" s="702"/>
      <c r="R6" s="702"/>
      <c r="S6" s="702"/>
      <c r="T6" s="702"/>
      <c r="U6" s="702"/>
      <c r="V6" s="702"/>
      <c r="W6" s="702"/>
      <c r="X6" s="702"/>
      <c r="Y6" s="702"/>
      <c r="Z6" s="329"/>
      <c r="AA6" s="151"/>
      <c r="AB6" s="333" t="s">
        <v>210</v>
      </c>
      <c r="AC6" s="149"/>
      <c r="AD6" s="149"/>
      <c r="AE6" s="334"/>
      <c r="AF6" s="334"/>
    </row>
    <row r="7" spans="2:55" ht="17">
      <c r="B7" s="329"/>
      <c r="C7" s="350" t="s">
        <v>43</v>
      </c>
      <c r="D7" s="351" t="s">
        <v>46</v>
      </c>
      <c r="E7" s="352" t="s">
        <v>47</v>
      </c>
      <c r="F7" s="353" t="s">
        <v>48</v>
      </c>
      <c r="G7" s="353" t="s">
        <v>49</v>
      </c>
      <c r="H7" s="353" t="s">
        <v>50</v>
      </c>
      <c r="I7" s="353" t="s">
        <v>51</v>
      </c>
      <c r="J7" s="353" t="s">
        <v>52</v>
      </c>
      <c r="K7" s="353" t="s">
        <v>53</v>
      </c>
      <c r="L7" s="353" t="s">
        <v>54</v>
      </c>
      <c r="M7" s="353" t="s">
        <v>55</v>
      </c>
      <c r="N7" s="329"/>
      <c r="O7" s="350" t="s">
        <v>43</v>
      </c>
      <c r="P7" s="351" t="s">
        <v>46</v>
      </c>
      <c r="Q7" s="352" t="s">
        <v>47</v>
      </c>
      <c r="R7" s="353" t="s">
        <v>48</v>
      </c>
      <c r="S7" s="353" t="s">
        <v>49</v>
      </c>
      <c r="T7" s="353" t="s">
        <v>50</v>
      </c>
      <c r="U7" s="353" t="s">
        <v>51</v>
      </c>
      <c r="V7" s="353" t="s">
        <v>52</v>
      </c>
      <c r="W7" s="353" t="s">
        <v>53</v>
      </c>
      <c r="X7" s="353" t="s">
        <v>54</v>
      </c>
      <c r="Y7" s="353" t="s">
        <v>55</v>
      </c>
      <c r="Z7" s="329"/>
      <c r="AA7" s="151"/>
      <c r="AF7" s="334" t="s">
        <v>211</v>
      </c>
      <c r="AG7" s="332"/>
      <c r="AI7"/>
    </row>
    <row r="8" spans="2:55">
      <c r="B8" s="329"/>
      <c r="C8" s="347">
        <v>202</v>
      </c>
      <c r="D8" s="348">
        <v>8</v>
      </c>
      <c r="E8" s="349">
        <v>32</v>
      </c>
      <c r="F8" s="349">
        <v>25</v>
      </c>
      <c r="G8" s="349">
        <v>21</v>
      </c>
      <c r="H8" s="349">
        <v>21</v>
      </c>
      <c r="I8" s="349">
        <v>11</v>
      </c>
      <c r="J8" s="349">
        <v>11</v>
      </c>
      <c r="K8" s="349">
        <v>11</v>
      </c>
      <c r="L8" s="349">
        <v>18</v>
      </c>
      <c r="M8" s="349">
        <v>38</v>
      </c>
      <c r="N8" s="329"/>
      <c r="O8" s="347">
        <v>202</v>
      </c>
      <c r="P8" s="348">
        <v>4</v>
      </c>
      <c r="Q8" s="349">
        <v>15</v>
      </c>
      <c r="R8" s="349">
        <v>6</v>
      </c>
      <c r="S8" s="349">
        <v>2</v>
      </c>
      <c r="T8" s="349">
        <v>7</v>
      </c>
      <c r="U8" s="349">
        <v>5</v>
      </c>
      <c r="V8" s="349">
        <v>2</v>
      </c>
      <c r="W8" s="349">
        <v>4</v>
      </c>
      <c r="X8" s="349">
        <v>8</v>
      </c>
      <c r="Y8" s="349">
        <v>20</v>
      </c>
      <c r="Z8" s="329"/>
      <c r="AA8" s="151"/>
      <c r="AF8" s="334"/>
      <c r="AR8" s="1"/>
      <c r="AS8" s="1" t="s">
        <v>211</v>
      </c>
      <c r="AT8" s="1" t="s">
        <v>211</v>
      </c>
      <c r="AW8" t="s">
        <v>211</v>
      </c>
      <c r="AX8" t="s">
        <v>211</v>
      </c>
      <c r="AY8" t="s">
        <v>211</v>
      </c>
      <c r="AZ8" t="s">
        <v>211</v>
      </c>
      <c r="BA8" t="s">
        <v>211</v>
      </c>
      <c r="BB8" t="s">
        <v>211</v>
      </c>
      <c r="BC8" t="s">
        <v>211</v>
      </c>
    </row>
    <row r="9" spans="2:55">
      <c r="B9" s="329"/>
      <c r="C9" s="346">
        <v>203</v>
      </c>
      <c r="D9" s="345">
        <v>0</v>
      </c>
      <c r="E9" s="343">
        <v>0</v>
      </c>
      <c r="F9" s="343">
        <v>0</v>
      </c>
      <c r="G9" s="343">
        <v>0</v>
      </c>
      <c r="H9" s="343">
        <v>0</v>
      </c>
      <c r="I9" s="343">
        <v>0</v>
      </c>
      <c r="J9" s="342">
        <v>28</v>
      </c>
      <c r="K9" s="342">
        <v>15</v>
      </c>
      <c r="L9" s="343">
        <v>0</v>
      </c>
      <c r="M9" s="343">
        <v>0</v>
      </c>
      <c r="N9" s="329"/>
      <c r="O9" s="346">
        <v>203</v>
      </c>
      <c r="P9" s="345">
        <v>0</v>
      </c>
      <c r="Q9" s="343">
        <v>0</v>
      </c>
      <c r="R9" s="343">
        <v>0</v>
      </c>
      <c r="S9" s="343">
        <v>0</v>
      </c>
      <c r="T9" s="343">
        <v>0</v>
      </c>
      <c r="U9" s="343">
        <v>0</v>
      </c>
      <c r="V9" s="342">
        <v>10</v>
      </c>
      <c r="W9" s="342">
        <v>6</v>
      </c>
      <c r="X9" s="343">
        <v>0</v>
      </c>
      <c r="Y9" s="343">
        <v>0</v>
      </c>
      <c r="Z9" s="329"/>
      <c r="AA9" s="151"/>
      <c r="AF9" s="334"/>
      <c r="AR9" s="1"/>
      <c r="AS9" s="1" t="s">
        <v>211</v>
      </c>
      <c r="AT9" s="1" t="s">
        <v>211</v>
      </c>
      <c r="AW9" t="s">
        <v>211</v>
      </c>
      <c r="AX9" t="s">
        <v>211</v>
      </c>
      <c r="AY9" t="s">
        <v>211</v>
      </c>
      <c r="AZ9" t="s">
        <v>211</v>
      </c>
      <c r="BA9" t="s">
        <v>211</v>
      </c>
      <c r="BB9" t="s">
        <v>211</v>
      </c>
      <c r="BC9" t="s">
        <v>211</v>
      </c>
    </row>
    <row r="10" spans="2:55">
      <c r="B10" s="329"/>
      <c r="C10" s="346">
        <v>205</v>
      </c>
      <c r="D10" s="344">
        <v>31</v>
      </c>
      <c r="E10" s="342">
        <v>36</v>
      </c>
      <c r="F10" s="342">
        <v>33</v>
      </c>
      <c r="G10" s="342">
        <v>54</v>
      </c>
      <c r="H10" s="342">
        <v>33</v>
      </c>
      <c r="I10" s="342">
        <v>33</v>
      </c>
      <c r="J10" s="342">
        <v>33</v>
      </c>
      <c r="K10" s="342">
        <v>37</v>
      </c>
      <c r="L10" s="342">
        <v>32</v>
      </c>
      <c r="M10" s="342">
        <v>40</v>
      </c>
      <c r="N10" s="329"/>
      <c r="O10" s="346">
        <v>205</v>
      </c>
      <c r="P10" s="344">
        <v>21</v>
      </c>
      <c r="Q10" s="342">
        <v>22</v>
      </c>
      <c r="R10" s="342">
        <v>14</v>
      </c>
      <c r="S10" s="342">
        <v>41</v>
      </c>
      <c r="T10" s="342">
        <v>23</v>
      </c>
      <c r="U10" s="342">
        <v>18</v>
      </c>
      <c r="V10" s="342">
        <v>28</v>
      </c>
      <c r="W10" s="342">
        <v>18</v>
      </c>
      <c r="X10" s="342">
        <v>19</v>
      </c>
      <c r="Y10" s="342">
        <v>19</v>
      </c>
      <c r="Z10" s="329"/>
      <c r="AA10" s="151"/>
      <c r="AF10" s="334"/>
      <c r="AR10" s="1"/>
      <c r="AS10" s="1" t="s">
        <v>211</v>
      </c>
      <c r="AT10" s="1" t="s">
        <v>211</v>
      </c>
      <c r="AV10" s="1" t="s">
        <v>211</v>
      </c>
      <c r="AW10" t="s">
        <v>211</v>
      </c>
      <c r="AX10" t="s">
        <v>211</v>
      </c>
      <c r="AY10" t="s">
        <v>211</v>
      </c>
      <c r="AZ10" t="s">
        <v>211</v>
      </c>
      <c r="BA10" t="s">
        <v>211</v>
      </c>
      <c r="BB10" t="s">
        <v>211</v>
      </c>
      <c r="BC10" t="s">
        <v>211</v>
      </c>
    </row>
    <row r="11" spans="2:55">
      <c r="B11" s="329"/>
      <c r="C11" s="346">
        <v>207</v>
      </c>
      <c r="D11" s="344">
        <v>43</v>
      </c>
      <c r="E11" s="342">
        <v>60</v>
      </c>
      <c r="F11" s="342">
        <v>60</v>
      </c>
      <c r="G11" s="342">
        <v>30</v>
      </c>
      <c r="H11" s="342">
        <v>57</v>
      </c>
      <c r="I11" s="342">
        <v>56</v>
      </c>
      <c r="J11" s="342">
        <v>56</v>
      </c>
      <c r="K11" s="342">
        <v>55</v>
      </c>
      <c r="L11" s="342">
        <v>33</v>
      </c>
      <c r="M11" s="343">
        <v>0</v>
      </c>
      <c r="N11" s="329"/>
      <c r="O11" s="346">
        <v>207</v>
      </c>
      <c r="P11" s="344">
        <v>24</v>
      </c>
      <c r="Q11" s="342">
        <v>28</v>
      </c>
      <c r="R11" s="342">
        <v>30</v>
      </c>
      <c r="S11" s="342">
        <v>27</v>
      </c>
      <c r="T11" s="342">
        <v>34</v>
      </c>
      <c r="U11" s="342">
        <v>33</v>
      </c>
      <c r="V11" s="342">
        <v>12</v>
      </c>
      <c r="W11" s="342">
        <v>25</v>
      </c>
      <c r="X11" s="342">
        <v>17</v>
      </c>
      <c r="Y11" s="343">
        <v>0</v>
      </c>
      <c r="Z11" s="329"/>
      <c r="AA11" s="151"/>
      <c r="AF11" s="334"/>
      <c r="AR11" s="1"/>
      <c r="AS11" s="1" t="s">
        <v>211</v>
      </c>
      <c r="AT11" s="1" t="s">
        <v>211</v>
      </c>
      <c r="AV11" s="1" t="s">
        <v>211</v>
      </c>
      <c r="AW11" t="s">
        <v>211</v>
      </c>
      <c r="AX11" t="s">
        <v>211</v>
      </c>
      <c r="AY11" t="s">
        <v>211</v>
      </c>
      <c r="AZ11" t="s">
        <v>211</v>
      </c>
      <c r="BA11" t="s">
        <v>211</v>
      </c>
      <c r="BB11" t="s">
        <v>211</v>
      </c>
      <c r="BC11" t="s">
        <v>211</v>
      </c>
    </row>
    <row r="12" spans="2:55">
      <c r="B12" s="329"/>
      <c r="C12" s="346">
        <v>208</v>
      </c>
      <c r="D12" s="344">
        <v>24</v>
      </c>
      <c r="E12" s="342">
        <v>26</v>
      </c>
      <c r="F12" s="342">
        <v>29</v>
      </c>
      <c r="G12" s="342">
        <v>18</v>
      </c>
      <c r="H12" s="343">
        <v>0</v>
      </c>
      <c r="I12" s="342">
        <v>23</v>
      </c>
      <c r="J12" s="342">
        <v>22</v>
      </c>
      <c r="K12" s="342">
        <v>25</v>
      </c>
      <c r="L12" s="343">
        <v>0</v>
      </c>
      <c r="M12" s="343">
        <v>0</v>
      </c>
      <c r="N12" s="329"/>
      <c r="O12" s="346">
        <v>208</v>
      </c>
      <c r="P12" s="344">
        <v>6</v>
      </c>
      <c r="Q12" s="342">
        <v>19</v>
      </c>
      <c r="R12" s="342">
        <v>16</v>
      </c>
      <c r="S12" s="342">
        <v>10</v>
      </c>
      <c r="T12" s="343">
        <v>0</v>
      </c>
      <c r="U12" s="342">
        <v>10</v>
      </c>
      <c r="V12" s="342">
        <v>18</v>
      </c>
      <c r="W12" s="342">
        <v>5</v>
      </c>
      <c r="X12" s="343">
        <v>0</v>
      </c>
      <c r="Y12" s="343">
        <v>0</v>
      </c>
      <c r="Z12" s="329"/>
      <c r="AA12" s="151"/>
      <c r="AF12" s="334"/>
      <c r="AR12" s="1"/>
      <c r="AS12" s="1" t="s">
        <v>211</v>
      </c>
      <c r="AT12" s="1" t="s">
        <v>211</v>
      </c>
      <c r="AW12" t="s">
        <v>211</v>
      </c>
      <c r="AX12" t="s">
        <v>211</v>
      </c>
      <c r="AY12" t="s">
        <v>211</v>
      </c>
      <c r="AZ12" t="s">
        <v>211</v>
      </c>
      <c r="BA12" t="s">
        <v>211</v>
      </c>
      <c r="BB12" t="s">
        <v>211</v>
      </c>
      <c r="BC12" t="s">
        <v>211</v>
      </c>
    </row>
    <row r="13" spans="2:55">
      <c r="B13" s="329"/>
      <c r="C13" s="346">
        <v>211</v>
      </c>
      <c r="D13" s="344">
        <v>38</v>
      </c>
      <c r="E13" s="342">
        <v>43</v>
      </c>
      <c r="F13" s="342">
        <v>49</v>
      </c>
      <c r="G13" s="342">
        <v>26</v>
      </c>
      <c r="H13" s="342">
        <v>32</v>
      </c>
      <c r="I13" s="342">
        <v>25</v>
      </c>
      <c r="J13" s="342">
        <v>44</v>
      </c>
      <c r="K13" s="342">
        <v>38</v>
      </c>
      <c r="L13" s="342">
        <v>32</v>
      </c>
      <c r="M13" s="342">
        <v>29</v>
      </c>
      <c r="N13" s="329"/>
      <c r="O13" s="346">
        <v>211</v>
      </c>
      <c r="P13" s="344">
        <v>9</v>
      </c>
      <c r="Q13" s="342">
        <v>31</v>
      </c>
      <c r="R13" s="342">
        <v>32</v>
      </c>
      <c r="S13" s="342">
        <v>15</v>
      </c>
      <c r="T13" s="342">
        <v>13</v>
      </c>
      <c r="U13" s="342">
        <v>12</v>
      </c>
      <c r="V13" s="342">
        <v>30</v>
      </c>
      <c r="W13" s="342">
        <v>15</v>
      </c>
      <c r="X13" s="342">
        <v>10</v>
      </c>
      <c r="Y13" s="342">
        <v>21</v>
      </c>
      <c r="Z13" s="329"/>
      <c r="AA13" s="151"/>
      <c r="AF13" s="334"/>
      <c r="AR13" s="1"/>
      <c r="AS13" s="1" t="s">
        <v>211</v>
      </c>
      <c r="AT13" s="1" t="s">
        <v>211</v>
      </c>
      <c r="AV13" s="1" t="s">
        <v>211</v>
      </c>
      <c r="AW13" t="s">
        <v>211</v>
      </c>
      <c r="AX13" t="s">
        <v>211</v>
      </c>
      <c r="AY13" t="s">
        <v>211</v>
      </c>
      <c r="AZ13" t="s">
        <v>211</v>
      </c>
      <c r="BA13" t="s">
        <v>211</v>
      </c>
      <c r="BB13" t="s">
        <v>211</v>
      </c>
      <c r="BC13" t="s">
        <v>211</v>
      </c>
    </row>
    <row r="14" spans="2:55">
      <c r="B14" s="329"/>
      <c r="C14" s="346">
        <v>212</v>
      </c>
      <c r="D14" s="344">
        <v>49</v>
      </c>
      <c r="E14" s="342">
        <v>1</v>
      </c>
      <c r="F14" s="342">
        <v>32</v>
      </c>
      <c r="G14" s="342">
        <v>6</v>
      </c>
      <c r="H14" s="342">
        <v>15</v>
      </c>
      <c r="I14" s="343">
        <v>0</v>
      </c>
      <c r="J14" s="343">
        <v>0</v>
      </c>
      <c r="K14" s="343">
        <v>0</v>
      </c>
      <c r="L14" s="343">
        <v>0</v>
      </c>
      <c r="M14" s="343">
        <v>0</v>
      </c>
      <c r="N14" s="329"/>
      <c r="O14" s="346">
        <v>212</v>
      </c>
      <c r="P14" s="344">
        <v>25</v>
      </c>
      <c r="Q14" s="343">
        <v>0</v>
      </c>
      <c r="R14" s="342">
        <v>9</v>
      </c>
      <c r="S14" s="342">
        <v>2</v>
      </c>
      <c r="T14" s="342">
        <v>8</v>
      </c>
      <c r="U14" s="343">
        <v>0</v>
      </c>
      <c r="V14" s="343">
        <v>0</v>
      </c>
      <c r="W14" s="343">
        <v>0</v>
      </c>
      <c r="X14" s="343">
        <v>0</v>
      </c>
      <c r="Y14" s="343">
        <v>0</v>
      </c>
      <c r="Z14" s="329"/>
      <c r="AA14" s="151"/>
      <c r="AF14" s="334"/>
      <c r="AR14" s="1"/>
      <c r="AS14" s="1" t="s">
        <v>211</v>
      </c>
      <c r="AT14" s="1" t="s">
        <v>211</v>
      </c>
      <c r="AW14" t="s">
        <v>211</v>
      </c>
      <c r="AX14" t="s">
        <v>211</v>
      </c>
      <c r="AY14" t="s">
        <v>211</v>
      </c>
      <c r="AZ14" t="s">
        <v>211</v>
      </c>
      <c r="BA14" t="s">
        <v>211</v>
      </c>
      <c r="BB14" t="s">
        <v>211</v>
      </c>
      <c r="BC14" t="s">
        <v>211</v>
      </c>
    </row>
    <row r="15" spans="2:55">
      <c r="B15" s="329"/>
      <c r="C15" s="346">
        <v>214</v>
      </c>
      <c r="D15" s="344">
        <v>25</v>
      </c>
      <c r="E15" s="342">
        <v>26</v>
      </c>
      <c r="F15" s="342">
        <v>15</v>
      </c>
      <c r="G15" s="342">
        <v>1</v>
      </c>
      <c r="H15" s="342">
        <v>33</v>
      </c>
      <c r="I15" s="342">
        <v>15</v>
      </c>
      <c r="J15" s="342">
        <v>11</v>
      </c>
      <c r="K15" s="343">
        <v>0</v>
      </c>
      <c r="L15" s="343">
        <v>0</v>
      </c>
      <c r="M15" s="343">
        <v>0</v>
      </c>
      <c r="N15" s="329"/>
      <c r="O15" s="346">
        <v>214</v>
      </c>
      <c r="P15" s="344">
        <v>17</v>
      </c>
      <c r="Q15" s="342">
        <v>20</v>
      </c>
      <c r="R15" s="342">
        <v>5</v>
      </c>
      <c r="S15" s="342">
        <v>1</v>
      </c>
      <c r="T15" s="342">
        <v>12</v>
      </c>
      <c r="U15" s="342">
        <v>12</v>
      </c>
      <c r="V15" s="342">
        <v>8</v>
      </c>
      <c r="W15" s="343">
        <v>0</v>
      </c>
      <c r="X15" s="343">
        <v>0</v>
      </c>
      <c r="Y15" s="343">
        <v>0</v>
      </c>
      <c r="Z15" s="329"/>
      <c r="AA15" s="151"/>
      <c r="AF15" s="334"/>
      <c r="AR15" s="1"/>
      <c r="AS15" s="1" t="s">
        <v>211</v>
      </c>
      <c r="AT15" s="1" t="s">
        <v>211</v>
      </c>
      <c r="AW15" t="s">
        <v>211</v>
      </c>
      <c r="AX15" t="s">
        <v>211</v>
      </c>
      <c r="AY15" t="s">
        <v>211</v>
      </c>
      <c r="AZ15" t="s">
        <v>211</v>
      </c>
      <c r="BA15" t="s">
        <v>211</v>
      </c>
      <c r="BB15" t="s">
        <v>211</v>
      </c>
      <c r="BC15" t="s">
        <v>211</v>
      </c>
    </row>
    <row r="16" spans="2:55">
      <c r="B16" s="329"/>
      <c r="C16" s="346">
        <v>216</v>
      </c>
      <c r="D16" s="344">
        <v>31</v>
      </c>
      <c r="E16" s="342">
        <v>46</v>
      </c>
      <c r="F16" s="342">
        <v>44</v>
      </c>
      <c r="G16" s="342">
        <v>33</v>
      </c>
      <c r="H16" s="342">
        <v>47</v>
      </c>
      <c r="I16" s="342">
        <v>34</v>
      </c>
      <c r="J16" s="342">
        <v>0</v>
      </c>
      <c r="K16" s="342">
        <v>26</v>
      </c>
      <c r="L16" s="342">
        <v>24</v>
      </c>
      <c r="M16" s="342">
        <v>17</v>
      </c>
      <c r="N16" s="329"/>
      <c r="O16" s="346">
        <v>216</v>
      </c>
      <c r="P16" s="344">
        <v>17</v>
      </c>
      <c r="Q16" s="342">
        <v>36</v>
      </c>
      <c r="R16" s="342">
        <v>24</v>
      </c>
      <c r="S16" s="342">
        <v>17</v>
      </c>
      <c r="T16" s="342">
        <v>17</v>
      </c>
      <c r="U16" s="342">
        <v>12</v>
      </c>
      <c r="V16" s="343">
        <v>0</v>
      </c>
      <c r="W16" s="342">
        <v>14</v>
      </c>
      <c r="X16" s="342">
        <v>7</v>
      </c>
      <c r="Y16" s="342">
        <v>6</v>
      </c>
      <c r="Z16" s="329"/>
      <c r="AA16" s="151"/>
      <c r="AF16" s="334"/>
      <c r="AR16" s="1"/>
      <c r="AS16" s="1" t="s">
        <v>211</v>
      </c>
      <c r="AT16" s="1" t="s">
        <v>211</v>
      </c>
      <c r="AV16" s="1" t="s">
        <v>211</v>
      </c>
      <c r="AW16" t="s">
        <v>211</v>
      </c>
      <c r="AX16" t="s">
        <v>211</v>
      </c>
      <c r="AY16" t="s">
        <v>211</v>
      </c>
      <c r="AZ16" t="s">
        <v>211</v>
      </c>
      <c r="BA16" t="s">
        <v>211</v>
      </c>
      <c r="BB16" t="s">
        <v>211</v>
      </c>
      <c r="BC16" t="s">
        <v>211</v>
      </c>
    </row>
    <row r="17" spans="2:55">
      <c r="B17" s="329"/>
      <c r="C17" s="346">
        <v>219</v>
      </c>
      <c r="D17" s="344">
        <v>20</v>
      </c>
      <c r="E17" s="342">
        <v>61</v>
      </c>
      <c r="F17" s="342">
        <v>37</v>
      </c>
      <c r="G17" s="342">
        <v>47</v>
      </c>
      <c r="H17" s="342">
        <v>35</v>
      </c>
      <c r="I17" s="342">
        <v>44</v>
      </c>
      <c r="J17" s="342">
        <v>42</v>
      </c>
      <c r="K17" s="342">
        <v>50</v>
      </c>
      <c r="L17" s="342">
        <v>48</v>
      </c>
      <c r="M17" s="342">
        <v>43</v>
      </c>
      <c r="N17" s="329"/>
      <c r="O17" s="346">
        <v>219</v>
      </c>
      <c r="P17" s="344">
        <v>9</v>
      </c>
      <c r="Q17" s="342">
        <v>35</v>
      </c>
      <c r="R17" s="342">
        <v>26</v>
      </c>
      <c r="S17" s="342">
        <v>37</v>
      </c>
      <c r="T17" s="342">
        <v>19</v>
      </c>
      <c r="U17" s="342">
        <v>24</v>
      </c>
      <c r="V17" s="342">
        <v>21</v>
      </c>
      <c r="W17" s="342">
        <v>27</v>
      </c>
      <c r="X17" s="342">
        <v>21</v>
      </c>
      <c r="Y17" s="342">
        <v>28</v>
      </c>
      <c r="Z17" s="329"/>
      <c r="AA17" s="151"/>
      <c r="AF17" s="334"/>
      <c r="AR17" s="1"/>
      <c r="AS17" s="1" t="s">
        <v>211</v>
      </c>
      <c r="AT17" s="1" t="s">
        <v>211</v>
      </c>
      <c r="AV17" s="1" t="s">
        <v>211</v>
      </c>
      <c r="AW17" t="s">
        <v>211</v>
      </c>
      <c r="AX17" t="s">
        <v>211</v>
      </c>
      <c r="AY17" t="s">
        <v>211</v>
      </c>
      <c r="AZ17" t="s">
        <v>211</v>
      </c>
      <c r="BA17" t="s">
        <v>211</v>
      </c>
      <c r="BB17" t="s">
        <v>211</v>
      </c>
      <c r="BC17" t="s">
        <v>211</v>
      </c>
    </row>
    <row r="18" spans="2:55">
      <c r="B18" s="329"/>
      <c r="C18" s="346">
        <v>221</v>
      </c>
      <c r="D18" s="344">
        <v>15</v>
      </c>
      <c r="E18" s="343">
        <v>0</v>
      </c>
      <c r="F18" s="343">
        <v>0</v>
      </c>
      <c r="G18" s="343">
        <v>0</v>
      </c>
      <c r="H18" s="343">
        <v>0</v>
      </c>
      <c r="I18" s="343">
        <v>0</v>
      </c>
      <c r="J18" s="343">
        <v>0</v>
      </c>
      <c r="K18" s="343">
        <v>0</v>
      </c>
      <c r="L18" s="343">
        <v>0</v>
      </c>
      <c r="M18" s="343">
        <v>0</v>
      </c>
      <c r="N18" s="329"/>
      <c r="O18" s="346">
        <v>221</v>
      </c>
      <c r="P18" s="344">
        <v>4</v>
      </c>
      <c r="Q18" s="343">
        <v>0</v>
      </c>
      <c r="R18" s="343">
        <v>0</v>
      </c>
      <c r="S18" s="343">
        <v>0</v>
      </c>
      <c r="T18" s="343">
        <v>0</v>
      </c>
      <c r="U18" s="343">
        <v>0</v>
      </c>
      <c r="V18" s="343">
        <v>0</v>
      </c>
      <c r="W18" s="343">
        <v>0</v>
      </c>
      <c r="X18" s="343">
        <v>0</v>
      </c>
      <c r="Y18" s="343">
        <v>0</v>
      </c>
      <c r="Z18" s="329"/>
      <c r="AA18" s="151"/>
      <c r="AF18" s="334"/>
      <c r="AR18" s="1"/>
      <c r="AS18" s="1" t="s">
        <v>211</v>
      </c>
      <c r="AT18" s="1" t="s">
        <v>211</v>
      </c>
      <c r="AV18" s="1" t="s">
        <v>211</v>
      </c>
      <c r="AW18" t="s">
        <v>211</v>
      </c>
      <c r="AX18" t="s">
        <v>211</v>
      </c>
      <c r="AY18" t="s">
        <v>211</v>
      </c>
      <c r="AZ18" t="s">
        <v>211</v>
      </c>
      <c r="BA18" t="s">
        <v>211</v>
      </c>
      <c r="BB18" t="s">
        <v>211</v>
      </c>
      <c r="BC18" t="s">
        <v>211</v>
      </c>
    </row>
    <row r="19" spans="2:55">
      <c r="B19" s="329"/>
      <c r="C19" s="346">
        <v>222</v>
      </c>
      <c r="D19" s="344">
        <v>26</v>
      </c>
      <c r="E19" s="342">
        <v>34</v>
      </c>
      <c r="F19" s="343">
        <v>0</v>
      </c>
      <c r="G19" s="343">
        <v>0</v>
      </c>
      <c r="H19" s="343">
        <v>0</v>
      </c>
      <c r="I19" s="343">
        <v>0</v>
      </c>
      <c r="J19" s="343">
        <v>0</v>
      </c>
      <c r="K19" s="343">
        <v>0</v>
      </c>
      <c r="L19" s="343">
        <v>0</v>
      </c>
      <c r="M19" s="343">
        <v>0</v>
      </c>
      <c r="N19" s="329"/>
      <c r="O19" s="346">
        <v>222</v>
      </c>
      <c r="P19" s="344">
        <v>12</v>
      </c>
      <c r="Q19" s="342">
        <v>19</v>
      </c>
      <c r="R19" s="343">
        <v>0</v>
      </c>
      <c r="S19" s="343">
        <v>0</v>
      </c>
      <c r="T19" s="343">
        <v>0</v>
      </c>
      <c r="U19" s="343">
        <v>0</v>
      </c>
      <c r="V19" s="343">
        <v>0</v>
      </c>
      <c r="W19" s="343">
        <v>0</v>
      </c>
      <c r="X19" s="343">
        <v>0</v>
      </c>
      <c r="Y19" s="343">
        <v>0</v>
      </c>
      <c r="Z19" s="329"/>
      <c r="AA19" s="151"/>
      <c r="AF19" s="334"/>
      <c r="AR19" s="1"/>
      <c r="AS19" s="1" t="s">
        <v>211</v>
      </c>
      <c r="AT19" s="1" t="s">
        <v>211</v>
      </c>
      <c r="AV19" s="1" t="s">
        <v>211</v>
      </c>
      <c r="AW19" t="s">
        <v>211</v>
      </c>
      <c r="AX19" t="s">
        <v>211</v>
      </c>
      <c r="AY19" t="s">
        <v>211</v>
      </c>
      <c r="AZ19" t="s">
        <v>211</v>
      </c>
      <c r="BA19" t="s">
        <v>211</v>
      </c>
      <c r="BB19" t="s">
        <v>211</v>
      </c>
      <c r="BC19" t="s">
        <v>211</v>
      </c>
    </row>
    <row r="20" spans="2:55">
      <c r="B20" s="329"/>
      <c r="C20" s="346">
        <v>223</v>
      </c>
      <c r="D20" s="344">
        <v>33</v>
      </c>
      <c r="E20" s="342">
        <v>57</v>
      </c>
      <c r="F20" s="342">
        <v>40</v>
      </c>
      <c r="G20" s="342">
        <v>48</v>
      </c>
      <c r="H20" s="342">
        <v>43</v>
      </c>
      <c r="I20" s="342">
        <v>43</v>
      </c>
      <c r="J20" s="342">
        <v>5</v>
      </c>
      <c r="K20" s="343">
        <v>0</v>
      </c>
      <c r="L20" s="343">
        <v>0</v>
      </c>
      <c r="M20" s="342">
        <v>2</v>
      </c>
      <c r="N20" s="329"/>
      <c r="O20" s="346">
        <v>223</v>
      </c>
      <c r="P20" s="344">
        <v>5</v>
      </c>
      <c r="Q20" s="342">
        <v>22</v>
      </c>
      <c r="R20" s="342">
        <v>17</v>
      </c>
      <c r="S20" s="342">
        <v>16</v>
      </c>
      <c r="T20" s="342">
        <v>21</v>
      </c>
      <c r="U20" s="342">
        <v>19</v>
      </c>
      <c r="V20" s="342">
        <v>2</v>
      </c>
      <c r="W20" s="343">
        <v>0</v>
      </c>
      <c r="X20" s="343">
        <v>0</v>
      </c>
      <c r="Y20" s="342">
        <v>1</v>
      </c>
      <c r="Z20" s="329"/>
      <c r="AA20" s="151"/>
      <c r="AF20" s="334"/>
      <c r="AR20" s="1"/>
      <c r="AS20" s="1" t="s">
        <v>211</v>
      </c>
      <c r="AV20" s="1" t="s">
        <v>211</v>
      </c>
      <c r="AW20" t="s">
        <v>211</v>
      </c>
      <c r="AX20" t="s">
        <v>211</v>
      </c>
      <c r="AY20" t="s">
        <v>211</v>
      </c>
      <c r="AZ20" t="s">
        <v>211</v>
      </c>
      <c r="BA20" t="s">
        <v>211</v>
      </c>
      <c r="BB20" t="s">
        <v>211</v>
      </c>
    </row>
    <row r="21" spans="2:55">
      <c r="B21" s="329"/>
      <c r="C21" s="346">
        <v>224</v>
      </c>
      <c r="D21" s="344">
        <v>5</v>
      </c>
      <c r="E21" s="343">
        <v>0</v>
      </c>
      <c r="F21" s="343">
        <v>0</v>
      </c>
      <c r="G21" s="343">
        <v>0</v>
      </c>
      <c r="H21" s="343">
        <v>0</v>
      </c>
      <c r="I21" s="343">
        <v>0</v>
      </c>
      <c r="J21" s="342">
        <v>36</v>
      </c>
      <c r="K21" s="342">
        <v>10</v>
      </c>
      <c r="L21" s="342">
        <v>4</v>
      </c>
      <c r="M21" s="343">
        <v>0</v>
      </c>
      <c r="N21" s="329"/>
      <c r="O21" s="346">
        <v>224</v>
      </c>
      <c r="P21" s="344">
        <v>4</v>
      </c>
      <c r="Q21" s="343">
        <v>0</v>
      </c>
      <c r="R21" s="343">
        <v>0</v>
      </c>
      <c r="S21" s="343">
        <v>0</v>
      </c>
      <c r="T21" s="343">
        <v>0</v>
      </c>
      <c r="U21" s="343">
        <v>0</v>
      </c>
      <c r="V21" s="342">
        <v>19</v>
      </c>
      <c r="W21" s="342">
        <v>3</v>
      </c>
      <c r="X21" s="342">
        <v>1</v>
      </c>
      <c r="Y21" s="343">
        <v>0</v>
      </c>
      <c r="Z21" s="329"/>
      <c r="AA21" s="151"/>
      <c r="AF21" s="334"/>
      <c r="AR21" s="1"/>
      <c r="AS21" s="1" t="s">
        <v>211</v>
      </c>
      <c r="AT21" s="1" t="s">
        <v>211</v>
      </c>
      <c r="AV21" s="1" t="s">
        <v>211</v>
      </c>
      <c r="AW21" t="s">
        <v>211</v>
      </c>
      <c r="AX21" t="s">
        <v>211</v>
      </c>
      <c r="AY21" t="s">
        <v>211</v>
      </c>
      <c r="AZ21" t="s">
        <v>211</v>
      </c>
      <c r="BA21" t="s">
        <v>211</v>
      </c>
      <c r="BB21" t="s">
        <v>211</v>
      </c>
      <c r="BC21" t="s">
        <v>211</v>
      </c>
    </row>
    <row r="22" spans="2:55">
      <c r="B22" s="329"/>
      <c r="C22" s="346">
        <v>225</v>
      </c>
      <c r="D22" s="344">
        <v>27</v>
      </c>
      <c r="E22" s="342">
        <v>43</v>
      </c>
      <c r="F22" s="342">
        <v>27</v>
      </c>
      <c r="G22" s="342">
        <v>10</v>
      </c>
      <c r="H22" s="342">
        <v>2</v>
      </c>
      <c r="I22" s="342">
        <v>29</v>
      </c>
      <c r="J22" s="342">
        <v>46</v>
      </c>
      <c r="K22" s="342">
        <v>23</v>
      </c>
      <c r="L22" s="342">
        <v>22</v>
      </c>
      <c r="M22" s="342">
        <v>48</v>
      </c>
      <c r="N22" s="329"/>
      <c r="O22" s="346">
        <v>225</v>
      </c>
      <c r="P22" s="344">
        <v>8</v>
      </c>
      <c r="Q22" s="342">
        <v>20</v>
      </c>
      <c r="R22" s="342">
        <v>8</v>
      </c>
      <c r="S22" s="342">
        <v>8</v>
      </c>
      <c r="T22" s="342">
        <v>1</v>
      </c>
      <c r="U22" s="342">
        <v>18</v>
      </c>
      <c r="V22" s="342">
        <v>40</v>
      </c>
      <c r="W22" s="342">
        <v>16</v>
      </c>
      <c r="X22" s="342">
        <v>11</v>
      </c>
      <c r="Y22" s="342">
        <v>20</v>
      </c>
      <c r="Z22" s="329"/>
      <c r="AA22" s="151"/>
      <c r="AF22" s="334"/>
      <c r="AR22" s="1"/>
      <c r="AS22" s="1" t="s">
        <v>211</v>
      </c>
      <c r="AV22" s="1" t="s">
        <v>211</v>
      </c>
      <c r="AW22" t="s">
        <v>211</v>
      </c>
      <c r="AX22" t="s">
        <v>211</v>
      </c>
      <c r="AY22" t="s">
        <v>211</v>
      </c>
      <c r="AZ22" t="s">
        <v>211</v>
      </c>
      <c r="BA22" t="s">
        <v>211</v>
      </c>
      <c r="BB22" t="s">
        <v>211</v>
      </c>
    </row>
    <row r="23" spans="2:55">
      <c r="B23" s="329"/>
      <c r="C23" s="346">
        <v>226</v>
      </c>
      <c r="D23" s="344">
        <v>26</v>
      </c>
      <c r="E23" s="342">
        <v>57</v>
      </c>
      <c r="F23" s="342">
        <v>42</v>
      </c>
      <c r="G23" s="342">
        <v>57</v>
      </c>
      <c r="H23" s="342">
        <v>1</v>
      </c>
      <c r="I23" s="342">
        <v>53</v>
      </c>
      <c r="J23" s="342">
        <v>24</v>
      </c>
      <c r="K23" s="342">
        <v>41</v>
      </c>
      <c r="L23" s="342">
        <v>43</v>
      </c>
      <c r="M23" s="342">
        <v>28</v>
      </c>
      <c r="N23" s="329"/>
      <c r="O23" s="346">
        <v>226</v>
      </c>
      <c r="P23" s="344">
        <v>6</v>
      </c>
      <c r="Q23" s="342">
        <v>37</v>
      </c>
      <c r="R23" s="342">
        <v>27</v>
      </c>
      <c r="S23" s="342">
        <v>35</v>
      </c>
      <c r="T23" s="343">
        <v>0</v>
      </c>
      <c r="U23" s="342">
        <v>12</v>
      </c>
      <c r="V23" s="342">
        <v>7</v>
      </c>
      <c r="W23" s="342">
        <v>15</v>
      </c>
      <c r="X23" s="342">
        <v>26</v>
      </c>
      <c r="Y23" s="342">
        <v>10</v>
      </c>
      <c r="Z23" s="329"/>
      <c r="AA23" s="151"/>
      <c r="AF23" s="334"/>
      <c r="AR23" s="1"/>
      <c r="AS23" s="1" t="s">
        <v>211</v>
      </c>
      <c r="AV23" s="1" t="s">
        <v>211</v>
      </c>
      <c r="AW23" t="s">
        <v>211</v>
      </c>
      <c r="AX23" t="s">
        <v>211</v>
      </c>
      <c r="AY23" t="s">
        <v>211</v>
      </c>
      <c r="AZ23" t="s">
        <v>211</v>
      </c>
      <c r="BA23" t="s">
        <v>211</v>
      </c>
      <c r="BB23" t="s">
        <v>211</v>
      </c>
    </row>
    <row r="24" spans="2:55">
      <c r="B24" s="329"/>
      <c r="C24" s="346">
        <v>227</v>
      </c>
      <c r="D24" s="344">
        <v>26</v>
      </c>
      <c r="E24" s="342">
        <v>44</v>
      </c>
      <c r="F24" s="342">
        <v>44</v>
      </c>
      <c r="G24" s="342">
        <v>57</v>
      </c>
      <c r="H24" s="342">
        <v>57</v>
      </c>
      <c r="I24" s="342">
        <v>49</v>
      </c>
      <c r="J24" s="342">
        <v>57</v>
      </c>
      <c r="K24" s="342">
        <v>50</v>
      </c>
      <c r="L24" s="342">
        <v>51</v>
      </c>
      <c r="M24" s="342">
        <v>38</v>
      </c>
      <c r="N24" s="329"/>
      <c r="O24" s="346">
        <v>227</v>
      </c>
      <c r="P24" s="344">
        <v>14</v>
      </c>
      <c r="Q24" s="342">
        <v>31</v>
      </c>
      <c r="R24" s="342">
        <v>26</v>
      </c>
      <c r="S24" s="342">
        <v>41</v>
      </c>
      <c r="T24" s="342">
        <v>31</v>
      </c>
      <c r="U24" s="342">
        <v>28</v>
      </c>
      <c r="V24" s="342">
        <v>45</v>
      </c>
      <c r="W24" s="342">
        <v>30</v>
      </c>
      <c r="X24" s="342">
        <v>30</v>
      </c>
      <c r="Y24" s="342">
        <v>19</v>
      </c>
      <c r="Z24" s="329"/>
      <c r="AA24" s="151"/>
      <c r="AF24" s="334"/>
      <c r="AR24" s="1"/>
      <c r="AS24" s="1" t="s">
        <v>211</v>
      </c>
      <c r="AV24" s="1" t="s">
        <v>211</v>
      </c>
      <c r="AW24" t="s">
        <v>211</v>
      </c>
      <c r="AX24" t="s">
        <v>211</v>
      </c>
      <c r="AY24" t="s">
        <v>211</v>
      </c>
      <c r="AZ24" t="s">
        <v>211</v>
      </c>
      <c r="BA24" t="s">
        <v>211</v>
      </c>
      <c r="BB24" t="s">
        <v>211</v>
      </c>
    </row>
    <row r="25" spans="2:55">
      <c r="B25" s="329"/>
      <c r="C25" s="346">
        <v>228</v>
      </c>
      <c r="D25" s="344">
        <v>27</v>
      </c>
      <c r="E25" s="342">
        <v>40</v>
      </c>
      <c r="F25" s="342">
        <v>29</v>
      </c>
      <c r="G25" s="342">
        <v>39</v>
      </c>
      <c r="H25" s="342">
        <v>43</v>
      </c>
      <c r="I25" s="342">
        <v>33</v>
      </c>
      <c r="J25" s="342">
        <v>35</v>
      </c>
      <c r="K25" s="342">
        <v>23</v>
      </c>
      <c r="L25" s="342">
        <v>28</v>
      </c>
      <c r="M25" s="342">
        <v>33</v>
      </c>
      <c r="N25" s="329"/>
      <c r="O25" s="346">
        <v>228</v>
      </c>
      <c r="P25" s="344">
        <v>19</v>
      </c>
      <c r="Q25" s="342">
        <v>28</v>
      </c>
      <c r="R25" s="342">
        <v>15</v>
      </c>
      <c r="S25" s="342">
        <v>27</v>
      </c>
      <c r="T25" s="342">
        <v>24</v>
      </c>
      <c r="U25" s="342">
        <v>10</v>
      </c>
      <c r="V25" s="342">
        <v>27</v>
      </c>
      <c r="W25" s="342">
        <v>11</v>
      </c>
      <c r="X25" s="342">
        <v>9</v>
      </c>
      <c r="Y25" s="342">
        <v>15</v>
      </c>
      <c r="Z25" s="329"/>
      <c r="AA25" s="151"/>
      <c r="AF25" s="334"/>
      <c r="AR25" s="1"/>
      <c r="AS25" s="1" t="s">
        <v>211</v>
      </c>
      <c r="AV25" s="1" t="s">
        <v>211</v>
      </c>
      <c r="AW25" t="s">
        <v>211</v>
      </c>
      <c r="AX25" t="s">
        <v>211</v>
      </c>
      <c r="AY25" t="s">
        <v>211</v>
      </c>
      <c r="AZ25" t="s">
        <v>211</v>
      </c>
      <c r="BA25" t="s">
        <v>211</v>
      </c>
      <c r="BB25" t="s">
        <v>211</v>
      </c>
    </row>
    <row r="26" spans="2:55">
      <c r="B26" s="329"/>
      <c r="C26" s="346">
        <v>229</v>
      </c>
      <c r="D26" s="344">
        <v>30</v>
      </c>
      <c r="E26" s="343">
        <v>0</v>
      </c>
      <c r="F26" s="343">
        <v>0</v>
      </c>
      <c r="G26" s="343">
        <v>3</v>
      </c>
      <c r="H26" s="343">
        <v>0</v>
      </c>
      <c r="I26" s="343">
        <v>0</v>
      </c>
      <c r="J26" s="343">
        <v>0</v>
      </c>
      <c r="K26" s="343">
        <v>0</v>
      </c>
      <c r="L26" s="343">
        <v>0</v>
      </c>
      <c r="M26" s="343">
        <v>0</v>
      </c>
      <c r="N26" s="329"/>
      <c r="O26" s="346">
        <v>229</v>
      </c>
      <c r="P26" s="344">
        <v>8</v>
      </c>
      <c r="Q26" s="343">
        <v>0</v>
      </c>
      <c r="R26" s="343">
        <v>0</v>
      </c>
      <c r="S26" s="343">
        <v>0</v>
      </c>
      <c r="T26" s="343">
        <v>0</v>
      </c>
      <c r="U26" s="343">
        <v>0</v>
      </c>
      <c r="V26" s="343">
        <v>0</v>
      </c>
      <c r="W26" s="343">
        <v>0</v>
      </c>
      <c r="X26" s="343">
        <v>0</v>
      </c>
      <c r="Y26" s="343">
        <v>0</v>
      </c>
      <c r="Z26" s="329"/>
      <c r="AA26" s="151"/>
      <c r="AF26" s="334"/>
      <c r="AR26" s="1"/>
      <c r="AS26" s="1" t="s">
        <v>211</v>
      </c>
      <c r="AT26" s="1" t="s">
        <v>211</v>
      </c>
      <c r="AV26" s="1" t="s">
        <v>211</v>
      </c>
      <c r="AW26" t="s">
        <v>211</v>
      </c>
      <c r="AX26" t="s">
        <v>211</v>
      </c>
      <c r="AY26" t="s">
        <v>211</v>
      </c>
      <c r="AZ26" t="s">
        <v>211</v>
      </c>
      <c r="BA26" t="s">
        <v>211</v>
      </c>
      <c r="BB26" t="s">
        <v>211</v>
      </c>
      <c r="BC26" t="s">
        <v>211</v>
      </c>
    </row>
    <row r="27" spans="2:55">
      <c r="B27" s="329"/>
      <c r="C27" s="346">
        <v>231</v>
      </c>
      <c r="D27" s="345">
        <v>0</v>
      </c>
      <c r="E27" s="342">
        <v>6</v>
      </c>
      <c r="F27" s="342">
        <v>9</v>
      </c>
      <c r="G27" s="343">
        <v>0</v>
      </c>
      <c r="H27" s="343">
        <v>0</v>
      </c>
      <c r="I27" s="343">
        <v>0</v>
      </c>
      <c r="J27" s="343">
        <v>0</v>
      </c>
      <c r="K27" s="343">
        <v>0</v>
      </c>
      <c r="L27" s="343">
        <v>0</v>
      </c>
      <c r="M27" s="343">
        <v>0</v>
      </c>
      <c r="N27" s="329"/>
      <c r="O27" s="346">
        <v>231</v>
      </c>
      <c r="P27" s="345">
        <v>0</v>
      </c>
      <c r="Q27" s="342">
        <v>4</v>
      </c>
      <c r="R27" s="342">
        <v>4</v>
      </c>
      <c r="S27" s="343">
        <v>0</v>
      </c>
      <c r="T27" s="343">
        <v>0</v>
      </c>
      <c r="U27" s="343">
        <v>0</v>
      </c>
      <c r="V27" s="343">
        <v>0</v>
      </c>
      <c r="W27" s="343">
        <v>0</v>
      </c>
      <c r="X27" s="343">
        <v>0</v>
      </c>
      <c r="Y27" s="343">
        <v>0</v>
      </c>
      <c r="Z27" s="329"/>
      <c r="AA27" s="151"/>
      <c r="AF27" s="334"/>
      <c r="AR27" s="1"/>
      <c r="AS27" s="1" t="s">
        <v>211</v>
      </c>
      <c r="AT27" s="1" t="s">
        <v>211</v>
      </c>
      <c r="AV27" s="1" t="s">
        <v>211</v>
      </c>
      <c r="AW27" t="s">
        <v>211</v>
      </c>
      <c r="AX27" t="s">
        <v>211</v>
      </c>
      <c r="AY27" t="s">
        <v>211</v>
      </c>
      <c r="AZ27" t="s">
        <v>211</v>
      </c>
      <c r="BA27" t="s">
        <v>211</v>
      </c>
      <c r="BB27" t="s">
        <v>211</v>
      </c>
      <c r="BC27" t="s">
        <v>211</v>
      </c>
    </row>
    <row r="28" spans="2:55">
      <c r="B28" s="329"/>
      <c r="C28" s="346">
        <v>233</v>
      </c>
      <c r="D28" s="344">
        <v>44</v>
      </c>
      <c r="E28" s="342">
        <v>50</v>
      </c>
      <c r="F28" s="342">
        <v>55</v>
      </c>
      <c r="G28" s="342">
        <v>39</v>
      </c>
      <c r="H28" s="342">
        <v>29</v>
      </c>
      <c r="I28" s="343">
        <v>0</v>
      </c>
      <c r="J28" s="342">
        <v>42</v>
      </c>
      <c r="K28" s="343">
        <v>0</v>
      </c>
      <c r="L28" s="343">
        <v>0</v>
      </c>
      <c r="M28" s="343">
        <v>0</v>
      </c>
      <c r="N28" s="329"/>
      <c r="O28" s="346">
        <v>233</v>
      </c>
      <c r="P28" s="344">
        <v>11</v>
      </c>
      <c r="Q28" s="342">
        <v>28</v>
      </c>
      <c r="R28" s="342">
        <v>43</v>
      </c>
      <c r="S28" s="342">
        <v>24</v>
      </c>
      <c r="T28" s="342">
        <v>11</v>
      </c>
      <c r="U28" s="343">
        <v>0</v>
      </c>
      <c r="V28" s="342">
        <v>25</v>
      </c>
      <c r="W28" s="343">
        <v>0</v>
      </c>
      <c r="X28" s="343">
        <v>0</v>
      </c>
      <c r="Y28" s="343">
        <v>0</v>
      </c>
      <c r="Z28" s="329"/>
      <c r="AA28" s="151"/>
      <c r="AF28" s="334"/>
      <c r="AR28" s="1"/>
      <c r="AS28" s="1" t="s">
        <v>211</v>
      </c>
      <c r="AV28" s="1" t="s">
        <v>211</v>
      </c>
      <c r="AW28" t="s">
        <v>211</v>
      </c>
      <c r="AX28" t="s">
        <v>211</v>
      </c>
      <c r="AY28" t="s">
        <v>211</v>
      </c>
      <c r="AZ28" t="s">
        <v>211</v>
      </c>
      <c r="BA28" t="s">
        <v>211</v>
      </c>
      <c r="BB28" t="s">
        <v>211</v>
      </c>
    </row>
    <row r="29" spans="2:55">
      <c r="B29" s="329"/>
      <c r="C29" s="346">
        <v>234</v>
      </c>
      <c r="D29" s="345">
        <v>0</v>
      </c>
      <c r="E29" s="342">
        <v>27</v>
      </c>
      <c r="F29" s="343">
        <v>0</v>
      </c>
      <c r="G29" s="343">
        <v>0</v>
      </c>
      <c r="H29" s="343">
        <v>0</v>
      </c>
      <c r="I29" s="343">
        <v>0</v>
      </c>
      <c r="J29" s="343">
        <v>0</v>
      </c>
      <c r="K29" s="343">
        <v>0</v>
      </c>
      <c r="L29" s="343">
        <v>0</v>
      </c>
      <c r="M29" s="343">
        <v>0</v>
      </c>
      <c r="N29" s="329"/>
      <c r="O29" s="346">
        <v>234</v>
      </c>
      <c r="P29" s="345">
        <v>0</v>
      </c>
      <c r="Q29" s="342">
        <v>12</v>
      </c>
      <c r="R29" s="343">
        <v>0</v>
      </c>
      <c r="S29" s="343">
        <v>0</v>
      </c>
      <c r="T29" s="343">
        <v>0</v>
      </c>
      <c r="U29" s="343">
        <v>0</v>
      </c>
      <c r="V29" s="343">
        <v>0</v>
      </c>
      <c r="W29" s="343">
        <v>0</v>
      </c>
      <c r="X29" s="343">
        <v>0</v>
      </c>
      <c r="Y29" s="343">
        <v>0</v>
      </c>
      <c r="Z29" s="329"/>
      <c r="AA29" s="151"/>
      <c r="AF29" s="334"/>
      <c r="AR29" s="1"/>
      <c r="AS29" s="1" t="s">
        <v>211</v>
      </c>
      <c r="AT29" s="1" t="s">
        <v>211</v>
      </c>
      <c r="AV29" s="1" t="s">
        <v>211</v>
      </c>
      <c r="AW29" t="s">
        <v>211</v>
      </c>
      <c r="AX29" t="s">
        <v>211</v>
      </c>
      <c r="AY29" t="s">
        <v>211</v>
      </c>
      <c r="AZ29" t="s">
        <v>211</v>
      </c>
      <c r="BA29" t="s">
        <v>211</v>
      </c>
      <c r="BB29" t="s">
        <v>211</v>
      </c>
      <c r="BC29" t="s">
        <v>211</v>
      </c>
    </row>
    <row r="30" spans="2:55">
      <c r="B30" s="329"/>
      <c r="C30" s="346">
        <v>235</v>
      </c>
      <c r="D30" s="344">
        <v>28</v>
      </c>
      <c r="E30" s="342">
        <v>39</v>
      </c>
      <c r="F30" s="342">
        <v>33</v>
      </c>
      <c r="G30" s="342">
        <v>27</v>
      </c>
      <c r="H30" s="342">
        <v>13</v>
      </c>
      <c r="I30" s="343">
        <v>0</v>
      </c>
      <c r="J30" s="343">
        <v>0</v>
      </c>
      <c r="K30" s="343">
        <v>0</v>
      </c>
      <c r="L30" s="343">
        <v>0</v>
      </c>
      <c r="M30" s="343">
        <v>0</v>
      </c>
      <c r="N30" s="329"/>
      <c r="O30" s="346">
        <v>235</v>
      </c>
      <c r="P30" s="344">
        <v>17</v>
      </c>
      <c r="Q30" s="342">
        <v>24</v>
      </c>
      <c r="R30" s="342">
        <v>22</v>
      </c>
      <c r="S30" s="342">
        <v>14</v>
      </c>
      <c r="T30" s="342">
        <v>6</v>
      </c>
      <c r="U30" s="343">
        <v>0</v>
      </c>
      <c r="V30" s="343">
        <v>0</v>
      </c>
      <c r="W30" s="343">
        <v>0</v>
      </c>
      <c r="X30" s="343">
        <v>0</v>
      </c>
      <c r="Y30" s="343">
        <v>0</v>
      </c>
      <c r="Z30" s="329"/>
      <c r="AA30" s="151"/>
      <c r="AF30" s="334"/>
      <c r="AR30" s="1"/>
      <c r="AS30" s="1" t="s">
        <v>211</v>
      </c>
      <c r="AT30" s="1" t="s">
        <v>211</v>
      </c>
      <c r="AV30" s="1" t="s">
        <v>211</v>
      </c>
      <c r="AW30" t="s">
        <v>211</v>
      </c>
      <c r="AX30" t="s">
        <v>211</v>
      </c>
      <c r="AY30" t="s">
        <v>211</v>
      </c>
      <c r="AZ30" t="s">
        <v>211</v>
      </c>
      <c r="BA30" t="s">
        <v>211</v>
      </c>
      <c r="BB30" t="s">
        <v>211</v>
      </c>
      <c r="BC30" t="s">
        <v>211</v>
      </c>
    </row>
    <row r="31" spans="2:55">
      <c r="B31" s="329"/>
      <c r="C31" s="346">
        <v>238</v>
      </c>
      <c r="D31" s="344">
        <v>11</v>
      </c>
      <c r="E31" s="343">
        <v>0</v>
      </c>
      <c r="F31" s="342">
        <v>38</v>
      </c>
      <c r="G31" s="342">
        <v>25</v>
      </c>
      <c r="H31" s="342">
        <v>29</v>
      </c>
      <c r="I31" s="342">
        <v>37</v>
      </c>
      <c r="J31" s="343">
        <v>0</v>
      </c>
      <c r="K31" s="343">
        <v>0</v>
      </c>
      <c r="L31" s="342">
        <v>19</v>
      </c>
      <c r="M31" s="342">
        <v>49</v>
      </c>
      <c r="N31" s="329"/>
      <c r="O31" s="346">
        <v>238</v>
      </c>
      <c r="P31" s="344">
        <v>2</v>
      </c>
      <c r="Q31" s="343">
        <v>0</v>
      </c>
      <c r="R31" s="342">
        <v>23</v>
      </c>
      <c r="S31" s="342">
        <v>10</v>
      </c>
      <c r="T31" s="342">
        <v>17</v>
      </c>
      <c r="U31" s="342">
        <v>16</v>
      </c>
      <c r="V31" s="343">
        <v>0</v>
      </c>
      <c r="W31" s="343">
        <v>0</v>
      </c>
      <c r="X31" s="342">
        <v>6</v>
      </c>
      <c r="Y31" s="342">
        <v>36</v>
      </c>
      <c r="Z31" s="329"/>
      <c r="AA31" s="151"/>
      <c r="AF31" s="334"/>
      <c r="AR31" s="1"/>
      <c r="AS31" s="1" t="s">
        <v>211</v>
      </c>
      <c r="AV31" s="1" t="s">
        <v>211</v>
      </c>
      <c r="AW31" t="s">
        <v>211</v>
      </c>
      <c r="AX31" t="s">
        <v>211</v>
      </c>
      <c r="AY31" t="s">
        <v>211</v>
      </c>
      <c r="AZ31" t="s">
        <v>211</v>
      </c>
      <c r="BA31" t="s">
        <v>211</v>
      </c>
      <c r="BB31" t="s">
        <v>211</v>
      </c>
    </row>
    <row r="32" spans="2:55">
      <c r="B32" s="329"/>
      <c r="C32" s="346">
        <v>240</v>
      </c>
      <c r="D32" s="344">
        <v>20</v>
      </c>
      <c r="E32" s="343">
        <v>0</v>
      </c>
      <c r="F32" s="343">
        <v>0</v>
      </c>
      <c r="G32" s="343">
        <v>0</v>
      </c>
      <c r="H32" s="342">
        <v>14</v>
      </c>
      <c r="I32" s="342">
        <v>37</v>
      </c>
      <c r="J32" s="342">
        <v>31</v>
      </c>
      <c r="K32" s="342">
        <v>8</v>
      </c>
      <c r="L32" s="342">
        <v>32</v>
      </c>
      <c r="M32" s="342">
        <v>28</v>
      </c>
      <c r="N32" s="329"/>
      <c r="O32" s="346">
        <v>240</v>
      </c>
      <c r="P32" s="344">
        <v>4</v>
      </c>
      <c r="Q32" s="343">
        <v>0</v>
      </c>
      <c r="R32" s="343">
        <v>0</v>
      </c>
      <c r="S32" s="343">
        <v>0</v>
      </c>
      <c r="T32" s="342">
        <v>4</v>
      </c>
      <c r="U32" s="342">
        <v>13</v>
      </c>
      <c r="V32" s="342">
        <v>13</v>
      </c>
      <c r="W32" s="342">
        <v>4</v>
      </c>
      <c r="X32" s="342">
        <v>11</v>
      </c>
      <c r="Y32" s="342">
        <v>3</v>
      </c>
      <c r="Z32" s="329"/>
      <c r="AA32" s="151"/>
      <c r="AF32" s="334"/>
      <c r="AR32" s="1"/>
      <c r="AS32" s="1" t="s">
        <v>211</v>
      </c>
      <c r="AT32" s="1" t="s">
        <v>211</v>
      </c>
      <c r="AV32" s="1" t="s">
        <v>211</v>
      </c>
      <c r="AW32" t="s">
        <v>211</v>
      </c>
      <c r="AX32" t="s">
        <v>211</v>
      </c>
      <c r="AY32" t="s">
        <v>211</v>
      </c>
      <c r="AZ32" t="s">
        <v>211</v>
      </c>
      <c r="BA32" t="s">
        <v>211</v>
      </c>
      <c r="BB32" t="s">
        <v>211</v>
      </c>
      <c r="BC32" t="s">
        <v>211</v>
      </c>
    </row>
    <row r="33" spans="2:55">
      <c r="B33" s="329"/>
      <c r="C33" s="346">
        <v>242</v>
      </c>
      <c r="D33" s="344">
        <v>7</v>
      </c>
      <c r="E33" s="343">
        <v>0</v>
      </c>
      <c r="F33" s="343">
        <v>0</v>
      </c>
      <c r="G33" s="343">
        <v>0</v>
      </c>
      <c r="H33" s="343">
        <v>0</v>
      </c>
      <c r="I33" s="343">
        <v>0</v>
      </c>
      <c r="J33" s="343">
        <v>0</v>
      </c>
      <c r="K33" s="343">
        <v>0</v>
      </c>
      <c r="L33" s="342">
        <v>28</v>
      </c>
      <c r="M33" s="342">
        <v>6</v>
      </c>
      <c r="N33" s="329"/>
      <c r="O33" s="346">
        <v>242</v>
      </c>
      <c r="P33" s="344">
        <v>2</v>
      </c>
      <c r="Q33" s="343">
        <v>0</v>
      </c>
      <c r="R33" s="343">
        <v>0</v>
      </c>
      <c r="S33" s="343">
        <v>0</v>
      </c>
      <c r="T33" s="343">
        <v>0</v>
      </c>
      <c r="U33" s="343">
        <v>0</v>
      </c>
      <c r="V33" s="343">
        <v>0</v>
      </c>
      <c r="W33" s="343">
        <v>0</v>
      </c>
      <c r="X33" s="342">
        <v>6</v>
      </c>
      <c r="Y33" s="342">
        <v>2</v>
      </c>
      <c r="Z33" s="329"/>
      <c r="AA33" s="151"/>
      <c r="AF33" s="334"/>
      <c r="AR33" s="1"/>
      <c r="AS33" s="1" t="s">
        <v>211</v>
      </c>
      <c r="AT33" s="1" t="s">
        <v>211</v>
      </c>
      <c r="AV33" s="1" t="s">
        <v>211</v>
      </c>
      <c r="AW33" t="s">
        <v>211</v>
      </c>
      <c r="AX33" t="s">
        <v>211</v>
      </c>
      <c r="AY33" t="s">
        <v>211</v>
      </c>
      <c r="AZ33" t="s">
        <v>211</v>
      </c>
      <c r="BA33" t="s">
        <v>211</v>
      </c>
      <c r="BB33" t="s">
        <v>211</v>
      </c>
      <c r="BC33" t="s">
        <v>211</v>
      </c>
    </row>
    <row r="34" spans="2:55">
      <c r="B34" s="329"/>
      <c r="C34" s="346">
        <v>243</v>
      </c>
      <c r="D34" s="344">
        <v>22</v>
      </c>
      <c r="E34" s="342">
        <v>12</v>
      </c>
      <c r="F34" s="343">
        <v>0</v>
      </c>
      <c r="G34" s="343">
        <v>0</v>
      </c>
      <c r="H34" s="343">
        <v>0</v>
      </c>
      <c r="I34" s="342">
        <v>7</v>
      </c>
      <c r="J34" s="343">
        <v>0</v>
      </c>
      <c r="K34" s="343">
        <v>0</v>
      </c>
      <c r="L34" s="343">
        <v>0</v>
      </c>
      <c r="M34" s="343">
        <v>0</v>
      </c>
      <c r="N34" s="329"/>
      <c r="O34" s="346">
        <v>243</v>
      </c>
      <c r="P34" s="344">
        <v>5</v>
      </c>
      <c r="Q34" s="342">
        <v>3</v>
      </c>
      <c r="R34" s="343">
        <v>0</v>
      </c>
      <c r="S34" s="343">
        <v>0</v>
      </c>
      <c r="T34" s="343">
        <v>0</v>
      </c>
      <c r="U34" s="342">
        <v>3</v>
      </c>
      <c r="V34" s="343">
        <v>0</v>
      </c>
      <c r="W34" s="343">
        <v>0</v>
      </c>
      <c r="X34" s="343">
        <v>0</v>
      </c>
      <c r="Y34" s="343">
        <v>0</v>
      </c>
      <c r="Z34" s="329"/>
      <c r="AA34" s="151"/>
      <c r="AF34" s="334"/>
      <c r="AR34" s="1"/>
      <c r="AS34" s="1" t="s">
        <v>211</v>
      </c>
      <c r="AT34" s="1" t="s">
        <v>211</v>
      </c>
      <c r="AV34" s="1" t="s">
        <v>211</v>
      </c>
      <c r="AW34" t="s">
        <v>211</v>
      </c>
      <c r="AX34" t="s">
        <v>211</v>
      </c>
      <c r="AY34" t="s">
        <v>211</v>
      </c>
      <c r="AZ34" t="s">
        <v>211</v>
      </c>
      <c r="BA34" t="s">
        <v>211</v>
      </c>
      <c r="BB34" t="s">
        <v>211</v>
      </c>
      <c r="BC34" t="s">
        <v>211</v>
      </c>
    </row>
    <row r="35" spans="2:55">
      <c r="B35" s="329"/>
      <c r="C35" s="346">
        <v>244</v>
      </c>
      <c r="D35" s="344">
        <v>22</v>
      </c>
      <c r="E35" s="342">
        <v>27</v>
      </c>
      <c r="F35" s="342">
        <v>33</v>
      </c>
      <c r="G35" s="342">
        <v>22</v>
      </c>
      <c r="H35" s="342">
        <v>20</v>
      </c>
      <c r="I35" s="342">
        <v>35</v>
      </c>
      <c r="J35" s="342">
        <v>19</v>
      </c>
      <c r="K35" s="342">
        <v>15</v>
      </c>
      <c r="L35" s="342">
        <v>18</v>
      </c>
      <c r="M35" s="342">
        <v>23</v>
      </c>
      <c r="N35" s="329"/>
      <c r="O35" s="346">
        <v>244</v>
      </c>
      <c r="P35" s="344">
        <v>11</v>
      </c>
      <c r="Q35" s="342">
        <v>18</v>
      </c>
      <c r="R35" s="342">
        <v>27</v>
      </c>
      <c r="S35" s="342">
        <v>19</v>
      </c>
      <c r="T35" s="342">
        <v>13</v>
      </c>
      <c r="U35" s="342">
        <v>20</v>
      </c>
      <c r="V35" s="342">
        <v>18</v>
      </c>
      <c r="W35" s="342">
        <v>8</v>
      </c>
      <c r="X35" s="342">
        <v>10</v>
      </c>
      <c r="Y35" s="342">
        <v>18</v>
      </c>
      <c r="Z35" s="329"/>
      <c r="AA35" s="151"/>
      <c r="AF35" s="334"/>
      <c r="AR35" s="1"/>
      <c r="AS35" s="1" t="s">
        <v>211</v>
      </c>
      <c r="AV35" s="1" t="s">
        <v>211</v>
      </c>
      <c r="AW35" t="s">
        <v>211</v>
      </c>
      <c r="AX35" t="s">
        <v>211</v>
      </c>
      <c r="AY35" t="s">
        <v>211</v>
      </c>
      <c r="AZ35" t="s">
        <v>211</v>
      </c>
      <c r="BA35" t="s">
        <v>211</v>
      </c>
      <c r="BB35" t="s">
        <v>211</v>
      </c>
    </row>
    <row r="36" spans="2:55">
      <c r="B36" s="329"/>
      <c r="C36" s="346">
        <v>245</v>
      </c>
      <c r="D36" s="344">
        <v>18</v>
      </c>
      <c r="E36" s="342">
        <v>1</v>
      </c>
      <c r="F36" s="343">
        <v>0</v>
      </c>
      <c r="G36" s="342">
        <v>1</v>
      </c>
      <c r="H36" s="342">
        <v>14</v>
      </c>
      <c r="I36" s="342">
        <v>12</v>
      </c>
      <c r="J36" s="343">
        <v>0</v>
      </c>
      <c r="K36" s="342">
        <v>23</v>
      </c>
      <c r="L36" s="343">
        <v>0</v>
      </c>
      <c r="M36" s="342">
        <v>7</v>
      </c>
      <c r="N36" s="329"/>
      <c r="O36" s="346">
        <v>245</v>
      </c>
      <c r="P36" s="344">
        <v>8</v>
      </c>
      <c r="Q36" s="342">
        <v>1</v>
      </c>
      <c r="R36" s="343">
        <v>0</v>
      </c>
      <c r="S36" s="342">
        <v>1</v>
      </c>
      <c r="T36" s="342">
        <v>11</v>
      </c>
      <c r="U36" s="342">
        <v>11</v>
      </c>
      <c r="V36" s="343">
        <v>0</v>
      </c>
      <c r="W36" s="342">
        <v>5</v>
      </c>
      <c r="X36" s="343">
        <v>0</v>
      </c>
      <c r="Y36" s="342">
        <v>2</v>
      </c>
      <c r="Z36" s="329"/>
      <c r="AA36" s="151"/>
      <c r="AF36" s="334"/>
      <c r="AR36" s="1"/>
      <c r="AS36" s="1" t="s">
        <v>211</v>
      </c>
      <c r="AT36" s="1" t="s">
        <v>211</v>
      </c>
      <c r="AV36" s="1" t="s">
        <v>211</v>
      </c>
      <c r="AW36" t="s">
        <v>211</v>
      </c>
      <c r="AX36" t="s">
        <v>211</v>
      </c>
      <c r="AY36" t="s">
        <v>211</v>
      </c>
      <c r="AZ36" t="s">
        <v>211</v>
      </c>
      <c r="BA36" t="s">
        <v>211</v>
      </c>
      <c r="BB36" t="s">
        <v>211</v>
      </c>
      <c r="BC36" t="s">
        <v>211</v>
      </c>
    </row>
    <row r="37" spans="2:55">
      <c r="B37" s="329"/>
      <c r="C37" s="346">
        <v>248</v>
      </c>
      <c r="D37" s="344">
        <v>14</v>
      </c>
      <c r="E37" s="342">
        <v>1</v>
      </c>
      <c r="F37" s="342">
        <v>2</v>
      </c>
      <c r="G37" s="342">
        <v>6</v>
      </c>
      <c r="H37" s="342">
        <v>5</v>
      </c>
      <c r="I37" s="342">
        <v>1</v>
      </c>
      <c r="J37" s="342">
        <v>1</v>
      </c>
      <c r="K37" s="342">
        <v>29</v>
      </c>
      <c r="L37" s="343">
        <v>0</v>
      </c>
      <c r="M37" s="342">
        <v>1</v>
      </c>
      <c r="N37" s="329"/>
      <c r="O37" s="346">
        <v>248</v>
      </c>
      <c r="P37" s="344">
        <v>7</v>
      </c>
      <c r="Q37" s="342">
        <v>1</v>
      </c>
      <c r="R37" s="342">
        <v>1</v>
      </c>
      <c r="S37" s="342">
        <v>4</v>
      </c>
      <c r="T37" s="342">
        <v>2</v>
      </c>
      <c r="U37" s="343">
        <v>0</v>
      </c>
      <c r="V37" s="343">
        <v>0</v>
      </c>
      <c r="W37" s="342">
        <v>22</v>
      </c>
      <c r="X37" s="343">
        <v>0</v>
      </c>
      <c r="Y37" s="343">
        <v>0</v>
      </c>
      <c r="Z37" s="329"/>
      <c r="AA37" s="151"/>
      <c r="AF37" s="334"/>
      <c r="AR37" s="1"/>
      <c r="AS37" s="1" t="s">
        <v>211</v>
      </c>
      <c r="AT37" s="1" t="s">
        <v>211</v>
      </c>
      <c r="AV37" s="1" t="s">
        <v>211</v>
      </c>
      <c r="AW37" t="s">
        <v>211</v>
      </c>
      <c r="AX37" t="s">
        <v>211</v>
      </c>
      <c r="AY37" t="s">
        <v>211</v>
      </c>
      <c r="AZ37" t="s">
        <v>211</v>
      </c>
      <c r="BA37" t="s">
        <v>211</v>
      </c>
      <c r="BB37" t="s">
        <v>211</v>
      </c>
      <c r="BC37" t="s">
        <v>211</v>
      </c>
    </row>
    <row r="38" spans="2:55">
      <c r="B38" s="329"/>
      <c r="C38" s="346">
        <v>249</v>
      </c>
      <c r="D38" s="344">
        <v>13</v>
      </c>
      <c r="E38" s="342">
        <v>40</v>
      </c>
      <c r="F38" s="342">
        <v>34</v>
      </c>
      <c r="G38" s="342">
        <v>28</v>
      </c>
      <c r="H38" s="342">
        <v>33</v>
      </c>
      <c r="I38" s="342">
        <v>28</v>
      </c>
      <c r="J38" s="342">
        <v>43</v>
      </c>
      <c r="K38" s="343">
        <v>0</v>
      </c>
      <c r="L38" s="342">
        <v>62</v>
      </c>
      <c r="M38" s="342">
        <v>37</v>
      </c>
      <c r="N38" s="329"/>
      <c r="O38" s="346">
        <v>249</v>
      </c>
      <c r="P38" s="344">
        <v>8</v>
      </c>
      <c r="Q38" s="342">
        <v>18</v>
      </c>
      <c r="R38" s="342">
        <v>11</v>
      </c>
      <c r="S38" s="342">
        <v>6</v>
      </c>
      <c r="T38" s="342">
        <v>27</v>
      </c>
      <c r="U38" s="342">
        <v>13</v>
      </c>
      <c r="V38" s="342">
        <v>25</v>
      </c>
      <c r="W38" s="343">
        <v>0</v>
      </c>
      <c r="X38" s="342">
        <v>38</v>
      </c>
      <c r="Y38" s="342">
        <v>15</v>
      </c>
      <c r="Z38" s="329"/>
      <c r="AA38" s="151"/>
      <c r="AF38" s="334"/>
      <c r="AR38" s="1"/>
      <c r="AS38" s="1" t="s">
        <v>211</v>
      </c>
      <c r="AV38" s="1" t="s">
        <v>211</v>
      </c>
      <c r="AW38" t="s">
        <v>211</v>
      </c>
      <c r="AX38" t="s">
        <v>211</v>
      </c>
      <c r="AY38" t="s">
        <v>211</v>
      </c>
      <c r="AZ38" t="s">
        <v>211</v>
      </c>
      <c r="BA38" t="s">
        <v>211</v>
      </c>
      <c r="BB38" t="s">
        <v>211</v>
      </c>
    </row>
    <row r="39" spans="2:55">
      <c r="B39" s="329"/>
      <c r="C39" s="346">
        <v>250</v>
      </c>
      <c r="D39" s="344">
        <v>37</v>
      </c>
      <c r="E39" s="342">
        <v>40</v>
      </c>
      <c r="F39" s="342">
        <v>28</v>
      </c>
      <c r="G39" s="342">
        <v>14</v>
      </c>
      <c r="H39" s="342">
        <v>44</v>
      </c>
      <c r="I39" s="342">
        <v>32</v>
      </c>
      <c r="J39" s="342">
        <v>31</v>
      </c>
      <c r="K39" s="342">
        <v>51</v>
      </c>
      <c r="L39" s="342">
        <v>43</v>
      </c>
      <c r="M39" s="342">
        <v>36</v>
      </c>
      <c r="N39" s="329"/>
      <c r="O39" s="346">
        <v>250</v>
      </c>
      <c r="P39" s="344">
        <v>20</v>
      </c>
      <c r="Q39" s="342">
        <v>32</v>
      </c>
      <c r="R39" s="342">
        <v>16</v>
      </c>
      <c r="S39" s="342">
        <v>9</v>
      </c>
      <c r="T39" s="342">
        <v>21</v>
      </c>
      <c r="U39" s="342">
        <v>22</v>
      </c>
      <c r="V39" s="342">
        <v>22</v>
      </c>
      <c r="W39" s="342">
        <v>47</v>
      </c>
      <c r="X39" s="342">
        <v>36</v>
      </c>
      <c r="Y39" s="342">
        <v>10</v>
      </c>
      <c r="Z39" s="329"/>
      <c r="AA39" s="151"/>
      <c r="AF39" s="334"/>
      <c r="AR39" s="1"/>
      <c r="AS39" s="1" t="s">
        <v>211</v>
      </c>
      <c r="AV39" s="1" t="s">
        <v>211</v>
      </c>
      <c r="AW39" t="s">
        <v>211</v>
      </c>
      <c r="AX39" t="s">
        <v>211</v>
      </c>
      <c r="AY39" t="s">
        <v>211</v>
      </c>
      <c r="AZ39" t="s">
        <v>211</v>
      </c>
      <c r="BA39" t="s">
        <v>211</v>
      </c>
      <c r="BB39" t="s">
        <v>211</v>
      </c>
    </row>
    <row r="40" spans="2:55">
      <c r="B40" s="329"/>
      <c r="C40" s="346">
        <v>251</v>
      </c>
      <c r="D40" s="344">
        <v>63</v>
      </c>
      <c r="E40" s="343">
        <v>0</v>
      </c>
      <c r="F40" s="342">
        <v>43</v>
      </c>
      <c r="G40" s="343">
        <v>0</v>
      </c>
      <c r="H40" s="342">
        <v>25</v>
      </c>
      <c r="I40" s="343">
        <v>0</v>
      </c>
      <c r="J40" s="342">
        <v>18</v>
      </c>
      <c r="K40" s="342">
        <v>32</v>
      </c>
      <c r="L40" s="342">
        <v>8</v>
      </c>
      <c r="M40" s="343">
        <v>0</v>
      </c>
      <c r="N40" s="329"/>
      <c r="O40" s="346">
        <v>251</v>
      </c>
      <c r="P40" s="344">
        <v>22</v>
      </c>
      <c r="Q40" s="343">
        <v>0</v>
      </c>
      <c r="R40" s="342">
        <v>14</v>
      </c>
      <c r="S40" s="343">
        <v>0</v>
      </c>
      <c r="T40" s="342">
        <v>13</v>
      </c>
      <c r="U40" s="343">
        <v>0</v>
      </c>
      <c r="V40" s="342">
        <v>7</v>
      </c>
      <c r="W40" s="342">
        <v>7</v>
      </c>
      <c r="X40" s="342">
        <v>2</v>
      </c>
      <c r="Y40" s="343">
        <v>0</v>
      </c>
      <c r="Z40" s="329"/>
      <c r="AA40" s="151"/>
      <c r="AF40" s="334"/>
      <c r="AR40" s="1"/>
      <c r="AS40" s="1" t="s">
        <v>211</v>
      </c>
      <c r="AT40" s="1" t="s">
        <v>211</v>
      </c>
      <c r="AV40" s="1" t="s">
        <v>211</v>
      </c>
      <c r="AW40" t="s">
        <v>211</v>
      </c>
      <c r="AX40" t="s">
        <v>211</v>
      </c>
      <c r="AY40" t="s">
        <v>211</v>
      </c>
      <c r="AZ40" t="s">
        <v>211</v>
      </c>
      <c r="BA40" t="s">
        <v>211</v>
      </c>
      <c r="BB40" t="s">
        <v>211</v>
      </c>
    </row>
    <row r="41" spans="2:55">
      <c r="B41" s="329"/>
      <c r="C41" s="346">
        <v>252</v>
      </c>
      <c r="D41" s="344">
        <v>43</v>
      </c>
      <c r="E41" s="342">
        <v>52</v>
      </c>
      <c r="F41" s="342">
        <v>49</v>
      </c>
      <c r="G41" s="342">
        <v>45</v>
      </c>
      <c r="H41" s="342">
        <v>64</v>
      </c>
      <c r="I41" s="342">
        <v>40</v>
      </c>
      <c r="J41" s="342">
        <v>34</v>
      </c>
      <c r="K41" s="342">
        <v>57</v>
      </c>
      <c r="L41" s="342">
        <v>36</v>
      </c>
      <c r="M41" s="342">
        <v>54</v>
      </c>
      <c r="N41" s="329"/>
      <c r="O41" s="346">
        <v>252</v>
      </c>
      <c r="P41" s="344">
        <v>30</v>
      </c>
      <c r="Q41" s="342">
        <v>27</v>
      </c>
      <c r="R41" s="342">
        <v>25</v>
      </c>
      <c r="S41" s="342">
        <v>30</v>
      </c>
      <c r="T41" s="342">
        <v>43</v>
      </c>
      <c r="U41" s="342">
        <v>22</v>
      </c>
      <c r="V41" s="342">
        <v>9</v>
      </c>
      <c r="W41" s="342">
        <v>31</v>
      </c>
      <c r="X41" s="342">
        <v>6</v>
      </c>
      <c r="Y41" s="342">
        <v>31</v>
      </c>
      <c r="Z41" s="329"/>
      <c r="AA41" s="151"/>
      <c r="AF41" s="334"/>
      <c r="AR41" s="1"/>
      <c r="AS41" s="1" t="s">
        <v>211</v>
      </c>
      <c r="AV41" s="1" t="s">
        <v>211</v>
      </c>
      <c r="AW41" t="s">
        <v>211</v>
      </c>
      <c r="AX41" t="s">
        <v>211</v>
      </c>
      <c r="AY41" t="s">
        <v>211</v>
      </c>
      <c r="AZ41" t="s">
        <v>211</v>
      </c>
      <c r="BA41" t="s">
        <v>211</v>
      </c>
      <c r="BB41" t="s">
        <v>211</v>
      </c>
    </row>
    <row r="42" spans="2:55">
      <c r="B42" s="329"/>
      <c r="C42" s="346">
        <v>253</v>
      </c>
      <c r="D42" s="344">
        <v>21</v>
      </c>
      <c r="E42" s="342">
        <v>40</v>
      </c>
      <c r="F42" s="342">
        <v>47</v>
      </c>
      <c r="G42" s="342">
        <v>32</v>
      </c>
      <c r="H42" s="342">
        <v>46</v>
      </c>
      <c r="I42" s="342">
        <v>42</v>
      </c>
      <c r="J42" s="342">
        <v>35</v>
      </c>
      <c r="K42" s="342">
        <v>38</v>
      </c>
      <c r="L42" s="342">
        <v>37</v>
      </c>
      <c r="M42" s="342">
        <v>42</v>
      </c>
      <c r="N42" s="329"/>
      <c r="O42" s="346">
        <v>253</v>
      </c>
      <c r="P42" s="344">
        <v>14</v>
      </c>
      <c r="Q42" s="342">
        <v>19</v>
      </c>
      <c r="R42" s="342">
        <v>27</v>
      </c>
      <c r="S42" s="342">
        <v>18</v>
      </c>
      <c r="T42" s="342">
        <v>21</v>
      </c>
      <c r="U42" s="342">
        <v>25</v>
      </c>
      <c r="V42" s="342">
        <v>13</v>
      </c>
      <c r="W42" s="342">
        <v>8</v>
      </c>
      <c r="X42" s="342">
        <v>18</v>
      </c>
      <c r="Y42" s="342">
        <v>18</v>
      </c>
      <c r="Z42" s="329"/>
      <c r="AA42" s="151"/>
      <c r="AF42" s="334"/>
      <c r="AR42" s="1"/>
      <c r="AS42" s="1" t="s">
        <v>211</v>
      </c>
      <c r="AV42" s="1" t="s">
        <v>211</v>
      </c>
      <c r="AW42" t="s">
        <v>211</v>
      </c>
      <c r="AX42" t="s">
        <v>211</v>
      </c>
      <c r="AY42" t="s">
        <v>211</v>
      </c>
      <c r="AZ42" t="s">
        <v>211</v>
      </c>
      <c r="BA42" t="s">
        <v>211</v>
      </c>
      <c r="BB42" t="s">
        <v>211</v>
      </c>
    </row>
    <row r="43" spans="2:55">
      <c r="B43" s="329"/>
      <c r="C43" s="346">
        <v>255</v>
      </c>
      <c r="D43" s="344">
        <v>30</v>
      </c>
      <c r="E43" s="343">
        <v>0</v>
      </c>
      <c r="F43" s="343">
        <v>0</v>
      </c>
      <c r="G43" s="343">
        <v>0</v>
      </c>
      <c r="H43" s="343">
        <v>0</v>
      </c>
      <c r="I43" s="343">
        <v>0</v>
      </c>
      <c r="J43" s="343">
        <v>0</v>
      </c>
      <c r="K43" s="343">
        <v>0</v>
      </c>
      <c r="L43" s="343">
        <v>0</v>
      </c>
      <c r="M43" s="343">
        <v>0</v>
      </c>
      <c r="N43" s="329"/>
      <c r="O43" s="346">
        <v>255</v>
      </c>
      <c r="P43" s="344">
        <v>4</v>
      </c>
      <c r="Q43" s="343">
        <v>0</v>
      </c>
      <c r="R43" s="343">
        <v>0</v>
      </c>
      <c r="S43" s="343">
        <v>0</v>
      </c>
      <c r="T43" s="343">
        <v>0</v>
      </c>
      <c r="U43" s="343">
        <v>0</v>
      </c>
      <c r="V43" s="343">
        <v>0</v>
      </c>
      <c r="W43" s="343">
        <v>0</v>
      </c>
      <c r="X43" s="343">
        <v>0</v>
      </c>
      <c r="Y43" s="343">
        <v>0</v>
      </c>
      <c r="Z43" s="329"/>
      <c r="AA43" s="151"/>
      <c r="AF43" s="334"/>
      <c r="AR43" s="1"/>
      <c r="AS43" s="1" t="s">
        <v>211</v>
      </c>
      <c r="AT43" s="1" t="s">
        <v>211</v>
      </c>
      <c r="AV43" s="1" t="s">
        <v>211</v>
      </c>
      <c r="AW43" t="s">
        <v>211</v>
      </c>
      <c r="AX43" t="s">
        <v>211</v>
      </c>
      <c r="AY43" t="s">
        <v>211</v>
      </c>
      <c r="AZ43" t="s">
        <v>211</v>
      </c>
      <c r="BA43" t="s">
        <v>211</v>
      </c>
      <c r="BB43" t="s">
        <v>211</v>
      </c>
      <c r="BC43" t="s">
        <v>211</v>
      </c>
    </row>
    <row r="44" spans="2:55">
      <c r="B44" s="329"/>
      <c r="C44" s="346">
        <v>256</v>
      </c>
      <c r="D44" s="344">
        <v>13</v>
      </c>
      <c r="E44" s="342">
        <v>1</v>
      </c>
      <c r="F44" s="342">
        <v>19</v>
      </c>
      <c r="G44" s="342">
        <v>0</v>
      </c>
      <c r="H44" s="342">
        <v>8</v>
      </c>
      <c r="I44" s="342">
        <v>6</v>
      </c>
      <c r="J44" s="342">
        <v>19</v>
      </c>
      <c r="K44" s="342">
        <v>12</v>
      </c>
      <c r="L44" s="342">
        <v>5</v>
      </c>
      <c r="M44" s="342">
        <v>4</v>
      </c>
      <c r="N44" s="329"/>
      <c r="O44" s="346">
        <v>256</v>
      </c>
      <c r="P44" s="344">
        <v>5</v>
      </c>
      <c r="Q44" s="342">
        <v>1</v>
      </c>
      <c r="R44" s="342">
        <v>13</v>
      </c>
      <c r="S44" s="343">
        <v>0</v>
      </c>
      <c r="T44" s="342">
        <v>8</v>
      </c>
      <c r="U44" s="342">
        <v>6</v>
      </c>
      <c r="V44" s="342">
        <v>7</v>
      </c>
      <c r="W44" s="342">
        <v>9</v>
      </c>
      <c r="X44" s="342">
        <v>4</v>
      </c>
      <c r="Y44" s="342">
        <v>4</v>
      </c>
      <c r="Z44" s="329"/>
      <c r="AA44" s="151"/>
      <c r="AF44" s="334"/>
      <c r="AJ44" s="193"/>
      <c r="AR44" s="1"/>
      <c r="AS44" s="1" t="s">
        <v>211</v>
      </c>
      <c r="AT44" s="1" t="s">
        <v>211</v>
      </c>
      <c r="AV44" s="1" t="s">
        <v>211</v>
      </c>
      <c r="AW44" t="s">
        <v>211</v>
      </c>
      <c r="AX44" t="s">
        <v>211</v>
      </c>
      <c r="AY44" t="s">
        <v>211</v>
      </c>
      <c r="AZ44" t="s">
        <v>211</v>
      </c>
      <c r="BA44" t="s">
        <v>211</v>
      </c>
      <c r="BB44" t="s">
        <v>211</v>
      </c>
      <c r="BC44" t="s">
        <v>211</v>
      </c>
    </row>
    <row r="45" spans="2:55">
      <c r="B45" s="329"/>
      <c r="C45" s="346">
        <v>258</v>
      </c>
      <c r="D45" s="344">
        <v>2</v>
      </c>
      <c r="E45" s="342">
        <v>2</v>
      </c>
      <c r="F45" s="342">
        <v>1</v>
      </c>
      <c r="G45" s="342">
        <v>7</v>
      </c>
      <c r="H45" s="342">
        <v>2</v>
      </c>
      <c r="I45" s="343">
        <v>0</v>
      </c>
      <c r="J45" s="343">
        <v>0</v>
      </c>
      <c r="K45" s="343">
        <v>0</v>
      </c>
      <c r="L45" s="343">
        <v>0</v>
      </c>
      <c r="M45" s="343">
        <v>0</v>
      </c>
      <c r="N45" s="329"/>
      <c r="O45" s="346">
        <v>258</v>
      </c>
      <c r="P45" s="345">
        <v>0</v>
      </c>
      <c r="Q45" s="342">
        <v>2</v>
      </c>
      <c r="R45" s="342">
        <v>1</v>
      </c>
      <c r="S45" s="342">
        <v>1</v>
      </c>
      <c r="T45" s="342">
        <v>1</v>
      </c>
      <c r="U45" s="343">
        <v>0</v>
      </c>
      <c r="V45" s="343">
        <v>0</v>
      </c>
      <c r="W45" s="343">
        <v>0</v>
      </c>
      <c r="X45" s="343">
        <v>0</v>
      </c>
      <c r="Y45" s="343">
        <v>0</v>
      </c>
      <c r="Z45" s="329"/>
      <c r="AA45" s="151"/>
      <c r="AF45" s="334"/>
      <c r="AR45" s="1"/>
      <c r="AS45" s="1" t="s">
        <v>211</v>
      </c>
      <c r="AT45" s="1" t="s">
        <v>211</v>
      </c>
      <c r="AV45" s="1" t="s">
        <v>211</v>
      </c>
      <c r="AW45" t="s">
        <v>211</v>
      </c>
      <c r="AX45" t="s">
        <v>211</v>
      </c>
      <c r="AY45" t="s">
        <v>211</v>
      </c>
      <c r="AZ45" t="s">
        <v>211</v>
      </c>
      <c r="BA45" t="s">
        <v>211</v>
      </c>
      <c r="BB45" t="s">
        <v>211</v>
      </c>
      <c r="BC45" t="s">
        <v>211</v>
      </c>
    </row>
    <row r="46" spans="2:55">
      <c r="B46" s="329"/>
      <c r="C46" s="346">
        <v>259</v>
      </c>
      <c r="D46" s="345">
        <v>0</v>
      </c>
      <c r="E46" s="342">
        <v>1</v>
      </c>
      <c r="F46" s="343">
        <v>0</v>
      </c>
      <c r="G46" s="343">
        <v>0</v>
      </c>
      <c r="H46" s="343">
        <v>0</v>
      </c>
      <c r="I46" s="343">
        <v>0</v>
      </c>
      <c r="J46" s="343">
        <v>0</v>
      </c>
      <c r="K46" s="343">
        <v>0</v>
      </c>
      <c r="L46" s="343">
        <v>0</v>
      </c>
      <c r="M46" s="343">
        <v>0</v>
      </c>
      <c r="N46" s="329"/>
      <c r="O46" s="346">
        <v>259</v>
      </c>
      <c r="P46" s="345">
        <v>0</v>
      </c>
      <c r="Q46" s="342">
        <v>1</v>
      </c>
      <c r="R46" s="343">
        <v>0</v>
      </c>
      <c r="S46" s="343">
        <v>0</v>
      </c>
      <c r="T46" s="343">
        <v>0</v>
      </c>
      <c r="U46" s="343">
        <v>0</v>
      </c>
      <c r="V46" s="343">
        <v>0</v>
      </c>
      <c r="W46" s="343">
        <v>0</v>
      </c>
      <c r="X46" s="343">
        <v>0</v>
      </c>
      <c r="Y46" s="343">
        <v>0</v>
      </c>
      <c r="Z46" s="329"/>
      <c r="AA46" s="151"/>
      <c r="AF46" s="334"/>
      <c r="AR46" s="1"/>
      <c r="AS46" s="1" t="s">
        <v>211</v>
      </c>
      <c r="AT46" s="1" t="s">
        <v>211</v>
      </c>
      <c r="AW46" t="s">
        <v>211</v>
      </c>
      <c r="AX46" t="s">
        <v>211</v>
      </c>
      <c r="AY46" t="s">
        <v>211</v>
      </c>
      <c r="AZ46" t="s">
        <v>211</v>
      </c>
      <c r="BA46" t="s">
        <v>211</v>
      </c>
      <c r="BB46" t="s">
        <v>211</v>
      </c>
      <c r="BC46" t="s">
        <v>211</v>
      </c>
    </row>
    <row r="47" spans="2:55">
      <c r="B47" s="329"/>
      <c r="C47" s="346">
        <v>260</v>
      </c>
      <c r="D47" s="344">
        <v>40</v>
      </c>
      <c r="E47" s="342">
        <v>46</v>
      </c>
      <c r="F47" s="342">
        <v>46</v>
      </c>
      <c r="G47" s="342">
        <v>46</v>
      </c>
      <c r="H47" s="342">
        <v>43</v>
      </c>
      <c r="I47" s="342">
        <v>34</v>
      </c>
      <c r="J47" s="342">
        <v>15</v>
      </c>
      <c r="K47" s="342">
        <v>19</v>
      </c>
      <c r="L47" s="342">
        <v>34</v>
      </c>
      <c r="M47" s="342">
        <v>13</v>
      </c>
      <c r="N47" s="329"/>
      <c r="O47" s="346">
        <v>260</v>
      </c>
      <c r="P47" s="344">
        <v>24</v>
      </c>
      <c r="Q47" s="342">
        <v>25</v>
      </c>
      <c r="R47" s="342">
        <v>20</v>
      </c>
      <c r="S47" s="342">
        <v>28</v>
      </c>
      <c r="T47" s="342">
        <v>27</v>
      </c>
      <c r="U47" s="342">
        <v>11</v>
      </c>
      <c r="V47" s="342">
        <v>5</v>
      </c>
      <c r="W47" s="342">
        <v>4</v>
      </c>
      <c r="X47" s="342">
        <v>22</v>
      </c>
      <c r="Y47" s="342">
        <v>4</v>
      </c>
      <c r="Z47" s="329"/>
      <c r="AA47" s="151"/>
      <c r="AF47" s="334"/>
      <c r="AR47" s="1"/>
      <c r="AS47" s="1" t="s">
        <v>211</v>
      </c>
      <c r="AV47" s="1" t="s">
        <v>211</v>
      </c>
      <c r="AW47" t="s">
        <v>211</v>
      </c>
      <c r="AX47" t="s">
        <v>211</v>
      </c>
      <c r="AY47" t="s">
        <v>211</v>
      </c>
      <c r="AZ47" t="s">
        <v>211</v>
      </c>
      <c r="BA47" t="s">
        <v>211</v>
      </c>
      <c r="BB47" t="s">
        <v>211</v>
      </c>
    </row>
    <row r="48" spans="2:55">
      <c r="B48" s="329"/>
      <c r="C48" s="346">
        <v>261</v>
      </c>
      <c r="D48" s="344">
        <v>36</v>
      </c>
      <c r="E48" s="342">
        <v>32</v>
      </c>
      <c r="F48" s="342">
        <v>24</v>
      </c>
      <c r="G48" s="342">
        <v>30</v>
      </c>
      <c r="H48" s="342">
        <v>39</v>
      </c>
      <c r="I48" s="342">
        <v>40</v>
      </c>
      <c r="J48" s="343">
        <v>0</v>
      </c>
      <c r="K48" s="342">
        <v>36</v>
      </c>
      <c r="L48" s="342">
        <v>31</v>
      </c>
      <c r="M48" s="342">
        <v>42</v>
      </c>
      <c r="N48" s="329"/>
      <c r="O48" s="346">
        <v>261</v>
      </c>
      <c r="P48" s="344">
        <v>29</v>
      </c>
      <c r="Q48" s="342">
        <v>22</v>
      </c>
      <c r="R48" s="342">
        <v>11</v>
      </c>
      <c r="S48" s="342">
        <v>14</v>
      </c>
      <c r="T48" s="342">
        <v>29</v>
      </c>
      <c r="U48" s="342">
        <v>23</v>
      </c>
      <c r="V48" s="343">
        <v>0</v>
      </c>
      <c r="W48" s="342">
        <v>24</v>
      </c>
      <c r="X48" s="342">
        <v>22</v>
      </c>
      <c r="Y48" s="342">
        <v>26</v>
      </c>
      <c r="Z48" s="329"/>
      <c r="AA48" s="151"/>
      <c r="AF48" s="334"/>
      <c r="AR48" s="1"/>
      <c r="AS48" s="1" t="s">
        <v>211</v>
      </c>
      <c r="AV48" s="1" t="s">
        <v>211</v>
      </c>
      <c r="AW48" t="s">
        <v>211</v>
      </c>
      <c r="AX48" t="s">
        <v>211</v>
      </c>
      <c r="AY48" t="s">
        <v>211</v>
      </c>
      <c r="AZ48" t="s">
        <v>211</v>
      </c>
      <c r="BA48" t="s">
        <v>211</v>
      </c>
      <c r="BB48" t="s">
        <v>211</v>
      </c>
    </row>
    <row r="49" spans="2:57">
      <c r="B49" s="329"/>
      <c r="C49" s="346">
        <v>262</v>
      </c>
      <c r="D49" s="344">
        <v>27</v>
      </c>
      <c r="E49" s="342">
        <v>35</v>
      </c>
      <c r="F49" s="342">
        <v>41</v>
      </c>
      <c r="G49" s="342">
        <v>28</v>
      </c>
      <c r="H49" s="342">
        <v>25</v>
      </c>
      <c r="I49" s="342">
        <v>1</v>
      </c>
      <c r="J49" s="342">
        <v>23</v>
      </c>
      <c r="K49" s="342">
        <v>40</v>
      </c>
      <c r="L49" s="342">
        <v>24</v>
      </c>
      <c r="M49" s="342">
        <v>28</v>
      </c>
      <c r="N49" s="329"/>
      <c r="O49" s="346">
        <v>262</v>
      </c>
      <c r="P49" s="344">
        <v>18</v>
      </c>
      <c r="Q49" s="342">
        <v>18</v>
      </c>
      <c r="R49" s="342">
        <v>24</v>
      </c>
      <c r="S49" s="342">
        <v>15</v>
      </c>
      <c r="T49" s="342">
        <v>11</v>
      </c>
      <c r="U49" s="342">
        <v>1</v>
      </c>
      <c r="V49" s="342">
        <v>9</v>
      </c>
      <c r="W49" s="342">
        <v>20</v>
      </c>
      <c r="X49" s="342">
        <v>15</v>
      </c>
      <c r="Y49" s="342">
        <v>18</v>
      </c>
      <c r="Z49" s="329"/>
      <c r="AA49" s="151"/>
      <c r="AF49" s="334"/>
      <c r="AR49" s="1"/>
      <c r="AS49" s="1" t="s">
        <v>211</v>
      </c>
      <c r="AV49" s="1" t="s">
        <v>211</v>
      </c>
      <c r="AW49" t="s">
        <v>211</v>
      </c>
      <c r="AX49" t="s">
        <v>211</v>
      </c>
      <c r="AY49" t="s">
        <v>211</v>
      </c>
      <c r="AZ49" t="s">
        <v>211</v>
      </c>
      <c r="BA49" t="s">
        <v>211</v>
      </c>
      <c r="BB49" t="s">
        <v>211</v>
      </c>
    </row>
    <row r="50" spans="2:57">
      <c r="B50" s="329"/>
      <c r="C50" s="346">
        <v>264</v>
      </c>
      <c r="D50" s="345">
        <v>0</v>
      </c>
      <c r="E50" s="342">
        <v>66</v>
      </c>
      <c r="F50" s="342">
        <v>56</v>
      </c>
      <c r="G50" s="342">
        <v>44</v>
      </c>
      <c r="H50" s="342">
        <v>55</v>
      </c>
      <c r="I50" s="342">
        <v>35</v>
      </c>
      <c r="J50" s="342">
        <v>31</v>
      </c>
      <c r="K50" s="342">
        <v>61</v>
      </c>
      <c r="L50" s="342">
        <v>44</v>
      </c>
      <c r="M50" s="342">
        <v>60</v>
      </c>
      <c r="N50" s="329"/>
      <c r="O50" s="346">
        <v>264</v>
      </c>
      <c r="P50" s="345">
        <v>0</v>
      </c>
      <c r="Q50" s="342">
        <v>28</v>
      </c>
      <c r="R50" s="342">
        <v>11</v>
      </c>
      <c r="S50" s="342">
        <v>16</v>
      </c>
      <c r="T50" s="342">
        <v>16</v>
      </c>
      <c r="U50" s="342">
        <v>17</v>
      </c>
      <c r="V50" s="342">
        <v>15</v>
      </c>
      <c r="W50" s="342">
        <v>23</v>
      </c>
      <c r="X50" s="342">
        <v>8</v>
      </c>
      <c r="Y50" s="342">
        <v>28</v>
      </c>
      <c r="Z50" s="329"/>
      <c r="AA50" s="151"/>
      <c r="AF50" s="334"/>
      <c r="AR50" s="1"/>
      <c r="AS50" s="1" t="s">
        <v>211</v>
      </c>
      <c r="AV50" s="1" t="s">
        <v>211</v>
      </c>
      <c r="AW50" t="s">
        <v>211</v>
      </c>
      <c r="AX50" t="s">
        <v>211</v>
      </c>
      <c r="AY50" t="s">
        <v>211</v>
      </c>
      <c r="AZ50" t="s">
        <v>211</v>
      </c>
      <c r="BA50" t="s">
        <v>211</v>
      </c>
      <c r="BB50" t="s">
        <v>211</v>
      </c>
    </row>
    <row r="51" spans="2:57">
      <c r="B51" s="329"/>
      <c r="C51" s="346">
        <v>265</v>
      </c>
      <c r="D51" s="344">
        <v>25</v>
      </c>
      <c r="E51" s="342">
        <v>34</v>
      </c>
      <c r="F51" s="342">
        <v>32</v>
      </c>
      <c r="G51" s="342">
        <v>20</v>
      </c>
      <c r="H51" s="342">
        <v>30</v>
      </c>
      <c r="I51" s="342">
        <v>19</v>
      </c>
      <c r="J51" s="342">
        <v>28</v>
      </c>
      <c r="K51" s="343">
        <v>0</v>
      </c>
      <c r="L51" s="342">
        <v>41</v>
      </c>
      <c r="M51" s="342">
        <v>33</v>
      </c>
      <c r="N51" s="329"/>
      <c r="O51" s="346">
        <v>265</v>
      </c>
      <c r="P51" s="344">
        <v>4</v>
      </c>
      <c r="Q51" s="342">
        <v>18</v>
      </c>
      <c r="R51" s="342">
        <v>24</v>
      </c>
      <c r="S51" s="342">
        <v>9</v>
      </c>
      <c r="T51" s="342">
        <v>16</v>
      </c>
      <c r="U51" s="342">
        <v>14</v>
      </c>
      <c r="V51" s="342">
        <v>10</v>
      </c>
      <c r="W51" s="343">
        <v>0</v>
      </c>
      <c r="X51" s="342">
        <v>18</v>
      </c>
      <c r="Y51" s="342">
        <v>13</v>
      </c>
      <c r="Z51" s="329"/>
      <c r="AA51" s="151"/>
      <c r="AF51" s="334"/>
      <c r="AR51" s="1"/>
      <c r="AS51" s="1" t="s">
        <v>211</v>
      </c>
      <c r="AV51" s="1" t="s">
        <v>211</v>
      </c>
      <c r="AW51" t="s">
        <v>211</v>
      </c>
      <c r="AX51" t="s">
        <v>211</v>
      </c>
      <c r="AY51" t="s">
        <v>211</v>
      </c>
      <c r="AZ51" t="s">
        <v>211</v>
      </c>
      <c r="BA51" t="s">
        <v>211</v>
      </c>
      <c r="BB51" t="s">
        <v>211</v>
      </c>
    </row>
    <row r="52" spans="2:57">
      <c r="B52" s="329"/>
      <c r="C52" s="346">
        <v>266</v>
      </c>
      <c r="D52" s="345">
        <v>0</v>
      </c>
      <c r="E52" s="342">
        <v>26</v>
      </c>
      <c r="F52" s="342">
        <v>13</v>
      </c>
      <c r="G52" s="343">
        <v>0</v>
      </c>
      <c r="H52" s="343">
        <v>0</v>
      </c>
      <c r="I52" s="343">
        <v>0</v>
      </c>
      <c r="J52" s="343">
        <v>0</v>
      </c>
      <c r="K52" s="343">
        <v>0</v>
      </c>
      <c r="L52" s="343">
        <v>0</v>
      </c>
      <c r="M52" s="343">
        <v>0</v>
      </c>
      <c r="N52" s="329"/>
      <c r="O52" s="346">
        <v>266</v>
      </c>
      <c r="P52" s="345">
        <v>0</v>
      </c>
      <c r="Q52" s="342">
        <v>17</v>
      </c>
      <c r="R52" s="342">
        <v>2</v>
      </c>
      <c r="S52" s="343">
        <v>0</v>
      </c>
      <c r="T52" s="343">
        <v>0</v>
      </c>
      <c r="U52" s="343">
        <v>0</v>
      </c>
      <c r="V52" s="343">
        <v>0</v>
      </c>
      <c r="W52" s="343">
        <v>0</v>
      </c>
      <c r="X52" s="343">
        <v>0</v>
      </c>
      <c r="Y52" s="343">
        <v>0</v>
      </c>
      <c r="Z52" s="329"/>
      <c r="AA52" s="151"/>
      <c r="AF52" s="334"/>
      <c r="AR52" s="1"/>
      <c r="AS52" s="1" t="s">
        <v>211</v>
      </c>
      <c r="AT52" s="1" t="s">
        <v>211</v>
      </c>
      <c r="AV52" s="1" t="s">
        <v>211</v>
      </c>
      <c r="AW52" t="s">
        <v>211</v>
      </c>
      <c r="AX52" t="s">
        <v>211</v>
      </c>
      <c r="AY52" t="s">
        <v>211</v>
      </c>
      <c r="AZ52" t="s">
        <v>211</v>
      </c>
      <c r="BA52" t="s">
        <v>211</v>
      </c>
      <c r="BB52" t="s">
        <v>211</v>
      </c>
      <c r="BC52" t="s">
        <v>211</v>
      </c>
    </row>
    <row r="53" spans="2:57">
      <c r="B53" s="329"/>
      <c r="C53" s="346">
        <v>267</v>
      </c>
      <c r="D53" s="344">
        <v>0</v>
      </c>
      <c r="E53" s="342">
        <v>49</v>
      </c>
      <c r="F53" s="342">
        <v>27</v>
      </c>
      <c r="G53" s="342">
        <v>30</v>
      </c>
      <c r="H53" s="342">
        <v>24</v>
      </c>
      <c r="I53" s="342">
        <v>0</v>
      </c>
      <c r="J53" s="342">
        <v>59</v>
      </c>
      <c r="K53" s="342">
        <v>1</v>
      </c>
      <c r="L53" s="343">
        <v>0</v>
      </c>
      <c r="M53" s="343">
        <v>0</v>
      </c>
      <c r="N53" s="329"/>
      <c r="O53" s="346">
        <v>267</v>
      </c>
      <c r="P53" s="345">
        <v>0</v>
      </c>
      <c r="Q53" s="342">
        <v>35</v>
      </c>
      <c r="R53" s="342">
        <v>13</v>
      </c>
      <c r="S53" s="342">
        <v>16</v>
      </c>
      <c r="T53" s="342">
        <v>11</v>
      </c>
      <c r="U53" s="343">
        <v>0</v>
      </c>
      <c r="V53" s="342">
        <v>33</v>
      </c>
      <c r="W53" s="342">
        <v>1</v>
      </c>
      <c r="X53" s="343">
        <v>0</v>
      </c>
      <c r="Y53" s="343">
        <v>0</v>
      </c>
      <c r="Z53" s="329"/>
      <c r="AA53" s="151"/>
      <c r="AF53" s="334"/>
      <c r="AR53" s="1"/>
      <c r="AS53" s="1" t="s">
        <v>211</v>
      </c>
      <c r="AV53" s="1" t="s">
        <v>211</v>
      </c>
      <c r="AW53" t="s">
        <v>211</v>
      </c>
      <c r="AX53" t="s">
        <v>211</v>
      </c>
      <c r="AY53" t="s">
        <v>211</v>
      </c>
      <c r="AZ53" t="s">
        <v>211</v>
      </c>
      <c r="BA53" t="s">
        <v>211</v>
      </c>
      <c r="BB53" t="s">
        <v>211</v>
      </c>
    </row>
    <row r="54" spans="2:57">
      <c r="B54" s="329"/>
      <c r="C54" s="346">
        <v>268</v>
      </c>
      <c r="D54" s="344">
        <v>12</v>
      </c>
      <c r="E54" s="343">
        <v>0</v>
      </c>
      <c r="F54" s="343">
        <v>0</v>
      </c>
      <c r="G54" s="343">
        <v>0</v>
      </c>
      <c r="H54" s="343">
        <v>0</v>
      </c>
      <c r="I54" s="343">
        <v>0</v>
      </c>
      <c r="J54" s="343">
        <v>0</v>
      </c>
      <c r="K54" s="343">
        <v>0</v>
      </c>
      <c r="L54" s="343">
        <v>0</v>
      </c>
      <c r="M54" s="343">
        <v>0</v>
      </c>
      <c r="N54" s="329"/>
      <c r="O54" s="346">
        <v>268</v>
      </c>
      <c r="P54" s="344">
        <v>4</v>
      </c>
      <c r="Q54" s="343">
        <v>0</v>
      </c>
      <c r="R54" s="343">
        <v>0</v>
      </c>
      <c r="S54" s="343">
        <v>0</v>
      </c>
      <c r="T54" s="343">
        <v>0</v>
      </c>
      <c r="U54" s="343">
        <v>0</v>
      </c>
      <c r="V54" s="343">
        <v>0</v>
      </c>
      <c r="W54" s="343">
        <v>0</v>
      </c>
      <c r="X54" s="343">
        <v>0</v>
      </c>
      <c r="Y54" s="343">
        <v>0</v>
      </c>
      <c r="Z54" s="329"/>
      <c r="AA54" s="151"/>
      <c r="AF54" s="334"/>
      <c r="AR54" s="1"/>
      <c r="AS54" s="1" t="s">
        <v>211</v>
      </c>
      <c r="AV54" s="1" t="s">
        <v>211</v>
      </c>
      <c r="AW54" t="s">
        <v>211</v>
      </c>
      <c r="AX54" t="s">
        <v>211</v>
      </c>
      <c r="AY54" t="s">
        <v>211</v>
      </c>
      <c r="AZ54" t="s">
        <v>211</v>
      </c>
      <c r="BA54" t="s">
        <v>211</v>
      </c>
      <c r="BB54" t="s">
        <v>211</v>
      </c>
    </row>
    <row r="55" spans="2:57">
      <c r="B55" s="329"/>
      <c r="C55" s="354">
        <v>269</v>
      </c>
      <c r="D55" s="355">
        <v>27</v>
      </c>
      <c r="E55" s="356">
        <v>24</v>
      </c>
      <c r="F55" s="356">
        <v>32</v>
      </c>
      <c r="G55" s="356">
        <v>34</v>
      </c>
      <c r="H55" s="356">
        <v>22</v>
      </c>
      <c r="I55" s="356">
        <v>19</v>
      </c>
      <c r="J55" s="356">
        <v>23</v>
      </c>
      <c r="K55" s="356">
        <v>37</v>
      </c>
      <c r="L55" s="356">
        <v>25</v>
      </c>
      <c r="M55" s="356">
        <v>24</v>
      </c>
      <c r="N55" s="329"/>
      <c r="O55" s="354">
        <v>269</v>
      </c>
      <c r="P55" s="355">
        <v>11</v>
      </c>
      <c r="Q55" s="356">
        <v>10</v>
      </c>
      <c r="R55" s="356">
        <v>19</v>
      </c>
      <c r="S55" s="356">
        <v>20</v>
      </c>
      <c r="T55" s="356">
        <v>13</v>
      </c>
      <c r="U55" s="356">
        <v>14</v>
      </c>
      <c r="V55" s="356">
        <v>13</v>
      </c>
      <c r="W55" s="356">
        <v>23</v>
      </c>
      <c r="X55" s="356">
        <v>18</v>
      </c>
      <c r="Y55" s="356">
        <v>16</v>
      </c>
      <c r="Z55" s="329"/>
      <c r="AA55" s="151"/>
      <c r="AF55" s="334"/>
      <c r="AR55" s="1"/>
      <c r="AS55" s="1"/>
      <c r="AT55" s="1"/>
      <c r="AU55" s="1"/>
      <c r="AV55" s="1"/>
    </row>
    <row r="56" spans="2:57">
      <c r="B56" s="329"/>
      <c r="C56" s="329"/>
      <c r="D56" s="329"/>
      <c r="E56" s="329"/>
      <c r="F56" s="329"/>
      <c r="G56" s="329"/>
      <c r="H56" s="329"/>
      <c r="I56" s="329"/>
      <c r="J56" s="329"/>
      <c r="K56" s="329"/>
      <c r="L56" s="329"/>
      <c r="M56" s="329"/>
      <c r="N56" s="329"/>
      <c r="O56" s="329"/>
      <c r="P56" s="329"/>
      <c r="Q56" s="329"/>
      <c r="R56" s="329"/>
      <c r="S56" s="329"/>
      <c r="T56" s="329"/>
      <c r="U56" s="329"/>
      <c r="V56" s="329"/>
      <c r="W56" s="329"/>
      <c r="X56" s="329"/>
      <c r="Y56" s="329"/>
      <c r="Z56" s="329"/>
      <c r="AA56" s="151"/>
      <c r="AF56" s="334"/>
      <c r="AM56" s="1"/>
      <c r="AN56" s="1"/>
      <c r="AO56" s="1"/>
      <c r="AP56" s="1"/>
      <c r="AQ56" s="1"/>
      <c r="AR56" s="1"/>
      <c r="AS56" s="1"/>
      <c r="AT56" s="1"/>
      <c r="AU56" s="1"/>
      <c r="AV56" s="1"/>
    </row>
    <row r="57" spans="2:57">
      <c r="AA57" s="151"/>
      <c r="AF57" s="334"/>
    </row>
    <row r="58" spans="2:57">
      <c r="AA58" s="151"/>
      <c r="AB58" s="149"/>
      <c r="AC58" s="149"/>
      <c r="AD58" s="149"/>
      <c r="AE58" s="334"/>
      <c r="AF58" s="334"/>
    </row>
    <row r="61" spans="2:57">
      <c r="Z61" s="151"/>
      <c r="AA61" s="151"/>
      <c r="AB61" s="149"/>
      <c r="AC61" s="149"/>
      <c r="AD61" s="149"/>
      <c r="AE61" s="334"/>
    </row>
    <row r="62" spans="2:57" ht="68">
      <c r="Z62" s="151"/>
      <c r="AA62" s="340" t="s">
        <v>43</v>
      </c>
      <c r="AB62" s="341" t="s">
        <v>222</v>
      </c>
      <c r="AC62" s="341" t="s">
        <v>223</v>
      </c>
      <c r="AD62" s="341" t="s">
        <v>224</v>
      </c>
      <c r="AE62" s="334"/>
      <c r="AF62" s="357" t="s">
        <v>210</v>
      </c>
      <c r="AG62" s="1"/>
      <c r="AH62" s="1"/>
      <c r="AI62" s="1"/>
      <c r="AJ62" s="1"/>
    </row>
    <row r="63" spans="2:57">
      <c r="Z63" s="151"/>
      <c r="AA63" s="331">
        <v>202</v>
      </c>
      <c r="AB63" s="331">
        <v>196</v>
      </c>
      <c r="AC63" s="331">
        <v>73</v>
      </c>
      <c r="AD63" s="331">
        <v>0.37</v>
      </c>
      <c r="AE63" s="334"/>
      <c r="AF63" s="357"/>
      <c r="AK63" s="270" t="s">
        <v>211</v>
      </c>
      <c r="AN63" s="270" t="s">
        <v>211</v>
      </c>
      <c r="AO63" s="270" t="s">
        <v>211</v>
      </c>
      <c r="AP63" s="270" t="s">
        <v>211</v>
      </c>
      <c r="AQ63" s="270" t="s">
        <v>211</v>
      </c>
      <c r="AR63" s="270" t="s">
        <v>211</v>
      </c>
      <c r="AS63" s="270" t="s">
        <v>211</v>
      </c>
      <c r="AV63" s="270" t="s">
        <v>211</v>
      </c>
      <c r="AW63" s="270" t="s">
        <v>211</v>
      </c>
      <c r="AX63" s="270" t="s">
        <v>211</v>
      </c>
      <c r="AY63" s="270" t="s">
        <v>211</v>
      </c>
      <c r="AZ63" s="270" t="s">
        <v>211</v>
      </c>
      <c r="BA63" s="270" t="s">
        <v>211</v>
      </c>
      <c r="BB63" s="270" t="s">
        <v>211</v>
      </c>
      <c r="BE63" s="270"/>
    </row>
    <row r="64" spans="2:57">
      <c r="Z64" s="151"/>
      <c r="AA64" s="330">
        <v>203</v>
      </c>
      <c r="AB64" s="330">
        <v>43</v>
      </c>
      <c r="AC64" s="330">
        <v>16</v>
      </c>
      <c r="AD64" s="330">
        <v>0.37</v>
      </c>
      <c r="AE64" s="334"/>
      <c r="AF64" s="357"/>
      <c r="AK64" s="270" t="s">
        <v>211</v>
      </c>
      <c r="AN64" s="270" t="s">
        <v>211</v>
      </c>
      <c r="AO64" s="270" t="s">
        <v>211</v>
      </c>
      <c r="AP64" s="270" t="s">
        <v>211</v>
      </c>
      <c r="AQ64" s="270" t="s">
        <v>211</v>
      </c>
      <c r="AR64" s="270" t="s">
        <v>211</v>
      </c>
      <c r="AS64" s="270" t="s">
        <v>211</v>
      </c>
      <c r="AV64" s="270" t="s">
        <v>211</v>
      </c>
      <c r="AW64" s="270" t="s">
        <v>211</v>
      </c>
      <c r="AX64" s="270" t="s">
        <v>211</v>
      </c>
      <c r="AY64" s="270" t="s">
        <v>211</v>
      </c>
      <c r="AZ64" s="270" t="s">
        <v>211</v>
      </c>
      <c r="BA64" s="270" t="s">
        <v>211</v>
      </c>
      <c r="BB64" s="270" t="s">
        <v>211</v>
      </c>
      <c r="BE64" s="270"/>
    </row>
    <row r="65" spans="26:57">
      <c r="Z65" s="151"/>
      <c r="AA65" s="330">
        <v>205</v>
      </c>
      <c r="AB65" s="330">
        <v>362</v>
      </c>
      <c r="AC65" s="330">
        <v>223</v>
      </c>
      <c r="AD65" s="330">
        <v>0.62</v>
      </c>
      <c r="AE65" s="334"/>
      <c r="AF65" s="357"/>
      <c r="AK65" s="270" t="s">
        <v>211</v>
      </c>
      <c r="AN65" s="270" t="s">
        <v>211</v>
      </c>
      <c r="AO65" s="270" t="s">
        <v>211</v>
      </c>
      <c r="AP65" s="270" t="s">
        <v>211</v>
      </c>
      <c r="AQ65" s="270" t="s">
        <v>211</v>
      </c>
      <c r="AR65" s="270" t="s">
        <v>211</v>
      </c>
      <c r="AS65" s="270" t="s">
        <v>211</v>
      </c>
      <c r="AU65" s="270" t="s">
        <v>211</v>
      </c>
      <c r="AV65" s="270" t="s">
        <v>211</v>
      </c>
      <c r="AW65" s="270" t="s">
        <v>211</v>
      </c>
      <c r="AX65" s="270" t="s">
        <v>211</v>
      </c>
      <c r="AY65" s="270" t="s">
        <v>211</v>
      </c>
      <c r="AZ65" s="270" t="s">
        <v>211</v>
      </c>
      <c r="BA65" s="270" t="s">
        <v>211</v>
      </c>
      <c r="BB65" s="270" t="s">
        <v>211</v>
      </c>
      <c r="BD65" s="270"/>
      <c r="BE65" s="270"/>
    </row>
    <row r="66" spans="26:57">
      <c r="Z66" s="151"/>
      <c r="AA66" s="330">
        <v>207</v>
      </c>
      <c r="AB66" s="330">
        <v>450</v>
      </c>
      <c r="AC66" s="330">
        <v>230</v>
      </c>
      <c r="AD66" s="330">
        <v>0.51</v>
      </c>
      <c r="AE66" s="334"/>
      <c r="AF66" s="357"/>
      <c r="AK66" s="270" t="s">
        <v>211</v>
      </c>
      <c r="AN66" s="270" t="s">
        <v>211</v>
      </c>
      <c r="AO66" s="270" t="s">
        <v>211</v>
      </c>
      <c r="AP66" s="270" t="s">
        <v>211</v>
      </c>
      <c r="AQ66" s="270" t="s">
        <v>211</v>
      </c>
      <c r="AR66" s="270" t="s">
        <v>211</v>
      </c>
      <c r="AS66" s="270" t="s">
        <v>211</v>
      </c>
      <c r="AU66" s="270" t="s">
        <v>211</v>
      </c>
      <c r="AV66" s="270" t="s">
        <v>211</v>
      </c>
      <c r="AW66" s="270" t="s">
        <v>211</v>
      </c>
      <c r="AX66" s="270" t="s">
        <v>211</v>
      </c>
      <c r="AY66" s="270" t="s">
        <v>211</v>
      </c>
      <c r="AZ66" s="270" t="s">
        <v>211</v>
      </c>
      <c r="BA66" s="270" t="s">
        <v>211</v>
      </c>
      <c r="BB66" s="270" t="s">
        <v>211</v>
      </c>
      <c r="BD66" s="270"/>
      <c r="BE66" s="270"/>
    </row>
    <row r="67" spans="26:57">
      <c r="Z67" s="151"/>
      <c r="AA67" s="330">
        <v>208</v>
      </c>
      <c r="AB67" s="330">
        <v>167</v>
      </c>
      <c r="AC67" s="330">
        <v>84</v>
      </c>
      <c r="AD67" s="330">
        <v>0.5</v>
      </c>
      <c r="AE67" s="334"/>
      <c r="AF67" s="357"/>
      <c r="AK67" s="270" t="s">
        <v>211</v>
      </c>
      <c r="AN67" s="270" t="s">
        <v>211</v>
      </c>
      <c r="AO67" s="270" t="s">
        <v>211</v>
      </c>
      <c r="AP67" s="270" t="s">
        <v>211</v>
      </c>
      <c r="AQ67" s="270" t="s">
        <v>211</v>
      </c>
      <c r="AR67" s="270" t="s">
        <v>211</v>
      </c>
      <c r="AS67" s="270" t="s">
        <v>211</v>
      </c>
      <c r="AV67" s="270" t="s">
        <v>211</v>
      </c>
      <c r="AW67" s="270" t="s">
        <v>211</v>
      </c>
      <c r="AX67" s="270" t="s">
        <v>211</v>
      </c>
      <c r="AY67" s="270" t="s">
        <v>211</v>
      </c>
      <c r="AZ67" s="270" t="s">
        <v>211</v>
      </c>
      <c r="BA67" s="270" t="s">
        <v>211</v>
      </c>
      <c r="BB67" s="270" t="s">
        <v>211</v>
      </c>
      <c r="BE67" s="270"/>
    </row>
    <row r="68" spans="26:57">
      <c r="Z68" s="151"/>
      <c r="AA68" s="330">
        <v>211</v>
      </c>
      <c r="AB68" s="330">
        <v>356</v>
      </c>
      <c r="AC68" s="330">
        <v>188</v>
      </c>
      <c r="AD68" s="330">
        <v>0.53</v>
      </c>
      <c r="AE68" s="334"/>
      <c r="AF68" s="357"/>
      <c r="AK68" s="270" t="s">
        <v>211</v>
      </c>
      <c r="AN68" s="270" t="s">
        <v>211</v>
      </c>
      <c r="AO68" s="270" t="s">
        <v>211</v>
      </c>
      <c r="AP68" s="270" t="s">
        <v>211</v>
      </c>
      <c r="AQ68" s="270" t="s">
        <v>211</v>
      </c>
      <c r="AR68" s="270" t="s">
        <v>211</v>
      </c>
      <c r="AS68" s="270" t="s">
        <v>211</v>
      </c>
      <c r="AU68" s="270" t="s">
        <v>211</v>
      </c>
      <c r="AV68" s="270" t="s">
        <v>211</v>
      </c>
      <c r="AW68" s="270" t="s">
        <v>211</v>
      </c>
      <c r="AX68" s="270" t="s">
        <v>211</v>
      </c>
      <c r="AY68" s="270" t="s">
        <v>211</v>
      </c>
      <c r="AZ68" s="270" t="s">
        <v>211</v>
      </c>
      <c r="BA68" s="270" t="s">
        <v>211</v>
      </c>
      <c r="BB68" s="270" t="s">
        <v>211</v>
      </c>
      <c r="BD68" s="270"/>
      <c r="BE68" s="270"/>
    </row>
    <row r="69" spans="26:57">
      <c r="Z69" s="151"/>
      <c r="AA69" s="330">
        <v>212</v>
      </c>
      <c r="AB69" s="330">
        <v>103</v>
      </c>
      <c r="AC69" s="330">
        <v>44</v>
      </c>
      <c r="AD69" s="330">
        <v>0.43</v>
      </c>
      <c r="AE69" s="334"/>
      <c r="AF69" s="357"/>
      <c r="AK69" s="270" t="s">
        <v>211</v>
      </c>
      <c r="AN69" s="270" t="s">
        <v>211</v>
      </c>
      <c r="AO69" s="270" t="s">
        <v>211</v>
      </c>
      <c r="AP69" s="270" t="s">
        <v>211</v>
      </c>
      <c r="AQ69" s="270" t="s">
        <v>211</v>
      </c>
      <c r="AR69" s="270" t="s">
        <v>211</v>
      </c>
      <c r="AS69" s="270" t="s">
        <v>211</v>
      </c>
      <c r="AV69" s="270" t="s">
        <v>211</v>
      </c>
      <c r="AW69" s="270" t="s">
        <v>211</v>
      </c>
      <c r="AX69" s="270" t="s">
        <v>211</v>
      </c>
      <c r="AY69" s="270" t="s">
        <v>211</v>
      </c>
      <c r="AZ69" s="270" t="s">
        <v>211</v>
      </c>
      <c r="BA69" s="270" t="s">
        <v>211</v>
      </c>
      <c r="BB69" s="270" t="s">
        <v>211</v>
      </c>
      <c r="BE69" s="270"/>
    </row>
    <row r="70" spans="26:57">
      <c r="Z70" s="151"/>
      <c r="AA70" s="330" t="s">
        <v>295</v>
      </c>
      <c r="AB70" s="330">
        <v>26</v>
      </c>
      <c r="AC70" s="330">
        <v>11</v>
      </c>
      <c r="AD70" s="330">
        <v>0.42</v>
      </c>
      <c r="AE70" s="334"/>
      <c r="AF70" s="357"/>
      <c r="AK70" s="270"/>
      <c r="AN70" s="270"/>
      <c r="AO70" s="270"/>
      <c r="AP70" s="270"/>
      <c r="AQ70" s="270"/>
      <c r="AR70" s="270"/>
      <c r="AS70" s="270"/>
      <c r="AV70" s="270"/>
      <c r="AW70" s="270"/>
      <c r="AX70" s="270"/>
      <c r="AY70" s="270"/>
      <c r="AZ70" s="270"/>
      <c r="BA70" s="270"/>
      <c r="BB70" s="270"/>
      <c r="BE70" s="270"/>
    </row>
    <row r="71" spans="26:57">
      <c r="Z71" s="151"/>
      <c r="AA71" s="330">
        <v>214</v>
      </c>
      <c r="AB71" s="330">
        <v>126</v>
      </c>
      <c r="AC71" s="330">
        <v>75</v>
      </c>
      <c r="AD71" s="330">
        <v>0.6</v>
      </c>
      <c r="AE71" s="334"/>
      <c r="AF71" s="357"/>
      <c r="AK71" s="270" t="s">
        <v>211</v>
      </c>
      <c r="AN71" s="270" t="s">
        <v>211</v>
      </c>
      <c r="AO71" s="270" t="s">
        <v>211</v>
      </c>
      <c r="AP71" s="270" t="s">
        <v>211</v>
      </c>
      <c r="AQ71" s="270" t="s">
        <v>211</v>
      </c>
      <c r="AR71" s="270" t="s">
        <v>211</v>
      </c>
      <c r="AS71" s="270" t="s">
        <v>211</v>
      </c>
      <c r="AV71" s="270" t="s">
        <v>211</v>
      </c>
      <c r="AW71" s="270" t="s">
        <v>211</v>
      </c>
      <c r="AX71" s="270" t="s">
        <v>211</v>
      </c>
      <c r="AY71" s="270" t="s">
        <v>211</v>
      </c>
      <c r="AZ71" s="270" t="s">
        <v>211</v>
      </c>
      <c r="BA71" s="270" t="s">
        <v>211</v>
      </c>
      <c r="BB71" s="270" t="s">
        <v>211</v>
      </c>
      <c r="BE71" s="270"/>
    </row>
    <row r="72" spans="26:57">
      <c r="Z72" s="151"/>
      <c r="AA72" s="330">
        <v>216</v>
      </c>
      <c r="AB72" s="330">
        <v>302</v>
      </c>
      <c r="AC72" s="330">
        <v>150</v>
      </c>
      <c r="AD72" s="330">
        <v>0.5</v>
      </c>
      <c r="AE72" s="334"/>
      <c r="AF72" s="357"/>
      <c r="AK72" s="270" t="s">
        <v>211</v>
      </c>
      <c r="AN72" s="270" t="s">
        <v>211</v>
      </c>
      <c r="AO72" s="270" t="s">
        <v>211</v>
      </c>
      <c r="AP72" s="270" t="s">
        <v>211</v>
      </c>
      <c r="AQ72" s="270" t="s">
        <v>211</v>
      </c>
      <c r="AR72" s="270" t="s">
        <v>211</v>
      </c>
      <c r="AS72" s="270" t="s">
        <v>211</v>
      </c>
      <c r="AU72" s="270" t="s">
        <v>211</v>
      </c>
      <c r="AV72" s="270" t="s">
        <v>211</v>
      </c>
      <c r="AW72" s="270" t="s">
        <v>211</v>
      </c>
      <c r="AX72" s="270" t="s">
        <v>211</v>
      </c>
      <c r="AY72" s="270" t="s">
        <v>211</v>
      </c>
      <c r="AZ72" s="270" t="s">
        <v>211</v>
      </c>
      <c r="BA72" s="270" t="s">
        <v>211</v>
      </c>
      <c r="BB72" s="270" t="s">
        <v>211</v>
      </c>
      <c r="BD72" s="270"/>
      <c r="BE72" s="270"/>
    </row>
    <row r="73" spans="26:57">
      <c r="Z73" s="151"/>
      <c r="AA73" s="330">
        <v>219</v>
      </c>
      <c r="AB73" s="330">
        <v>427</v>
      </c>
      <c r="AC73" s="330">
        <v>247</v>
      </c>
      <c r="AD73" s="330">
        <v>0.57999999999999996</v>
      </c>
      <c r="AE73" s="334"/>
      <c r="AF73" s="357"/>
      <c r="AK73" s="270" t="s">
        <v>211</v>
      </c>
      <c r="AN73" s="270" t="s">
        <v>211</v>
      </c>
      <c r="AO73" s="270" t="s">
        <v>211</v>
      </c>
      <c r="AP73" s="270" t="s">
        <v>211</v>
      </c>
      <c r="AQ73" s="270" t="s">
        <v>211</v>
      </c>
      <c r="AR73" s="270" t="s">
        <v>211</v>
      </c>
      <c r="AS73" s="270" t="s">
        <v>211</v>
      </c>
      <c r="AU73" s="270" t="s">
        <v>211</v>
      </c>
      <c r="AV73" s="270" t="s">
        <v>211</v>
      </c>
      <c r="AW73" s="270" t="s">
        <v>211</v>
      </c>
      <c r="AX73" s="270" t="s">
        <v>211</v>
      </c>
      <c r="AY73" s="270" t="s">
        <v>211</v>
      </c>
      <c r="AZ73" s="270" t="s">
        <v>211</v>
      </c>
      <c r="BA73" s="270" t="s">
        <v>211</v>
      </c>
      <c r="BB73" s="270" t="s">
        <v>211</v>
      </c>
      <c r="BD73" s="270"/>
      <c r="BE73" s="270"/>
    </row>
    <row r="74" spans="26:57">
      <c r="Z74" s="151"/>
      <c r="AA74" s="330">
        <v>221</v>
      </c>
      <c r="AB74" s="330">
        <v>15</v>
      </c>
      <c r="AC74" s="330">
        <v>4</v>
      </c>
      <c r="AD74" s="330">
        <v>0.27</v>
      </c>
      <c r="AE74" s="334"/>
      <c r="AF74" s="357"/>
      <c r="AK74" s="270" t="s">
        <v>211</v>
      </c>
      <c r="AM74" s="270" t="s">
        <v>211</v>
      </c>
      <c r="AN74" s="270" t="s">
        <v>211</v>
      </c>
      <c r="AO74" s="270" t="s">
        <v>211</v>
      </c>
      <c r="AP74" s="270" t="s">
        <v>211</v>
      </c>
      <c r="AQ74" s="270" t="s">
        <v>211</v>
      </c>
      <c r="AR74" s="270" t="s">
        <v>211</v>
      </c>
      <c r="AS74" s="270" t="s">
        <v>211</v>
      </c>
      <c r="AU74" s="270" t="s">
        <v>211</v>
      </c>
      <c r="AV74" s="270" t="s">
        <v>211</v>
      </c>
      <c r="AW74" s="270" t="s">
        <v>211</v>
      </c>
      <c r="AX74" s="270" t="s">
        <v>211</v>
      </c>
      <c r="AY74" s="270" t="s">
        <v>211</v>
      </c>
      <c r="AZ74" s="270" t="s">
        <v>211</v>
      </c>
      <c r="BA74" s="270" t="s">
        <v>211</v>
      </c>
      <c r="BB74" s="270" t="s">
        <v>211</v>
      </c>
      <c r="BD74" s="270"/>
      <c r="BE74" s="270"/>
    </row>
    <row r="75" spans="26:57">
      <c r="Z75" s="151"/>
      <c r="AA75" s="330">
        <v>222</v>
      </c>
      <c r="AB75" s="330">
        <v>60</v>
      </c>
      <c r="AC75" s="330">
        <v>31</v>
      </c>
      <c r="AD75" s="330">
        <v>0.52</v>
      </c>
      <c r="AE75" s="334"/>
      <c r="AF75" s="357"/>
      <c r="AK75" s="270" t="s">
        <v>211</v>
      </c>
      <c r="AM75" s="270" t="s">
        <v>211</v>
      </c>
      <c r="AN75" s="270" t="s">
        <v>211</v>
      </c>
      <c r="AO75" s="270" t="s">
        <v>211</v>
      </c>
      <c r="AP75" s="270" t="s">
        <v>211</v>
      </c>
      <c r="AQ75" s="270" t="s">
        <v>211</v>
      </c>
      <c r="AR75" s="270" t="s">
        <v>211</v>
      </c>
      <c r="AS75" s="270" t="s">
        <v>211</v>
      </c>
      <c r="AU75" s="270" t="s">
        <v>211</v>
      </c>
      <c r="AV75" s="270" t="s">
        <v>211</v>
      </c>
      <c r="AW75" s="270" t="s">
        <v>211</v>
      </c>
      <c r="AX75" s="270" t="s">
        <v>211</v>
      </c>
      <c r="AY75" s="270" t="s">
        <v>211</v>
      </c>
      <c r="AZ75" s="270" t="s">
        <v>211</v>
      </c>
      <c r="BA75" s="270" t="s">
        <v>211</v>
      </c>
      <c r="BB75" s="270" t="s">
        <v>211</v>
      </c>
      <c r="BD75" s="270"/>
      <c r="BE75" s="270"/>
    </row>
    <row r="76" spans="26:57">
      <c r="Z76" s="151"/>
      <c r="AA76" s="330">
        <v>223</v>
      </c>
      <c r="AB76" s="330">
        <v>271</v>
      </c>
      <c r="AC76" s="330">
        <v>103</v>
      </c>
      <c r="AD76" s="330">
        <v>0.38</v>
      </c>
      <c r="AE76" s="334"/>
      <c r="AF76" s="357"/>
      <c r="AK76" s="270" t="s">
        <v>211</v>
      </c>
      <c r="AM76" s="270" t="s">
        <v>211</v>
      </c>
      <c r="AN76" s="270" t="s">
        <v>211</v>
      </c>
      <c r="AO76" s="270" t="s">
        <v>211</v>
      </c>
      <c r="AP76" s="270" t="s">
        <v>211</v>
      </c>
      <c r="AQ76" s="270" t="s">
        <v>211</v>
      </c>
      <c r="AR76" s="270" t="s">
        <v>211</v>
      </c>
      <c r="AU76" s="270" t="s">
        <v>211</v>
      </c>
      <c r="AV76" s="270" t="s">
        <v>211</v>
      </c>
      <c r="AW76" s="270" t="s">
        <v>211</v>
      </c>
      <c r="AX76" s="270" t="s">
        <v>211</v>
      </c>
      <c r="AY76" s="270" t="s">
        <v>211</v>
      </c>
      <c r="AZ76" s="270" t="s">
        <v>211</v>
      </c>
      <c r="BA76" s="270" t="s">
        <v>211</v>
      </c>
      <c r="BD76" s="270"/>
      <c r="BE76" s="270"/>
    </row>
    <row r="77" spans="26:57">
      <c r="Z77" s="151"/>
      <c r="AA77" s="330">
        <v>224</v>
      </c>
      <c r="AB77" s="330">
        <v>55</v>
      </c>
      <c r="AC77" s="330">
        <v>27</v>
      </c>
      <c r="AD77" s="330">
        <v>0.49</v>
      </c>
      <c r="AE77" s="334"/>
      <c r="AF77" s="357"/>
      <c r="AK77" s="270" t="s">
        <v>211</v>
      </c>
      <c r="AM77" s="270" t="s">
        <v>211</v>
      </c>
      <c r="AN77" s="270" t="s">
        <v>211</v>
      </c>
      <c r="AO77" s="270" t="s">
        <v>211</v>
      </c>
      <c r="AP77" s="270" t="s">
        <v>211</v>
      </c>
      <c r="AQ77" s="270" t="s">
        <v>211</v>
      </c>
      <c r="AR77" s="270" t="s">
        <v>211</v>
      </c>
      <c r="AS77" s="270" t="s">
        <v>211</v>
      </c>
      <c r="AU77" s="270" t="s">
        <v>211</v>
      </c>
      <c r="AV77" s="270" t="s">
        <v>211</v>
      </c>
      <c r="AW77" s="270" t="s">
        <v>211</v>
      </c>
      <c r="AX77" s="270" t="s">
        <v>211</v>
      </c>
      <c r="AY77" s="270" t="s">
        <v>211</v>
      </c>
      <c r="AZ77" s="270" t="s">
        <v>211</v>
      </c>
      <c r="BA77" s="270" t="s">
        <v>211</v>
      </c>
      <c r="BB77" s="270" t="s">
        <v>211</v>
      </c>
      <c r="BD77" s="270"/>
      <c r="BE77" s="270"/>
    </row>
    <row r="78" spans="26:57">
      <c r="Z78" s="151"/>
      <c r="AA78" s="330">
        <v>225</v>
      </c>
      <c r="AB78" s="330">
        <v>277</v>
      </c>
      <c r="AC78" s="330">
        <v>150</v>
      </c>
      <c r="AD78" s="330">
        <v>0.54</v>
      </c>
      <c r="AE78" s="334"/>
      <c r="AF78" s="357"/>
      <c r="AK78" s="270" t="s">
        <v>211</v>
      </c>
      <c r="AM78" s="270" t="s">
        <v>211</v>
      </c>
      <c r="AN78" s="270" t="s">
        <v>211</v>
      </c>
      <c r="AO78" s="270" t="s">
        <v>211</v>
      </c>
      <c r="AP78" s="270" t="s">
        <v>211</v>
      </c>
      <c r="AQ78" s="270" t="s">
        <v>211</v>
      </c>
      <c r="AR78" s="270" t="s">
        <v>211</v>
      </c>
      <c r="AU78" s="270" t="s">
        <v>211</v>
      </c>
      <c r="AV78" s="270" t="s">
        <v>211</v>
      </c>
      <c r="AW78" s="270" t="s">
        <v>211</v>
      </c>
      <c r="AX78" s="270" t="s">
        <v>211</v>
      </c>
      <c r="AY78" s="270" t="s">
        <v>211</v>
      </c>
      <c r="AZ78" s="270" t="s">
        <v>211</v>
      </c>
      <c r="BA78" s="270" t="s">
        <v>211</v>
      </c>
      <c r="BD78" s="270"/>
      <c r="BE78" s="270"/>
    </row>
    <row r="79" spans="26:57">
      <c r="Z79" s="151"/>
      <c r="AA79" s="330">
        <v>226</v>
      </c>
      <c r="AB79" s="330">
        <v>372</v>
      </c>
      <c r="AC79" s="330">
        <v>175</v>
      </c>
      <c r="AD79" s="330">
        <v>0.47</v>
      </c>
      <c r="AE79" s="334"/>
      <c r="AF79" s="357"/>
      <c r="AK79" s="270" t="s">
        <v>211</v>
      </c>
      <c r="AM79" s="270" t="s">
        <v>211</v>
      </c>
      <c r="AN79" s="270" t="s">
        <v>211</v>
      </c>
      <c r="AO79" s="270" t="s">
        <v>211</v>
      </c>
      <c r="AP79" s="270" t="s">
        <v>211</v>
      </c>
      <c r="AQ79" s="270" t="s">
        <v>211</v>
      </c>
      <c r="AR79" s="270" t="s">
        <v>211</v>
      </c>
      <c r="AU79" s="270" t="s">
        <v>211</v>
      </c>
      <c r="AV79" s="270" t="s">
        <v>211</v>
      </c>
      <c r="AW79" s="270" t="s">
        <v>211</v>
      </c>
      <c r="AX79" s="270" t="s">
        <v>211</v>
      </c>
      <c r="AY79" s="270" t="s">
        <v>211</v>
      </c>
      <c r="AZ79" s="270" t="s">
        <v>211</v>
      </c>
      <c r="BA79" s="270" t="s">
        <v>211</v>
      </c>
      <c r="BD79" s="270"/>
      <c r="BE79" s="270"/>
    </row>
    <row r="80" spans="26:57">
      <c r="Z80" s="151"/>
      <c r="AA80" s="330">
        <v>227</v>
      </c>
      <c r="AB80" s="330">
        <v>473</v>
      </c>
      <c r="AC80" s="330">
        <v>295</v>
      </c>
      <c r="AD80" s="330">
        <v>0.62</v>
      </c>
      <c r="AE80" s="334"/>
      <c r="AF80" s="357"/>
      <c r="AK80" s="270" t="s">
        <v>211</v>
      </c>
      <c r="AM80" s="270" t="s">
        <v>211</v>
      </c>
      <c r="AN80" s="270" t="s">
        <v>211</v>
      </c>
      <c r="AO80" s="270" t="s">
        <v>211</v>
      </c>
      <c r="AP80" s="270" t="s">
        <v>211</v>
      </c>
      <c r="AQ80" s="270" t="s">
        <v>211</v>
      </c>
      <c r="AR80" s="270" t="s">
        <v>211</v>
      </c>
      <c r="AU80" s="270" t="s">
        <v>211</v>
      </c>
      <c r="AV80" s="270" t="s">
        <v>211</v>
      </c>
      <c r="AW80" s="270" t="s">
        <v>211</v>
      </c>
      <c r="AX80" s="270" t="s">
        <v>211</v>
      </c>
      <c r="AY80" s="270" t="s">
        <v>211</v>
      </c>
      <c r="AZ80" s="270" t="s">
        <v>211</v>
      </c>
      <c r="BA80" s="270" t="s">
        <v>211</v>
      </c>
      <c r="BD80" s="270"/>
      <c r="BE80" s="270"/>
    </row>
    <row r="81" spans="26:57">
      <c r="Z81" s="151"/>
      <c r="AA81" s="330">
        <v>228</v>
      </c>
      <c r="AB81" s="330">
        <v>330</v>
      </c>
      <c r="AC81" s="330">
        <v>185</v>
      </c>
      <c r="AD81" s="330">
        <v>0.56000000000000005</v>
      </c>
      <c r="AE81" s="334"/>
      <c r="AF81" s="357"/>
      <c r="AK81" s="270" t="s">
        <v>211</v>
      </c>
      <c r="AM81" s="270" t="s">
        <v>211</v>
      </c>
      <c r="AN81" s="270" t="s">
        <v>211</v>
      </c>
      <c r="AO81" s="270" t="s">
        <v>211</v>
      </c>
      <c r="AP81" s="270" t="s">
        <v>211</v>
      </c>
      <c r="AQ81" s="270" t="s">
        <v>211</v>
      </c>
      <c r="AR81" s="270" t="s">
        <v>211</v>
      </c>
      <c r="AU81" s="270" t="s">
        <v>211</v>
      </c>
      <c r="AV81" s="270" t="s">
        <v>211</v>
      </c>
      <c r="AW81" s="270" t="s">
        <v>211</v>
      </c>
      <c r="AX81" s="270" t="s">
        <v>211</v>
      </c>
      <c r="AY81" s="270" t="s">
        <v>211</v>
      </c>
      <c r="AZ81" s="270" t="s">
        <v>211</v>
      </c>
      <c r="BA81" s="270" t="s">
        <v>211</v>
      </c>
      <c r="BD81" s="270"/>
      <c r="BE81" s="270"/>
    </row>
    <row r="82" spans="26:57">
      <c r="Z82" s="151"/>
      <c r="AA82" s="330">
        <v>229</v>
      </c>
      <c r="AB82" s="330">
        <v>33</v>
      </c>
      <c r="AC82" s="330">
        <v>8</v>
      </c>
      <c r="AD82" s="330">
        <v>0.24</v>
      </c>
      <c r="AE82" s="334"/>
      <c r="AF82" s="357"/>
      <c r="AK82" s="270" t="s">
        <v>211</v>
      </c>
      <c r="AM82" s="270" t="s">
        <v>211</v>
      </c>
      <c r="AN82" s="270" t="s">
        <v>211</v>
      </c>
      <c r="AO82" s="270" t="s">
        <v>211</v>
      </c>
      <c r="AP82" s="270" t="s">
        <v>211</v>
      </c>
      <c r="AQ82" s="270" t="s">
        <v>211</v>
      </c>
      <c r="AR82" s="270" t="s">
        <v>211</v>
      </c>
      <c r="AS82" s="270" t="s">
        <v>211</v>
      </c>
      <c r="AU82" s="270" t="s">
        <v>211</v>
      </c>
      <c r="AV82" s="270" t="s">
        <v>211</v>
      </c>
      <c r="AW82" s="270" t="s">
        <v>211</v>
      </c>
      <c r="AX82" s="270" t="s">
        <v>211</v>
      </c>
      <c r="AY82" s="270" t="s">
        <v>211</v>
      </c>
      <c r="AZ82" s="270" t="s">
        <v>211</v>
      </c>
      <c r="BA82" s="270" t="s">
        <v>211</v>
      </c>
      <c r="BB82" s="270" t="s">
        <v>211</v>
      </c>
      <c r="BD82" s="270"/>
      <c r="BE82" s="270"/>
    </row>
    <row r="83" spans="26:57">
      <c r="Z83" s="151"/>
      <c r="AA83" s="330">
        <v>231</v>
      </c>
      <c r="AB83" s="330">
        <v>15</v>
      </c>
      <c r="AC83" s="330">
        <v>8</v>
      </c>
      <c r="AD83" s="330">
        <v>0.53</v>
      </c>
      <c r="AE83" s="334"/>
      <c r="AF83" s="357"/>
      <c r="AK83" s="270" t="s">
        <v>211</v>
      </c>
      <c r="AM83" s="270" t="s">
        <v>211</v>
      </c>
      <c r="AN83" s="270" t="s">
        <v>211</v>
      </c>
      <c r="AO83" s="270" t="s">
        <v>211</v>
      </c>
      <c r="AP83" s="270" t="s">
        <v>211</v>
      </c>
      <c r="AQ83" s="270" t="s">
        <v>211</v>
      </c>
      <c r="AR83" s="270" t="s">
        <v>211</v>
      </c>
      <c r="AS83" s="270" t="s">
        <v>211</v>
      </c>
      <c r="AU83" s="270" t="s">
        <v>211</v>
      </c>
      <c r="AV83" s="270" t="s">
        <v>211</v>
      </c>
      <c r="AW83" s="270" t="s">
        <v>211</v>
      </c>
      <c r="AX83" s="270" t="s">
        <v>211</v>
      </c>
      <c r="AY83" s="270" t="s">
        <v>211</v>
      </c>
      <c r="AZ83" s="270" t="s">
        <v>211</v>
      </c>
      <c r="BA83" s="270" t="s">
        <v>211</v>
      </c>
      <c r="BB83" s="270" t="s">
        <v>211</v>
      </c>
      <c r="BD83" s="270"/>
      <c r="BE83" s="270"/>
    </row>
    <row r="84" spans="26:57">
      <c r="Z84" s="151"/>
      <c r="AA84" s="330">
        <v>233</v>
      </c>
      <c r="AB84" s="330">
        <v>259</v>
      </c>
      <c r="AC84" s="330">
        <v>142</v>
      </c>
      <c r="AD84" s="330">
        <v>0.55000000000000004</v>
      </c>
      <c r="AE84" s="334"/>
      <c r="AF84" s="357"/>
      <c r="AK84" s="270" t="s">
        <v>211</v>
      </c>
      <c r="AM84" s="270" t="s">
        <v>211</v>
      </c>
      <c r="AN84" s="270" t="s">
        <v>211</v>
      </c>
      <c r="AO84" s="270" t="s">
        <v>211</v>
      </c>
      <c r="AP84" s="270" t="s">
        <v>211</v>
      </c>
      <c r="AQ84" s="270" t="s">
        <v>211</v>
      </c>
      <c r="AR84" s="270" t="s">
        <v>211</v>
      </c>
      <c r="AU84" s="270" t="s">
        <v>211</v>
      </c>
      <c r="AV84" s="270" t="s">
        <v>211</v>
      </c>
      <c r="AW84" s="270" t="s">
        <v>211</v>
      </c>
      <c r="AX84" s="270" t="s">
        <v>211</v>
      </c>
      <c r="AY84" s="270" t="s">
        <v>211</v>
      </c>
      <c r="AZ84" s="270" t="s">
        <v>211</v>
      </c>
      <c r="BA84" s="270" t="s">
        <v>211</v>
      </c>
      <c r="BD84" s="270"/>
      <c r="BE84" s="270"/>
    </row>
    <row r="85" spans="26:57">
      <c r="Z85" s="151"/>
      <c r="AA85" s="330">
        <v>234</v>
      </c>
      <c r="AB85" s="330">
        <v>27</v>
      </c>
      <c r="AC85" s="330">
        <v>12</v>
      </c>
      <c r="AD85" s="330">
        <v>0.44</v>
      </c>
      <c r="AE85" s="334"/>
      <c r="AF85" s="357"/>
      <c r="AK85" s="270" t="s">
        <v>211</v>
      </c>
      <c r="AM85" s="270" t="s">
        <v>211</v>
      </c>
      <c r="AN85" s="270" t="s">
        <v>211</v>
      </c>
      <c r="AO85" s="270" t="s">
        <v>211</v>
      </c>
      <c r="AP85" s="270" t="s">
        <v>211</v>
      </c>
      <c r="AQ85" s="270" t="s">
        <v>211</v>
      </c>
      <c r="AR85" s="270" t="s">
        <v>211</v>
      </c>
      <c r="AS85" s="270" t="s">
        <v>211</v>
      </c>
      <c r="AU85" s="270" t="s">
        <v>211</v>
      </c>
      <c r="AV85" s="270" t="s">
        <v>211</v>
      </c>
      <c r="AW85" s="270" t="s">
        <v>211</v>
      </c>
      <c r="AX85" s="270" t="s">
        <v>211</v>
      </c>
      <c r="AY85" s="270" t="s">
        <v>211</v>
      </c>
      <c r="AZ85" s="270" t="s">
        <v>211</v>
      </c>
      <c r="BA85" s="270" t="s">
        <v>211</v>
      </c>
      <c r="BB85" s="270" t="s">
        <v>211</v>
      </c>
      <c r="BD85" s="270"/>
      <c r="BE85" s="270"/>
    </row>
    <row r="86" spans="26:57">
      <c r="Z86" s="151"/>
      <c r="AA86" s="330">
        <v>235</v>
      </c>
      <c r="AB86" s="330">
        <v>140</v>
      </c>
      <c r="AC86" s="330">
        <v>83</v>
      </c>
      <c r="AD86" s="330">
        <v>0.59</v>
      </c>
      <c r="AE86" s="334"/>
      <c r="AF86" s="357"/>
      <c r="AK86" s="270" t="s">
        <v>211</v>
      </c>
      <c r="AM86" s="270" t="s">
        <v>211</v>
      </c>
      <c r="AN86" s="270" t="s">
        <v>211</v>
      </c>
      <c r="AO86" s="270" t="s">
        <v>211</v>
      </c>
      <c r="AP86" s="270" t="s">
        <v>211</v>
      </c>
      <c r="AQ86" s="270" t="s">
        <v>211</v>
      </c>
      <c r="AR86" s="270" t="s">
        <v>211</v>
      </c>
      <c r="AS86" s="270" t="s">
        <v>211</v>
      </c>
      <c r="AU86" s="270" t="s">
        <v>211</v>
      </c>
      <c r="AV86" s="270" t="s">
        <v>211</v>
      </c>
      <c r="AW86" s="270" t="s">
        <v>211</v>
      </c>
      <c r="AX86" s="270" t="s">
        <v>211</v>
      </c>
      <c r="AY86" s="270" t="s">
        <v>211</v>
      </c>
      <c r="AZ86" s="270" t="s">
        <v>211</v>
      </c>
      <c r="BA86" s="270" t="s">
        <v>211</v>
      </c>
      <c r="BB86" s="270" t="s">
        <v>211</v>
      </c>
      <c r="BD86" s="270"/>
      <c r="BE86" s="270"/>
    </row>
    <row r="87" spans="26:57">
      <c r="Z87" s="151"/>
      <c r="AA87" s="330">
        <v>238</v>
      </c>
      <c r="AB87" s="330">
        <v>208</v>
      </c>
      <c r="AC87" s="330">
        <v>110</v>
      </c>
      <c r="AD87" s="330">
        <v>0.53</v>
      </c>
      <c r="AE87" s="334"/>
      <c r="AF87" s="357"/>
      <c r="AK87" s="270" t="s">
        <v>211</v>
      </c>
      <c r="AM87" s="270" t="s">
        <v>211</v>
      </c>
      <c r="AN87" s="270" t="s">
        <v>211</v>
      </c>
      <c r="AO87" s="270" t="s">
        <v>211</v>
      </c>
      <c r="AP87" s="270" t="s">
        <v>211</v>
      </c>
      <c r="AQ87" s="270" t="s">
        <v>211</v>
      </c>
      <c r="AR87" s="270" t="s">
        <v>211</v>
      </c>
      <c r="AU87" s="270" t="s">
        <v>211</v>
      </c>
      <c r="AV87" s="270" t="s">
        <v>211</v>
      </c>
      <c r="AW87" s="270" t="s">
        <v>211</v>
      </c>
      <c r="AX87" s="270" t="s">
        <v>211</v>
      </c>
      <c r="AY87" s="270" t="s">
        <v>211</v>
      </c>
      <c r="AZ87" s="270" t="s">
        <v>211</v>
      </c>
      <c r="BA87" s="270" t="s">
        <v>211</v>
      </c>
      <c r="BD87" s="270"/>
      <c r="BE87" s="270"/>
    </row>
    <row r="88" spans="26:57">
      <c r="Z88" s="151"/>
      <c r="AA88" s="330">
        <v>240</v>
      </c>
      <c r="AB88" s="330">
        <v>170</v>
      </c>
      <c r="AC88" s="330">
        <v>52</v>
      </c>
      <c r="AD88" s="330">
        <v>0.31</v>
      </c>
      <c r="AE88" s="334"/>
      <c r="AF88" s="357"/>
      <c r="AK88" s="270" t="s">
        <v>211</v>
      </c>
      <c r="AM88" s="270" t="s">
        <v>211</v>
      </c>
      <c r="AN88" s="270" t="s">
        <v>211</v>
      </c>
      <c r="AO88" s="270" t="s">
        <v>211</v>
      </c>
      <c r="AP88" s="270" t="s">
        <v>211</v>
      </c>
      <c r="AQ88" s="270" t="s">
        <v>211</v>
      </c>
      <c r="AR88" s="270" t="s">
        <v>211</v>
      </c>
      <c r="AS88" s="270" t="s">
        <v>211</v>
      </c>
      <c r="AU88" s="270" t="s">
        <v>211</v>
      </c>
      <c r="AV88" s="270" t="s">
        <v>211</v>
      </c>
      <c r="AW88" s="270" t="s">
        <v>211</v>
      </c>
      <c r="AX88" s="270" t="s">
        <v>211</v>
      </c>
      <c r="AY88" s="270" t="s">
        <v>211</v>
      </c>
      <c r="AZ88" s="270" t="s">
        <v>211</v>
      </c>
      <c r="BA88" s="270" t="s">
        <v>211</v>
      </c>
      <c r="BB88" s="270" t="s">
        <v>211</v>
      </c>
      <c r="BD88" s="270"/>
      <c r="BE88" s="270"/>
    </row>
    <row r="89" spans="26:57">
      <c r="Z89" s="151"/>
      <c r="AA89" s="330">
        <v>242</v>
      </c>
      <c r="AB89" s="330">
        <v>41</v>
      </c>
      <c r="AC89" s="330">
        <v>10</v>
      </c>
      <c r="AD89" s="330">
        <v>0.24</v>
      </c>
      <c r="AE89" s="334"/>
      <c r="AF89" s="357"/>
      <c r="AK89" s="270" t="s">
        <v>211</v>
      </c>
      <c r="AM89" s="270" t="s">
        <v>211</v>
      </c>
      <c r="AN89" s="270" t="s">
        <v>211</v>
      </c>
      <c r="AO89" s="270" t="s">
        <v>211</v>
      </c>
      <c r="AP89" s="270" t="s">
        <v>211</v>
      </c>
      <c r="AQ89" s="270" t="s">
        <v>211</v>
      </c>
      <c r="AR89" s="270" t="s">
        <v>211</v>
      </c>
      <c r="AS89" s="270" t="s">
        <v>211</v>
      </c>
      <c r="AU89" s="270" t="s">
        <v>211</v>
      </c>
      <c r="AV89" s="270" t="s">
        <v>211</v>
      </c>
      <c r="AW89" s="270" t="s">
        <v>211</v>
      </c>
      <c r="AX89" s="270" t="s">
        <v>211</v>
      </c>
      <c r="AY89" s="270" t="s">
        <v>211</v>
      </c>
      <c r="AZ89" s="270" t="s">
        <v>211</v>
      </c>
      <c r="BA89" s="270" t="s">
        <v>211</v>
      </c>
      <c r="BB89" s="270" t="s">
        <v>211</v>
      </c>
      <c r="BD89" s="270"/>
      <c r="BE89" s="270"/>
    </row>
    <row r="90" spans="26:57">
      <c r="Z90" s="151"/>
      <c r="AA90" s="330">
        <v>243</v>
      </c>
      <c r="AB90" s="330">
        <v>41</v>
      </c>
      <c r="AC90" s="330">
        <v>11</v>
      </c>
      <c r="AD90" s="330">
        <v>0.27</v>
      </c>
      <c r="AE90" s="334"/>
      <c r="AF90" s="357"/>
      <c r="AK90" s="270" t="s">
        <v>211</v>
      </c>
      <c r="AM90" s="270" t="s">
        <v>211</v>
      </c>
      <c r="AN90" s="270" t="s">
        <v>211</v>
      </c>
      <c r="AO90" s="270" t="s">
        <v>211</v>
      </c>
      <c r="AP90" s="270" t="s">
        <v>211</v>
      </c>
      <c r="AQ90" s="270" t="s">
        <v>211</v>
      </c>
      <c r="AR90" s="270" t="s">
        <v>211</v>
      </c>
      <c r="AS90" s="270" t="s">
        <v>211</v>
      </c>
      <c r="AU90" s="270" t="s">
        <v>211</v>
      </c>
      <c r="AV90" s="270" t="s">
        <v>211</v>
      </c>
      <c r="AW90" s="270" t="s">
        <v>211</v>
      </c>
      <c r="AX90" s="270" t="s">
        <v>211</v>
      </c>
      <c r="AY90" s="270" t="s">
        <v>211</v>
      </c>
      <c r="AZ90" s="270" t="s">
        <v>211</v>
      </c>
      <c r="BA90" s="270" t="s">
        <v>211</v>
      </c>
      <c r="BB90" s="270" t="s">
        <v>211</v>
      </c>
      <c r="BD90" s="270"/>
      <c r="BE90" s="270"/>
    </row>
    <row r="91" spans="26:57">
      <c r="Z91" s="151"/>
      <c r="AA91" s="330">
        <v>244</v>
      </c>
      <c r="AB91" s="330">
        <v>234</v>
      </c>
      <c r="AC91" s="330">
        <v>162</v>
      </c>
      <c r="AD91" s="330">
        <v>0.69</v>
      </c>
      <c r="AE91" s="334"/>
      <c r="AF91" s="357"/>
      <c r="AK91" s="270" t="s">
        <v>211</v>
      </c>
      <c r="AM91" s="270" t="s">
        <v>211</v>
      </c>
      <c r="AN91" s="270" t="s">
        <v>211</v>
      </c>
      <c r="AO91" s="270" t="s">
        <v>211</v>
      </c>
      <c r="AP91" s="270" t="s">
        <v>211</v>
      </c>
      <c r="AQ91" s="270" t="s">
        <v>211</v>
      </c>
      <c r="AR91" s="270" t="s">
        <v>211</v>
      </c>
      <c r="AU91" s="270" t="s">
        <v>211</v>
      </c>
      <c r="AV91" s="270" t="s">
        <v>211</v>
      </c>
      <c r="AW91" s="270" t="s">
        <v>211</v>
      </c>
      <c r="AX91" s="270" t="s">
        <v>211</v>
      </c>
      <c r="AY91" s="270" t="s">
        <v>211</v>
      </c>
      <c r="AZ91" s="270" t="s">
        <v>211</v>
      </c>
      <c r="BA91" s="270" t="s">
        <v>211</v>
      </c>
      <c r="BD91" s="270"/>
      <c r="BE91" s="270"/>
    </row>
    <row r="92" spans="26:57">
      <c r="Z92" s="151"/>
      <c r="AA92" s="330">
        <v>245</v>
      </c>
      <c r="AB92" s="330">
        <v>76</v>
      </c>
      <c r="AC92" s="330">
        <v>39</v>
      </c>
      <c r="AD92" s="330">
        <v>0.51</v>
      </c>
      <c r="AE92" s="334"/>
      <c r="AF92" s="357"/>
      <c r="AK92" s="270" t="s">
        <v>211</v>
      </c>
      <c r="AM92" s="270" t="s">
        <v>211</v>
      </c>
      <c r="AN92" s="270" t="s">
        <v>211</v>
      </c>
      <c r="AO92" s="270" t="s">
        <v>211</v>
      </c>
      <c r="AP92" s="270" t="s">
        <v>211</v>
      </c>
      <c r="AQ92" s="270" t="s">
        <v>211</v>
      </c>
      <c r="AR92" s="270" t="s">
        <v>211</v>
      </c>
      <c r="AS92" s="270" t="s">
        <v>211</v>
      </c>
      <c r="AU92" s="270" t="s">
        <v>211</v>
      </c>
      <c r="AV92" s="270" t="s">
        <v>211</v>
      </c>
      <c r="AW92" s="270" t="s">
        <v>211</v>
      </c>
      <c r="AX92" s="270" t="s">
        <v>211</v>
      </c>
      <c r="AY92" s="270" t="s">
        <v>211</v>
      </c>
      <c r="AZ92" s="270" t="s">
        <v>211</v>
      </c>
      <c r="BA92" s="270" t="s">
        <v>211</v>
      </c>
      <c r="BB92" s="270" t="s">
        <v>211</v>
      </c>
      <c r="BD92" s="270"/>
      <c r="BE92" s="270"/>
    </row>
    <row r="93" spans="26:57">
      <c r="Z93" s="151"/>
      <c r="AA93" s="330">
        <v>248</v>
      </c>
      <c r="AB93" s="330">
        <v>60</v>
      </c>
      <c r="AC93" s="330">
        <v>37</v>
      </c>
      <c r="AD93" s="330">
        <v>0.62</v>
      </c>
      <c r="AE93" s="334"/>
      <c r="AF93" s="357"/>
      <c r="AK93" s="270" t="s">
        <v>211</v>
      </c>
      <c r="AM93" s="270" t="s">
        <v>211</v>
      </c>
      <c r="AN93" s="270" t="s">
        <v>211</v>
      </c>
      <c r="AO93" s="270" t="s">
        <v>211</v>
      </c>
      <c r="AP93" s="270" t="s">
        <v>211</v>
      </c>
      <c r="AQ93" s="270" t="s">
        <v>211</v>
      </c>
      <c r="AR93" s="270" t="s">
        <v>211</v>
      </c>
      <c r="AS93" s="270" t="s">
        <v>211</v>
      </c>
      <c r="AU93" s="270" t="s">
        <v>211</v>
      </c>
      <c r="AV93" s="270" t="s">
        <v>211</v>
      </c>
      <c r="AW93" s="270" t="s">
        <v>211</v>
      </c>
      <c r="AX93" s="270" t="s">
        <v>211</v>
      </c>
      <c r="AY93" s="270" t="s">
        <v>211</v>
      </c>
      <c r="AZ93" s="270" t="s">
        <v>211</v>
      </c>
      <c r="BA93" s="270" t="s">
        <v>211</v>
      </c>
      <c r="BB93" s="270" t="s">
        <v>211</v>
      </c>
      <c r="BD93" s="270"/>
      <c r="BE93" s="270"/>
    </row>
    <row r="94" spans="26:57">
      <c r="Z94" s="151"/>
      <c r="AA94" s="330">
        <v>249</v>
      </c>
      <c r="AB94" s="330">
        <v>318</v>
      </c>
      <c r="AC94" s="330">
        <v>161</v>
      </c>
      <c r="AD94" s="330">
        <v>0.51</v>
      </c>
      <c r="AE94" s="334"/>
      <c r="AF94" s="357"/>
      <c r="AK94" s="270" t="s">
        <v>211</v>
      </c>
      <c r="AM94" s="270" t="s">
        <v>211</v>
      </c>
      <c r="AN94" s="270" t="s">
        <v>211</v>
      </c>
      <c r="AO94" s="270" t="s">
        <v>211</v>
      </c>
      <c r="AP94" s="270" t="s">
        <v>211</v>
      </c>
      <c r="AQ94" s="270" t="s">
        <v>211</v>
      </c>
      <c r="AR94" s="270" t="s">
        <v>211</v>
      </c>
      <c r="AU94" s="270" t="s">
        <v>211</v>
      </c>
      <c r="AV94" s="270" t="s">
        <v>211</v>
      </c>
      <c r="AW94" s="270" t="s">
        <v>211</v>
      </c>
      <c r="AX94" s="270" t="s">
        <v>211</v>
      </c>
      <c r="AY94" s="270" t="s">
        <v>211</v>
      </c>
      <c r="AZ94" s="270" t="s">
        <v>211</v>
      </c>
      <c r="BA94" s="270" t="s">
        <v>211</v>
      </c>
      <c r="BD94" s="270"/>
      <c r="BE94" s="270"/>
    </row>
    <row r="95" spans="26:57">
      <c r="Z95" s="151"/>
      <c r="AA95" s="330">
        <v>250</v>
      </c>
      <c r="AB95" s="330">
        <v>356</v>
      </c>
      <c r="AC95" s="330">
        <v>235</v>
      </c>
      <c r="AD95" s="330">
        <v>0.66</v>
      </c>
      <c r="AE95" s="334"/>
      <c r="AF95" s="357"/>
      <c r="AJ95" s="193"/>
      <c r="AK95" s="270" t="s">
        <v>211</v>
      </c>
      <c r="AM95" s="270" t="s">
        <v>211</v>
      </c>
      <c r="AN95" s="270" t="s">
        <v>211</v>
      </c>
      <c r="AO95" s="270" t="s">
        <v>211</v>
      </c>
      <c r="AP95" s="270" t="s">
        <v>211</v>
      </c>
      <c r="AQ95" s="270" t="s">
        <v>211</v>
      </c>
      <c r="AR95" s="270" t="s">
        <v>211</v>
      </c>
      <c r="AU95" s="270" t="s">
        <v>211</v>
      </c>
      <c r="AV95" s="270" t="s">
        <v>211</v>
      </c>
      <c r="AW95" s="270" t="s">
        <v>211</v>
      </c>
      <c r="AX95" s="270" t="s">
        <v>211</v>
      </c>
      <c r="AY95" s="270" t="s">
        <v>211</v>
      </c>
      <c r="AZ95" s="270" t="s">
        <v>211</v>
      </c>
      <c r="BA95" s="270" t="s">
        <v>211</v>
      </c>
      <c r="BD95" s="270"/>
      <c r="BE95" s="270"/>
    </row>
    <row r="96" spans="26:57">
      <c r="Z96" s="151"/>
      <c r="AA96" s="330">
        <v>251</v>
      </c>
      <c r="AB96" s="330">
        <v>189</v>
      </c>
      <c r="AC96" s="330">
        <v>65</v>
      </c>
      <c r="AD96" s="330">
        <v>0.34</v>
      </c>
      <c r="AE96" s="334"/>
      <c r="AF96" s="357"/>
      <c r="AK96" s="270" t="s">
        <v>211</v>
      </c>
      <c r="AM96" s="270" t="s">
        <v>211</v>
      </c>
      <c r="AN96" s="270" t="s">
        <v>211</v>
      </c>
      <c r="AO96" s="270" t="s">
        <v>211</v>
      </c>
      <c r="AP96" s="270" t="s">
        <v>211</v>
      </c>
      <c r="AQ96" s="270" t="s">
        <v>211</v>
      </c>
      <c r="AR96" s="270" t="s">
        <v>211</v>
      </c>
      <c r="AS96" s="270" t="s">
        <v>211</v>
      </c>
      <c r="AU96" s="270" t="s">
        <v>211</v>
      </c>
      <c r="AV96" s="270" t="s">
        <v>211</v>
      </c>
      <c r="AW96" s="270" t="s">
        <v>211</v>
      </c>
      <c r="AX96" s="270" t="s">
        <v>211</v>
      </c>
      <c r="AY96" s="270" t="s">
        <v>211</v>
      </c>
      <c r="AZ96" s="270" t="s">
        <v>211</v>
      </c>
      <c r="BA96" s="270" t="s">
        <v>211</v>
      </c>
      <c r="BB96" s="270" t="s">
        <v>211</v>
      </c>
      <c r="BD96" s="270"/>
      <c r="BE96" s="270"/>
    </row>
    <row r="97" spans="26:57">
      <c r="Z97" s="151"/>
      <c r="AA97" s="330">
        <v>252</v>
      </c>
      <c r="AB97" s="330">
        <v>474</v>
      </c>
      <c r="AC97" s="330">
        <v>254</v>
      </c>
      <c r="AD97" s="330">
        <v>0.54</v>
      </c>
      <c r="AE97" s="334"/>
      <c r="AF97" s="357"/>
      <c r="AK97" s="270" t="s">
        <v>211</v>
      </c>
      <c r="AM97" s="270" t="s">
        <v>211</v>
      </c>
      <c r="AN97" s="270" t="s">
        <v>211</v>
      </c>
      <c r="AO97" s="270" t="s">
        <v>211</v>
      </c>
      <c r="AP97" s="270" t="s">
        <v>211</v>
      </c>
      <c r="AQ97" s="270" t="s">
        <v>211</v>
      </c>
      <c r="AR97" s="270" t="s">
        <v>211</v>
      </c>
      <c r="AU97" s="270" t="s">
        <v>211</v>
      </c>
      <c r="AV97" s="270" t="s">
        <v>211</v>
      </c>
      <c r="AW97" s="270" t="s">
        <v>211</v>
      </c>
      <c r="AX97" s="270" t="s">
        <v>211</v>
      </c>
      <c r="AY97" s="270" t="s">
        <v>211</v>
      </c>
      <c r="AZ97" s="270" t="s">
        <v>211</v>
      </c>
      <c r="BA97" s="270" t="s">
        <v>211</v>
      </c>
      <c r="BD97" s="270"/>
      <c r="BE97" s="270"/>
    </row>
    <row r="98" spans="26:57">
      <c r="Z98" s="151"/>
      <c r="AA98" s="330">
        <v>253</v>
      </c>
      <c r="AB98" s="330">
        <v>380</v>
      </c>
      <c r="AC98" s="330">
        <v>181</v>
      </c>
      <c r="AD98" s="330">
        <v>0.48</v>
      </c>
      <c r="AE98" s="334"/>
      <c r="AF98" s="357"/>
      <c r="AK98" s="270" t="s">
        <v>211</v>
      </c>
      <c r="AM98" s="270" t="s">
        <v>211</v>
      </c>
      <c r="AN98" s="270" t="s">
        <v>211</v>
      </c>
      <c r="AO98" s="270" t="s">
        <v>211</v>
      </c>
      <c r="AP98" s="270" t="s">
        <v>211</v>
      </c>
      <c r="AQ98" s="270" t="s">
        <v>211</v>
      </c>
      <c r="AR98" s="270" t="s">
        <v>211</v>
      </c>
      <c r="AU98" s="270" t="s">
        <v>211</v>
      </c>
      <c r="AV98" s="270" t="s">
        <v>211</v>
      </c>
      <c r="AW98" s="270" t="s">
        <v>211</v>
      </c>
      <c r="AX98" s="270" t="s">
        <v>211</v>
      </c>
      <c r="AY98" s="270" t="s">
        <v>211</v>
      </c>
      <c r="AZ98" s="270" t="s">
        <v>211</v>
      </c>
      <c r="BA98" s="270" t="s">
        <v>211</v>
      </c>
      <c r="BD98" s="270"/>
      <c r="BE98" s="270"/>
    </row>
    <row r="99" spans="26:57">
      <c r="Z99" s="151"/>
      <c r="AA99" s="330">
        <v>255</v>
      </c>
      <c r="AB99" s="330">
        <v>30</v>
      </c>
      <c r="AC99" s="330">
        <v>4</v>
      </c>
      <c r="AD99" s="330">
        <v>0.13</v>
      </c>
      <c r="AE99" s="334"/>
      <c r="AF99" s="357"/>
      <c r="AK99" s="270" t="s">
        <v>211</v>
      </c>
      <c r="AM99" s="270" t="s">
        <v>211</v>
      </c>
      <c r="AN99" s="270" t="s">
        <v>211</v>
      </c>
      <c r="AO99" s="270" t="s">
        <v>211</v>
      </c>
      <c r="AP99" s="270" t="s">
        <v>211</v>
      </c>
      <c r="AQ99" s="270" t="s">
        <v>211</v>
      </c>
      <c r="AR99" s="270" t="s">
        <v>211</v>
      </c>
      <c r="AS99" s="270" t="s">
        <v>211</v>
      </c>
      <c r="AU99" s="270" t="s">
        <v>211</v>
      </c>
      <c r="AV99" s="270" t="s">
        <v>211</v>
      </c>
      <c r="AW99" s="270" t="s">
        <v>211</v>
      </c>
      <c r="AX99" s="270" t="s">
        <v>211</v>
      </c>
      <c r="AY99" s="270" t="s">
        <v>211</v>
      </c>
      <c r="AZ99" s="270" t="s">
        <v>211</v>
      </c>
      <c r="BA99" s="270" t="s">
        <v>211</v>
      </c>
      <c r="BB99" s="270" t="s">
        <v>211</v>
      </c>
      <c r="BD99" s="270"/>
      <c r="BE99" s="270"/>
    </row>
    <row r="100" spans="26:57">
      <c r="Z100" s="151"/>
      <c r="AA100" s="330">
        <v>256</v>
      </c>
      <c r="AB100" s="330">
        <v>87</v>
      </c>
      <c r="AC100" s="330">
        <v>57</v>
      </c>
      <c r="AD100" s="330">
        <v>0.66</v>
      </c>
      <c r="AE100" s="334"/>
      <c r="AF100" s="357"/>
      <c r="AK100" s="270" t="s">
        <v>211</v>
      </c>
      <c r="AM100" s="270" t="s">
        <v>211</v>
      </c>
      <c r="AN100" s="270" t="s">
        <v>211</v>
      </c>
      <c r="AO100" s="270" t="s">
        <v>211</v>
      </c>
      <c r="AP100" s="270" t="s">
        <v>211</v>
      </c>
      <c r="AQ100" s="270" t="s">
        <v>211</v>
      </c>
      <c r="AR100" s="270" t="s">
        <v>211</v>
      </c>
      <c r="AS100" s="270" t="s">
        <v>211</v>
      </c>
      <c r="AU100" s="270" t="s">
        <v>211</v>
      </c>
      <c r="AV100" s="270" t="s">
        <v>211</v>
      </c>
      <c r="AW100" s="270" t="s">
        <v>211</v>
      </c>
      <c r="AX100" s="270" t="s">
        <v>211</v>
      </c>
      <c r="AY100" s="270" t="s">
        <v>211</v>
      </c>
      <c r="AZ100" s="270" t="s">
        <v>211</v>
      </c>
      <c r="BA100" s="270" t="s">
        <v>211</v>
      </c>
      <c r="BB100" s="270" t="s">
        <v>211</v>
      </c>
      <c r="BD100" s="270"/>
      <c r="BE100" s="270"/>
    </row>
    <row r="101" spans="26:57">
      <c r="Z101" s="151"/>
      <c r="AA101" s="330">
        <v>258</v>
      </c>
      <c r="AB101" s="330">
        <v>14</v>
      </c>
      <c r="AC101" s="330">
        <v>5</v>
      </c>
      <c r="AD101" s="330">
        <v>0.36</v>
      </c>
      <c r="AE101" s="334"/>
      <c r="AF101" s="357"/>
      <c r="AK101" s="270" t="s">
        <v>211</v>
      </c>
      <c r="AM101" s="270" t="s">
        <v>211</v>
      </c>
      <c r="AN101" s="270" t="s">
        <v>211</v>
      </c>
      <c r="AO101" s="270" t="s">
        <v>211</v>
      </c>
      <c r="AP101" s="270" t="s">
        <v>211</v>
      </c>
      <c r="AQ101" s="270" t="s">
        <v>211</v>
      </c>
      <c r="AR101" s="270" t="s">
        <v>211</v>
      </c>
      <c r="AS101" s="270" t="s">
        <v>211</v>
      </c>
      <c r="AU101" s="270" t="s">
        <v>211</v>
      </c>
      <c r="AV101" s="270" t="s">
        <v>211</v>
      </c>
      <c r="AW101" s="270" t="s">
        <v>211</v>
      </c>
      <c r="AX101" s="270" t="s">
        <v>211</v>
      </c>
      <c r="AY101" s="270" t="s">
        <v>211</v>
      </c>
      <c r="AZ101" s="270" t="s">
        <v>211</v>
      </c>
      <c r="BA101" s="270" t="s">
        <v>211</v>
      </c>
      <c r="BB101" s="270" t="s">
        <v>211</v>
      </c>
      <c r="BD101" s="270"/>
      <c r="BE101" s="270"/>
    </row>
    <row r="102" spans="26:57">
      <c r="Z102" s="151"/>
      <c r="AA102" s="330">
        <v>259</v>
      </c>
      <c r="AB102" s="330">
        <v>1</v>
      </c>
      <c r="AC102" s="330">
        <v>1</v>
      </c>
      <c r="AD102" s="330">
        <v>1</v>
      </c>
      <c r="AE102" s="334"/>
      <c r="AF102" s="357"/>
      <c r="AK102" s="270" t="s">
        <v>211</v>
      </c>
      <c r="AN102" s="270" t="s">
        <v>211</v>
      </c>
      <c r="AO102" s="270" t="s">
        <v>211</v>
      </c>
      <c r="AP102" s="270" t="s">
        <v>211</v>
      </c>
      <c r="AQ102" s="270" t="s">
        <v>211</v>
      </c>
      <c r="AR102" s="270" t="s">
        <v>211</v>
      </c>
      <c r="AS102" s="270" t="s">
        <v>211</v>
      </c>
      <c r="AV102" s="270" t="s">
        <v>211</v>
      </c>
      <c r="AW102" s="270" t="s">
        <v>211</v>
      </c>
      <c r="AX102" s="270" t="s">
        <v>211</v>
      </c>
      <c r="AY102" s="270" t="s">
        <v>211</v>
      </c>
      <c r="AZ102" s="270" t="s">
        <v>211</v>
      </c>
      <c r="BA102" s="270" t="s">
        <v>211</v>
      </c>
      <c r="BB102" s="270" t="s">
        <v>211</v>
      </c>
      <c r="BE102" s="270"/>
    </row>
    <row r="103" spans="26:57">
      <c r="Z103" s="151"/>
      <c r="AA103" s="330">
        <v>260</v>
      </c>
      <c r="AB103" s="330">
        <v>336</v>
      </c>
      <c r="AC103" s="330">
        <v>170</v>
      </c>
      <c r="AD103" s="330">
        <v>0.51</v>
      </c>
      <c r="AE103" s="334"/>
      <c r="AF103" s="357"/>
      <c r="AK103" s="270" t="s">
        <v>211</v>
      </c>
      <c r="AM103" s="270" t="s">
        <v>211</v>
      </c>
      <c r="AN103" s="270" t="s">
        <v>211</v>
      </c>
      <c r="AO103" s="270" t="s">
        <v>211</v>
      </c>
      <c r="AP103" s="270" t="s">
        <v>211</v>
      </c>
      <c r="AQ103" s="270" t="s">
        <v>211</v>
      </c>
      <c r="AR103" s="270" t="s">
        <v>211</v>
      </c>
      <c r="AU103" s="270" t="s">
        <v>211</v>
      </c>
      <c r="AV103" s="270" t="s">
        <v>211</v>
      </c>
      <c r="AW103" s="270" t="s">
        <v>211</v>
      </c>
      <c r="AX103" s="270" t="s">
        <v>211</v>
      </c>
      <c r="AY103" s="270" t="s">
        <v>211</v>
      </c>
      <c r="AZ103" s="270" t="s">
        <v>211</v>
      </c>
      <c r="BA103" s="270" t="s">
        <v>211</v>
      </c>
      <c r="BD103" s="270"/>
      <c r="BE103" s="270"/>
    </row>
    <row r="104" spans="26:57">
      <c r="Z104" s="151"/>
      <c r="AA104" s="330">
        <v>261</v>
      </c>
      <c r="AB104" s="330">
        <v>310</v>
      </c>
      <c r="AC104" s="330">
        <v>200</v>
      </c>
      <c r="AD104" s="330">
        <v>0.65</v>
      </c>
      <c r="AE104" s="334"/>
      <c r="AF104" s="357"/>
      <c r="AK104" s="270" t="s">
        <v>211</v>
      </c>
      <c r="AM104" s="270" t="s">
        <v>211</v>
      </c>
      <c r="AN104" s="270" t="s">
        <v>211</v>
      </c>
      <c r="AO104" s="270" t="s">
        <v>211</v>
      </c>
      <c r="AP104" s="270" t="s">
        <v>211</v>
      </c>
      <c r="AQ104" s="270" t="s">
        <v>211</v>
      </c>
      <c r="AR104" s="270" t="s">
        <v>211</v>
      </c>
      <c r="AU104" s="270" t="s">
        <v>211</v>
      </c>
      <c r="AV104" s="270" t="s">
        <v>211</v>
      </c>
      <c r="AW104" s="270" t="s">
        <v>211</v>
      </c>
      <c r="AX104" s="270" t="s">
        <v>211</v>
      </c>
      <c r="AY104" s="270" t="s">
        <v>211</v>
      </c>
      <c r="AZ104" s="270" t="s">
        <v>211</v>
      </c>
      <c r="BA104" s="270" t="s">
        <v>211</v>
      </c>
      <c r="BD104" s="270"/>
      <c r="BE104" s="270"/>
    </row>
    <row r="105" spans="26:57">
      <c r="Z105" s="151"/>
      <c r="AA105" s="330">
        <v>262</v>
      </c>
      <c r="AB105" s="330">
        <v>272</v>
      </c>
      <c r="AC105" s="330">
        <v>149</v>
      </c>
      <c r="AD105" s="330">
        <v>0.55000000000000004</v>
      </c>
      <c r="AE105" s="334"/>
      <c r="AF105" s="357"/>
      <c r="AK105" s="270" t="s">
        <v>211</v>
      </c>
      <c r="AM105" s="270" t="s">
        <v>211</v>
      </c>
      <c r="AN105" s="270" t="s">
        <v>211</v>
      </c>
      <c r="AO105" s="270" t="s">
        <v>211</v>
      </c>
      <c r="AP105" s="270" t="s">
        <v>211</v>
      </c>
      <c r="AQ105" s="270" t="s">
        <v>211</v>
      </c>
      <c r="AR105" s="270" t="s">
        <v>211</v>
      </c>
      <c r="AU105" s="270" t="s">
        <v>211</v>
      </c>
      <c r="AV105" s="270" t="s">
        <v>211</v>
      </c>
      <c r="AW105" s="270" t="s">
        <v>211</v>
      </c>
      <c r="AX105" s="270" t="s">
        <v>211</v>
      </c>
      <c r="AY105" s="270" t="s">
        <v>211</v>
      </c>
      <c r="AZ105" s="270" t="s">
        <v>211</v>
      </c>
      <c r="BA105" s="270" t="s">
        <v>211</v>
      </c>
      <c r="BD105" s="270"/>
      <c r="BE105" s="270"/>
    </row>
    <row r="106" spans="26:57">
      <c r="Z106" s="151"/>
      <c r="AA106" s="330">
        <v>264</v>
      </c>
      <c r="AB106" s="330">
        <v>452</v>
      </c>
      <c r="AC106" s="330">
        <v>162</v>
      </c>
      <c r="AD106" s="330">
        <v>0.36</v>
      </c>
      <c r="AE106" s="334"/>
      <c r="AF106" s="357"/>
      <c r="AK106" s="270" t="s">
        <v>211</v>
      </c>
      <c r="AM106" s="270" t="s">
        <v>211</v>
      </c>
      <c r="AN106" s="270" t="s">
        <v>211</v>
      </c>
      <c r="AO106" s="270" t="s">
        <v>211</v>
      </c>
      <c r="AP106" s="270" t="s">
        <v>211</v>
      </c>
      <c r="AQ106" s="270" t="s">
        <v>211</v>
      </c>
      <c r="AR106" s="270" t="s">
        <v>211</v>
      </c>
      <c r="AU106" s="270" t="s">
        <v>211</v>
      </c>
      <c r="AV106" s="270" t="s">
        <v>211</v>
      </c>
      <c r="AW106" s="270" t="s">
        <v>211</v>
      </c>
      <c r="AX106" s="270" t="s">
        <v>211</v>
      </c>
      <c r="AY106" s="270" t="s">
        <v>211</v>
      </c>
      <c r="AZ106" s="270" t="s">
        <v>211</v>
      </c>
      <c r="BA106" s="270" t="s">
        <v>211</v>
      </c>
      <c r="BD106" s="270"/>
      <c r="BE106" s="270"/>
    </row>
    <row r="107" spans="26:57">
      <c r="Z107" s="151"/>
      <c r="AA107" s="330">
        <v>265</v>
      </c>
      <c r="AB107" s="330">
        <v>262</v>
      </c>
      <c r="AC107" s="330">
        <v>126</v>
      </c>
      <c r="AD107" s="330">
        <v>0.48</v>
      </c>
      <c r="AE107" s="334"/>
      <c r="AF107" s="357"/>
      <c r="AK107" s="270" t="s">
        <v>211</v>
      </c>
      <c r="AM107" s="270" t="s">
        <v>211</v>
      </c>
      <c r="AN107" s="270" t="s">
        <v>211</v>
      </c>
      <c r="AO107" s="270" t="s">
        <v>211</v>
      </c>
      <c r="AP107" s="270" t="s">
        <v>211</v>
      </c>
      <c r="AQ107" s="270" t="s">
        <v>211</v>
      </c>
      <c r="AR107" s="270" t="s">
        <v>211</v>
      </c>
      <c r="AU107" s="270" t="s">
        <v>211</v>
      </c>
      <c r="AV107" s="270" t="s">
        <v>211</v>
      </c>
      <c r="AW107" s="270" t="s">
        <v>211</v>
      </c>
      <c r="AX107" s="270" t="s">
        <v>211</v>
      </c>
      <c r="AY107" s="270" t="s">
        <v>211</v>
      </c>
      <c r="AZ107" s="270" t="s">
        <v>211</v>
      </c>
      <c r="BA107" s="270" t="s">
        <v>211</v>
      </c>
      <c r="BD107" s="270"/>
      <c r="BE107" s="270"/>
    </row>
    <row r="108" spans="26:57">
      <c r="Z108" s="151"/>
      <c r="AA108" s="330">
        <v>266</v>
      </c>
      <c r="AB108" s="330">
        <v>39</v>
      </c>
      <c r="AC108" s="330">
        <v>19</v>
      </c>
      <c r="AD108" s="330">
        <v>0.49</v>
      </c>
      <c r="AE108" s="334"/>
      <c r="AF108" s="357"/>
      <c r="AK108" s="270" t="s">
        <v>211</v>
      </c>
      <c r="AM108" s="270" t="s">
        <v>211</v>
      </c>
      <c r="AN108" s="270" t="s">
        <v>211</v>
      </c>
      <c r="AO108" s="270" t="s">
        <v>211</v>
      </c>
      <c r="AP108" s="270" t="s">
        <v>211</v>
      </c>
      <c r="AQ108" s="270" t="s">
        <v>211</v>
      </c>
      <c r="AR108" s="270" t="s">
        <v>211</v>
      </c>
      <c r="AS108" s="270" t="s">
        <v>211</v>
      </c>
      <c r="AU108" s="270" t="s">
        <v>211</v>
      </c>
      <c r="AV108" s="270" t="s">
        <v>211</v>
      </c>
      <c r="AW108" s="270" t="s">
        <v>211</v>
      </c>
      <c r="AX108" s="270" t="s">
        <v>211</v>
      </c>
      <c r="AY108" s="270" t="s">
        <v>211</v>
      </c>
      <c r="AZ108" s="270" t="s">
        <v>211</v>
      </c>
      <c r="BA108" s="270" t="s">
        <v>211</v>
      </c>
      <c r="BB108" s="270" t="s">
        <v>211</v>
      </c>
      <c r="BD108" s="270"/>
      <c r="BE108" s="270"/>
    </row>
    <row r="109" spans="26:57">
      <c r="Z109" s="151"/>
      <c r="AA109" s="330">
        <v>267</v>
      </c>
      <c r="AB109" s="330">
        <v>190</v>
      </c>
      <c r="AC109" s="330">
        <v>109</v>
      </c>
      <c r="AD109" s="330">
        <v>0.56999999999999995</v>
      </c>
      <c r="AE109" s="334"/>
      <c r="AF109" s="357"/>
      <c r="AK109" s="270" t="s">
        <v>211</v>
      </c>
      <c r="AM109" s="270" t="s">
        <v>211</v>
      </c>
      <c r="AN109" s="270" t="s">
        <v>211</v>
      </c>
      <c r="AO109" s="270" t="s">
        <v>211</v>
      </c>
      <c r="AP109" s="270" t="s">
        <v>211</v>
      </c>
      <c r="AQ109" s="270" t="s">
        <v>211</v>
      </c>
      <c r="AR109" s="270" t="s">
        <v>211</v>
      </c>
      <c r="AU109" s="270" t="s">
        <v>211</v>
      </c>
      <c r="AV109" s="270" t="s">
        <v>211</v>
      </c>
      <c r="AW109" s="270" t="s">
        <v>211</v>
      </c>
      <c r="AX109" s="270" t="s">
        <v>211</v>
      </c>
      <c r="AY109" s="270" t="s">
        <v>211</v>
      </c>
      <c r="AZ109" s="270" t="s">
        <v>211</v>
      </c>
      <c r="BA109" s="270" t="s">
        <v>211</v>
      </c>
      <c r="BD109" s="270"/>
      <c r="BE109" s="270"/>
    </row>
    <row r="110" spans="26:57">
      <c r="Z110" s="151"/>
      <c r="AA110" s="330">
        <v>268</v>
      </c>
      <c r="AB110" s="330">
        <v>12</v>
      </c>
      <c r="AC110" s="330">
        <v>4</v>
      </c>
      <c r="AD110" s="330">
        <v>0.33</v>
      </c>
      <c r="AE110" s="334"/>
      <c r="AF110" s="357"/>
      <c r="AK110" s="270" t="s">
        <v>211</v>
      </c>
      <c r="AM110" s="270" t="s">
        <v>211</v>
      </c>
      <c r="AN110" s="270" t="s">
        <v>211</v>
      </c>
      <c r="AO110" s="270" t="s">
        <v>211</v>
      </c>
      <c r="AP110" s="270" t="s">
        <v>211</v>
      </c>
      <c r="AQ110" s="270" t="s">
        <v>211</v>
      </c>
      <c r="AR110" s="270" t="s">
        <v>211</v>
      </c>
      <c r="AS110" s="270" t="s">
        <v>211</v>
      </c>
      <c r="AU110" s="270" t="s">
        <v>211</v>
      </c>
      <c r="AV110" s="270" t="s">
        <v>211</v>
      </c>
      <c r="AW110" s="270" t="s">
        <v>211</v>
      </c>
      <c r="AX110" s="270" t="s">
        <v>211</v>
      </c>
      <c r="AY110" s="270" t="s">
        <v>211</v>
      </c>
      <c r="AZ110" s="270" t="s">
        <v>211</v>
      </c>
      <c r="BA110" s="270" t="s">
        <v>211</v>
      </c>
      <c r="BB110" s="270" t="s">
        <v>211</v>
      </c>
      <c r="BD110" s="270"/>
      <c r="BE110" s="270"/>
    </row>
    <row r="111" spans="26:57">
      <c r="Z111" s="151"/>
      <c r="AA111" s="359">
        <v>269</v>
      </c>
      <c r="AB111" s="359">
        <v>267</v>
      </c>
      <c r="AC111" s="359">
        <v>157</v>
      </c>
      <c r="AD111" s="359">
        <v>0.59</v>
      </c>
      <c r="AE111" s="334"/>
      <c r="AF111" s="357"/>
      <c r="AK111" s="270" t="s">
        <v>211</v>
      </c>
      <c r="AM111" s="270" t="s">
        <v>211</v>
      </c>
      <c r="AN111" s="270" t="s">
        <v>211</v>
      </c>
      <c r="AO111" s="270" t="s">
        <v>211</v>
      </c>
      <c r="AP111" s="270" t="s">
        <v>211</v>
      </c>
      <c r="AQ111" s="270" t="s">
        <v>211</v>
      </c>
      <c r="AR111" s="270" t="s">
        <v>211</v>
      </c>
      <c r="AU111" s="270" t="s">
        <v>211</v>
      </c>
      <c r="AV111" s="270" t="s">
        <v>211</v>
      </c>
      <c r="AW111" s="270" t="s">
        <v>211</v>
      </c>
      <c r="AX111" s="270" t="s">
        <v>211</v>
      </c>
      <c r="AY111" s="270" t="s">
        <v>211</v>
      </c>
      <c r="AZ111" s="270" t="s">
        <v>211</v>
      </c>
      <c r="BA111" s="270" t="s">
        <v>211</v>
      </c>
      <c r="BD111" s="270"/>
      <c r="BE111" s="270"/>
    </row>
    <row r="112" spans="26:57">
      <c r="Z112" s="151"/>
      <c r="AA112" s="360" t="s">
        <v>213</v>
      </c>
      <c r="AB112" s="361">
        <f>MIN(AB63:AB111)</f>
        <v>1</v>
      </c>
      <c r="AC112" s="361">
        <f>MIN(AC63:AC111)</f>
        <v>1</v>
      </c>
      <c r="AD112" s="361">
        <f>MIN(AD63:AD111)</f>
        <v>0.13</v>
      </c>
      <c r="AE112" s="334"/>
      <c r="AK112" s="270"/>
      <c r="AL112" s="270"/>
      <c r="AM112" s="270"/>
      <c r="AN112" s="270"/>
      <c r="AO112" s="270"/>
      <c r="AP112" s="270"/>
      <c r="AQ112" s="270"/>
      <c r="AR112" s="270"/>
      <c r="AS112" s="270"/>
      <c r="AT112" s="270"/>
      <c r="AU112" s="270"/>
      <c r="AV112" s="270"/>
      <c r="AW112" s="270"/>
      <c r="AX112" s="270"/>
      <c r="AY112" s="270"/>
      <c r="AZ112" s="270"/>
      <c r="BA112" s="270"/>
      <c r="BB112" s="270"/>
      <c r="BC112" s="270"/>
      <c r="BD112" s="270"/>
      <c r="BE112" s="270"/>
    </row>
    <row r="113" spans="26:31">
      <c r="Z113" s="151"/>
      <c r="AA113" s="358" t="s">
        <v>212</v>
      </c>
      <c r="AB113" s="335">
        <f>MEDIAN(AB63:AB111)</f>
        <v>190</v>
      </c>
      <c r="AC113" s="335">
        <f>MEDIAN(AC63:AC111)</f>
        <v>84</v>
      </c>
      <c r="AD113" s="336">
        <f>MEDIAN(AD63:AD111)</f>
        <v>0.51</v>
      </c>
      <c r="AE113" s="334"/>
    </row>
    <row r="114" spans="26:31">
      <c r="Z114" s="151"/>
      <c r="AA114" s="338" t="s">
        <v>214</v>
      </c>
      <c r="AB114" s="337">
        <f>MAX(AB63:AB111)</f>
        <v>474</v>
      </c>
      <c r="AC114" s="337">
        <f>MAX(AC63:AC111)</f>
        <v>295</v>
      </c>
      <c r="AD114" s="339">
        <f>MAX(AD63:AD111)</f>
        <v>1</v>
      </c>
      <c r="AE114" s="334"/>
    </row>
    <row r="115" spans="26:31">
      <c r="Z115" s="151"/>
      <c r="AA115" s="151"/>
      <c r="AB115" s="149"/>
      <c r="AC115" s="149"/>
      <c r="AD115" s="149"/>
      <c r="AE115" s="334"/>
    </row>
  </sheetData>
  <mergeCells count="2">
    <mergeCell ref="C6:M6"/>
    <mergeCell ref="O6:Y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BF536-561B-054F-BFE6-1F21E8C30DD4}">
  <dimension ref="B7:EW77"/>
  <sheetViews>
    <sheetView zoomScale="120" zoomScaleNormal="120" workbookViewId="0">
      <selection activeCell="C8" sqref="C8:M58"/>
    </sheetView>
  </sheetViews>
  <sheetFormatPr baseColWidth="10" defaultRowHeight="16"/>
  <cols>
    <col min="3" max="3" width="4.1640625" bestFit="1" customWidth="1"/>
    <col min="4" max="12" width="6" bestFit="1" customWidth="1"/>
    <col min="13" max="13" width="7" bestFit="1" customWidth="1"/>
    <col min="14" max="14" width="9" customWidth="1"/>
    <col min="15" max="15" width="22.83203125" customWidth="1"/>
    <col min="16" max="16" width="13" bestFit="1" customWidth="1"/>
    <col min="17" max="17" width="4.6640625" customWidth="1"/>
    <col min="18" max="18" width="4.1640625" bestFit="1" customWidth="1"/>
    <col min="19" max="27" width="6" bestFit="1" customWidth="1"/>
    <col min="28" max="28" width="7" bestFit="1" customWidth="1"/>
    <col min="30" max="30" width="4.1640625" style="1" bestFit="1" customWidth="1"/>
    <col min="31" max="39" width="6" style="1" bestFit="1" customWidth="1"/>
    <col min="40" max="40" width="7" style="1" bestFit="1" customWidth="1"/>
    <col min="42" max="42" width="4.1640625" bestFit="1" customWidth="1"/>
    <col min="43" max="51" width="6" bestFit="1" customWidth="1"/>
    <col min="52" max="52" width="7" bestFit="1" customWidth="1"/>
    <col min="54" max="54" width="4.1640625" bestFit="1" customWidth="1"/>
    <col min="55" max="63" width="6" bestFit="1" customWidth="1"/>
    <col min="64" max="64" width="7" bestFit="1" customWidth="1"/>
    <col min="66" max="66" width="4.1640625" bestFit="1" customWidth="1"/>
    <col min="67" max="75" width="6" bestFit="1" customWidth="1"/>
    <col min="76" max="76" width="7" bestFit="1" customWidth="1"/>
    <col min="77" max="77" width="10.33203125" customWidth="1"/>
    <col min="78" max="78" width="17.33203125" customWidth="1"/>
    <col min="79" max="79" width="22.83203125" customWidth="1"/>
    <col min="81" max="81" width="4.1640625" bestFit="1" customWidth="1"/>
    <col min="82" max="90" width="6" bestFit="1" customWidth="1"/>
    <col min="91" max="91" width="7" bestFit="1" customWidth="1"/>
    <col min="92" max="92" width="8" bestFit="1" customWidth="1"/>
    <col min="93" max="93" width="17.33203125" bestFit="1" customWidth="1"/>
    <col min="94" max="94" width="20.83203125" bestFit="1" customWidth="1"/>
    <col min="96" max="96" width="4.1640625" bestFit="1" customWidth="1"/>
    <col min="97" max="105" width="6" bestFit="1" customWidth="1"/>
    <col min="106" max="106" width="7" bestFit="1" customWidth="1"/>
    <col min="107" max="107" width="8" bestFit="1" customWidth="1"/>
    <col min="108" max="108" width="17.33203125" bestFit="1" customWidth="1"/>
    <col min="109" max="109" width="20.83203125" bestFit="1" customWidth="1"/>
    <col min="110" max="110" width="10.83203125" style="329"/>
    <col min="111" max="111" width="4.1640625" bestFit="1" customWidth="1"/>
    <col min="112" max="120" width="6" bestFit="1" customWidth="1"/>
    <col min="121" max="121" width="7" bestFit="1" customWidth="1"/>
    <col min="122" max="122" width="8" bestFit="1" customWidth="1"/>
    <col min="123" max="123" width="17.33203125" bestFit="1" customWidth="1"/>
    <col min="124" max="124" width="20.83203125" bestFit="1" customWidth="1"/>
    <col min="125" max="125" width="10.83203125" style="329"/>
    <col min="126" max="126" width="4.1640625" bestFit="1" customWidth="1"/>
    <col min="127" max="135" width="6" bestFit="1" customWidth="1"/>
    <col min="136" max="136" width="7" bestFit="1" customWidth="1"/>
    <col min="137" max="137" width="8" bestFit="1" customWidth="1"/>
    <col min="138" max="138" width="17.33203125" bestFit="1" customWidth="1"/>
    <col min="139" max="139" width="20.83203125" bestFit="1" customWidth="1"/>
    <col min="140" max="140" width="10.83203125" style="329"/>
    <col min="141" max="141" width="4.1640625" style="482" bestFit="1" customWidth="1"/>
    <col min="142" max="150" width="6" style="482" bestFit="1" customWidth="1"/>
    <col min="151" max="151" width="7" style="482" bestFit="1" customWidth="1"/>
    <col min="152" max="152" width="8" style="482" bestFit="1" customWidth="1"/>
    <col min="153" max="153" width="17.33203125" style="482" bestFit="1" customWidth="1"/>
  </cols>
  <sheetData>
    <row r="7" spans="2:153">
      <c r="B7" s="329"/>
      <c r="C7" s="329"/>
      <c r="D7" s="329"/>
      <c r="E7" s="329"/>
      <c r="F7" s="329"/>
      <c r="G7" s="329"/>
      <c r="H7" s="329"/>
      <c r="I7" s="329"/>
      <c r="J7" s="329"/>
      <c r="K7" s="329"/>
      <c r="L7" s="329"/>
      <c r="M7" s="329"/>
      <c r="N7" s="329"/>
      <c r="O7" s="329"/>
      <c r="P7" s="329"/>
      <c r="Q7" s="329"/>
      <c r="R7" s="329"/>
      <c r="S7" s="329"/>
      <c r="T7" s="329"/>
      <c r="U7" s="329"/>
      <c r="V7" s="329"/>
      <c r="W7" s="329"/>
      <c r="X7" s="329"/>
      <c r="Y7" s="329"/>
      <c r="Z7" s="329"/>
      <c r="AA7" s="329"/>
      <c r="AB7" s="329"/>
      <c r="AC7" s="329"/>
      <c r="AD7" s="104"/>
      <c r="AE7" s="104"/>
      <c r="AF7" s="104"/>
      <c r="AG7" s="104"/>
      <c r="AH7" s="104"/>
      <c r="AI7" s="104"/>
      <c r="AJ7" s="104"/>
      <c r="AK7" s="104"/>
      <c r="AL7" s="104"/>
      <c r="AM7" s="104"/>
      <c r="AN7" s="104"/>
      <c r="AO7" s="329"/>
      <c r="AP7" s="329"/>
      <c r="AQ7" s="329"/>
      <c r="AR7" s="329"/>
      <c r="AS7" s="329"/>
      <c r="AT7" s="329"/>
      <c r="AU7" s="329"/>
      <c r="AV7" s="329"/>
      <c r="AW7" s="329"/>
      <c r="AX7" s="329"/>
      <c r="AY7" s="329"/>
      <c r="AZ7" s="329"/>
      <c r="BA7" s="329"/>
      <c r="BB7" s="329"/>
      <c r="BC7" s="329"/>
      <c r="BD7" s="329"/>
      <c r="BE7" s="329"/>
      <c r="BF7" s="329"/>
      <c r="BG7" s="329"/>
      <c r="BH7" s="329"/>
      <c r="BI7" s="329"/>
      <c r="BJ7" s="329"/>
      <c r="BK7" s="329"/>
      <c r="BL7" s="329"/>
      <c r="BM7" s="329"/>
      <c r="BN7" s="329"/>
      <c r="BO7" s="329"/>
      <c r="BP7" s="329"/>
      <c r="BQ7" s="329"/>
      <c r="BR7" s="329"/>
      <c r="BS7" s="329"/>
      <c r="BT7" s="329"/>
      <c r="BU7" s="329"/>
      <c r="BV7" s="329"/>
      <c r="BW7" s="329"/>
      <c r="BX7" s="329"/>
      <c r="BY7" s="329"/>
      <c r="BZ7" s="329"/>
      <c r="CA7" s="329"/>
      <c r="CB7" s="329"/>
      <c r="CC7" s="329"/>
      <c r="CD7" s="329"/>
      <c r="CE7" s="329"/>
      <c r="CF7" s="329"/>
      <c r="CG7" s="329"/>
      <c r="CH7" s="329"/>
      <c r="CI7" s="329"/>
      <c r="CJ7" s="329"/>
      <c r="CK7" s="329"/>
      <c r="CL7" s="329"/>
      <c r="CM7" s="329"/>
      <c r="CN7" s="329"/>
      <c r="CO7" s="329"/>
      <c r="CQ7" s="329"/>
      <c r="CR7" s="329"/>
      <c r="CS7" s="329"/>
      <c r="CT7" s="329"/>
      <c r="CU7" s="329"/>
      <c r="CV7" s="329"/>
      <c r="CW7" s="329"/>
      <c r="CX7" s="329"/>
      <c r="CY7" s="329"/>
      <c r="CZ7" s="329"/>
      <c r="DA7" s="329"/>
      <c r="DB7" s="329"/>
      <c r="DC7" s="329"/>
      <c r="DD7" s="329"/>
      <c r="DE7" s="329"/>
      <c r="DG7" s="329"/>
      <c r="DH7" s="329"/>
      <c r="DI7" s="329"/>
      <c r="DJ7" s="329"/>
      <c r="DK7" s="329"/>
      <c r="DL7" s="329"/>
      <c r="DM7" s="329"/>
      <c r="DN7" s="329"/>
      <c r="DO7" s="329"/>
      <c r="DP7" s="329"/>
      <c r="DQ7" s="329"/>
      <c r="DR7" s="329"/>
      <c r="DS7" s="329"/>
      <c r="DT7" s="329"/>
      <c r="DV7" s="329"/>
      <c r="DW7" s="329"/>
      <c r="DX7" s="329"/>
      <c r="DY7" s="329"/>
      <c r="DZ7" s="329"/>
      <c r="EA7" s="329"/>
      <c r="EB7" s="329"/>
      <c r="EC7" s="329"/>
      <c r="ED7" s="329"/>
      <c r="EE7" s="329"/>
      <c r="EF7" s="329"/>
      <c r="EG7" s="329"/>
      <c r="EH7" s="329"/>
      <c r="EI7" s="329"/>
    </row>
    <row r="8" spans="2:153">
      <c r="B8" s="329"/>
      <c r="C8" s="702" t="s">
        <v>297</v>
      </c>
      <c r="D8" s="702"/>
      <c r="E8" s="702"/>
      <c r="F8" s="702"/>
      <c r="G8" s="702"/>
      <c r="H8" s="702"/>
      <c r="I8" s="702"/>
      <c r="J8" s="702"/>
      <c r="K8" s="702"/>
      <c r="L8" s="702"/>
      <c r="M8" s="702"/>
      <c r="N8" s="149"/>
      <c r="O8" s="149"/>
      <c r="P8" s="149"/>
      <c r="Q8" s="329"/>
      <c r="R8" s="702" t="s">
        <v>209</v>
      </c>
      <c r="S8" s="702"/>
      <c r="T8" s="702"/>
      <c r="U8" s="702"/>
      <c r="V8" s="702"/>
      <c r="W8" s="702"/>
      <c r="X8" s="702"/>
      <c r="Y8" s="702"/>
      <c r="Z8" s="702"/>
      <c r="AA8" s="702"/>
      <c r="AB8" s="702"/>
      <c r="AC8" s="329"/>
      <c r="AD8" s="709" t="s">
        <v>218</v>
      </c>
      <c r="AE8" s="709"/>
      <c r="AF8" s="709"/>
      <c r="AG8" s="709"/>
      <c r="AH8" s="709"/>
      <c r="AI8" s="709"/>
      <c r="AJ8" s="709"/>
      <c r="AK8" s="709"/>
      <c r="AL8" s="709"/>
      <c r="AM8" s="709"/>
      <c r="AN8" s="709"/>
      <c r="AO8" s="329"/>
      <c r="AP8" s="708" t="s">
        <v>219</v>
      </c>
      <c r="AQ8" s="708"/>
      <c r="AR8" s="708"/>
      <c r="AS8" s="708"/>
      <c r="AT8" s="708"/>
      <c r="AU8" s="708"/>
      <c r="AV8" s="708"/>
      <c r="AW8" s="708"/>
      <c r="AX8" s="708"/>
      <c r="AY8" s="708"/>
      <c r="AZ8" s="708"/>
      <c r="BA8" s="329"/>
      <c r="BB8" s="708" t="s">
        <v>220</v>
      </c>
      <c r="BC8" s="708"/>
      <c r="BD8" s="708"/>
      <c r="BE8" s="708"/>
      <c r="BF8" s="708"/>
      <c r="BG8" s="708"/>
      <c r="BH8" s="708"/>
      <c r="BI8" s="708"/>
      <c r="BJ8" s="708"/>
      <c r="BK8" s="708"/>
      <c r="BL8" s="708"/>
      <c r="BM8" s="329"/>
      <c r="BN8" s="706" t="s">
        <v>304</v>
      </c>
      <c r="BO8" s="707"/>
      <c r="BP8" s="707"/>
      <c r="BQ8" s="707"/>
      <c r="BR8" s="707"/>
      <c r="BS8" s="707"/>
      <c r="BT8" s="707"/>
      <c r="BU8" s="707"/>
      <c r="BV8" s="707"/>
      <c r="BW8" s="707"/>
      <c r="BX8" s="707"/>
      <c r="BY8" s="707"/>
      <c r="BZ8" s="707"/>
      <c r="CA8" s="707"/>
      <c r="CB8" s="329"/>
      <c r="CC8" s="706" t="s">
        <v>309</v>
      </c>
      <c r="CD8" s="707"/>
      <c r="CE8" s="707"/>
      <c r="CF8" s="707"/>
      <c r="CG8" s="707"/>
      <c r="CH8" s="707"/>
      <c r="CI8" s="707"/>
      <c r="CJ8" s="707"/>
      <c r="CK8" s="707"/>
      <c r="CL8" s="707"/>
      <c r="CM8" s="707"/>
      <c r="CN8" s="707"/>
      <c r="CO8" s="707"/>
      <c r="CP8" s="707"/>
      <c r="CQ8" s="329"/>
      <c r="CR8" s="706" t="s">
        <v>310</v>
      </c>
      <c r="CS8" s="707"/>
      <c r="CT8" s="707"/>
      <c r="CU8" s="707"/>
      <c r="CV8" s="707"/>
      <c r="CW8" s="707"/>
      <c r="CX8" s="707"/>
      <c r="CY8" s="707"/>
      <c r="CZ8" s="707"/>
      <c r="DA8" s="707"/>
      <c r="DB8" s="707"/>
      <c r="DC8" s="707"/>
      <c r="DD8" s="707"/>
      <c r="DE8" s="707"/>
      <c r="DG8" s="706" t="s">
        <v>311</v>
      </c>
      <c r="DH8" s="707"/>
      <c r="DI8" s="707"/>
      <c r="DJ8" s="707"/>
      <c r="DK8" s="707"/>
      <c r="DL8" s="707"/>
      <c r="DM8" s="707"/>
      <c r="DN8" s="707"/>
      <c r="DO8" s="707"/>
      <c r="DP8" s="707"/>
      <c r="DQ8" s="707"/>
      <c r="DR8" s="707"/>
      <c r="DS8" s="707"/>
      <c r="DT8" s="707"/>
      <c r="DV8" s="706" t="s">
        <v>312</v>
      </c>
      <c r="DW8" s="707"/>
      <c r="DX8" s="707"/>
      <c r="DY8" s="707"/>
      <c r="DZ8" s="707"/>
      <c r="EA8" s="707"/>
      <c r="EB8" s="707"/>
      <c r="EC8" s="707"/>
      <c r="ED8" s="707"/>
      <c r="EE8" s="707"/>
      <c r="EF8" s="707"/>
      <c r="EG8" s="707"/>
      <c r="EH8" s="707"/>
      <c r="EI8" s="707"/>
      <c r="EK8" s="487"/>
      <c r="EL8" s="487"/>
      <c r="EM8" s="487"/>
      <c r="EN8" s="487"/>
      <c r="EO8" s="487"/>
      <c r="EP8" s="487"/>
      <c r="EQ8" s="487"/>
      <c r="ER8" s="487"/>
      <c r="ES8" s="487"/>
      <c r="ET8" s="487"/>
      <c r="EU8" s="487"/>
    </row>
    <row r="9" spans="2:153" s="178" customFormat="1" ht="69" customHeight="1" thickBot="1">
      <c r="B9" s="461"/>
      <c r="C9" s="415" t="s">
        <v>43</v>
      </c>
      <c r="D9" s="416" t="s">
        <v>46</v>
      </c>
      <c r="E9" s="417" t="s">
        <v>47</v>
      </c>
      <c r="F9" s="418" t="s">
        <v>48</v>
      </c>
      <c r="G9" s="462" t="s">
        <v>49</v>
      </c>
      <c r="H9" s="418" t="s">
        <v>50</v>
      </c>
      <c r="I9" s="418" t="s">
        <v>51</v>
      </c>
      <c r="J9" s="418" t="s">
        <v>52</v>
      </c>
      <c r="K9" s="418" t="s">
        <v>53</v>
      </c>
      <c r="L9" s="418" t="s">
        <v>54</v>
      </c>
      <c r="M9" s="418" t="s">
        <v>55</v>
      </c>
      <c r="N9" s="463"/>
      <c r="O9" s="478" t="s">
        <v>314</v>
      </c>
      <c r="P9" s="518" t="s">
        <v>307</v>
      </c>
      <c r="Q9" s="461"/>
      <c r="R9" s="415" t="s">
        <v>43</v>
      </c>
      <c r="S9" s="416" t="s">
        <v>46</v>
      </c>
      <c r="T9" s="417" t="s">
        <v>47</v>
      </c>
      <c r="U9" s="418" t="s">
        <v>48</v>
      </c>
      <c r="V9" s="418" t="s">
        <v>49</v>
      </c>
      <c r="W9" s="418" t="s">
        <v>50</v>
      </c>
      <c r="X9" s="418" t="s">
        <v>51</v>
      </c>
      <c r="Y9" s="418" t="s">
        <v>52</v>
      </c>
      <c r="Z9" s="418" t="s">
        <v>53</v>
      </c>
      <c r="AA9" s="418" t="s">
        <v>54</v>
      </c>
      <c r="AB9" s="418" t="s">
        <v>55</v>
      </c>
      <c r="AC9" s="461"/>
      <c r="AD9" s="415" t="s">
        <v>43</v>
      </c>
      <c r="AE9" s="456" t="s">
        <v>46</v>
      </c>
      <c r="AF9" s="457" t="s">
        <v>47</v>
      </c>
      <c r="AG9" s="458" t="s">
        <v>48</v>
      </c>
      <c r="AH9" s="458" t="s">
        <v>49</v>
      </c>
      <c r="AI9" s="458" t="s">
        <v>50</v>
      </c>
      <c r="AJ9" s="458" t="s">
        <v>51</v>
      </c>
      <c r="AK9" s="458" t="s">
        <v>52</v>
      </c>
      <c r="AL9" s="458" t="s">
        <v>53</v>
      </c>
      <c r="AM9" s="458" t="s">
        <v>54</v>
      </c>
      <c r="AN9" s="458" t="s">
        <v>55</v>
      </c>
      <c r="AO9" s="461"/>
      <c r="AP9" s="415" t="s">
        <v>43</v>
      </c>
      <c r="AQ9" s="456" t="s">
        <v>46</v>
      </c>
      <c r="AR9" s="457" t="s">
        <v>47</v>
      </c>
      <c r="AS9" s="458" t="s">
        <v>48</v>
      </c>
      <c r="AT9" s="458" t="s">
        <v>49</v>
      </c>
      <c r="AU9" s="458" t="s">
        <v>50</v>
      </c>
      <c r="AV9" s="458" t="s">
        <v>51</v>
      </c>
      <c r="AW9" s="458" t="s">
        <v>52</v>
      </c>
      <c r="AX9" s="458" t="s">
        <v>53</v>
      </c>
      <c r="AY9" s="458" t="s">
        <v>54</v>
      </c>
      <c r="AZ9" s="458" t="s">
        <v>55</v>
      </c>
      <c r="BA9" s="461"/>
      <c r="BB9" s="415" t="s">
        <v>43</v>
      </c>
      <c r="BC9" s="456" t="s">
        <v>46</v>
      </c>
      <c r="BD9" s="457" t="s">
        <v>47</v>
      </c>
      <c r="BE9" s="458" t="s">
        <v>48</v>
      </c>
      <c r="BF9" s="458" t="s">
        <v>49</v>
      </c>
      <c r="BG9" s="458" t="s">
        <v>50</v>
      </c>
      <c r="BH9" s="458" t="s">
        <v>51</v>
      </c>
      <c r="BI9" s="458" t="s">
        <v>52</v>
      </c>
      <c r="BJ9" s="458" t="s">
        <v>53</v>
      </c>
      <c r="BK9" s="458" t="s">
        <v>54</v>
      </c>
      <c r="BL9" s="458" t="s">
        <v>55</v>
      </c>
      <c r="BM9" s="461"/>
      <c r="BN9" s="464" t="s">
        <v>43</v>
      </c>
      <c r="BO9" s="465" t="s">
        <v>46</v>
      </c>
      <c r="BP9" s="466" t="s">
        <v>47</v>
      </c>
      <c r="BQ9" s="467" t="s">
        <v>48</v>
      </c>
      <c r="BR9" s="467" t="s">
        <v>49</v>
      </c>
      <c r="BS9" s="467" t="s">
        <v>50</v>
      </c>
      <c r="BT9" s="467" t="s">
        <v>51</v>
      </c>
      <c r="BU9" s="467" t="s">
        <v>52</v>
      </c>
      <c r="BV9" s="467" t="s">
        <v>53</v>
      </c>
      <c r="BW9" s="467" t="s">
        <v>54</v>
      </c>
      <c r="BX9" s="468" t="s">
        <v>55</v>
      </c>
      <c r="BY9" s="469" t="s">
        <v>305</v>
      </c>
      <c r="BZ9" s="470" t="s">
        <v>306</v>
      </c>
      <c r="CA9" s="478" t="s">
        <v>313</v>
      </c>
      <c r="CB9" s="461"/>
      <c r="CC9" s="455" t="s">
        <v>43</v>
      </c>
      <c r="CD9" s="456" t="s">
        <v>46</v>
      </c>
      <c r="CE9" s="457" t="s">
        <v>47</v>
      </c>
      <c r="CF9" s="458" t="s">
        <v>48</v>
      </c>
      <c r="CG9" s="458" t="s">
        <v>49</v>
      </c>
      <c r="CH9" s="458" t="s">
        <v>50</v>
      </c>
      <c r="CI9" s="458" t="s">
        <v>51</v>
      </c>
      <c r="CJ9" s="458" t="s">
        <v>52</v>
      </c>
      <c r="CK9" s="458" t="s">
        <v>53</v>
      </c>
      <c r="CL9" s="458" t="s">
        <v>54</v>
      </c>
      <c r="CM9" s="459" t="s">
        <v>55</v>
      </c>
      <c r="CN9" s="477" t="s">
        <v>305</v>
      </c>
      <c r="CO9" s="478" t="s">
        <v>306</v>
      </c>
      <c r="CP9" s="478" t="s">
        <v>313</v>
      </c>
      <c r="CQ9" s="461"/>
      <c r="CR9" s="455" t="s">
        <v>43</v>
      </c>
      <c r="CS9" s="456" t="s">
        <v>46</v>
      </c>
      <c r="CT9" s="457" t="s">
        <v>47</v>
      </c>
      <c r="CU9" s="458" t="s">
        <v>48</v>
      </c>
      <c r="CV9" s="458" t="s">
        <v>49</v>
      </c>
      <c r="CW9" s="458" t="s">
        <v>50</v>
      </c>
      <c r="CX9" s="458" t="s">
        <v>51</v>
      </c>
      <c r="CY9" s="458" t="s">
        <v>52</v>
      </c>
      <c r="CZ9" s="458" t="s">
        <v>53</v>
      </c>
      <c r="DA9" s="458" t="s">
        <v>54</v>
      </c>
      <c r="DB9" s="459" t="s">
        <v>55</v>
      </c>
      <c r="DC9" s="477" t="s">
        <v>305</v>
      </c>
      <c r="DD9" s="478" t="s">
        <v>306</v>
      </c>
      <c r="DE9" s="478" t="s">
        <v>313</v>
      </c>
      <c r="DF9" s="461"/>
      <c r="DG9" s="455" t="s">
        <v>43</v>
      </c>
      <c r="DH9" s="456" t="s">
        <v>46</v>
      </c>
      <c r="DI9" s="457" t="s">
        <v>47</v>
      </c>
      <c r="DJ9" s="458" t="s">
        <v>48</v>
      </c>
      <c r="DK9" s="458" t="s">
        <v>49</v>
      </c>
      <c r="DL9" s="458" t="s">
        <v>50</v>
      </c>
      <c r="DM9" s="458" t="s">
        <v>51</v>
      </c>
      <c r="DN9" s="458" t="s">
        <v>52</v>
      </c>
      <c r="DO9" s="458" t="s">
        <v>53</v>
      </c>
      <c r="DP9" s="458" t="s">
        <v>54</v>
      </c>
      <c r="DQ9" s="459" t="s">
        <v>55</v>
      </c>
      <c r="DR9" s="499" t="s">
        <v>305</v>
      </c>
      <c r="DS9" s="478" t="s">
        <v>306</v>
      </c>
      <c r="DT9" s="478" t="s">
        <v>313</v>
      </c>
      <c r="DU9" s="461"/>
      <c r="DV9" s="455" t="s">
        <v>43</v>
      </c>
      <c r="DW9" s="456" t="s">
        <v>46</v>
      </c>
      <c r="DX9" s="457" t="s">
        <v>47</v>
      </c>
      <c r="DY9" s="458" t="s">
        <v>48</v>
      </c>
      <c r="DZ9" s="458" t="s">
        <v>49</v>
      </c>
      <c r="EA9" s="458" t="s">
        <v>50</v>
      </c>
      <c r="EB9" s="458" t="s">
        <v>51</v>
      </c>
      <c r="EC9" s="458" t="s">
        <v>52</v>
      </c>
      <c r="ED9" s="458" t="s">
        <v>53</v>
      </c>
      <c r="EE9" s="458" t="s">
        <v>54</v>
      </c>
      <c r="EF9" s="459" t="s">
        <v>55</v>
      </c>
      <c r="EG9" s="477" t="s">
        <v>305</v>
      </c>
      <c r="EH9" s="478" t="s">
        <v>306</v>
      </c>
      <c r="EI9" s="478" t="s">
        <v>313</v>
      </c>
      <c r="EJ9" s="461"/>
      <c r="EK9" s="483"/>
      <c r="EL9" s="483"/>
      <c r="EM9" s="483"/>
      <c r="EN9" s="242"/>
      <c r="EO9" s="242"/>
      <c r="EP9" s="242"/>
      <c r="EQ9" s="242"/>
      <c r="ER9" s="242"/>
      <c r="ES9" s="242"/>
      <c r="ET9" s="242"/>
      <c r="EU9" s="242"/>
      <c r="EV9" s="484"/>
      <c r="EW9" s="484"/>
    </row>
    <row r="10" spans="2:153" ht="17" thickBot="1">
      <c r="B10" s="329"/>
      <c r="C10" s="347">
        <v>202</v>
      </c>
      <c r="D10" s="348">
        <v>8</v>
      </c>
      <c r="E10" s="349">
        <v>32</v>
      </c>
      <c r="F10" s="421">
        <v>25</v>
      </c>
      <c r="G10" s="423">
        <v>21</v>
      </c>
      <c r="H10" s="348">
        <v>21</v>
      </c>
      <c r="I10" s="349">
        <v>11</v>
      </c>
      <c r="J10" s="349">
        <v>11</v>
      </c>
      <c r="K10" s="349">
        <v>11</v>
      </c>
      <c r="L10" s="349">
        <v>18</v>
      </c>
      <c r="M10" s="349">
        <v>38</v>
      </c>
      <c r="N10" s="431"/>
      <c r="O10" s="517">
        <v>10</v>
      </c>
      <c r="P10" s="517">
        <v>10</v>
      </c>
      <c r="Q10" s="329"/>
      <c r="R10" s="347">
        <v>202</v>
      </c>
      <c r="S10" s="348">
        <v>4</v>
      </c>
      <c r="T10" s="349">
        <v>15</v>
      </c>
      <c r="U10" s="349">
        <v>6</v>
      </c>
      <c r="V10" s="349">
        <v>2</v>
      </c>
      <c r="W10" s="349">
        <v>7</v>
      </c>
      <c r="X10" s="349">
        <v>5</v>
      </c>
      <c r="Y10" s="349">
        <v>2</v>
      </c>
      <c r="Z10" s="349">
        <v>4</v>
      </c>
      <c r="AA10" s="349">
        <v>8</v>
      </c>
      <c r="AB10" s="349">
        <v>20</v>
      </c>
      <c r="AC10" s="329"/>
      <c r="AD10" s="374">
        <v>202</v>
      </c>
      <c r="AE10" s="375">
        <v>0.38</v>
      </c>
      <c r="AF10" s="376">
        <v>0.55000000000000004</v>
      </c>
      <c r="AG10" s="376">
        <v>0.47</v>
      </c>
      <c r="AH10" s="376">
        <v>0.51</v>
      </c>
      <c r="AI10" s="376">
        <v>0.57999999999999996</v>
      </c>
      <c r="AJ10" s="376">
        <v>0.52</v>
      </c>
      <c r="AK10" s="376">
        <v>0.8</v>
      </c>
      <c r="AL10" s="376">
        <v>0.9</v>
      </c>
      <c r="AM10" s="376">
        <v>0.79</v>
      </c>
      <c r="AN10" s="376">
        <v>0.52</v>
      </c>
      <c r="AO10" s="329"/>
      <c r="AP10" s="374">
        <v>202</v>
      </c>
      <c r="AQ10" s="375">
        <v>0.38</v>
      </c>
      <c r="AR10" s="376">
        <v>0.48</v>
      </c>
      <c r="AS10" s="376">
        <v>0.5</v>
      </c>
      <c r="AT10" s="376">
        <v>0.49</v>
      </c>
      <c r="AU10" s="376">
        <v>0.2</v>
      </c>
      <c r="AV10" s="376">
        <v>0.49</v>
      </c>
      <c r="AW10" s="376">
        <v>0.51</v>
      </c>
      <c r="AX10" s="376">
        <v>0.78</v>
      </c>
      <c r="AY10" s="376">
        <v>0.7</v>
      </c>
      <c r="AZ10" s="376">
        <v>0.49</v>
      </c>
      <c r="BA10" s="329"/>
      <c r="BB10" s="374">
        <v>202</v>
      </c>
      <c r="BC10" s="375">
        <v>0.11</v>
      </c>
      <c r="BD10" s="376">
        <v>0.17</v>
      </c>
      <c r="BE10" s="376">
        <v>0.18</v>
      </c>
      <c r="BF10" s="376">
        <v>0.15</v>
      </c>
      <c r="BG10" s="376">
        <v>0.13</v>
      </c>
      <c r="BH10" s="376">
        <v>0.14000000000000001</v>
      </c>
      <c r="BI10" s="376">
        <v>0.03</v>
      </c>
      <c r="BJ10" s="376">
        <v>0.02</v>
      </c>
      <c r="BK10" s="376">
        <v>0.08</v>
      </c>
      <c r="BL10" s="376">
        <v>0.18</v>
      </c>
      <c r="BM10" s="329"/>
      <c r="BN10" s="473">
        <v>202</v>
      </c>
      <c r="BO10" s="471">
        <v>1</v>
      </c>
      <c r="BP10" s="361">
        <v>1</v>
      </c>
      <c r="BQ10" s="361">
        <v>1</v>
      </c>
      <c r="BR10" s="361">
        <v>0</v>
      </c>
      <c r="BS10" s="361">
        <v>3</v>
      </c>
      <c r="BT10" s="361">
        <v>0</v>
      </c>
      <c r="BU10" s="361">
        <v>2</v>
      </c>
      <c r="BV10" s="361">
        <v>2</v>
      </c>
      <c r="BW10" s="361">
        <v>1</v>
      </c>
      <c r="BX10" s="473">
        <v>3</v>
      </c>
      <c r="BY10" s="509">
        <v>1.4</v>
      </c>
      <c r="BZ10" s="510">
        <v>1.4</v>
      </c>
      <c r="CA10" s="501">
        <v>1.4</v>
      </c>
      <c r="CB10" s="329"/>
      <c r="CC10" s="475">
        <v>202</v>
      </c>
      <c r="CD10" s="476">
        <v>1</v>
      </c>
      <c r="CE10" s="331">
        <v>0</v>
      </c>
      <c r="CF10" s="331">
        <v>0</v>
      </c>
      <c r="CG10" s="331">
        <v>0</v>
      </c>
      <c r="CH10" s="331">
        <v>0</v>
      </c>
      <c r="CI10" s="331">
        <v>0</v>
      </c>
      <c r="CJ10" s="331">
        <v>0</v>
      </c>
      <c r="CK10" s="331">
        <v>0</v>
      </c>
      <c r="CL10" s="331">
        <v>0</v>
      </c>
      <c r="CM10" s="475">
        <v>0</v>
      </c>
      <c r="CN10" s="500">
        <v>0.1</v>
      </c>
      <c r="CO10" s="501">
        <v>0.1</v>
      </c>
      <c r="CP10" s="501">
        <v>0.1</v>
      </c>
      <c r="CQ10" s="329"/>
      <c r="CR10" s="475">
        <v>202</v>
      </c>
      <c r="CS10" s="1">
        <v>0</v>
      </c>
      <c r="CT10" s="1">
        <v>0</v>
      </c>
      <c r="CU10" s="1">
        <v>0</v>
      </c>
      <c r="CV10" s="1">
        <v>0</v>
      </c>
      <c r="CW10" s="1">
        <v>0</v>
      </c>
      <c r="CX10" s="1">
        <v>0</v>
      </c>
      <c r="CY10" s="1">
        <v>0</v>
      </c>
      <c r="CZ10" s="1">
        <v>0</v>
      </c>
      <c r="DA10" s="1">
        <v>0</v>
      </c>
      <c r="DB10" s="488">
        <v>2</v>
      </c>
      <c r="DC10" s="500">
        <v>0.2</v>
      </c>
      <c r="DD10" s="501">
        <v>0.2</v>
      </c>
      <c r="DE10" s="501">
        <v>0.2</v>
      </c>
      <c r="DG10" s="475">
        <v>202</v>
      </c>
      <c r="DH10" s="1">
        <v>0</v>
      </c>
      <c r="DI10" s="1">
        <v>1</v>
      </c>
      <c r="DJ10" s="1">
        <v>1</v>
      </c>
      <c r="DK10" s="1">
        <v>0</v>
      </c>
      <c r="DL10" s="1">
        <v>0</v>
      </c>
      <c r="DM10" s="1">
        <v>0</v>
      </c>
      <c r="DN10" s="1">
        <v>0</v>
      </c>
      <c r="DO10" s="1">
        <v>0</v>
      </c>
      <c r="DP10" s="1">
        <v>0</v>
      </c>
      <c r="DQ10" s="1">
        <v>0</v>
      </c>
      <c r="DR10" s="502">
        <v>0.2</v>
      </c>
      <c r="DS10" s="501">
        <v>0.2</v>
      </c>
      <c r="DT10" s="501">
        <v>0.2</v>
      </c>
      <c r="DV10" s="475">
        <v>202</v>
      </c>
      <c r="DW10" s="1">
        <v>0</v>
      </c>
      <c r="DX10" s="1">
        <v>0</v>
      </c>
      <c r="DY10" s="1">
        <v>0</v>
      </c>
      <c r="DZ10" s="1">
        <v>0</v>
      </c>
      <c r="EA10" s="1">
        <v>3</v>
      </c>
      <c r="EB10" s="1">
        <v>0</v>
      </c>
      <c r="EC10" s="1">
        <v>2</v>
      </c>
      <c r="ED10" s="1">
        <v>2</v>
      </c>
      <c r="EE10" s="1">
        <v>1</v>
      </c>
      <c r="EF10" s="488">
        <v>1</v>
      </c>
      <c r="EG10" s="500">
        <v>0.9</v>
      </c>
      <c r="EH10" s="501">
        <v>0.9</v>
      </c>
      <c r="EI10" s="501">
        <v>0.9</v>
      </c>
      <c r="EK10" s="240"/>
      <c r="EL10" s="240"/>
      <c r="EM10" s="240"/>
      <c r="EN10" s="240"/>
      <c r="EO10" s="240"/>
      <c r="EP10" s="240"/>
      <c r="EQ10" s="240"/>
      <c r="ER10" s="240"/>
      <c r="ES10" s="240"/>
      <c r="ET10" s="240"/>
      <c r="EU10" s="240"/>
      <c r="EV10" s="240"/>
      <c r="EW10" s="485"/>
    </row>
    <row r="11" spans="2:153">
      <c r="B11" s="329"/>
      <c r="C11" s="346">
        <v>203</v>
      </c>
      <c r="D11" s="386">
        <v>0</v>
      </c>
      <c r="E11" s="385">
        <v>0</v>
      </c>
      <c r="F11" s="385">
        <v>0</v>
      </c>
      <c r="G11" s="422">
        <v>0</v>
      </c>
      <c r="H11" s="385">
        <v>0</v>
      </c>
      <c r="I11" s="385">
        <v>0</v>
      </c>
      <c r="J11" s="342">
        <v>28</v>
      </c>
      <c r="K11" s="342">
        <v>15</v>
      </c>
      <c r="L11" s="390">
        <v>0</v>
      </c>
      <c r="M11" s="385">
        <v>0</v>
      </c>
      <c r="N11" s="460"/>
      <c r="O11" s="516">
        <v>3</v>
      </c>
      <c r="P11" s="515">
        <v>2</v>
      </c>
      <c r="Q11" s="329"/>
      <c r="R11" s="346">
        <v>203</v>
      </c>
      <c r="S11" s="388">
        <v>0</v>
      </c>
      <c r="T11" s="389">
        <v>0</v>
      </c>
      <c r="U11" s="389">
        <v>0</v>
      </c>
      <c r="V11" s="389">
        <v>0</v>
      </c>
      <c r="W11" s="389">
        <v>0</v>
      </c>
      <c r="X11" s="389">
        <v>0</v>
      </c>
      <c r="Y11" s="342">
        <v>10</v>
      </c>
      <c r="Z11" s="342">
        <v>6</v>
      </c>
      <c r="AA11" s="390">
        <v>0</v>
      </c>
      <c r="AB11" s="389">
        <v>0</v>
      </c>
      <c r="AC11" s="329"/>
      <c r="AD11" s="373">
        <v>203</v>
      </c>
      <c r="AE11" s="371" t="s">
        <v>217</v>
      </c>
      <c r="AF11" s="368" t="s">
        <v>217</v>
      </c>
      <c r="AG11" s="368" t="s">
        <v>217</v>
      </c>
      <c r="AH11" s="368" t="s">
        <v>217</v>
      </c>
      <c r="AI11" s="368" t="s">
        <v>217</v>
      </c>
      <c r="AJ11" s="368" t="s">
        <v>217</v>
      </c>
      <c r="AK11" s="368">
        <v>0.01</v>
      </c>
      <c r="AL11" s="368">
        <v>0.08</v>
      </c>
      <c r="AM11" s="369">
        <v>1</v>
      </c>
      <c r="AN11" s="368" t="s">
        <v>217</v>
      </c>
      <c r="AO11" s="329"/>
      <c r="AP11" s="373">
        <v>203</v>
      </c>
      <c r="AQ11" s="371" t="s">
        <v>217</v>
      </c>
      <c r="AR11" s="368" t="s">
        <v>217</v>
      </c>
      <c r="AS11" s="368" t="s">
        <v>217</v>
      </c>
      <c r="AT11" s="368" t="s">
        <v>217</v>
      </c>
      <c r="AU11" s="368" t="s">
        <v>217</v>
      </c>
      <c r="AV11" s="368" t="s">
        <v>217</v>
      </c>
      <c r="AW11" s="368">
        <v>0.06</v>
      </c>
      <c r="AX11" s="368">
        <v>0.14000000000000001</v>
      </c>
      <c r="AY11" s="368">
        <v>0.14000000000000001</v>
      </c>
      <c r="AZ11" s="368" t="s">
        <v>217</v>
      </c>
      <c r="BA11" s="329"/>
      <c r="BB11" s="373">
        <v>203</v>
      </c>
      <c r="BC11" s="371" t="s">
        <v>217</v>
      </c>
      <c r="BD11" s="368" t="s">
        <v>217</v>
      </c>
      <c r="BE11" s="368" t="s">
        <v>217</v>
      </c>
      <c r="BF11" s="368" t="s">
        <v>217</v>
      </c>
      <c r="BG11" s="368" t="s">
        <v>217</v>
      </c>
      <c r="BH11" s="368" t="s">
        <v>217</v>
      </c>
      <c r="BI11" s="368">
        <v>0.25</v>
      </c>
      <c r="BJ11" s="368">
        <v>0.16</v>
      </c>
      <c r="BK11" s="368">
        <v>0.08</v>
      </c>
      <c r="BL11" s="368" t="s">
        <v>217</v>
      </c>
      <c r="BM11" s="329"/>
      <c r="BN11" s="474">
        <v>203</v>
      </c>
      <c r="BO11" s="472">
        <v>0</v>
      </c>
      <c r="BP11" s="330">
        <v>0</v>
      </c>
      <c r="BQ11" s="330">
        <v>0</v>
      </c>
      <c r="BR11" s="330">
        <v>0</v>
      </c>
      <c r="BS11" s="330">
        <v>0</v>
      </c>
      <c r="BT11" s="330">
        <v>0</v>
      </c>
      <c r="BU11" s="330">
        <v>2</v>
      </c>
      <c r="BV11" s="330">
        <v>3</v>
      </c>
      <c r="BW11" s="330">
        <v>0</v>
      </c>
      <c r="BX11" s="474">
        <v>0</v>
      </c>
      <c r="BY11" s="507">
        <v>0.5</v>
      </c>
      <c r="BZ11" s="511">
        <v>2.5</v>
      </c>
      <c r="CA11" s="501">
        <v>1.6666666666666667</v>
      </c>
      <c r="CB11" s="329"/>
      <c r="CC11" s="474">
        <v>203</v>
      </c>
      <c r="CD11" s="472">
        <v>0</v>
      </c>
      <c r="CE11" s="330">
        <v>0</v>
      </c>
      <c r="CF11" s="330">
        <v>0</v>
      </c>
      <c r="CG11" s="330">
        <v>0</v>
      </c>
      <c r="CH11" s="330">
        <v>0</v>
      </c>
      <c r="CI11" s="330">
        <v>0</v>
      </c>
      <c r="CJ11" s="330">
        <v>1</v>
      </c>
      <c r="CK11" s="330">
        <v>0</v>
      </c>
      <c r="CL11" s="330">
        <v>0</v>
      </c>
      <c r="CM11" s="474">
        <v>0</v>
      </c>
      <c r="CN11" s="507">
        <v>0.1</v>
      </c>
      <c r="CO11" s="508">
        <v>0.5</v>
      </c>
      <c r="CP11" s="501">
        <v>0.33333333333333331</v>
      </c>
      <c r="CQ11" s="329"/>
      <c r="CR11" s="474">
        <v>203</v>
      </c>
      <c r="CS11" s="1">
        <v>0</v>
      </c>
      <c r="CT11" s="1">
        <v>0</v>
      </c>
      <c r="CU11" s="1">
        <v>0</v>
      </c>
      <c r="CV11" s="1">
        <v>0</v>
      </c>
      <c r="CW11" s="1">
        <v>0</v>
      </c>
      <c r="CX11" s="1">
        <v>0</v>
      </c>
      <c r="CY11" s="1">
        <v>0</v>
      </c>
      <c r="CZ11" s="1">
        <v>0</v>
      </c>
      <c r="DA11" s="1">
        <v>0</v>
      </c>
      <c r="DB11" s="489">
        <v>0</v>
      </c>
      <c r="DC11" s="500">
        <v>0</v>
      </c>
      <c r="DD11" s="501">
        <v>0</v>
      </c>
      <c r="DE11" s="501">
        <v>0</v>
      </c>
      <c r="DG11" s="474">
        <v>203</v>
      </c>
      <c r="DH11" s="1">
        <v>0</v>
      </c>
      <c r="DI11" s="1">
        <v>0</v>
      </c>
      <c r="DJ11" s="1">
        <v>0</v>
      </c>
      <c r="DK11" s="1">
        <v>0</v>
      </c>
      <c r="DL11" s="1">
        <v>0</v>
      </c>
      <c r="DM11" s="1">
        <v>0</v>
      </c>
      <c r="DN11" s="1">
        <v>1</v>
      </c>
      <c r="DO11" s="1">
        <v>3</v>
      </c>
      <c r="DP11" s="1">
        <v>0</v>
      </c>
      <c r="DQ11" s="1">
        <v>0</v>
      </c>
      <c r="DR11" s="502">
        <v>0.4</v>
      </c>
      <c r="DS11" s="501">
        <v>2</v>
      </c>
      <c r="DT11" s="501">
        <v>1.3333333333333333</v>
      </c>
      <c r="DV11" s="474">
        <v>203</v>
      </c>
      <c r="DW11" s="1">
        <v>0</v>
      </c>
      <c r="DX11" s="1">
        <v>0</v>
      </c>
      <c r="DY11" s="1">
        <v>0</v>
      </c>
      <c r="DZ11" s="1">
        <v>0</v>
      </c>
      <c r="EA11" s="1">
        <v>0</v>
      </c>
      <c r="EB11" s="1">
        <v>0</v>
      </c>
      <c r="EC11" s="1">
        <v>0</v>
      </c>
      <c r="ED11" s="1">
        <v>0</v>
      </c>
      <c r="EE11" s="1">
        <v>0</v>
      </c>
      <c r="EF11" s="489">
        <v>0</v>
      </c>
      <c r="EG11" s="500">
        <v>0</v>
      </c>
      <c r="EH11" s="501">
        <v>0</v>
      </c>
      <c r="EI11" s="501">
        <v>0</v>
      </c>
      <c r="EK11" s="240"/>
      <c r="EL11" s="240"/>
      <c r="EM11" s="240"/>
      <c r="EN11" s="240"/>
      <c r="EO11" s="240"/>
      <c r="EP11" s="240"/>
      <c r="EQ11" s="240"/>
      <c r="ER11" s="240"/>
      <c r="ES11" s="240"/>
      <c r="ET11" s="240"/>
      <c r="EU11" s="240"/>
      <c r="EV11" s="240"/>
      <c r="EW11" s="485"/>
    </row>
    <row r="12" spans="2:153" ht="17" thickBot="1">
      <c r="B12" s="329"/>
      <c r="C12" s="346">
        <v>205</v>
      </c>
      <c r="D12" s="344">
        <v>31</v>
      </c>
      <c r="E12" s="424">
        <v>36</v>
      </c>
      <c r="F12" s="342">
        <v>33</v>
      </c>
      <c r="G12" s="342">
        <v>54</v>
      </c>
      <c r="H12" s="342">
        <v>33</v>
      </c>
      <c r="I12" s="342">
        <v>33</v>
      </c>
      <c r="J12" s="342">
        <v>33</v>
      </c>
      <c r="K12" s="342">
        <v>37</v>
      </c>
      <c r="L12" s="342">
        <v>32</v>
      </c>
      <c r="M12" s="342">
        <v>40</v>
      </c>
      <c r="N12" s="431"/>
      <c r="O12" s="515">
        <v>10</v>
      </c>
      <c r="P12" s="515">
        <v>10</v>
      </c>
      <c r="Q12" s="329"/>
      <c r="R12" s="346">
        <v>205</v>
      </c>
      <c r="S12" s="344">
        <v>21</v>
      </c>
      <c r="T12" s="342">
        <v>22</v>
      </c>
      <c r="U12" s="342">
        <v>14</v>
      </c>
      <c r="V12" s="342">
        <v>41</v>
      </c>
      <c r="W12" s="342">
        <v>23</v>
      </c>
      <c r="X12" s="342">
        <v>18</v>
      </c>
      <c r="Y12" s="342">
        <v>28</v>
      </c>
      <c r="Z12" s="342">
        <v>18</v>
      </c>
      <c r="AA12" s="342">
        <v>19</v>
      </c>
      <c r="AB12" s="342">
        <v>19</v>
      </c>
      <c r="AC12" s="329"/>
      <c r="AD12" s="373">
        <v>205</v>
      </c>
      <c r="AE12" s="371">
        <v>0.57999999999999996</v>
      </c>
      <c r="AF12" s="368">
        <v>0.62</v>
      </c>
      <c r="AG12" s="368">
        <v>0.6</v>
      </c>
      <c r="AH12" s="368">
        <v>0.56000000000000005</v>
      </c>
      <c r="AI12" s="368">
        <v>0.76</v>
      </c>
      <c r="AJ12" s="368">
        <v>0.51</v>
      </c>
      <c r="AK12" s="368">
        <v>0.64</v>
      </c>
      <c r="AL12" s="368">
        <v>0.62</v>
      </c>
      <c r="AM12" s="368">
        <v>0.62</v>
      </c>
      <c r="AN12" s="368">
        <v>0.6</v>
      </c>
      <c r="AO12" s="329"/>
      <c r="AP12" s="373">
        <v>205</v>
      </c>
      <c r="AQ12" s="371">
        <v>0.6</v>
      </c>
      <c r="AR12" s="368">
        <v>0.64</v>
      </c>
      <c r="AS12" s="368">
        <v>0.61</v>
      </c>
      <c r="AT12" s="368">
        <v>0.57999999999999996</v>
      </c>
      <c r="AU12" s="368">
        <v>0.62</v>
      </c>
      <c r="AV12" s="368">
        <v>0.54</v>
      </c>
      <c r="AW12" s="368">
        <v>0.66</v>
      </c>
      <c r="AX12" s="368">
        <v>0.63</v>
      </c>
      <c r="AY12" s="368">
        <v>0.64</v>
      </c>
      <c r="AZ12" s="368">
        <v>0.62</v>
      </c>
      <c r="BA12" s="329"/>
      <c r="BB12" s="373">
        <v>205</v>
      </c>
      <c r="BC12" s="371">
        <v>0.12</v>
      </c>
      <c r="BD12" s="368">
        <v>0.11</v>
      </c>
      <c r="BE12" s="368">
        <v>0.16</v>
      </c>
      <c r="BF12" s="368">
        <v>0.08</v>
      </c>
      <c r="BG12" s="368">
        <v>0.08</v>
      </c>
      <c r="BH12" s="368">
        <v>0.11</v>
      </c>
      <c r="BI12" s="368">
        <v>0.06</v>
      </c>
      <c r="BJ12" s="368">
        <v>0.12</v>
      </c>
      <c r="BK12" s="368">
        <v>0.08</v>
      </c>
      <c r="BL12" s="368">
        <v>0.09</v>
      </c>
      <c r="BM12" s="329"/>
      <c r="BN12" s="474">
        <v>205</v>
      </c>
      <c r="BO12" s="472">
        <v>1</v>
      </c>
      <c r="BP12" s="330">
        <v>2</v>
      </c>
      <c r="BQ12" s="330">
        <v>3</v>
      </c>
      <c r="BR12" s="330">
        <v>1</v>
      </c>
      <c r="BS12" s="330">
        <v>1</v>
      </c>
      <c r="BT12" s="330">
        <v>2</v>
      </c>
      <c r="BU12" s="330">
        <v>0</v>
      </c>
      <c r="BV12" s="330">
        <v>3</v>
      </c>
      <c r="BW12" s="330">
        <v>3</v>
      </c>
      <c r="BX12" s="474">
        <v>2</v>
      </c>
      <c r="BY12" s="507">
        <v>1.8</v>
      </c>
      <c r="BZ12" s="511">
        <v>1.8</v>
      </c>
      <c r="CA12" s="501">
        <v>1.8</v>
      </c>
      <c r="CB12" s="329"/>
      <c r="CC12" s="474">
        <v>205</v>
      </c>
      <c r="CD12" s="472">
        <v>0</v>
      </c>
      <c r="CE12" s="330">
        <v>1</v>
      </c>
      <c r="CF12" s="330">
        <v>0</v>
      </c>
      <c r="CG12" s="330">
        <v>0</v>
      </c>
      <c r="CH12" s="330">
        <v>0</v>
      </c>
      <c r="CI12" s="330">
        <v>2</v>
      </c>
      <c r="CJ12" s="330">
        <v>0</v>
      </c>
      <c r="CK12" s="330">
        <v>0</v>
      </c>
      <c r="CL12" s="330">
        <v>1</v>
      </c>
      <c r="CM12" s="474">
        <v>1</v>
      </c>
      <c r="CN12" s="507">
        <v>0.5</v>
      </c>
      <c r="CO12" s="508">
        <v>0.5</v>
      </c>
      <c r="CP12" s="501">
        <v>0.5</v>
      </c>
      <c r="CQ12" s="329"/>
      <c r="CR12" s="474">
        <v>205</v>
      </c>
      <c r="CS12" s="1">
        <v>0</v>
      </c>
      <c r="CT12" s="1">
        <v>0</v>
      </c>
      <c r="CU12" s="1">
        <v>0</v>
      </c>
      <c r="CV12" s="1">
        <v>0</v>
      </c>
      <c r="CW12" s="1">
        <v>0</v>
      </c>
      <c r="CX12" s="1">
        <v>0</v>
      </c>
      <c r="CY12" s="1">
        <v>0</v>
      </c>
      <c r="CZ12" s="1">
        <v>0</v>
      </c>
      <c r="DA12" s="1">
        <v>0</v>
      </c>
      <c r="DB12" s="489">
        <v>0</v>
      </c>
      <c r="DC12" s="500">
        <v>0</v>
      </c>
      <c r="DD12" s="501">
        <v>0</v>
      </c>
      <c r="DE12" s="501">
        <v>0</v>
      </c>
      <c r="DG12" s="474">
        <v>205</v>
      </c>
      <c r="DH12" s="1">
        <v>1</v>
      </c>
      <c r="DI12" s="1">
        <v>1</v>
      </c>
      <c r="DJ12" s="1">
        <v>3</v>
      </c>
      <c r="DK12" s="1">
        <v>1</v>
      </c>
      <c r="DL12" s="1">
        <v>1</v>
      </c>
      <c r="DM12" s="1">
        <v>0</v>
      </c>
      <c r="DN12" s="1">
        <v>0</v>
      </c>
      <c r="DO12" s="1">
        <v>3</v>
      </c>
      <c r="DP12" s="1">
        <v>2</v>
      </c>
      <c r="DQ12" s="1">
        <v>1</v>
      </c>
      <c r="DR12" s="502">
        <v>1.3</v>
      </c>
      <c r="DS12" s="501">
        <v>1.3</v>
      </c>
      <c r="DT12" s="501">
        <v>1.3</v>
      </c>
      <c r="DV12" s="474">
        <v>205</v>
      </c>
      <c r="DW12" s="1">
        <v>0</v>
      </c>
      <c r="DX12" s="1">
        <v>0</v>
      </c>
      <c r="DY12" s="1">
        <v>0</v>
      </c>
      <c r="DZ12" s="1">
        <v>0</v>
      </c>
      <c r="EA12" s="1">
        <v>0</v>
      </c>
      <c r="EB12" s="1">
        <v>0</v>
      </c>
      <c r="EC12" s="1">
        <v>0</v>
      </c>
      <c r="ED12" s="1">
        <v>0</v>
      </c>
      <c r="EE12" s="1">
        <v>0</v>
      </c>
      <c r="EF12" s="489">
        <v>0</v>
      </c>
      <c r="EG12" s="500">
        <v>0</v>
      </c>
      <c r="EH12" s="501">
        <v>0</v>
      </c>
      <c r="EI12" s="501">
        <v>0</v>
      </c>
      <c r="EK12" s="240"/>
      <c r="EL12" s="240"/>
      <c r="EM12" s="240"/>
      <c r="EN12" s="240"/>
      <c r="EO12" s="240"/>
      <c r="EP12" s="240"/>
      <c r="EQ12" s="240"/>
      <c r="ER12" s="240"/>
      <c r="ES12" s="240"/>
      <c r="ET12" s="240"/>
      <c r="EU12" s="240"/>
      <c r="EV12" s="240"/>
      <c r="EW12" s="485"/>
    </row>
    <row r="13" spans="2:153" ht="17" thickBot="1">
      <c r="B13" s="329"/>
      <c r="C13" s="346">
        <v>207</v>
      </c>
      <c r="D13" s="363">
        <v>43</v>
      </c>
      <c r="E13" s="423">
        <v>60</v>
      </c>
      <c r="F13" s="344">
        <v>60</v>
      </c>
      <c r="G13" s="342">
        <v>30</v>
      </c>
      <c r="H13" s="342">
        <v>57</v>
      </c>
      <c r="I13" s="342">
        <v>56</v>
      </c>
      <c r="J13" s="342">
        <v>56</v>
      </c>
      <c r="K13" s="342">
        <v>55</v>
      </c>
      <c r="L13" s="342">
        <v>33</v>
      </c>
      <c r="M13" s="385">
        <v>0</v>
      </c>
      <c r="N13" s="460"/>
      <c r="O13" s="516">
        <v>9</v>
      </c>
      <c r="P13" s="515">
        <v>9</v>
      </c>
      <c r="Q13" s="329"/>
      <c r="R13" s="346">
        <v>207</v>
      </c>
      <c r="S13" s="344">
        <v>24</v>
      </c>
      <c r="T13" s="342">
        <v>28</v>
      </c>
      <c r="U13" s="342">
        <v>30</v>
      </c>
      <c r="V13" s="342">
        <v>27</v>
      </c>
      <c r="W13" s="342">
        <v>34</v>
      </c>
      <c r="X13" s="342">
        <v>33</v>
      </c>
      <c r="Y13" s="342">
        <v>12</v>
      </c>
      <c r="Z13" s="342">
        <v>25</v>
      </c>
      <c r="AA13" s="342">
        <v>17</v>
      </c>
      <c r="AB13" s="389">
        <v>0</v>
      </c>
      <c r="AC13" s="329"/>
      <c r="AD13" s="373">
        <v>207</v>
      </c>
      <c r="AE13" s="371">
        <v>0.47</v>
      </c>
      <c r="AF13" s="368">
        <v>0.56999999999999995</v>
      </c>
      <c r="AG13" s="368">
        <v>0.45</v>
      </c>
      <c r="AH13" s="368">
        <v>0.46</v>
      </c>
      <c r="AI13" s="368">
        <v>0.42</v>
      </c>
      <c r="AJ13" s="368">
        <v>0.43</v>
      </c>
      <c r="AK13" s="368">
        <v>0.42</v>
      </c>
      <c r="AL13" s="368">
        <v>0.4</v>
      </c>
      <c r="AM13" s="368">
        <v>0.35</v>
      </c>
      <c r="AN13" s="368" t="s">
        <v>217</v>
      </c>
      <c r="AO13" s="329"/>
      <c r="AP13" s="373">
        <v>207</v>
      </c>
      <c r="AQ13" s="371">
        <v>0.52</v>
      </c>
      <c r="AR13" s="368">
        <v>0.57999999999999996</v>
      </c>
      <c r="AS13" s="368">
        <v>0.51</v>
      </c>
      <c r="AT13" s="368">
        <v>0.59</v>
      </c>
      <c r="AU13" s="368">
        <v>0.49</v>
      </c>
      <c r="AV13" s="368">
        <v>0.5</v>
      </c>
      <c r="AW13" s="368">
        <v>0.52</v>
      </c>
      <c r="AX13" s="368">
        <v>0.51</v>
      </c>
      <c r="AY13" s="368">
        <v>0.46</v>
      </c>
      <c r="AZ13" s="368" t="s">
        <v>217</v>
      </c>
      <c r="BA13" s="329"/>
      <c r="BB13" s="373">
        <v>207</v>
      </c>
      <c r="BC13" s="371">
        <v>0.12</v>
      </c>
      <c r="BD13" s="368">
        <v>0.13</v>
      </c>
      <c r="BE13" s="368">
        <v>0.11</v>
      </c>
      <c r="BF13" s="368">
        <v>0.09</v>
      </c>
      <c r="BG13" s="368">
        <v>0.18</v>
      </c>
      <c r="BH13" s="368">
        <v>0.13</v>
      </c>
      <c r="BI13" s="368">
        <v>0.28000000000000003</v>
      </c>
      <c r="BJ13" s="368">
        <v>0.12</v>
      </c>
      <c r="BK13" s="368">
        <v>0.24</v>
      </c>
      <c r="BL13" s="368" t="s">
        <v>217</v>
      </c>
      <c r="BM13" s="329"/>
      <c r="BN13" s="474">
        <v>207</v>
      </c>
      <c r="BO13" s="472">
        <v>1</v>
      </c>
      <c r="BP13" s="330">
        <v>2</v>
      </c>
      <c r="BQ13" s="330">
        <v>2</v>
      </c>
      <c r="BR13" s="330">
        <v>0</v>
      </c>
      <c r="BS13" s="330">
        <v>2</v>
      </c>
      <c r="BT13" s="330">
        <v>2</v>
      </c>
      <c r="BU13" s="330">
        <v>3</v>
      </c>
      <c r="BV13" s="330">
        <v>4</v>
      </c>
      <c r="BW13" s="330">
        <v>1</v>
      </c>
      <c r="BX13" s="474">
        <v>0</v>
      </c>
      <c r="BY13" s="507">
        <v>1.7</v>
      </c>
      <c r="BZ13" s="511">
        <v>1.8888888888888888</v>
      </c>
      <c r="CA13" s="501">
        <v>1.8888888888888888</v>
      </c>
      <c r="CB13" s="329"/>
      <c r="CC13" s="474">
        <v>207</v>
      </c>
      <c r="CD13" s="472">
        <v>0</v>
      </c>
      <c r="CE13" s="330">
        <v>0</v>
      </c>
      <c r="CF13" s="330">
        <v>0</v>
      </c>
      <c r="CG13" s="330">
        <v>0</v>
      </c>
      <c r="CH13" s="330">
        <v>0</v>
      </c>
      <c r="CI13" s="330">
        <v>0</v>
      </c>
      <c r="CJ13" s="330">
        <v>0</v>
      </c>
      <c r="CK13" s="330">
        <v>0</v>
      </c>
      <c r="CL13" s="330">
        <v>0</v>
      </c>
      <c r="CM13" s="474">
        <v>0</v>
      </c>
      <c r="CN13" s="507">
        <v>0</v>
      </c>
      <c r="CO13" s="508">
        <v>0</v>
      </c>
      <c r="CP13" s="501">
        <v>0</v>
      </c>
      <c r="CQ13" s="329"/>
      <c r="CR13" s="474">
        <v>207</v>
      </c>
      <c r="CS13" s="1">
        <v>0</v>
      </c>
      <c r="CT13" s="1">
        <v>0</v>
      </c>
      <c r="CU13" s="1">
        <v>0</v>
      </c>
      <c r="CV13" s="1">
        <v>0</v>
      </c>
      <c r="CW13" s="1">
        <v>0</v>
      </c>
      <c r="CX13" s="1">
        <v>0</v>
      </c>
      <c r="CY13" s="1">
        <v>1</v>
      </c>
      <c r="CZ13" s="1">
        <v>0</v>
      </c>
      <c r="DA13" s="1">
        <v>0</v>
      </c>
      <c r="DB13" s="489">
        <v>0</v>
      </c>
      <c r="DC13" s="500">
        <v>0.1</v>
      </c>
      <c r="DD13" s="501">
        <v>0.1111111111111111</v>
      </c>
      <c r="DE13" s="501">
        <v>0.1111111111111111</v>
      </c>
      <c r="DG13" s="474">
        <v>207</v>
      </c>
      <c r="DH13" s="1">
        <v>1</v>
      </c>
      <c r="DI13" s="1">
        <v>0</v>
      </c>
      <c r="DJ13" s="1">
        <v>0</v>
      </c>
      <c r="DK13" s="1">
        <v>0</v>
      </c>
      <c r="DL13" s="1">
        <v>0</v>
      </c>
      <c r="DM13" s="1">
        <v>0</v>
      </c>
      <c r="DN13" s="1">
        <v>0</v>
      </c>
      <c r="DO13" s="1">
        <v>0</v>
      </c>
      <c r="DP13" s="1">
        <v>0</v>
      </c>
      <c r="DQ13" s="1">
        <v>0</v>
      </c>
      <c r="DR13" s="502">
        <v>0.1</v>
      </c>
      <c r="DS13" s="501">
        <v>0.1111111111111111</v>
      </c>
      <c r="DT13" s="501">
        <v>0.1111111111111111</v>
      </c>
      <c r="DV13" s="474">
        <v>207</v>
      </c>
      <c r="DW13" s="1">
        <v>0</v>
      </c>
      <c r="DX13" s="1">
        <v>2</v>
      </c>
      <c r="DY13" s="1">
        <v>2</v>
      </c>
      <c r="DZ13" s="1">
        <v>0</v>
      </c>
      <c r="EA13" s="1">
        <v>2</v>
      </c>
      <c r="EB13" s="1">
        <v>2</v>
      </c>
      <c r="EC13" s="1">
        <v>2</v>
      </c>
      <c r="ED13" s="1">
        <v>4</v>
      </c>
      <c r="EE13" s="1">
        <v>1</v>
      </c>
      <c r="EF13" s="489">
        <v>0</v>
      </c>
      <c r="EG13" s="500">
        <v>1.5</v>
      </c>
      <c r="EH13" s="501">
        <v>1.6666666666666667</v>
      </c>
      <c r="EI13" s="501">
        <v>1.6666666666666667</v>
      </c>
      <c r="EK13" s="240"/>
      <c r="EL13" s="240"/>
      <c r="EM13" s="240"/>
      <c r="EN13" s="240"/>
      <c r="EO13" s="240"/>
      <c r="EP13" s="240"/>
      <c r="EQ13" s="240"/>
      <c r="ER13" s="240"/>
      <c r="ES13" s="240"/>
      <c r="ET13" s="240"/>
      <c r="EU13" s="240"/>
      <c r="EV13" s="240"/>
      <c r="EW13" s="485"/>
    </row>
    <row r="14" spans="2:153" ht="17" thickBot="1">
      <c r="B14" s="329"/>
      <c r="C14" s="346">
        <v>208</v>
      </c>
      <c r="D14" s="363">
        <v>24</v>
      </c>
      <c r="E14" s="425">
        <v>26</v>
      </c>
      <c r="F14" s="426">
        <v>29</v>
      </c>
      <c r="G14" s="342">
        <v>18</v>
      </c>
      <c r="H14" s="385">
        <v>0</v>
      </c>
      <c r="I14" s="342">
        <v>23</v>
      </c>
      <c r="J14" s="342">
        <v>22</v>
      </c>
      <c r="K14" s="342">
        <v>25</v>
      </c>
      <c r="L14" s="385">
        <v>0</v>
      </c>
      <c r="M14" s="385">
        <v>0</v>
      </c>
      <c r="N14" s="460"/>
      <c r="O14" s="516">
        <v>7</v>
      </c>
      <c r="P14" s="515">
        <v>7</v>
      </c>
      <c r="Q14" s="329"/>
      <c r="R14" s="346">
        <v>208</v>
      </c>
      <c r="S14" s="344">
        <v>6</v>
      </c>
      <c r="T14" s="342">
        <v>19</v>
      </c>
      <c r="U14" s="342">
        <v>16</v>
      </c>
      <c r="V14" s="342">
        <v>10</v>
      </c>
      <c r="W14" s="389">
        <v>0</v>
      </c>
      <c r="X14" s="342">
        <v>10</v>
      </c>
      <c r="Y14" s="342">
        <v>18</v>
      </c>
      <c r="Z14" s="342">
        <v>5</v>
      </c>
      <c r="AA14" s="389">
        <v>0</v>
      </c>
      <c r="AB14" s="389">
        <v>0</v>
      </c>
      <c r="AC14" s="329"/>
      <c r="AD14" s="373">
        <v>208</v>
      </c>
      <c r="AE14" s="371">
        <v>0.06</v>
      </c>
      <c r="AF14" s="368">
        <v>0.32</v>
      </c>
      <c r="AG14" s="368">
        <v>0.01</v>
      </c>
      <c r="AH14" s="368">
        <v>7.0000000000000007E-2</v>
      </c>
      <c r="AI14" s="368" t="s">
        <v>217</v>
      </c>
      <c r="AJ14" s="368">
        <v>0.06</v>
      </c>
      <c r="AK14" s="368">
        <v>0</v>
      </c>
      <c r="AL14" s="368">
        <v>0.35</v>
      </c>
      <c r="AM14" s="368" t="s">
        <v>217</v>
      </c>
      <c r="AN14" s="368" t="s">
        <v>217</v>
      </c>
      <c r="AO14" s="329"/>
      <c r="AP14" s="373">
        <v>208</v>
      </c>
      <c r="AQ14" s="371">
        <v>0.21</v>
      </c>
      <c r="AR14" s="368">
        <v>0.43</v>
      </c>
      <c r="AS14" s="368">
        <v>0.24</v>
      </c>
      <c r="AT14" s="368">
        <v>0.28999999999999998</v>
      </c>
      <c r="AU14" s="368" t="s">
        <v>217</v>
      </c>
      <c r="AV14" s="368">
        <v>0.28999999999999998</v>
      </c>
      <c r="AW14" s="368">
        <v>0.44</v>
      </c>
      <c r="AX14" s="368">
        <v>0.31</v>
      </c>
      <c r="AY14" s="368" t="s">
        <v>217</v>
      </c>
      <c r="AZ14" s="368" t="s">
        <v>217</v>
      </c>
      <c r="BA14" s="329"/>
      <c r="BB14" s="373">
        <v>208</v>
      </c>
      <c r="BC14" s="371">
        <v>0.2</v>
      </c>
      <c r="BD14" s="368">
        <v>0.21</v>
      </c>
      <c r="BE14" s="368">
        <v>0.09</v>
      </c>
      <c r="BF14" s="368">
        <v>0.15</v>
      </c>
      <c r="BG14" s="368" t="s">
        <v>217</v>
      </c>
      <c r="BH14" s="368">
        <v>0.16</v>
      </c>
      <c r="BI14" s="368">
        <v>0.05</v>
      </c>
      <c r="BJ14" s="368">
        <v>0.27</v>
      </c>
      <c r="BK14" s="368" t="s">
        <v>217</v>
      </c>
      <c r="BL14" s="368" t="s">
        <v>217</v>
      </c>
      <c r="BM14" s="329"/>
      <c r="BN14" s="474">
        <v>208</v>
      </c>
      <c r="BO14" s="472">
        <v>4</v>
      </c>
      <c r="BP14" s="330">
        <v>1</v>
      </c>
      <c r="BQ14" s="330">
        <v>1</v>
      </c>
      <c r="BR14" s="330">
        <v>3</v>
      </c>
      <c r="BS14" s="330">
        <v>0</v>
      </c>
      <c r="BT14" s="330">
        <v>5</v>
      </c>
      <c r="BU14" s="330">
        <v>2</v>
      </c>
      <c r="BV14" s="330">
        <v>3</v>
      </c>
      <c r="BW14" s="330">
        <v>0</v>
      </c>
      <c r="BX14" s="474">
        <v>0</v>
      </c>
      <c r="BY14" s="507">
        <v>1.9</v>
      </c>
      <c r="BZ14" s="511">
        <v>2.7142857142857144</v>
      </c>
      <c r="CA14" s="501">
        <v>2.7142857142857144</v>
      </c>
      <c r="CB14" s="329"/>
      <c r="CC14" s="474">
        <v>208</v>
      </c>
      <c r="CD14" s="472">
        <v>1</v>
      </c>
      <c r="CE14" s="330">
        <v>0</v>
      </c>
      <c r="CF14" s="330">
        <v>0</v>
      </c>
      <c r="CG14" s="330">
        <v>0</v>
      </c>
      <c r="CH14" s="330">
        <v>0</v>
      </c>
      <c r="CI14" s="330">
        <v>0</v>
      </c>
      <c r="CJ14" s="330">
        <v>0</v>
      </c>
      <c r="CK14" s="330">
        <v>0</v>
      </c>
      <c r="CL14" s="330">
        <v>0</v>
      </c>
      <c r="CM14" s="474">
        <v>0</v>
      </c>
      <c r="CN14" s="507">
        <v>0.1</v>
      </c>
      <c r="CO14" s="508">
        <v>0.14285714285714285</v>
      </c>
      <c r="CP14" s="501">
        <v>0.14285714285714285</v>
      </c>
      <c r="CQ14" s="329"/>
      <c r="CR14" s="474">
        <v>208</v>
      </c>
      <c r="CS14" s="1">
        <v>0</v>
      </c>
      <c r="CT14" s="1">
        <v>0</v>
      </c>
      <c r="CU14" s="1">
        <v>0</v>
      </c>
      <c r="CV14" s="1">
        <v>3</v>
      </c>
      <c r="CW14" s="1">
        <v>0</v>
      </c>
      <c r="CX14" s="1">
        <v>3</v>
      </c>
      <c r="CY14" s="1">
        <v>1</v>
      </c>
      <c r="CZ14" s="1">
        <v>1</v>
      </c>
      <c r="DA14" s="1">
        <v>0</v>
      </c>
      <c r="DB14" s="489">
        <v>0</v>
      </c>
      <c r="DC14" s="500">
        <v>0.8</v>
      </c>
      <c r="DD14" s="501">
        <v>1.1428571428571428</v>
      </c>
      <c r="DE14" s="501">
        <v>1.1428571428571428</v>
      </c>
      <c r="DG14" s="474">
        <v>208</v>
      </c>
      <c r="DH14" s="1">
        <v>3</v>
      </c>
      <c r="DI14" s="1">
        <v>0</v>
      </c>
      <c r="DJ14" s="1">
        <v>0</v>
      </c>
      <c r="DK14" s="1">
        <v>0</v>
      </c>
      <c r="DL14" s="1">
        <v>0</v>
      </c>
      <c r="DM14" s="1">
        <v>0</v>
      </c>
      <c r="DN14" s="1">
        <v>0</v>
      </c>
      <c r="DO14" s="1">
        <v>0</v>
      </c>
      <c r="DP14" s="1">
        <v>0</v>
      </c>
      <c r="DQ14" s="1">
        <v>0</v>
      </c>
      <c r="DR14" s="502">
        <v>0.3</v>
      </c>
      <c r="DS14" s="501">
        <v>0.42857142857142855</v>
      </c>
      <c r="DT14" s="501">
        <v>0.42857142857142855</v>
      </c>
      <c r="DV14" s="474">
        <v>208</v>
      </c>
      <c r="DW14" s="1">
        <v>0</v>
      </c>
      <c r="DX14" s="1">
        <v>1</v>
      </c>
      <c r="DY14" s="1">
        <v>1</v>
      </c>
      <c r="DZ14" s="1">
        <v>0</v>
      </c>
      <c r="EA14" s="1">
        <v>0</v>
      </c>
      <c r="EB14" s="1">
        <v>2</v>
      </c>
      <c r="EC14" s="1">
        <v>1</v>
      </c>
      <c r="ED14" s="1">
        <v>2</v>
      </c>
      <c r="EE14" s="1">
        <v>0</v>
      </c>
      <c r="EF14" s="489">
        <v>0</v>
      </c>
      <c r="EG14" s="500">
        <v>0.7</v>
      </c>
      <c r="EH14" s="501">
        <v>1</v>
      </c>
      <c r="EI14" s="501">
        <v>1</v>
      </c>
      <c r="EK14" s="240"/>
      <c r="EL14" s="240"/>
      <c r="EM14" s="240"/>
      <c r="EN14" s="240"/>
      <c r="EO14" s="240"/>
      <c r="EP14" s="240"/>
      <c r="EQ14" s="240"/>
      <c r="ER14" s="240"/>
      <c r="ES14" s="240"/>
      <c r="ET14" s="240"/>
      <c r="EU14" s="240"/>
      <c r="EV14" s="240"/>
      <c r="EW14" s="485"/>
    </row>
    <row r="15" spans="2:153" ht="17" thickBot="1">
      <c r="B15" s="329"/>
      <c r="C15" s="346">
        <v>211</v>
      </c>
      <c r="D15" s="344">
        <v>38</v>
      </c>
      <c r="E15" s="421">
        <v>43</v>
      </c>
      <c r="F15" s="423">
        <v>49</v>
      </c>
      <c r="G15" s="344">
        <v>26</v>
      </c>
      <c r="H15" s="342">
        <v>32</v>
      </c>
      <c r="I15" s="342">
        <v>25</v>
      </c>
      <c r="J15" s="342">
        <v>44</v>
      </c>
      <c r="K15" s="342">
        <v>38</v>
      </c>
      <c r="L15" s="342">
        <v>32</v>
      </c>
      <c r="M15" s="342">
        <v>29</v>
      </c>
      <c r="N15" s="431"/>
      <c r="O15" s="515">
        <v>10</v>
      </c>
      <c r="P15" s="515">
        <v>10</v>
      </c>
      <c r="Q15" s="329"/>
      <c r="R15" s="346">
        <v>211</v>
      </c>
      <c r="S15" s="344">
        <v>9</v>
      </c>
      <c r="T15" s="342">
        <v>31</v>
      </c>
      <c r="U15" s="342">
        <v>32</v>
      </c>
      <c r="V15" s="342">
        <v>15</v>
      </c>
      <c r="W15" s="342">
        <v>13</v>
      </c>
      <c r="X15" s="342">
        <v>12</v>
      </c>
      <c r="Y15" s="342">
        <v>30</v>
      </c>
      <c r="Z15" s="342">
        <v>15</v>
      </c>
      <c r="AA15" s="342">
        <v>10</v>
      </c>
      <c r="AB15" s="342">
        <v>21</v>
      </c>
      <c r="AC15" s="329"/>
      <c r="AD15" s="373">
        <v>211</v>
      </c>
      <c r="AE15" s="371">
        <v>0.47</v>
      </c>
      <c r="AF15" s="368">
        <v>0.54</v>
      </c>
      <c r="AG15" s="368">
        <v>0.6</v>
      </c>
      <c r="AH15" s="368">
        <v>0.68</v>
      </c>
      <c r="AI15" s="368">
        <v>0.65</v>
      </c>
      <c r="AJ15" s="368">
        <v>0.67</v>
      </c>
      <c r="AK15" s="368">
        <v>0.63</v>
      </c>
      <c r="AL15" s="368">
        <v>0.66</v>
      </c>
      <c r="AM15" s="368">
        <v>0.66</v>
      </c>
      <c r="AN15" s="368">
        <v>0.7</v>
      </c>
      <c r="AO15" s="329"/>
      <c r="AP15" s="373">
        <v>211</v>
      </c>
      <c r="AQ15" s="371">
        <v>0.46</v>
      </c>
      <c r="AR15" s="368">
        <v>0.57999999999999996</v>
      </c>
      <c r="AS15" s="368">
        <v>0.6</v>
      </c>
      <c r="AT15" s="368">
        <v>0.69</v>
      </c>
      <c r="AU15" s="368">
        <v>0.64</v>
      </c>
      <c r="AV15" s="368">
        <v>0.68</v>
      </c>
      <c r="AW15" s="368">
        <v>0.51</v>
      </c>
      <c r="AX15" s="368">
        <v>0.6</v>
      </c>
      <c r="AY15" s="368">
        <v>0.63</v>
      </c>
      <c r="AZ15" s="368">
        <v>0.66</v>
      </c>
      <c r="BA15" s="329"/>
      <c r="BB15" s="373">
        <v>211</v>
      </c>
      <c r="BC15" s="371">
        <v>0.12</v>
      </c>
      <c r="BD15" s="368">
        <v>0.1</v>
      </c>
      <c r="BE15" s="368">
        <v>0.08</v>
      </c>
      <c r="BF15" s="368">
        <v>0.13</v>
      </c>
      <c r="BG15" s="368">
        <v>0.12</v>
      </c>
      <c r="BH15" s="368">
        <v>0.13</v>
      </c>
      <c r="BI15" s="368">
        <v>0.1</v>
      </c>
      <c r="BJ15" s="368">
        <v>0.1</v>
      </c>
      <c r="BK15" s="368">
        <v>0.15</v>
      </c>
      <c r="BL15" s="368">
        <v>7.0000000000000007E-2</v>
      </c>
      <c r="BM15" s="329"/>
      <c r="BN15" s="474">
        <v>211</v>
      </c>
      <c r="BO15" s="472">
        <v>2</v>
      </c>
      <c r="BP15" s="330">
        <v>1</v>
      </c>
      <c r="BQ15" s="330">
        <v>1</v>
      </c>
      <c r="BR15" s="330">
        <v>2</v>
      </c>
      <c r="BS15" s="330">
        <v>3</v>
      </c>
      <c r="BT15" s="330">
        <v>2</v>
      </c>
      <c r="BU15" s="330">
        <v>0</v>
      </c>
      <c r="BV15" s="330">
        <v>3</v>
      </c>
      <c r="BW15" s="330">
        <v>2</v>
      </c>
      <c r="BX15" s="474">
        <v>0</v>
      </c>
      <c r="BY15" s="507">
        <v>1.6</v>
      </c>
      <c r="BZ15" s="511">
        <v>1.6</v>
      </c>
      <c r="CA15" s="501">
        <v>1.6</v>
      </c>
      <c r="CB15" s="329"/>
      <c r="CC15" s="474">
        <v>211</v>
      </c>
      <c r="CD15" s="472">
        <v>0</v>
      </c>
      <c r="CE15" s="330">
        <v>1</v>
      </c>
      <c r="CF15" s="330">
        <v>0</v>
      </c>
      <c r="CG15" s="330">
        <v>0</v>
      </c>
      <c r="CH15" s="330">
        <v>0</v>
      </c>
      <c r="CI15" s="330">
        <v>0</v>
      </c>
      <c r="CJ15" s="330">
        <v>0</v>
      </c>
      <c r="CK15" s="330">
        <v>0</v>
      </c>
      <c r="CL15" s="330">
        <v>0</v>
      </c>
      <c r="CM15" s="474">
        <v>0</v>
      </c>
      <c r="CN15" s="507">
        <v>0.1</v>
      </c>
      <c r="CO15" s="508">
        <v>0.1</v>
      </c>
      <c r="CP15" s="501">
        <v>0.1</v>
      </c>
      <c r="CQ15" s="329"/>
      <c r="CR15" s="474">
        <v>211</v>
      </c>
      <c r="CS15" s="1">
        <v>0</v>
      </c>
      <c r="CT15" s="1">
        <v>0</v>
      </c>
      <c r="CU15" s="1">
        <v>0</v>
      </c>
      <c r="CV15" s="1">
        <v>0</v>
      </c>
      <c r="CW15" s="1">
        <v>1</v>
      </c>
      <c r="CX15" s="1">
        <v>1</v>
      </c>
      <c r="CY15" s="1">
        <v>0</v>
      </c>
      <c r="CZ15" s="1">
        <v>2</v>
      </c>
      <c r="DA15" s="1">
        <v>1</v>
      </c>
      <c r="DB15" s="489">
        <v>0</v>
      </c>
      <c r="DC15" s="500">
        <v>0.5</v>
      </c>
      <c r="DD15" s="501">
        <v>0.5</v>
      </c>
      <c r="DE15" s="501">
        <v>0.5</v>
      </c>
      <c r="DG15" s="474">
        <v>211</v>
      </c>
      <c r="DH15" s="1">
        <v>2</v>
      </c>
      <c r="DI15" s="1">
        <v>0</v>
      </c>
      <c r="DJ15" s="1">
        <v>0</v>
      </c>
      <c r="DK15" s="1">
        <v>0</v>
      </c>
      <c r="DL15" s="1">
        <v>0</v>
      </c>
      <c r="DM15" s="1">
        <v>0</v>
      </c>
      <c r="DN15" s="1">
        <v>0</v>
      </c>
      <c r="DO15" s="1">
        <v>0</v>
      </c>
      <c r="DP15" s="1">
        <v>0</v>
      </c>
      <c r="DQ15" s="1">
        <v>0</v>
      </c>
      <c r="DR15" s="502">
        <v>0.2</v>
      </c>
      <c r="DS15" s="501">
        <v>0.2</v>
      </c>
      <c r="DT15" s="501">
        <v>0.2</v>
      </c>
      <c r="DV15" s="474">
        <v>211</v>
      </c>
      <c r="DW15" s="1">
        <v>0</v>
      </c>
      <c r="DX15" s="1">
        <v>0</v>
      </c>
      <c r="DY15" s="1">
        <v>1</v>
      </c>
      <c r="DZ15" s="1">
        <v>2</v>
      </c>
      <c r="EA15" s="1">
        <v>2</v>
      </c>
      <c r="EB15" s="1">
        <v>1</v>
      </c>
      <c r="EC15" s="1">
        <v>0</v>
      </c>
      <c r="ED15" s="1">
        <v>1</v>
      </c>
      <c r="EE15" s="1">
        <v>1</v>
      </c>
      <c r="EF15" s="489">
        <v>0</v>
      </c>
      <c r="EG15" s="500">
        <v>0.8</v>
      </c>
      <c r="EH15" s="501">
        <v>0.8</v>
      </c>
      <c r="EI15" s="501">
        <v>0.8</v>
      </c>
      <c r="EK15" s="240"/>
      <c r="EL15" s="240"/>
      <c r="EM15" s="240"/>
      <c r="EN15" s="240"/>
      <c r="EO15" s="240"/>
      <c r="EP15" s="240"/>
      <c r="EQ15" s="240"/>
      <c r="ER15" s="240"/>
      <c r="ES15" s="240"/>
      <c r="ET15" s="240"/>
      <c r="EU15" s="240"/>
      <c r="EV15" s="240"/>
      <c r="EW15" s="485"/>
    </row>
    <row r="16" spans="2:153">
      <c r="B16" s="329"/>
      <c r="C16" s="346">
        <v>212</v>
      </c>
      <c r="D16" s="344">
        <v>49</v>
      </c>
      <c r="E16" s="342">
        <v>1</v>
      </c>
      <c r="F16" s="446">
        <v>32</v>
      </c>
      <c r="G16" s="342">
        <v>6</v>
      </c>
      <c r="H16" s="342">
        <v>15</v>
      </c>
      <c r="I16" s="385">
        <v>0</v>
      </c>
      <c r="J16" s="385">
        <v>0</v>
      </c>
      <c r="K16" s="385">
        <v>0</v>
      </c>
      <c r="L16" s="385">
        <v>0</v>
      </c>
      <c r="M16" s="385">
        <v>0</v>
      </c>
      <c r="N16" s="460"/>
      <c r="O16" s="516">
        <v>5</v>
      </c>
      <c r="P16" s="515">
        <v>5</v>
      </c>
      <c r="Q16" s="329"/>
      <c r="R16" s="346">
        <v>212</v>
      </c>
      <c r="S16" s="344">
        <v>25</v>
      </c>
      <c r="T16" s="389">
        <v>0</v>
      </c>
      <c r="U16" s="342">
        <v>9</v>
      </c>
      <c r="V16" s="342">
        <v>2</v>
      </c>
      <c r="W16" s="342">
        <v>8</v>
      </c>
      <c r="X16" s="389">
        <v>0</v>
      </c>
      <c r="Y16" s="389">
        <v>0</v>
      </c>
      <c r="Z16" s="389">
        <v>0</v>
      </c>
      <c r="AA16" s="389">
        <v>0</v>
      </c>
      <c r="AB16" s="389">
        <v>0</v>
      </c>
      <c r="AC16" s="329"/>
      <c r="AD16" s="373">
        <v>212</v>
      </c>
      <c r="AE16" s="371">
        <v>0.38</v>
      </c>
      <c r="AF16" s="368">
        <v>0.64</v>
      </c>
      <c r="AG16" s="368">
        <v>0.42</v>
      </c>
      <c r="AH16" s="368">
        <v>0.19</v>
      </c>
      <c r="AI16" s="368">
        <v>0.52</v>
      </c>
      <c r="AJ16" s="368" t="s">
        <v>217</v>
      </c>
      <c r="AK16" s="368" t="s">
        <v>217</v>
      </c>
      <c r="AL16" s="368" t="s">
        <v>217</v>
      </c>
      <c r="AM16" s="368" t="s">
        <v>217</v>
      </c>
      <c r="AN16" s="368" t="s">
        <v>217</v>
      </c>
      <c r="AO16" s="329"/>
      <c r="AP16" s="373">
        <v>212</v>
      </c>
      <c r="AQ16" s="371">
        <v>0.39</v>
      </c>
      <c r="AR16" s="368">
        <v>0.68</v>
      </c>
      <c r="AS16" s="368">
        <v>0.43</v>
      </c>
      <c r="AT16" s="368">
        <v>0.21</v>
      </c>
      <c r="AU16" s="368">
        <v>0.54</v>
      </c>
      <c r="AV16" s="368" t="s">
        <v>217</v>
      </c>
      <c r="AW16" s="368" t="s">
        <v>217</v>
      </c>
      <c r="AX16" s="368" t="s">
        <v>217</v>
      </c>
      <c r="AY16" s="368" t="s">
        <v>217</v>
      </c>
      <c r="AZ16" s="368" t="s">
        <v>217</v>
      </c>
      <c r="BA16" s="329"/>
      <c r="BB16" s="373">
        <v>212</v>
      </c>
      <c r="BC16" s="371">
        <v>0.12</v>
      </c>
      <c r="BD16" s="368">
        <v>0.21</v>
      </c>
      <c r="BE16" s="368">
        <v>0.16</v>
      </c>
      <c r="BF16" s="368">
        <v>0.33</v>
      </c>
      <c r="BG16" s="368">
        <v>0.11</v>
      </c>
      <c r="BH16" s="368" t="s">
        <v>217</v>
      </c>
      <c r="BI16" s="368" t="s">
        <v>217</v>
      </c>
      <c r="BJ16" s="368" t="s">
        <v>217</v>
      </c>
      <c r="BK16" s="368" t="s">
        <v>217</v>
      </c>
      <c r="BL16" s="368" t="s">
        <v>217</v>
      </c>
      <c r="BM16" s="329"/>
      <c r="BN16" s="474">
        <v>212</v>
      </c>
      <c r="BO16" s="472">
        <v>3</v>
      </c>
      <c r="BP16" s="330">
        <v>0</v>
      </c>
      <c r="BQ16" s="330">
        <v>1</v>
      </c>
      <c r="BR16" s="330">
        <v>0</v>
      </c>
      <c r="BS16" s="330">
        <v>2</v>
      </c>
      <c r="BT16" s="330">
        <v>0</v>
      </c>
      <c r="BU16" s="330">
        <v>0</v>
      </c>
      <c r="BV16" s="330">
        <v>0</v>
      </c>
      <c r="BW16" s="330">
        <v>0</v>
      </c>
      <c r="BX16" s="474">
        <v>0</v>
      </c>
      <c r="BY16" s="507">
        <v>0.6</v>
      </c>
      <c r="BZ16" s="511">
        <v>1.2</v>
      </c>
      <c r="CA16" s="501">
        <v>1.2</v>
      </c>
      <c r="CB16" s="329"/>
      <c r="CC16" s="474">
        <v>212</v>
      </c>
      <c r="CD16" s="472">
        <v>2</v>
      </c>
      <c r="CE16" s="330">
        <v>0</v>
      </c>
      <c r="CF16" s="330">
        <v>0</v>
      </c>
      <c r="CG16" s="330">
        <v>0</v>
      </c>
      <c r="CH16" s="330">
        <v>0</v>
      </c>
      <c r="CI16" s="330">
        <v>0</v>
      </c>
      <c r="CJ16" s="330">
        <v>0</v>
      </c>
      <c r="CK16" s="330">
        <v>0</v>
      </c>
      <c r="CL16" s="330">
        <v>0</v>
      </c>
      <c r="CM16" s="474">
        <v>0</v>
      </c>
      <c r="CN16" s="507">
        <v>0.2</v>
      </c>
      <c r="CO16" s="508">
        <v>0.4</v>
      </c>
      <c r="CP16" s="501">
        <v>0.4</v>
      </c>
      <c r="CQ16" s="329"/>
      <c r="CR16" s="474">
        <v>212</v>
      </c>
      <c r="CS16" s="1">
        <v>0</v>
      </c>
      <c r="CT16" s="1">
        <v>0</v>
      </c>
      <c r="CU16" s="1">
        <v>0</v>
      </c>
      <c r="CV16" s="1">
        <v>0</v>
      </c>
      <c r="CW16" s="1">
        <v>0</v>
      </c>
      <c r="CX16" s="1">
        <v>0</v>
      </c>
      <c r="CY16" s="1">
        <v>0</v>
      </c>
      <c r="CZ16" s="1">
        <v>0</v>
      </c>
      <c r="DA16" s="1">
        <v>0</v>
      </c>
      <c r="DB16" s="489">
        <v>0</v>
      </c>
      <c r="DC16" s="500">
        <v>0</v>
      </c>
      <c r="DD16" s="501">
        <v>0</v>
      </c>
      <c r="DE16" s="501">
        <v>0</v>
      </c>
      <c r="DG16" s="474">
        <v>212</v>
      </c>
      <c r="DH16" s="1">
        <v>1</v>
      </c>
      <c r="DI16" s="1">
        <v>0</v>
      </c>
      <c r="DJ16" s="1">
        <v>1</v>
      </c>
      <c r="DK16" s="1">
        <v>0</v>
      </c>
      <c r="DL16" s="1">
        <v>2</v>
      </c>
      <c r="DM16" s="1">
        <v>0</v>
      </c>
      <c r="DN16" s="1">
        <v>0</v>
      </c>
      <c r="DO16" s="1">
        <v>0</v>
      </c>
      <c r="DP16" s="1">
        <v>0</v>
      </c>
      <c r="DQ16" s="1">
        <v>0</v>
      </c>
      <c r="DR16" s="502">
        <v>0.4</v>
      </c>
      <c r="DS16" s="501">
        <v>0.8</v>
      </c>
      <c r="DT16" s="501">
        <v>0.8</v>
      </c>
      <c r="DV16" s="474">
        <v>212</v>
      </c>
      <c r="DW16" s="1">
        <v>0</v>
      </c>
      <c r="DX16" s="1">
        <v>0</v>
      </c>
      <c r="DY16" s="1">
        <v>0</v>
      </c>
      <c r="DZ16" s="1">
        <v>0</v>
      </c>
      <c r="EA16" s="1">
        <v>0</v>
      </c>
      <c r="EB16" s="1">
        <v>0</v>
      </c>
      <c r="EC16" s="1">
        <v>0</v>
      </c>
      <c r="ED16" s="1">
        <v>0</v>
      </c>
      <c r="EE16" s="1">
        <v>0</v>
      </c>
      <c r="EF16" s="489">
        <v>0</v>
      </c>
      <c r="EG16" s="500">
        <v>0</v>
      </c>
      <c r="EH16" s="501">
        <v>0</v>
      </c>
      <c r="EI16" s="501">
        <v>0</v>
      </c>
      <c r="EK16" s="240"/>
      <c r="EL16" s="240"/>
      <c r="EM16" s="240"/>
      <c r="EN16" s="240"/>
      <c r="EO16" s="240"/>
      <c r="EP16" s="240"/>
      <c r="EQ16" s="240"/>
      <c r="ER16" s="240"/>
      <c r="ES16" s="240"/>
      <c r="ET16" s="240"/>
      <c r="EU16" s="240"/>
      <c r="EV16" s="240"/>
      <c r="EW16" s="485"/>
    </row>
    <row r="17" spans="2:153" ht="17" thickBot="1">
      <c r="B17" s="329"/>
      <c r="C17" s="346" t="s">
        <v>295</v>
      </c>
      <c r="D17" s="344">
        <v>17</v>
      </c>
      <c r="E17" s="447">
        <v>9</v>
      </c>
      <c r="F17" s="385">
        <v>0</v>
      </c>
      <c r="G17" s="448">
        <v>0</v>
      </c>
      <c r="H17" s="449">
        <v>0</v>
      </c>
      <c r="I17" s="382" t="s">
        <v>296</v>
      </c>
      <c r="J17" s="382">
        <v>0</v>
      </c>
      <c r="K17" s="442">
        <v>0</v>
      </c>
      <c r="L17" s="382">
        <v>0</v>
      </c>
      <c r="M17" s="382">
        <v>0</v>
      </c>
      <c r="N17" s="460"/>
      <c r="O17" s="516">
        <v>2</v>
      </c>
      <c r="P17" s="515">
        <v>2</v>
      </c>
      <c r="Q17" s="329"/>
      <c r="R17" s="346" t="s">
        <v>295</v>
      </c>
      <c r="S17" s="344">
        <v>7</v>
      </c>
      <c r="T17" s="389">
        <v>4</v>
      </c>
      <c r="U17" s="443">
        <v>0</v>
      </c>
      <c r="V17" s="381">
        <v>0</v>
      </c>
      <c r="W17" s="380">
        <v>0</v>
      </c>
      <c r="X17" s="444" t="s">
        <v>296</v>
      </c>
      <c r="Y17" s="444">
        <v>0</v>
      </c>
      <c r="Z17" s="445">
        <v>0</v>
      </c>
      <c r="AA17" s="444">
        <v>0</v>
      </c>
      <c r="AB17" s="444">
        <v>0</v>
      </c>
      <c r="AC17" s="329"/>
      <c r="AD17" s="373" t="s">
        <v>295</v>
      </c>
      <c r="AE17" s="371">
        <v>0.64</v>
      </c>
      <c r="AF17" s="368">
        <v>0.93</v>
      </c>
      <c r="AG17" s="368">
        <v>1</v>
      </c>
      <c r="AH17" s="368" t="s">
        <v>217</v>
      </c>
      <c r="AI17" s="368" t="s">
        <v>217</v>
      </c>
      <c r="AJ17" s="368" t="s">
        <v>217</v>
      </c>
      <c r="AK17" s="368" t="s">
        <v>217</v>
      </c>
      <c r="AL17" s="368" t="s">
        <v>217</v>
      </c>
      <c r="AM17" s="368" t="s">
        <v>217</v>
      </c>
      <c r="AN17" s="368" t="s">
        <v>217</v>
      </c>
      <c r="AO17" s="329"/>
      <c r="AP17" s="373" t="s">
        <v>295</v>
      </c>
      <c r="AQ17" s="371">
        <v>0.66</v>
      </c>
      <c r="AR17" s="368">
        <v>0.94</v>
      </c>
      <c r="AS17" s="368">
        <v>1</v>
      </c>
      <c r="AT17" s="368" t="s">
        <v>217</v>
      </c>
      <c r="AU17" s="368" t="s">
        <v>217</v>
      </c>
      <c r="AV17" s="368" t="s">
        <v>217</v>
      </c>
      <c r="AW17" s="368" t="s">
        <v>217</v>
      </c>
      <c r="AX17" s="368" t="s">
        <v>217</v>
      </c>
      <c r="AY17" s="368" t="s">
        <v>217</v>
      </c>
      <c r="AZ17" s="368" t="s">
        <v>217</v>
      </c>
      <c r="BA17" s="329"/>
      <c r="BB17" s="373"/>
      <c r="BC17" s="371"/>
      <c r="BD17" s="368"/>
      <c r="BE17" s="368"/>
      <c r="BF17" s="368"/>
      <c r="BG17" s="368"/>
      <c r="BH17" s="368"/>
      <c r="BI17" s="368"/>
      <c r="BJ17" s="368"/>
      <c r="BK17" s="368"/>
      <c r="BL17" s="368"/>
      <c r="BM17" s="329"/>
      <c r="BN17" s="474">
        <v>213</v>
      </c>
      <c r="BO17" s="472">
        <v>2</v>
      </c>
      <c r="BP17" s="330">
        <v>1</v>
      </c>
      <c r="BQ17" s="330">
        <v>0</v>
      </c>
      <c r="BR17" s="330">
        <v>0</v>
      </c>
      <c r="BS17" s="330">
        <v>0</v>
      </c>
      <c r="BT17" s="330">
        <v>0</v>
      </c>
      <c r="BU17" s="330">
        <v>0</v>
      </c>
      <c r="BV17" s="330">
        <v>0</v>
      </c>
      <c r="BW17" s="330">
        <v>0</v>
      </c>
      <c r="BX17" s="474">
        <v>0</v>
      </c>
      <c r="BY17" s="507">
        <v>0.3</v>
      </c>
      <c r="BZ17" s="511">
        <v>1.5</v>
      </c>
      <c r="CA17" s="501">
        <v>1.5</v>
      </c>
      <c r="CB17" s="329"/>
      <c r="CC17" s="474">
        <v>213</v>
      </c>
      <c r="CD17" s="472">
        <v>1</v>
      </c>
      <c r="CE17" s="330">
        <v>0</v>
      </c>
      <c r="CF17" s="330">
        <v>0</v>
      </c>
      <c r="CG17" s="330">
        <v>0</v>
      </c>
      <c r="CH17" s="330">
        <v>0</v>
      </c>
      <c r="CI17" s="330">
        <v>0</v>
      </c>
      <c r="CJ17" s="330">
        <v>0</v>
      </c>
      <c r="CK17" s="330">
        <v>0</v>
      </c>
      <c r="CL17" s="330">
        <v>0</v>
      </c>
      <c r="CM17" s="474">
        <v>0</v>
      </c>
      <c r="CN17" s="507">
        <v>0.1</v>
      </c>
      <c r="CO17" s="508">
        <v>0.5</v>
      </c>
      <c r="CP17" s="501">
        <v>0.5</v>
      </c>
      <c r="CQ17" s="329"/>
      <c r="CR17" s="474">
        <v>213</v>
      </c>
      <c r="CS17" s="1">
        <v>0</v>
      </c>
      <c r="CT17" s="1">
        <v>0</v>
      </c>
      <c r="CU17" s="1">
        <v>0</v>
      </c>
      <c r="CV17" s="1">
        <v>0</v>
      </c>
      <c r="CW17" s="1">
        <v>0</v>
      </c>
      <c r="CX17" s="1">
        <v>0</v>
      </c>
      <c r="CY17" s="1">
        <v>0</v>
      </c>
      <c r="CZ17" s="1">
        <v>0</v>
      </c>
      <c r="DA17" s="1">
        <v>0</v>
      </c>
      <c r="DB17" s="489">
        <v>0</v>
      </c>
      <c r="DC17" s="500">
        <v>0</v>
      </c>
      <c r="DD17" s="501">
        <v>0</v>
      </c>
      <c r="DE17" s="501">
        <v>0</v>
      </c>
      <c r="DG17" s="474">
        <v>213</v>
      </c>
      <c r="DH17" s="1">
        <v>1</v>
      </c>
      <c r="DI17" s="1">
        <v>1</v>
      </c>
      <c r="DJ17" s="1">
        <v>0</v>
      </c>
      <c r="DK17" s="1">
        <v>0</v>
      </c>
      <c r="DL17" s="1">
        <v>0</v>
      </c>
      <c r="DM17" s="1">
        <v>0</v>
      </c>
      <c r="DN17" s="1">
        <v>0</v>
      </c>
      <c r="DO17" s="1">
        <v>0</v>
      </c>
      <c r="DP17" s="1">
        <v>0</v>
      </c>
      <c r="DQ17" s="1">
        <v>0</v>
      </c>
      <c r="DR17" s="502">
        <v>0.2</v>
      </c>
      <c r="DS17" s="501">
        <v>1</v>
      </c>
      <c r="DT17" s="501">
        <v>1</v>
      </c>
      <c r="DV17" s="474">
        <v>213</v>
      </c>
      <c r="DW17" s="1">
        <v>0</v>
      </c>
      <c r="DX17" s="1">
        <v>0</v>
      </c>
      <c r="DY17" s="1">
        <v>0</v>
      </c>
      <c r="DZ17" s="1">
        <v>0</v>
      </c>
      <c r="EA17" s="1">
        <v>0</v>
      </c>
      <c r="EB17" s="1">
        <v>0</v>
      </c>
      <c r="EC17" s="1">
        <v>0</v>
      </c>
      <c r="ED17" s="1">
        <v>0</v>
      </c>
      <c r="EE17" s="1">
        <v>0</v>
      </c>
      <c r="EF17" s="489">
        <v>0</v>
      </c>
      <c r="EG17" s="500">
        <v>0</v>
      </c>
      <c r="EH17" s="501">
        <v>0</v>
      </c>
      <c r="EI17" s="501">
        <v>0</v>
      </c>
      <c r="EK17" s="240"/>
      <c r="EL17" s="240"/>
      <c r="EM17" s="240"/>
      <c r="EN17" s="240"/>
      <c r="EO17" s="240"/>
      <c r="EP17" s="240"/>
      <c r="EQ17" s="240"/>
      <c r="ER17" s="240"/>
      <c r="ES17" s="240"/>
      <c r="ET17" s="240"/>
      <c r="EU17" s="240"/>
      <c r="EV17" s="240"/>
      <c r="EW17" s="485"/>
    </row>
    <row r="18" spans="2:153" ht="17" thickBot="1">
      <c r="B18" s="329"/>
      <c r="C18" s="346">
        <v>214</v>
      </c>
      <c r="D18" s="344">
        <v>25</v>
      </c>
      <c r="E18" s="427">
        <v>26</v>
      </c>
      <c r="F18" s="423">
        <v>15</v>
      </c>
      <c r="G18" s="383">
        <v>1</v>
      </c>
      <c r="H18" s="342">
        <v>33</v>
      </c>
      <c r="I18" s="342">
        <v>15</v>
      </c>
      <c r="J18" s="342">
        <v>11</v>
      </c>
      <c r="K18" s="442">
        <v>0</v>
      </c>
      <c r="L18" s="382">
        <v>0</v>
      </c>
      <c r="M18" s="382">
        <v>0</v>
      </c>
      <c r="N18" s="460"/>
      <c r="O18" s="516">
        <v>6</v>
      </c>
      <c r="P18" s="515">
        <v>7</v>
      </c>
      <c r="Q18" s="329"/>
      <c r="R18" s="346">
        <v>214</v>
      </c>
      <c r="S18" s="344">
        <v>17</v>
      </c>
      <c r="T18" s="342">
        <v>20</v>
      </c>
      <c r="U18" s="342">
        <v>5</v>
      </c>
      <c r="V18" s="342">
        <v>1</v>
      </c>
      <c r="W18" s="342">
        <v>12</v>
      </c>
      <c r="X18" s="342">
        <v>12</v>
      </c>
      <c r="Y18" s="342">
        <v>8</v>
      </c>
      <c r="Z18" s="389">
        <v>0</v>
      </c>
      <c r="AA18" s="389">
        <v>0</v>
      </c>
      <c r="AB18" s="389">
        <v>0</v>
      </c>
      <c r="AC18" s="329"/>
      <c r="AD18" s="373">
        <v>214</v>
      </c>
      <c r="AE18" s="371">
        <v>0.53</v>
      </c>
      <c r="AF18" s="368">
        <v>0.4</v>
      </c>
      <c r="AG18" s="368">
        <v>0.66</v>
      </c>
      <c r="AH18" s="367">
        <v>1</v>
      </c>
      <c r="AI18" s="368">
        <v>0.48</v>
      </c>
      <c r="AJ18" s="368">
        <v>0.8</v>
      </c>
      <c r="AK18" s="368">
        <v>0.86</v>
      </c>
      <c r="AL18" s="367">
        <v>1</v>
      </c>
      <c r="AM18" s="367">
        <v>1</v>
      </c>
      <c r="AN18" s="367">
        <v>1</v>
      </c>
      <c r="AO18" s="329"/>
      <c r="AP18" s="373">
        <v>214</v>
      </c>
      <c r="AQ18" s="371">
        <v>0.56000000000000005</v>
      </c>
      <c r="AR18" s="368">
        <v>0.31</v>
      </c>
      <c r="AS18" s="368">
        <v>0.66</v>
      </c>
      <c r="AT18" s="368">
        <v>0.99</v>
      </c>
      <c r="AU18" s="368">
        <v>0.5</v>
      </c>
      <c r="AV18" s="368">
        <v>0.78</v>
      </c>
      <c r="AW18" s="368">
        <v>0.82</v>
      </c>
      <c r="AX18" s="367">
        <v>1</v>
      </c>
      <c r="AY18" s="367">
        <v>1</v>
      </c>
      <c r="AZ18" s="368">
        <v>0.99</v>
      </c>
      <c r="BA18" s="329"/>
      <c r="BB18" s="373">
        <v>214</v>
      </c>
      <c r="BC18" s="371">
        <v>0.15</v>
      </c>
      <c r="BD18" s="368">
        <v>0.28000000000000003</v>
      </c>
      <c r="BE18" s="368">
        <v>0.22</v>
      </c>
      <c r="BF18" s="368">
        <v>0.01</v>
      </c>
      <c r="BG18" s="368">
        <v>0.22</v>
      </c>
      <c r="BH18" s="368">
        <v>0.05</v>
      </c>
      <c r="BI18" s="368">
        <v>0.05</v>
      </c>
      <c r="BJ18" s="368">
        <v>0</v>
      </c>
      <c r="BK18" s="368">
        <v>0</v>
      </c>
      <c r="BL18" s="368">
        <v>0</v>
      </c>
      <c r="BM18" s="329"/>
      <c r="BN18" s="474">
        <v>214</v>
      </c>
      <c r="BO18" s="472">
        <v>2</v>
      </c>
      <c r="BP18" s="330">
        <v>1</v>
      </c>
      <c r="BQ18" s="330">
        <v>1</v>
      </c>
      <c r="BR18" s="330">
        <v>0</v>
      </c>
      <c r="BS18" s="330">
        <v>3</v>
      </c>
      <c r="BT18" s="330">
        <v>0</v>
      </c>
      <c r="BU18" s="330">
        <v>0</v>
      </c>
      <c r="BV18" s="330">
        <v>0</v>
      </c>
      <c r="BW18" s="330">
        <v>0</v>
      </c>
      <c r="BX18" s="474">
        <v>0</v>
      </c>
      <c r="BY18" s="507">
        <v>0.7</v>
      </c>
      <c r="BZ18" s="511">
        <v>1</v>
      </c>
      <c r="CA18" s="501">
        <v>1.1666666666666667</v>
      </c>
      <c r="CB18" s="329"/>
      <c r="CC18" s="474">
        <v>214</v>
      </c>
      <c r="CD18" s="472">
        <v>0</v>
      </c>
      <c r="CE18" s="330">
        <v>0</v>
      </c>
      <c r="CF18" s="330">
        <v>0</v>
      </c>
      <c r="CG18" s="330">
        <v>0</v>
      </c>
      <c r="CH18" s="330">
        <v>0</v>
      </c>
      <c r="CI18" s="330">
        <v>0</v>
      </c>
      <c r="CJ18" s="330">
        <v>0</v>
      </c>
      <c r="CK18" s="330">
        <v>0</v>
      </c>
      <c r="CL18" s="330">
        <v>0</v>
      </c>
      <c r="CM18" s="474">
        <v>0</v>
      </c>
      <c r="CN18" s="507">
        <v>0</v>
      </c>
      <c r="CO18" s="508">
        <v>0</v>
      </c>
      <c r="CP18" s="501">
        <v>0</v>
      </c>
      <c r="CQ18" s="329"/>
      <c r="CR18" s="474">
        <v>214</v>
      </c>
      <c r="CS18" s="1">
        <v>0</v>
      </c>
      <c r="CT18" s="1">
        <v>0</v>
      </c>
      <c r="CU18" s="1">
        <v>0</v>
      </c>
      <c r="CV18" s="1">
        <v>0</v>
      </c>
      <c r="CW18" s="1">
        <v>0</v>
      </c>
      <c r="CX18" s="1">
        <v>0</v>
      </c>
      <c r="CY18" s="1">
        <v>0</v>
      </c>
      <c r="CZ18" s="1">
        <v>0</v>
      </c>
      <c r="DA18" s="1">
        <v>0</v>
      </c>
      <c r="DB18" s="489">
        <v>0</v>
      </c>
      <c r="DC18" s="500">
        <v>0</v>
      </c>
      <c r="DD18" s="501">
        <v>0</v>
      </c>
      <c r="DE18" s="501">
        <v>0</v>
      </c>
      <c r="DG18" s="474">
        <v>214</v>
      </c>
      <c r="DH18" s="1">
        <v>2</v>
      </c>
      <c r="DI18" s="1">
        <v>1</v>
      </c>
      <c r="DJ18" s="1">
        <v>0</v>
      </c>
      <c r="DK18" s="1">
        <v>0</v>
      </c>
      <c r="DL18" s="1">
        <v>0</v>
      </c>
      <c r="DM18" s="1">
        <v>0</v>
      </c>
      <c r="DN18" s="1">
        <v>0</v>
      </c>
      <c r="DO18" s="1">
        <v>0</v>
      </c>
      <c r="DP18" s="1">
        <v>0</v>
      </c>
      <c r="DQ18" s="1">
        <v>0</v>
      </c>
      <c r="DR18" s="502">
        <v>0.3</v>
      </c>
      <c r="DS18" s="501">
        <v>0.42857142857142855</v>
      </c>
      <c r="DT18" s="501">
        <v>0.5</v>
      </c>
      <c r="DV18" s="474">
        <v>214</v>
      </c>
      <c r="DW18" s="1">
        <v>0</v>
      </c>
      <c r="DX18" s="1">
        <v>0</v>
      </c>
      <c r="DY18" s="1">
        <v>1</v>
      </c>
      <c r="DZ18" s="1">
        <v>0</v>
      </c>
      <c r="EA18" s="1">
        <v>3</v>
      </c>
      <c r="EB18" s="1">
        <v>0</v>
      </c>
      <c r="EC18" s="1">
        <v>0</v>
      </c>
      <c r="ED18" s="1">
        <v>0</v>
      </c>
      <c r="EE18" s="1">
        <v>0</v>
      </c>
      <c r="EF18" s="489">
        <v>0</v>
      </c>
      <c r="EG18" s="500">
        <v>0.4</v>
      </c>
      <c r="EH18" s="501">
        <v>0.5714285714285714</v>
      </c>
      <c r="EI18" s="501">
        <v>0.66666666666666663</v>
      </c>
      <c r="EK18" s="240"/>
      <c r="EL18" s="240"/>
      <c r="EM18" s="240"/>
      <c r="EN18" s="240"/>
      <c r="EO18" s="240"/>
      <c r="EP18" s="240"/>
      <c r="EQ18" s="240"/>
      <c r="ER18" s="240"/>
      <c r="ES18" s="240"/>
      <c r="ET18" s="240"/>
      <c r="EU18" s="240"/>
      <c r="EV18" s="240"/>
      <c r="EW18" s="485"/>
    </row>
    <row r="19" spans="2:153" ht="17" thickBot="1">
      <c r="B19" s="329"/>
      <c r="C19" s="346">
        <v>216</v>
      </c>
      <c r="D19" s="426">
        <v>31</v>
      </c>
      <c r="E19" s="342">
        <v>46</v>
      </c>
      <c r="F19" s="349">
        <v>44</v>
      </c>
      <c r="G19" s="342">
        <v>33</v>
      </c>
      <c r="H19" s="342">
        <v>47</v>
      </c>
      <c r="I19" s="342">
        <v>34</v>
      </c>
      <c r="J19" s="441">
        <v>0</v>
      </c>
      <c r="K19" s="423">
        <v>26</v>
      </c>
      <c r="L19" s="344">
        <v>24</v>
      </c>
      <c r="M19" s="342">
        <v>17</v>
      </c>
      <c r="N19" s="431"/>
      <c r="O19" s="515">
        <v>9</v>
      </c>
      <c r="P19" s="515">
        <v>9</v>
      </c>
      <c r="Q19" s="329"/>
      <c r="R19" s="346">
        <v>216</v>
      </c>
      <c r="S19" s="344">
        <v>17</v>
      </c>
      <c r="T19" s="342">
        <v>36</v>
      </c>
      <c r="U19" s="342">
        <v>24</v>
      </c>
      <c r="V19" s="342">
        <v>17</v>
      </c>
      <c r="W19" s="342">
        <v>17</v>
      </c>
      <c r="X19" s="342">
        <v>12</v>
      </c>
      <c r="Y19" s="389">
        <v>0</v>
      </c>
      <c r="Z19" s="342">
        <v>14</v>
      </c>
      <c r="AA19" s="342">
        <v>7</v>
      </c>
      <c r="AB19" s="342">
        <v>6</v>
      </c>
      <c r="AC19" s="329"/>
      <c r="AD19" s="373">
        <v>216</v>
      </c>
      <c r="AE19" s="371">
        <v>0.06</v>
      </c>
      <c r="AF19" s="368">
        <v>0.46</v>
      </c>
      <c r="AG19" s="368">
        <v>0.73</v>
      </c>
      <c r="AH19" s="368">
        <v>0.56999999999999995</v>
      </c>
      <c r="AI19" s="368">
        <v>0.63</v>
      </c>
      <c r="AJ19" s="368">
        <v>0.67</v>
      </c>
      <c r="AK19" s="367">
        <v>1</v>
      </c>
      <c r="AL19" s="368">
        <v>0.77</v>
      </c>
      <c r="AM19" s="368">
        <v>0.63</v>
      </c>
      <c r="AN19" s="368">
        <v>0.79</v>
      </c>
      <c r="AO19" s="329"/>
      <c r="AP19" s="373">
        <v>216</v>
      </c>
      <c r="AQ19" s="371">
        <v>0.11</v>
      </c>
      <c r="AR19" s="368">
        <v>0.51</v>
      </c>
      <c r="AS19" s="368">
        <v>0.65</v>
      </c>
      <c r="AT19" s="368">
        <v>0.59</v>
      </c>
      <c r="AU19" s="368">
        <v>0.64</v>
      </c>
      <c r="AV19" s="368">
        <v>0.64</v>
      </c>
      <c r="AW19" s="367">
        <v>1</v>
      </c>
      <c r="AX19" s="368">
        <v>0.73</v>
      </c>
      <c r="AY19" s="368">
        <v>0.64</v>
      </c>
      <c r="AZ19" s="368">
        <v>0.79</v>
      </c>
      <c r="BA19" s="329"/>
      <c r="BB19" s="373">
        <v>216</v>
      </c>
      <c r="BC19" s="371">
        <v>0.27</v>
      </c>
      <c r="BD19" s="368">
        <v>0.05</v>
      </c>
      <c r="BE19" s="368">
        <v>0.12</v>
      </c>
      <c r="BF19" s="368">
        <v>0.14000000000000001</v>
      </c>
      <c r="BG19" s="368">
        <v>0.08</v>
      </c>
      <c r="BH19" s="368">
        <v>0.12</v>
      </c>
      <c r="BI19" s="368">
        <v>0</v>
      </c>
      <c r="BJ19" s="368">
        <v>0.05</v>
      </c>
      <c r="BK19" s="368">
        <v>0.12</v>
      </c>
      <c r="BL19" s="368">
        <v>0.08</v>
      </c>
      <c r="BM19" s="329"/>
      <c r="BN19" s="474">
        <v>216</v>
      </c>
      <c r="BO19" s="472">
        <v>3</v>
      </c>
      <c r="BP19" s="330">
        <v>1</v>
      </c>
      <c r="BQ19" s="330">
        <v>5</v>
      </c>
      <c r="BR19" s="330">
        <v>3</v>
      </c>
      <c r="BS19" s="330">
        <v>4</v>
      </c>
      <c r="BT19" s="330">
        <v>2</v>
      </c>
      <c r="BU19" s="330">
        <v>0</v>
      </c>
      <c r="BV19" s="330">
        <v>1</v>
      </c>
      <c r="BW19" s="330">
        <v>3</v>
      </c>
      <c r="BX19" s="474">
        <v>4</v>
      </c>
      <c r="BY19" s="507">
        <v>2.6</v>
      </c>
      <c r="BZ19" s="511">
        <v>2.8888888888888888</v>
      </c>
      <c r="CA19" s="501">
        <v>2.8888888888888888</v>
      </c>
      <c r="CB19" s="329"/>
      <c r="CC19" s="474">
        <v>216</v>
      </c>
      <c r="CD19" s="472">
        <v>2</v>
      </c>
      <c r="CE19" s="330">
        <v>0</v>
      </c>
      <c r="CF19" s="330">
        <v>2</v>
      </c>
      <c r="CG19" s="330">
        <v>2</v>
      </c>
      <c r="CH19" s="330">
        <v>2</v>
      </c>
      <c r="CI19" s="330">
        <v>1</v>
      </c>
      <c r="CJ19" s="330">
        <v>0</v>
      </c>
      <c r="CK19" s="330">
        <v>0</v>
      </c>
      <c r="CL19" s="330">
        <v>0</v>
      </c>
      <c r="CM19" s="474">
        <v>0</v>
      </c>
      <c r="CN19" s="507">
        <v>0.9</v>
      </c>
      <c r="CO19" s="508">
        <v>1</v>
      </c>
      <c r="CP19" s="501">
        <v>1</v>
      </c>
      <c r="CQ19" s="329"/>
      <c r="CR19" s="474">
        <v>216</v>
      </c>
      <c r="CS19" s="1">
        <v>0</v>
      </c>
      <c r="CT19" s="1">
        <v>0</v>
      </c>
      <c r="CU19" s="1">
        <v>0</v>
      </c>
      <c r="CV19" s="1">
        <v>0</v>
      </c>
      <c r="CW19" s="1">
        <v>0</v>
      </c>
      <c r="CX19" s="1">
        <v>0</v>
      </c>
      <c r="CY19" s="1">
        <v>0</v>
      </c>
      <c r="CZ19" s="1">
        <v>0</v>
      </c>
      <c r="DA19" s="1">
        <v>1</v>
      </c>
      <c r="DB19" s="489">
        <v>3</v>
      </c>
      <c r="DC19" s="500">
        <v>0.4</v>
      </c>
      <c r="DD19" s="501">
        <v>0.44444444444444442</v>
      </c>
      <c r="DE19" s="501">
        <v>0.44444444444444442</v>
      </c>
      <c r="DG19" s="474">
        <v>216</v>
      </c>
      <c r="DH19" s="1">
        <v>1</v>
      </c>
      <c r="DI19" s="1">
        <v>1</v>
      </c>
      <c r="DJ19" s="1">
        <v>3</v>
      </c>
      <c r="DK19" s="1">
        <v>1</v>
      </c>
      <c r="DL19" s="1">
        <v>2</v>
      </c>
      <c r="DM19" s="1">
        <v>1</v>
      </c>
      <c r="DN19" s="1">
        <v>0</v>
      </c>
      <c r="DO19" s="1">
        <v>1</v>
      </c>
      <c r="DP19" s="1">
        <v>0</v>
      </c>
      <c r="DQ19" s="1">
        <v>0</v>
      </c>
      <c r="DR19" s="502">
        <v>1</v>
      </c>
      <c r="DS19" s="501">
        <v>1.1111111111111112</v>
      </c>
      <c r="DT19" s="501">
        <v>1.1111111111111112</v>
      </c>
      <c r="DV19" s="474">
        <v>216</v>
      </c>
      <c r="DW19" s="1">
        <v>0</v>
      </c>
      <c r="DX19" s="1">
        <v>0</v>
      </c>
      <c r="DY19" s="1">
        <v>0</v>
      </c>
      <c r="DZ19" s="1">
        <v>0</v>
      </c>
      <c r="EA19" s="1">
        <v>0</v>
      </c>
      <c r="EB19" s="1">
        <v>0</v>
      </c>
      <c r="EC19" s="1">
        <v>0</v>
      </c>
      <c r="ED19" s="1">
        <v>0</v>
      </c>
      <c r="EE19" s="1">
        <v>2</v>
      </c>
      <c r="EF19" s="489">
        <v>1</v>
      </c>
      <c r="EG19" s="500">
        <v>0.3</v>
      </c>
      <c r="EH19" s="501">
        <v>0.33333333333333331</v>
      </c>
      <c r="EI19" s="501">
        <v>0.33333333333333331</v>
      </c>
      <c r="EK19" s="240"/>
      <c r="EL19" s="240"/>
      <c r="EM19" s="240"/>
      <c r="EN19" s="240"/>
      <c r="EO19" s="240"/>
      <c r="EP19" s="240"/>
      <c r="EQ19" s="240"/>
      <c r="ER19" s="240"/>
      <c r="ES19" s="240"/>
      <c r="ET19" s="240"/>
      <c r="EU19" s="240"/>
      <c r="EV19" s="240"/>
      <c r="EW19" s="485"/>
    </row>
    <row r="20" spans="2:153" ht="17" thickBot="1">
      <c r="B20" s="329"/>
      <c r="C20" s="427">
        <v>219</v>
      </c>
      <c r="D20" s="423">
        <v>20</v>
      </c>
      <c r="E20" s="344">
        <v>61</v>
      </c>
      <c r="F20" s="342">
        <v>37</v>
      </c>
      <c r="G20" s="342">
        <v>47</v>
      </c>
      <c r="H20" s="342">
        <v>35</v>
      </c>
      <c r="I20" s="342">
        <v>44</v>
      </c>
      <c r="J20" s="342">
        <v>42</v>
      </c>
      <c r="K20" s="349">
        <v>50</v>
      </c>
      <c r="L20" s="342">
        <v>48</v>
      </c>
      <c r="M20" s="342">
        <v>43</v>
      </c>
      <c r="N20" s="431"/>
      <c r="O20" s="515">
        <v>10</v>
      </c>
      <c r="P20" s="515">
        <v>10</v>
      </c>
      <c r="Q20" s="329"/>
      <c r="R20" s="346">
        <v>219</v>
      </c>
      <c r="S20" s="344">
        <v>9</v>
      </c>
      <c r="T20" s="342">
        <v>35</v>
      </c>
      <c r="U20" s="342">
        <v>26</v>
      </c>
      <c r="V20" s="342">
        <v>37</v>
      </c>
      <c r="W20" s="342">
        <v>19</v>
      </c>
      <c r="X20" s="342">
        <v>24</v>
      </c>
      <c r="Y20" s="342">
        <v>21</v>
      </c>
      <c r="Z20" s="342">
        <v>27</v>
      </c>
      <c r="AA20" s="342">
        <v>21</v>
      </c>
      <c r="AB20" s="342">
        <v>28</v>
      </c>
      <c r="AC20" s="329"/>
      <c r="AD20" s="373">
        <v>219</v>
      </c>
      <c r="AE20" s="371">
        <v>0.71</v>
      </c>
      <c r="AF20" s="368">
        <v>0.56000000000000005</v>
      </c>
      <c r="AG20" s="368">
        <v>0.63</v>
      </c>
      <c r="AH20" s="368">
        <v>0.77</v>
      </c>
      <c r="AI20" s="368">
        <v>0.63</v>
      </c>
      <c r="AJ20" s="368">
        <v>0.71</v>
      </c>
      <c r="AK20" s="368">
        <v>0.86</v>
      </c>
      <c r="AL20" s="368">
        <v>0.57999999999999996</v>
      </c>
      <c r="AM20" s="368">
        <v>0.55000000000000004</v>
      </c>
      <c r="AN20" s="368">
        <v>0.26</v>
      </c>
      <c r="AO20" s="329"/>
      <c r="AP20" s="373">
        <v>219</v>
      </c>
      <c r="AQ20" s="371">
        <v>0.64</v>
      </c>
      <c r="AR20" s="368">
        <v>0.52</v>
      </c>
      <c r="AS20" s="368">
        <v>0.63</v>
      </c>
      <c r="AT20" s="368">
        <v>0.51</v>
      </c>
      <c r="AU20" s="368">
        <v>0.63</v>
      </c>
      <c r="AV20" s="368">
        <v>0.51</v>
      </c>
      <c r="AW20" s="368">
        <v>0.6</v>
      </c>
      <c r="AX20" s="368">
        <v>0.56999999999999995</v>
      </c>
      <c r="AY20" s="368">
        <v>0.5</v>
      </c>
      <c r="AZ20" s="368">
        <v>0.47</v>
      </c>
      <c r="BA20" s="329"/>
      <c r="BB20" s="373">
        <v>219</v>
      </c>
      <c r="BC20" s="371">
        <v>0.13</v>
      </c>
      <c r="BD20" s="368">
        <v>7.0000000000000007E-2</v>
      </c>
      <c r="BE20" s="368">
        <v>0.09</v>
      </c>
      <c r="BF20" s="368">
        <v>0.05</v>
      </c>
      <c r="BG20" s="368">
        <v>0.11</v>
      </c>
      <c r="BH20" s="368">
        <v>0.12</v>
      </c>
      <c r="BI20" s="368">
        <v>7.0000000000000007E-2</v>
      </c>
      <c r="BJ20" s="368">
        <v>0.12</v>
      </c>
      <c r="BK20" s="368">
        <v>0.14000000000000001</v>
      </c>
      <c r="BL20" s="368">
        <v>0.14000000000000001</v>
      </c>
      <c r="BM20" s="329"/>
      <c r="BN20" s="474">
        <v>219</v>
      </c>
      <c r="BO20" s="472">
        <v>2</v>
      </c>
      <c r="BP20" s="330">
        <v>4</v>
      </c>
      <c r="BQ20" s="330">
        <v>1</v>
      </c>
      <c r="BR20" s="330">
        <v>1</v>
      </c>
      <c r="BS20" s="330">
        <v>1</v>
      </c>
      <c r="BT20" s="330">
        <v>3</v>
      </c>
      <c r="BU20" s="330">
        <v>2</v>
      </c>
      <c r="BV20" s="330">
        <v>4</v>
      </c>
      <c r="BW20" s="330">
        <v>5</v>
      </c>
      <c r="BX20" s="474">
        <v>3</v>
      </c>
      <c r="BY20" s="507">
        <v>2.6</v>
      </c>
      <c r="BZ20" s="511">
        <v>2.6</v>
      </c>
      <c r="CA20" s="501">
        <v>2.6</v>
      </c>
      <c r="CB20" s="329"/>
      <c r="CC20" s="474">
        <v>219</v>
      </c>
      <c r="CD20" s="472">
        <v>0</v>
      </c>
      <c r="CE20" s="330">
        <v>0</v>
      </c>
      <c r="CF20" s="330">
        <v>0</v>
      </c>
      <c r="CG20" s="330">
        <v>0</v>
      </c>
      <c r="CH20" s="330">
        <v>0</v>
      </c>
      <c r="CI20" s="330">
        <v>0</v>
      </c>
      <c r="CJ20" s="330">
        <v>0</v>
      </c>
      <c r="CK20" s="330">
        <v>0</v>
      </c>
      <c r="CL20" s="330">
        <v>0</v>
      </c>
      <c r="CM20" s="474">
        <v>0</v>
      </c>
      <c r="CN20" s="507">
        <v>0</v>
      </c>
      <c r="CO20" s="508">
        <v>0</v>
      </c>
      <c r="CP20" s="501">
        <v>0</v>
      </c>
      <c r="CQ20" s="329"/>
      <c r="CR20" s="474">
        <v>219</v>
      </c>
      <c r="CS20" s="1">
        <v>1</v>
      </c>
      <c r="CT20" s="1">
        <v>3</v>
      </c>
      <c r="CU20" s="1">
        <v>0</v>
      </c>
      <c r="CV20" s="1">
        <v>0</v>
      </c>
      <c r="CW20" s="1">
        <v>0</v>
      </c>
      <c r="CX20" s="1">
        <v>1</v>
      </c>
      <c r="CY20" s="1">
        <v>1</v>
      </c>
      <c r="CZ20" s="1">
        <v>2</v>
      </c>
      <c r="DA20" s="1">
        <v>3</v>
      </c>
      <c r="DB20" s="489">
        <v>2</v>
      </c>
      <c r="DC20" s="500">
        <v>1.3</v>
      </c>
      <c r="DD20" s="501">
        <v>1.3</v>
      </c>
      <c r="DE20" s="501">
        <v>1.3</v>
      </c>
      <c r="DG20" s="474">
        <v>219</v>
      </c>
      <c r="DH20" s="1">
        <v>0</v>
      </c>
      <c r="DI20" s="1">
        <v>0</v>
      </c>
      <c r="DJ20" s="1">
        <v>0</v>
      </c>
      <c r="DK20" s="1">
        <v>0</v>
      </c>
      <c r="DL20" s="1">
        <v>0</v>
      </c>
      <c r="DM20" s="1">
        <v>0</v>
      </c>
      <c r="DN20" s="1">
        <v>0</v>
      </c>
      <c r="DO20" s="1">
        <v>0</v>
      </c>
      <c r="DP20" s="1">
        <v>0</v>
      </c>
      <c r="DQ20" s="1">
        <v>0</v>
      </c>
      <c r="DR20" s="502">
        <v>0</v>
      </c>
      <c r="DS20" s="501">
        <v>0</v>
      </c>
      <c r="DT20" s="501">
        <v>0</v>
      </c>
      <c r="DV20" s="474">
        <v>219</v>
      </c>
      <c r="DW20" s="1">
        <v>1</v>
      </c>
      <c r="DX20" s="1">
        <v>1</v>
      </c>
      <c r="DY20" s="1">
        <v>1</v>
      </c>
      <c r="DZ20" s="1">
        <v>1</v>
      </c>
      <c r="EA20" s="1">
        <v>1</v>
      </c>
      <c r="EB20" s="1">
        <v>2</v>
      </c>
      <c r="EC20" s="1">
        <v>1</v>
      </c>
      <c r="ED20" s="1">
        <v>2</v>
      </c>
      <c r="EE20" s="1">
        <v>2</v>
      </c>
      <c r="EF20" s="489">
        <v>1</v>
      </c>
      <c r="EG20" s="500">
        <v>1.3</v>
      </c>
      <c r="EH20" s="501">
        <v>1.3</v>
      </c>
      <c r="EI20" s="501">
        <v>1.3</v>
      </c>
      <c r="EK20" s="240"/>
      <c r="EL20" s="240"/>
      <c r="EM20" s="240"/>
      <c r="EN20" s="240"/>
      <c r="EO20" s="240"/>
      <c r="EP20" s="240"/>
      <c r="EQ20" s="240"/>
      <c r="ER20" s="240"/>
      <c r="ES20" s="240"/>
      <c r="ET20" s="240"/>
      <c r="EU20" s="240"/>
      <c r="EV20" s="240"/>
      <c r="EW20" s="485"/>
    </row>
    <row r="21" spans="2:153" ht="17" thickBot="1">
      <c r="B21" s="329"/>
      <c r="C21" s="346">
        <v>221</v>
      </c>
      <c r="D21" s="428">
        <v>15</v>
      </c>
      <c r="E21" s="385">
        <v>0</v>
      </c>
      <c r="F21" s="385">
        <v>0</v>
      </c>
      <c r="G21" s="385">
        <v>0</v>
      </c>
      <c r="H21" s="385">
        <v>0</v>
      </c>
      <c r="I21" s="385">
        <v>0</v>
      </c>
      <c r="J21" s="385">
        <v>0</v>
      </c>
      <c r="K21" s="385">
        <v>0</v>
      </c>
      <c r="L21" s="385">
        <v>0</v>
      </c>
      <c r="M21" s="385">
        <v>0</v>
      </c>
      <c r="N21" s="460"/>
      <c r="O21" s="516">
        <v>1</v>
      </c>
      <c r="P21" s="515">
        <v>1</v>
      </c>
      <c r="Q21" s="329"/>
      <c r="R21" s="346">
        <v>221</v>
      </c>
      <c r="S21" s="344">
        <v>4</v>
      </c>
      <c r="T21" s="389">
        <v>0</v>
      </c>
      <c r="U21" s="389">
        <v>0</v>
      </c>
      <c r="V21" s="389">
        <v>0</v>
      </c>
      <c r="W21" s="389">
        <v>0</v>
      </c>
      <c r="X21" s="389">
        <v>0</v>
      </c>
      <c r="Y21" s="389">
        <v>0</v>
      </c>
      <c r="Z21" s="389">
        <v>0</v>
      </c>
      <c r="AA21" s="389">
        <v>0</v>
      </c>
      <c r="AB21" s="389">
        <v>0</v>
      </c>
      <c r="AC21" s="329"/>
      <c r="AD21" s="373">
        <v>221</v>
      </c>
      <c r="AE21" s="371">
        <v>0</v>
      </c>
      <c r="AF21" s="368" t="s">
        <v>217</v>
      </c>
      <c r="AG21" s="368" t="s">
        <v>217</v>
      </c>
      <c r="AH21" s="368" t="s">
        <v>217</v>
      </c>
      <c r="AI21" s="368" t="s">
        <v>217</v>
      </c>
      <c r="AJ21" s="368" t="s">
        <v>217</v>
      </c>
      <c r="AK21" s="368" t="s">
        <v>217</v>
      </c>
      <c r="AL21" s="368" t="s">
        <v>217</v>
      </c>
      <c r="AM21" s="368" t="s">
        <v>217</v>
      </c>
      <c r="AN21" s="368" t="s">
        <v>217</v>
      </c>
      <c r="AO21" s="329"/>
      <c r="AP21" s="373">
        <v>221</v>
      </c>
      <c r="AQ21" s="371">
        <v>0.14000000000000001</v>
      </c>
      <c r="AR21" s="368" t="s">
        <v>217</v>
      </c>
      <c r="AS21" s="368" t="s">
        <v>217</v>
      </c>
      <c r="AT21" s="368" t="s">
        <v>217</v>
      </c>
      <c r="AU21" s="368" t="s">
        <v>217</v>
      </c>
      <c r="AV21" s="368" t="s">
        <v>217</v>
      </c>
      <c r="AW21" s="368" t="s">
        <v>217</v>
      </c>
      <c r="AX21" s="368" t="s">
        <v>217</v>
      </c>
      <c r="AY21" s="368" t="s">
        <v>217</v>
      </c>
      <c r="AZ21" s="368" t="s">
        <v>217</v>
      </c>
      <c r="BA21" s="329"/>
      <c r="BB21" s="373">
        <v>221</v>
      </c>
      <c r="BC21" s="371">
        <v>0.16</v>
      </c>
      <c r="BD21" s="368" t="s">
        <v>217</v>
      </c>
      <c r="BE21" s="368" t="s">
        <v>217</v>
      </c>
      <c r="BF21" s="368" t="s">
        <v>217</v>
      </c>
      <c r="BG21" s="368" t="s">
        <v>217</v>
      </c>
      <c r="BH21" s="368" t="s">
        <v>217</v>
      </c>
      <c r="BI21" s="368" t="s">
        <v>217</v>
      </c>
      <c r="BJ21" s="368" t="s">
        <v>217</v>
      </c>
      <c r="BK21" s="368" t="s">
        <v>217</v>
      </c>
      <c r="BL21" s="368" t="s">
        <v>217</v>
      </c>
      <c r="BM21" s="329"/>
      <c r="BN21" s="474">
        <v>221</v>
      </c>
      <c r="BO21" s="472">
        <v>1</v>
      </c>
      <c r="BP21" s="330">
        <v>0</v>
      </c>
      <c r="BQ21" s="330">
        <v>0</v>
      </c>
      <c r="BR21" s="330">
        <v>0</v>
      </c>
      <c r="BS21" s="330">
        <v>0</v>
      </c>
      <c r="BT21" s="330">
        <v>0</v>
      </c>
      <c r="BU21" s="330">
        <v>0</v>
      </c>
      <c r="BV21" s="330">
        <v>0</v>
      </c>
      <c r="BW21" s="330">
        <v>0</v>
      </c>
      <c r="BX21" s="474">
        <v>0</v>
      </c>
      <c r="BY21" s="507">
        <v>0.1</v>
      </c>
      <c r="BZ21" s="511">
        <v>1</v>
      </c>
      <c r="CA21" s="501">
        <v>1</v>
      </c>
      <c r="CB21" s="329"/>
      <c r="CC21" s="474">
        <v>221</v>
      </c>
      <c r="CD21" s="472">
        <v>0</v>
      </c>
      <c r="CE21" s="330">
        <v>0</v>
      </c>
      <c r="CF21" s="330">
        <v>0</v>
      </c>
      <c r="CG21" s="330">
        <v>0</v>
      </c>
      <c r="CH21" s="330">
        <v>0</v>
      </c>
      <c r="CI21" s="330">
        <v>0</v>
      </c>
      <c r="CJ21" s="330">
        <v>0</v>
      </c>
      <c r="CK21" s="330">
        <v>0</v>
      </c>
      <c r="CL21" s="330">
        <v>0</v>
      </c>
      <c r="CM21" s="474">
        <v>0</v>
      </c>
      <c r="CN21" s="507">
        <v>0</v>
      </c>
      <c r="CO21" s="508">
        <v>0</v>
      </c>
      <c r="CP21" s="501">
        <v>0</v>
      </c>
      <c r="CQ21" s="329"/>
      <c r="CR21" s="474">
        <v>221</v>
      </c>
      <c r="CS21" s="1">
        <v>0</v>
      </c>
      <c r="CT21" s="1">
        <v>0</v>
      </c>
      <c r="CU21" s="1">
        <v>0</v>
      </c>
      <c r="CV21" s="1">
        <v>0</v>
      </c>
      <c r="CW21" s="1">
        <v>0</v>
      </c>
      <c r="CX21" s="1">
        <v>0</v>
      </c>
      <c r="CY21" s="1">
        <v>0</v>
      </c>
      <c r="CZ21" s="1">
        <v>0</v>
      </c>
      <c r="DA21" s="1">
        <v>0</v>
      </c>
      <c r="DB21" s="489">
        <v>0</v>
      </c>
      <c r="DC21" s="500">
        <v>0</v>
      </c>
      <c r="DD21" s="501">
        <v>0</v>
      </c>
      <c r="DE21" s="501">
        <v>0</v>
      </c>
      <c r="DG21" s="474">
        <v>221</v>
      </c>
      <c r="DH21" s="1">
        <v>1</v>
      </c>
      <c r="DI21" s="1">
        <v>0</v>
      </c>
      <c r="DJ21" s="1">
        <v>0</v>
      </c>
      <c r="DK21" s="1">
        <v>0</v>
      </c>
      <c r="DL21" s="1">
        <v>0</v>
      </c>
      <c r="DM21" s="1">
        <v>0</v>
      </c>
      <c r="DN21" s="1">
        <v>0</v>
      </c>
      <c r="DO21" s="1">
        <v>0</v>
      </c>
      <c r="DP21" s="1">
        <v>0</v>
      </c>
      <c r="DQ21" s="1">
        <v>0</v>
      </c>
      <c r="DR21" s="502">
        <v>0.1</v>
      </c>
      <c r="DS21" s="501">
        <v>1</v>
      </c>
      <c r="DT21" s="501">
        <v>1</v>
      </c>
      <c r="DV21" s="474">
        <v>221</v>
      </c>
      <c r="DW21" s="1">
        <v>0</v>
      </c>
      <c r="DX21" s="1">
        <v>0</v>
      </c>
      <c r="DY21" s="1">
        <v>0</v>
      </c>
      <c r="DZ21" s="1">
        <v>0</v>
      </c>
      <c r="EA21" s="1">
        <v>0</v>
      </c>
      <c r="EB21" s="1">
        <v>0</v>
      </c>
      <c r="EC21" s="1">
        <v>0</v>
      </c>
      <c r="ED21" s="1">
        <v>0</v>
      </c>
      <c r="EE21" s="1">
        <v>0</v>
      </c>
      <c r="EF21" s="489">
        <v>0</v>
      </c>
      <c r="EG21" s="500">
        <v>0</v>
      </c>
      <c r="EH21" s="501">
        <v>0</v>
      </c>
      <c r="EI21" s="501">
        <v>0</v>
      </c>
      <c r="EK21" s="240"/>
      <c r="EL21" s="240"/>
      <c r="EM21" s="240"/>
      <c r="EN21" s="240"/>
      <c r="EO21" s="240"/>
      <c r="EP21" s="240"/>
      <c r="EQ21" s="240"/>
      <c r="ER21" s="240"/>
      <c r="ES21" s="240"/>
      <c r="ET21" s="240"/>
      <c r="EU21" s="240"/>
      <c r="EV21" s="240"/>
      <c r="EW21" s="485"/>
    </row>
    <row r="22" spans="2:153" ht="17" thickBot="1">
      <c r="B22" s="329"/>
      <c r="C22" s="427">
        <v>222</v>
      </c>
      <c r="D22" s="423">
        <v>26</v>
      </c>
      <c r="E22" s="344">
        <v>34</v>
      </c>
      <c r="F22" s="342">
        <v>0</v>
      </c>
      <c r="G22" s="342">
        <v>0</v>
      </c>
      <c r="H22" s="385">
        <v>0</v>
      </c>
      <c r="I22" s="385">
        <v>0</v>
      </c>
      <c r="J22" s="385">
        <v>0</v>
      </c>
      <c r="K22" s="385">
        <v>0</v>
      </c>
      <c r="L22" s="385">
        <v>0</v>
      </c>
      <c r="M22" s="385">
        <v>0</v>
      </c>
      <c r="N22" s="460"/>
      <c r="O22" s="516">
        <v>4</v>
      </c>
      <c r="P22" s="515">
        <v>2</v>
      </c>
      <c r="Q22" s="329"/>
      <c r="R22" s="346">
        <v>222</v>
      </c>
      <c r="S22" s="344">
        <v>12</v>
      </c>
      <c r="T22" s="342">
        <v>19</v>
      </c>
      <c r="U22" s="389">
        <v>0</v>
      </c>
      <c r="V22" s="389">
        <v>0</v>
      </c>
      <c r="W22" s="389">
        <v>0</v>
      </c>
      <c r="X22" s="389">
        <v>0</v>
      </c>
      <c r="Y22" s="389">
        <v>0</v>
      </c>
      <c r="Z22" s="389">
        <v>0</v>
      </c>
      <c r="AA22" s="389">
        <v>0</v>
      </c>
      <c r="AB22" s="389">
        <v>0</v>
      </c>
      <c r="AC22" s="329"/>
      <c r="AD22" s="373">
        <v>222</v>
      </c>
      <c r="AE22" s="371">
        <v>0.44</v>
      </c>
      <c r="AF22" s="368">
        <v>0.56000000000000005</v>
      </c>
      <c r="AG22" s="367">
        <v>1</v>
      </c>
      <c r="AH22" s="367">
        <v>1</v>
      </c>
      <c r="AI22" s="368" t="s">
        <v>217</v>
      </c>
      <c r="AJ22" s="368" t="s">
        <v>217</v>
      </c>
      <c r="AK22" s="368" t="s">
        <v>217</v>
      </c>
      <c r="AL22" s="368" t="s">
        <v>217</v>
      </c>
      <c r="AM22" s="368" t="s">
        <v>217</v>
      </c>
      <c r="AN22" s="368" t="s">
        <v>217</v>
      </c>
      <c r="AO22" s="329"/>
      <c r="AP22" s="373">
        <v>222</v>
      </c>
      <c r="AQ22" s="371">
        <v>0.41</v>
      </c>
      <c r="AR22" s="368">
        <v>0.28000000000000003</v>
      </c>
      <c r="AS22" s="368">
        <v>0.77</v>
      </c>
      <c r="AT22" s="368">
        <v>0.93</v>
      </c>
      <c r="AU22" s="368" t="s">
        <v>217</v>
      </c>
      <c r="AV22" s="368" t="s">
        <v>217</v>
      </c>
      <c r="AW22" s="368" t="s">
        <v>217</v>
      </c>
      <c r="AX22" s="368" t="s">
        <v>217</v>
      </c>
      <c r="AY22" s="368" t="s">
        <v>217</v>
      </c>
      <c r="AZ22" s="368" t="s">
        <v>217</v>
      </c>
      <c r="BA22" s="329"/>
      <c r="BB22" s="373">
        <v>222</v>
      </c>
      <c r="BC22" s="371">
        <v>0.31</v>
      </c>
      <c r="BD22" s="368">
        <v>0.18</v>
      </c>
      <c r="BE22" s="368">
        <v>0</v>
      </c>
      <c r="BF22" s="368">
        <v>0</v>
      </c>
      <c r="BG22" s="368" t="s">
        <v>217</v>
      </c>
      <c r="BH22" s="368" t="s">
        <v>217</v>
      </c>
      <c r="BI22" s="368" t="s">
        <v>217</v>
      </c>
      <c r="BJ22" s="368" t="s">
        <v>217</v>
      </c>
      <c r="BK22" s="368" t="s">
        <v>217</v>
      </c>
      <c r="BL22" s="368" t="s">
        <v>217</v>
      </c>
      <c r="BM22" s="329"/>
      <c r="BN22" s="474">
        <v>222</v>
      </c>
      <c r="BO22" s="472">
        <v>2</v>
      </c>
      <c r="BP22" s="330">
        <v>2</v>
      </c>
      <c r="BQ22" s="330">
        <v>0</v>
      </c>
      <c r="BR22" s="330">
        <v>0</v>
      </c>
      <c r="BS22" s="330">
        <v>0</v>
      </c>
      <c r="BT22" s="330">
        <v>0</v>
      </c>
      <c r="BU22" s="330">
        <v>0</v>
      </c>
      <c r="BV22" s="330">
        <v>0</v>
      </c>
      <c r="BW22" s="330">
        <v>0</v>
      </c>
      <c r="BX22" s="474">
        <v>0</v>
      </c>
      <c r="BY22" s="507">
        <v>0.4</v>
      </c>
      <c r="BZ22" s="511">
        <v>2</v>
      </c>
      <c r="CA22" s="501">
        <v>1</v>
      </c>
      <c r="CB22" s="329"/>
      <c r="CC22" s="474">
        <v>222</v>
      </c>
      <c r="CD22" s="472">
        <v>0</v>
      </c>
      <c r="CE22" s="330">
        <v>0</v>
      </c>
      <c r="CF22" s="330">
        <v>0</v>
      </c>
      <c r="CG22" s="330">
        <v>0</v>
      </c>
      <c r="CH22" s="330">
        <v>0</v>
      </c>
      <c r="CI22" s="330">
        <v>0</v>
      </c>
      <c r="CJ22" s="330">
        <v>0</v>
      </c>
      <c r="CK22" s="330">
        <v>0</v>
      </c>
      <c r="CL22" s="330">
        <v>0</v>
      </c>
      <c r="CM22" s="474">
        <v>0</v>
      </c>
      <c r="CN22" s="507">
        <v>0</v>
      </c>
      <c r="CO22" s="508">
        <v>0</v>
      </c>
      <c r="CP22" s="501">
        <v>0</v>
      </c>
      <c r="CQ22" s="329"/>
      <c r="CR22" s="474">
        <v>222</v>
      </c>
      <c r="CS22" s="1">
        <v>0</v>
      </c>
      <c r="CT22" s="1">
        <v>0</v>
      </c>
      <c r="CU22" s="1">
        <v>0</v>
      </c>
      <c r="CV22" s="1">
        <v>0</v>
      </c>
      <c r="CW22" s="1">
        <v>0</v>
      </c>
      <c r="CX22" s="1">
        <v>0</v>
      </c>
      <c r="CY22" s="1">
        <v>0</v>
      </c>
      <c r="CZ22" s="1">
        <v>0</v>
      </c>
      <c r="DA22" s="1">
        <v>0</v>
      </c>
      <c r="DB22" s="489">
        <v>0</v>
      </c>
      <c r="DC22" s="500">
        <v>0</v>
      </c>
      <c r="DD22" s="501">
        <v>0</v>
      </c>
      <c r="DE22" s="501">
        <v>0</v>
      </c>
      <c r="DG22" s="474">
        <v>222</v>
      </c>
      <c r="DH22" s="1">
        <v>1</v>
      </c>
      <c r="DI22" s="1">
        <v>0</v>
      </c>
      <c r="DJ22" s="1">
        <v>0</v>
      </c>
      <c r="DK22" s="1">
        <v>0</v>
      </c>
      <c r="DL22" s="1">
        <v>0</v>
      </c>
      <c r="DM22" s="1">
        <v>0</v>
      </c>
      <c r="DN22" s="1">
        <v>0</v>
      </c>
      <c r="DO22" s="1">
        <v>0</v>
      </c>
      <c r="DP22" s="1">
        <v>0</v>
      </c>
      <c r="DQ22" s="1">
        <v>0</v>
      </c>
      <c r="DR22" s="502">
        <v>0.1</v>
      </c>
      <c r="DS22" s="501">
        <v>0.5</v>
      </c>
      <c r="DT22" s="501">
        <v>0.25</v>
      </c>
      <c r="DV22" s="474">
        <v>222</v>
      </c>
      <c r="DW22" s="1">
        <v>1</v>
      </c>
      <c r="DX22" s="1">
        <v>2</v>
      </c>
      <c r="DY22" s="1">
        <v>0</v>
      </c>
      <c r="DZ22" s="1">
        <v>0</v>
      </c>
      <c r="EA22" s="1">
        <v>0</v>
      </c>
      <c r="EB22" s="1">
        <v>0</v>
      </c>
      <c r="EC22" s="1">
        <v>0</v>
      </c>
      <c r="ED22" s="1">
        <v>0</v>
      </c>
      <c r="EE22" s="1">
        <v>0</v>
      </c>
      <c r="EF22" s="489">
        <v>0</v>
      </c>
      <c r="EG22" s="500">
        <v>0.3</v>
      </c>
      <c r="EH22" s="501">
        <v>1.5</v>
      </c>
      <c r="EI22" s="501">
        <v>0.75</v>
      </c>
      <c r="EK22" s="240"/>
      <c r="EL22" s="240"/>
      <c r="EM22" s="240"/>
      <c r="EN22" s="240"/>
      <c r="EO22" s="240"/>
      <c r="EP22" s="240"/>
      <c r="EQ22" s="240"/>
      <c r="ER22" s="240"/>
      <c r="ES22" s="240"/>
      <c r="ET22" s="240"/>
      <c r="EU22" s="240"/>
      <c r="EV22" s="240"/>
      <c r="EW22" s="485"/>
    </row>
    <row r="23" spans="2:153" ht="17" thickBot="1">
      <c r="B23" s="384"/>
      <c r="C23" s="346">
        <v>223</v>
      </c>
      <c r="D23" s="348">
        <v>33</v>
      </c>
      <c r="E23" s="342">
        <v>57</v>
      </c>
      <c r="F23" s="342">
        <v>40</v>
      </c>
      <c r="G23" s="342">
        <v>48</v>
      </c>
      <c r="H23" s="342">
        <v>43</v>
      </c>
      <c r="I23" s="342">
        <v>43</v>
      </c>
      <c r="J23" s="424">
        <v>5</v>
      </c>
      <c r="K23" s="389">
        <v>0</v>
      </c>
      <c r="L23" s="389">
        <v>0</v>
      </c>
      <c r="M23" s="342">
        <v>2</v>
      </c>
      <c r="N23" s="431"/>
      <c r="O23" s="515">
        <v>10</v>
      </c>
      <c r="P23" s="515">
        <v>8</v>
      </c>
      <c r="Q23" s="329"/>
      <c r="R23" s="346">
        <v>223</v>
      </c>
      <c r="S23" s="344">
        <v>5</v>
      </c>
      <c r="T23" s="342">
        <v>22</v>
      </c>
      <c r="U23" s="342">
        <v>17</v>
      </c>
      <c r="V23" s="342">
        <v>16</v>
      </c>
      <c r="W23" s="342">
        <v>21</v>
      </c>
      <c r="X23" s="342">
        <v>19</v>
      </c>
      <c r="Y23" s="342">
        <v>2</v>
      </c>
      <c r="Z23" s="389">
        <v>0</v>
      </c>
      <c r="AA23" s="389">
        <v>0</v>
      </c>
      <c r="AB23" s="342">
        <v>1</v>
      </c>
      <c r="AC23" s="329"/>
      <c r="AD23" s="373">
        <v>223</v>
      </c>
      <c r="AE23" s="371">
        <v>0.43</v>
      </c>
      <c r="AF23" s="368">
        <v>0.4</v>
      </c>
      <c r="AG23" s="368">
        <v>0.49</v>
      </c>
      <c r="AH23" s="368">
        <v>0.49</v>
      </c>
      <c r="AI23" s="368">
        <v>0.5</v>
      </c>
      <c r="AJ23" s="368">
        <v>0.51</v>
      </c>
      <c r="AK23" s="368">
        <v>0.35</v>
      </c>
      <c r="AL23" s="368">
        <v>0.37</v>
      </c>
      <c r="AM23" s="367">
        <v>1</v>
      </c>
      <c r="AN23" s="367">
        <v>1</v>
      </c>
      <c r="AO23" s="329"/>
      <c r="AP23" s="373">
        <v>223</v>
      </c>
      <c r="AQ23" s="371">
        <v>0.21</v>
      </c>
      <c r="AR23" s="368">
        <v>0.24</v>
      </c>
      <c r="AS23" s="368">
        <v>0.23</v>
      </c>
      <c r="AT23" s="368">
        <v>0.31</v>
      </c>
      <c r="AU23" s="368">
        <v>0.17</v>
      </c>
      <c r="AV23" s="368">
        <v>0.21</v>
      </c>
      <c r="AW23" s="368">
        <v>0.54</v>
      </c>
      <c r="AX23" s="368">
        <v>0.9</v>
      </c>
      <c r="AY23" s="368">
        <v>0.64</v>
      </c>
      <c r="AZ23" s="368">
        <v>0.86</v>
      </c>
      <c r="BA23" s="329"/>
      <c r="BB23" s="373">
        <v>223</v>
      </c>
      <c r="BC23" s="371">
        <v>0.17</v>
      </c>
      <c r="BD23" s="368">
        <v>0.14000000000000001</v>
      </c>
      <c r="BE23" s="368">
        <v>0.17</v>
      </c>
      <c r="BF23" s="368">
        <v>0.17</v>
      </c>
      <c r="BG23" s="368">
        <v>0.15</v>
      </c>
      <c r="BH23" s="368">
        <v>0.2</v>
      </c>
      <c r="BI23" s="368">
        <v>0.16</v>
      </c>
      <c r="BJ23" s="368">
        <v>0.19</v>
      </c>
      <c r="BK23" s="368">
        <v>0</v>
      </c>
      <c r="BL23" s="368">
        <v>0.28999999999999998</v>
      </c>
      <c r="BM23" s="329"/>
      <c r="BN23" s="474">
        <v>223</v>
      </c>
      <c r="BO23" s="472">
        <v>3</v>
      </c>
      <c r="BP23" s="330">
        <v>3</v>
      </c>
      <c r="BQ23" s="330">
        <v>2</v>
      </c>
      <c r="BR23" s="330">
        <v>2</v>
      </c>
      <c r="BS23" s="330">
        <v>2</v>
      </c>
      <c r="BT23" s="330">
        <v>4</v>
      </c>
      <c r="BU23" s="330">
        <v>1</v>
      </c>
      <c r="BV23" s="330">
        <v>0</v>
      </c>
      <c r="BW23" s="330">
        <v>0</v>
      </c>
      <c r="BX23" s="474">
        <v>1</v>
      </c>
      <c r="BY23" s="507">
        <v>1.8</v>
      </c>
      <c r="BZ23" s="511">
        <v>2.25</v>
      </c>
      <c r="CA23" s="501">
        <v>1.8</v>
      </c>
      <c r="CB23" s="329"/>
      <c r="CC23" s="474">
        <v>223</v>
      </c>
      <c r="CD23" s="472">
        <v>2</v>
      </c>
      <c r="CE23" s="330">
        <v>0</v>
      </c>
      <c r="CF23" s="330">
        <v>0</v>
      </c>
      <c r="CG23" s="330">
        <v>0</v>
      </c>
      <c r="CH23" s="330">
        <v>1</v>
      </c>
      <c r="CI23" s="330">
        <v>1</v>
      </c>
      <c r="CJ23" s="330">
        <v>1</v>
      </c>
      <c r="CK23" s="330">
        <v>0</v>
      </c>
      <c r="CL23" s="330">
        <v>0</v>
      </c>
      <c r="CM23" s="474">
        <v>0</v>
      </c>
      <c r="CN23" s="507">
        <v>0.5</v>
      </c>
      <c r="CO23" s="508">
        <v>0.625</v>
      </c>
      <c r="CP23" s="501">
        <v>0.5</v>
      </c>
      <c r="CQ23" s="329"/>
      <c r="CR23" s="474">
        <v>223</v>
      </c>
      <c r="CS23" s="1">
        <v>0</v>
      </c>
      <c r="CT23" s="1">
        <v>0</v>
      </c>
      <c r="CU23" s="1">
        <v>0</v>
      </c>
      <c r="CV23" s="1">
        <v>0</v>
      </c>
      <c r="CW23" s="1">
        <v>0</v>
      </c>
      <c r="CX23" s="1">
        <v>0</v>
      </c>
      <c r="CY23" s="1">
        <v>0</v>
      </c>
      <c r="CZ23" s="1">
        <v>0</v>
      </c>
      <c r="DA23" s="1">
        <v>0</v>
      </c>
      <c r="DB23" s="489">
        <v>0</v>
      </c>
      <c r="DC23" s="500">
        <v>0</v>
      </c>
      <c r="DD23" s="501">
        <v>0</v>
      </c>
      <c r="DE23" s="501">
        <v>0</v>
      </c>
      <c r="DG23" s="474">
        <v>223</v>
      </c>
      <c r="DH23" s="1">
        <v>1</v>
      </c>
      <c r="DI23" s="1">
        <v>3</v>
      </c>
      <c r="DJ23" s="1">
        <v>2</v>
      </c>
      <c r="DK23" s="1">
        <v>2</v>
      </c>
      <c r="DL23" s="1">
        <v>1</v>
      </c>
      <c r="DM23" s="1">
        <v>3</v>
      </c>
      <c r="DN23" s="1">
        <v>0</v>
      </c>
      <c r="DO23" s="1">
        <v>0</v>
      </c>
      <c r="DP23" s="1">
        <v>0</v>
      </c>
      <c r="DQ23" s="1">
        <v>1</v>
      </c>
      <c r="DR23" s="502">
        <v>1.3</v>
      </c>
      <c r="DS23" s="501">
        <v>1.625</v>
      </c>
      <c r="DT23" s="501">
        <v>1.3</v>
      </c>
      <c r="DV23" s="474">
        <v>223</v>
      </c>
      <c r="DW23" s="1">
        <v>0</v>
      </c>
      <c r="DX23" s="1">
        <v>0</v>
      </c>
      <c r="DY23" s="1">
        <v>0</v>
      </c>
      <c r="DZ23" s="1">
        <v>0</v>
      </c>
      <c r="EA23" s="1">
        <v>0</v>
      </c>
      <c r="EB23" s="1">
        <v>0</v>
      </c>
      <c r="EC23" s="1">
        <v>0</v>
      </c>
      <c r="ED23" s="1">
        <v>0</v>
      </c>
      <c r="EE23" s="1">
        <v>0</v>
      </c>
      <c r="EF23" s="489">
        <v>0</v>
      </c>
      <c r="EG23" s="500">
        <v>0</v>
      </c>
      <c r="EH23" s="501">
        <v>0</v>
      </c>
      <c r="EI23" s="501">
        <v>0</v>
      </c>
      <c r="EK23" s="240"/>
      <c r="EL23" s="240"/>
      <c r="EM23" s="240"/>
      <c r="EN23" s="240"/>
      <c r="EO23" s="240"/>
      <c r="EP23" s="240"/>
      <c r="EQ23" s="240"/>
      <c r="ER23" s="240"/>
      <c r="ES23" s="240"/>
      <c r="ET23" s="240"/>
      <c r="EU23" s="240"/>
      <c r="EV23" s="240"/>
      <c r="EW23" s="485"/>
    </row>
    <row r="24" spans="2:153" ht="17" thickBot="1">
      <c r="B24" s="329"/>
      <c r="C24" s="346">
        <v>224</v>
      </c>
      <c r="D24" s="344">
        <v>5</v>
      </c>
      <c r="E24" s="385">
        <v>0</v>
      </c>
      <c r="F24" s="385">
        <v>0</v>
      </c>
      <c r="G24" s="385">
        <v>0</v>
      </c>
      <c r="H24" s="385">
        <v>0</v>
      </c>
      <c r="I24" s="429">
        <v>0</v>
      </c>
      <c r="J24" s="423">
        <v>36</v>
      </c>
      <c r="K24" s="344">
        <v>10</v>
      </c>
      <c r="L24" s="342">
        <v>4</v>
      </c>
      <c r="M24" s="342">
        <v>0</v>
      </c>
      <c r="N24" s="431"/>
      <c r="O24" s="515">
        <v>5</v>
      </c>
      <c r="P24" s="515">
        <v>4</v>
      </c>
      <c r="Q24" s="329"/>
      <c r="R24" s="346">
        <v>224</v>
      </c>
      <c r="S24" s="344">
        <v>4</v>
      </c>
      <c r="T24" s="389">
        <v>0</v>
      </c>
      <c r="U24" s="389">
        <v>0</v>
      </c>
      <c r="V24" s="389">
        <v>0</v>
      </c>
      <c r="W24" s="389">
        <v>0</v>
      </c>
      <c r="X24" s="389">
        <v>0</v>
      </c>
      <c r="Y24" s="342">
        <v>19</v>
      </c>
      <c r="Z24" s="342">
        <v>3</v>
      </c>
      <c r="AA24" s="342">
        <v>1</v>
      </c>
      <c r="AB24" s="389">
        <v>0</v>
      </c>
      <c r="AC24" s="329"/>
      <c r="AD24" s="373">
        <v>224</v>
      </c>
      <c r="AE24" s="371">
        <v>0</v>
      </c>
      <c r="AF24" s="368" t="s">
        <v>217</v>
      </c>
      <c r="AG24" s="368" t="s">
        <v>217</v>
      </c>
      <c r="AH24" s="368" t="s">
        <v>217</v>
      </c>
      <c r="AI24" s="368" t="s">
        <v>217</v>
      </c>
      <c r="AJ24" s="368" t="s">
        <v>217</v>
      </c>
      <c r="AK24" s="368">
        <v>0.01</v>
      </c>
      <c r="AL24" s="368">
        <v>0.05</v>
      </c>
      <c r="AM24" s="368">
        <v>0.77</v>
      </c>
      <c r="AN24" s="368">
        <v>0.11</v>
      </c>
      <c r="AO24" s="329"/>
      <c r="AP24" s="373">
        <v>224</v>
      </c>
      <c r="AQ24" s="371">
        <v>0.03</v>
      </c>
      <c r="AR24" s="368" t="s">
        <v>217</v>
      </c>
      <c r="AS24" s="368" t="s">
        <v>217</v>
      </c>
      <c r="AT24" s="368" t="s">
        <v>217</v>
      </c>
      <c r="AU24" s="368" t="s">
        <v>217</v>
      </c>
      <c r="AV24" s="368" t="s">
        <v>217</v>
      </c>
      <c r="AW24" s="368">
        <v>0.06</v>
      </c>
      <c r="AX24" s="368">
        <v>0.09</v>
      </c>
      <c r="AY24" s="368">
        <v>0.2</v>
      </c>
      <c r="AZ24" s="368">
        <v>0.38</v>
      </c>
      <c r="BA24" s="329"/>
      <c r="BB24" s="373">
        <v>224</v>
      </c>
      <c r="BC24" s="371">
        <v>0.17</v>
      </c>
      <c r="BD24" s="368" t="s">
        <v>217</v>
      </c>
      <c r="BE24" s="368" t="s">
        <v>217</v>
      </c>
      <c r="BF24" s="368" t="s">
        <v>217</v>
      </c>
      <c r="BG24" s="368" t="s">
        <v>217</v>
      </c>
      <c r="BH24" s="368" t="s">
        <v>217</v>
      </c>
      <c r="BI24" s="368">
        <v>0.16</v>
      </c>
      <c r="BJ24" s="368">
        <v>0.13</v>
      </c>
      <c r="BK24" s="368">
        <v>0.46</v>
      </c>
      <c r="BL24" s="368">
        <v>0.5</v>
      </c>
      <c r="BM24" s="329"/>
      <c r="BN24" s="474">
        <v>224</v>
      </c>
      <c r="BO24" s="472">
        <v>2</v>
      </c>
      <c r="BP24" s="330">
        <v>0</v>
      </c>
      <c r="BQ24" s="330">
        <v>0</v>
      </c>
      <c r="BR24" s="330">
        <v>0</v>
      </c>
      <c r="BS24" s="330">
        <v>0</v>
      </c>
      <c r="BT24" s="330">
        <v>0</v>
      </c>
      <c r="BU24" s="330">
        <v>4</v>
      </c>
      <c r="BV24" s="330">
        <v>2</v>
      </c>
      <c r="BW24" s="330">
        <v>0</v>
      </c>
      <c r="BX24" s="474">
        <v>0</v>
      </c>
      <c r="BY24" s="507">
        <v>0.8</v>
      </c>
      <c r="BZ24" s="511">
        <v>2</v>
      </c>
      <c r="CA24" s="501">
        <v>1.6</v>
      </c>
      <c r="CB24" s="329"/>
      <c r="CC24" s="474">
        <v>224</v>
      </c>
      <c r="CD24" s="472">
        <v>2</v>
      </c>
      <c r="CE24" s="330">
        <v>0</v>
      </c>
      <c r="CF24" s="330">
        <v>0</v>
      </c>
      <c r="CG24" s="330">
        <v>0</v>
      </c>
      <c r="CH24" s="330">
        <v>0</v>
      </c>
      <c r="CI24" s="330">
        <v>0</v>
      </c>
      <c r="CJ24" s="330">
        <v>0</v>
      </c>
      <c r="CK24" s="330">
        <v>0</v>
      </c>
      <c r="CL24" s="330">
        <v>0</v>
      </c>
      <c r="CM24" s="474">
        <v>0</v>
      </c>
      <c r="CN24" s="507">
        <v>0.2</v>
      </c>
      <c r="CO24" s="508">
        <v>0.5</v>
      </c>
      <c r="CP24" s="501">
        <v>0.4</v>
      </c>
      <c r="CQ24" s="329"/>
      <c r="CR24" s="474">
        <v>224</v>
      </c>
      <c r="CS24" s="1">
        <v>0</v>
      </c>
      <c r="CT24" s="1">
        <v>0</v>
      </c>
      <c r="CU24" s="1">
        <v>0</v>
      </c>
      <c r="CV24" s="1">
        <v>0</v>
      </c>
      <c r="CW24" s="1">
        <v>0</v>
      </c>
      <c r="CX24" s="1">
        <v>0</v>
      </c>
      <c r="CY24" s="1">
        <v>4</v>
      </c>
      <c r="CZ24" s="1">
        <v>0</v>
      </c>
      <c r="DA24" s="1">
        <v>0</v>
      </c>
      <c r="DB24" s="489">
        <v>0</v>
      </c>
      <c r="DC24" s="500">
        <v>0.4</v>
      </c>
      <c r="DD24" s="501">
        <v>1</v>
      </c>
      <c r="DE24" s="501">
        <v>0.8</v>
      </c>
      <c r="DG24" s="474">
        <v>224</v>
      </c>
      <c r="DH24" s="1">
        <v>0</v>
      </c>
      <c r="DI24" s="1">
        <v>0</v>
      </c>
      <c r="DJ24" s="1">
        <v>0</v>
      </c>
      <c r="DK24" s="1">
        <v>0</v>
      </c>
      <c r="DL24" s="1">
        <v>0</v>
      </c>
      <c r="DM24" s="1">
        <v>0</v>
      </c>
      <c r="DN24" s="1">
        <v>0</v>
      </c>
      <c r="DO24" s="1">
        <v>0</v>
      </c>
      <c r="DP24" s="1">
        <v>0</v>
      </c>
      <c r="DQ24" s="1">
        <v>0</v>
      </c>
      <c r="DR24" s="502">
        <v>0</v>
      </c>
      <c r="DS24" s="501">
        <v>0</v>
      </c>
      <c r="DT24" s="501">
        <v>0</v>
      </c>
      <c r="DV24" s="474">
        <v>224</v>
      </c>
      <c r="DW24" s="1">
        <v>0</v>
      </c>
      <c r="DX24" s="1">
        <v>0</v>
      </c>
      <c r="DY24" s="1">
        <v>0</v>
      </c>
      <c r="DZ24" s="1">
        <v>0</v>
      </c>
      <c r="EA24" s="1">
        <v>0</v>
      </c>
      <c r="EB24" s="1">
        <v>0</v>
      </c>
      <c r="EC24" s="1">
        <v>0</v>
      </c>
      <c r="ED24" s="1">
        <v>2</v>
      </c>
      <c r="EE24" s="1">
        <v>0</v>
      </c>
      <c r="EF24" s="489">
        <v>0</v>
      </c>
      <c r="EG24" s="500">
        <v>0.2</v>
      </c>
      <c r="EH24" s="501">
        <v>0.5</v>
      </c>
      <c r="EI24" s="501">
        <v>0.4</v>
      </c>
      <c r="EK24" s="240"/>
      <c r="EL24" s="240"/>
      <c r="EM24" s="240"/>
      <c r="EN24" s="240"/>
      <c r="EO24" s="240"/>
      <c r="EP24" s="240"/>
      <c r="EQ24" s="240"/>
      <c r="ER24" s="240"/>
      <c r="ES24" s="240"/>
      <c r="ET24" s="240"/>
      <c r="EU24" s="240"/>
      <c r="EV24" s="240"/>
      <c r="EW24" s="485"/>
    </row>
    <row r="25" spans="2:153" ht="17" thickBot="1">
      <c r="B25" s="329"/>
      <c r="C25" s="346">
        <v>225</v>
      </c>
      <c r="D25" s="426">
        <v>27</v>
      </c>
      <c r="E25" s="342">
        <v>43</v>
      </c>
      <c r="F25" s="342">
        <v>27</v>
      </c>
      <c r="G25" s="342">
        <v>10</v>
      </c>
      <c r="H25" s="342">
        <v>2</v>
      </c>
      <c r="I25" s="342">
        <v>29</v>
      </c>
      <c r="J25" s="349">
        <v>46</v>
      </c>
      <c r="K25" s="342">
        <v>23</v>
      </c>
      <c r="L25" s="342">
        <v>22</v>
      </c>
      <c r="M25" s="342">
        <v>48</v>
      </c>
      <c r="N25" s="431"/>
      <c r="O25" s="515">
        <v>10</v>
      </c>
      <c r="P25" s="515">
        <v>10</v>
      </c>
      <c r="Q25" s="329"/>
      <c r="R25" s="346">
        <v>225</v>
      </c>
      <c r="S25" s="344">
        <v>8</v>
      </c>
      <c r="T25" s="342">
        <v>20</v>
      </c>
      <c r="U25" s="342">
        <v>8</v>
      </c>
      <c r="V25" s="342">
        <v>8</v>
      </c>
      <c r="W25" s="342">
        <v>1</v>
      </c>
      <c r="X25" s="342">
        <v>18</v>
      </c>
      <c r="Y25" s="342">
        <v>40</v>
      </c>
      <c r="Z25" s="342">
        <v>16</v>
      </c>
      <c r="AA25" s="342">
        <v>11</v>
      </c>
      <c r="AB25" s="342">
        <v>20</v>
      </c>
      <c r="AC25" s="329"/>
      <c r="AD25" s="373">
        <v>225</v>
      </c>
      <c r="AE25" s="371">
        <v>0.62</v>
      </c>
      <c r="AF25" s="368">
        <v>0.63</v>
      </c>
      <c r="AG25" s="368">
        <v>0.44</v>
      </c>
      <c r="AH25" s="368">
        <v>0.67</v>
      </c>
      <c r="AI25" s="368">
        <v>0.77</v>
      </c>
      <c r="AJ25" s="368">
        <v>0.44</v>
      </c>
      <c r="AK25" s="368">
        <v>0.52</v>
      </c>
      <c r="AL25" s="368">
        <v>0.63</v>
      </c>
      <c r="AM25" s="368">
        <v>0.9</v>
      </c>
      <c r="AN25" s="368">
        <v>0.66</v>
      </c>
      <c r="AO25" s="329"/>
      <c r="AP25" s="373">
        <v>225</v>
      </c>
      <c r="AQ25" s="371">
        <v>0.35</v>
      </c>
      <c r="AR25" s="368">
        <v>0.19</v>
      </c>
      <c r="AS25" s="368">
        <v>0.18</v>
      </c>
      <c r="AT25" s="368">
        <v>0.7</v>
      </c>
      <c r="AU25" s="368">
        <v>0.66</v>
      </c>
      <c r="AV25" s="368">
        <v>0.46</v>
      </c>
      <c r="AW25" s="368">
        <v>0.37</v>
      </c>
      <c r="AX25" s="368">
        <v>0.25</v>
      </c>
      <c r="AY25" s="368">
        <v>0.64</v>
      </c>
      <c r="AZ25" s="368">
        <v>0.25</v>
      </c>
      <c r="BA25" s="329"/>
      <c r="BB25" s="373">
        <v>225</v>
      </c>
      <c r="BC25" s="371">
        <v>0.23</v>
      </c>
      <c r="BD25" s="368">
        <v>0.1</v>
      </c>
      <c r="BE25" s="368">
        <v>0.16</v>
      </c>
      <c r="BF25" s="368">
        <v>0.05</v>
      </c>
      <c r="BG25" s="368">
        <v>0.14000000000000001</v>
      </c>
      <c r="BH25" s="368">
        <v>0.2</v>
      </c>
      <c r="BI25" s="368">
        <v>0.13</v>
      </c>
      <c r="BJ25" s="368">
        <v>0.16</v>
      </c>
      <c r="BK25" s="368">
        <v>0.05</v>
      </c>
      <c r="BL25" s="368">
        <v>0.12</v>
      </c>
      <c r="BM25" s="329"/>
      <c r="BN25" s="474">
        <v>225</v>
      </c>
      <c r="BO25" s="472">
        <v>3</v>
      </c>
      <c r="BP25" s="330">
        <v>3</v>
      </c>
      <c r="BQ25" s="330">
        <v>3</v>
      </c>
      <c r="BR25" s="330">
        <v>1</v>
      </c>
      <c r="BS25" s="330">
        <v>1</v>
      </c>
      <c r="BT25" s="330">
        <v>0</v>
      </c>
      <c r="BU25" s="330">
        <v>0</v>
      </c>
      <c r="BV25" s="330">
        <v>0</v>
      </c>
      <c r="BW25" s="330">
        <v>1</v>
      </c>
      <c r="BX25" s="474">
        <v>7</v>
      </c>
      <c r="BY25" s="507">
        <v>1.9</v>
      </c>
      <c r="BZ25" s="511">
        <v>1.9</v>
      </c>
      <c r="CA25" s="501">
        <v>1.9</v>
      </c>
      <c r="CB25" s="329"/>
      <c r="CC25" s="474">
        <v>225</v>
      </c>
      <c r="CD25" s="472">
        <v>0</v>
      </c>
      <c r="CE25" s="330">
        <v>0</v>
      </c>
      <c r="CF25" s="330">
        <v>1</v>
      </c>
      <c r="CG25" s="330">
        <v>0</v>
      </c>
      <c r="CH25" s="330">
        <v>0</v>
      </c>
      <c r="CI25" s="330">
        <v>0</v>
      </c>
      <c r="CJ25" s="330">
        <v>0</v>
      </c>
      <c r="CK25" s="330">
        <v>0</v>
      </c>
      <c r="CL25" s="330">
        <v>0</v>
      </c>
      <c r="CM25" s="474">
        <v>0</v>
      </c>
      <c r="CN25" s="507">
        <v>0.1</v>
      </c>
      <c r="CO25" s="508">
        <v>0.1</v>
      </c>
      <c r="CP25" s="501">
        <v>0.1</v>
      </c>
      <c r="CQ25" s="329"/>
      <c r="CR25" s="474">
        <v>225</v>
      </c>
      <c r="CS25" s="1">
        <v>0</v>
      </c>
      <c r="CT25" s="1">
        <v>0</v>
      </c>
      <c r="CU25" s="1">
        <v>0</v>
      </c>
      <c r="CV25" s="1">
        <v>0</v>
      </c>
      <c r="CW25" s="1">
        <v>0</v>
      </c>
      <c r="CX25" s="1">
        <v>0</v>
      </c>
      <c r="CY25" s="1">
        <v>0</v>
      </c>
      <c r="CZ25" s="1">
        <v>0</v>
      </c>
      <c r="DA25" s="1">
        <v>0</v>
      </c>
      <c r="DB25" s="489">
        <v>0</v>
      </c>
      <c r="DC25" s="500">
        <v>0</v>
      </c>
      <c r="DD25" s="501">
        <v>0</v>
      </c>
      <c r="DE25" s="501">
        <v>0</v>
      </c>
      <c r="DG25" s="474">
        <v>225</v>
      </c>
      <c r="DH25" s="1">
        <v>3</v>
      </c>
      <c r="DI25" s="1">
        <v>3</v>
      </c>
      <c r="DJ25" s="1">
        <v>2</v>
      </c>
      <c r="DK25" s="1">
        <v>1</v>
      </c>
      <c r="DL25" s="1">
        <v>1</v>
      </c>
      <c r="DM25" s="1">
        <v>0</v>
      </c>
      <c r="DN25" s="1">
        <v>0</v>
      </c>
      <c r="DO25" s="1">
        <v>0</v>
      </c>
      <c r="DP25" s="1">
        <v>1</v>
      </c>
      <c r="DQ25" s="1">
        <v>7</v>
      </c>
      <c r="DR25" s="502">
        <v>1.8</v>
      </c>
      <c r="DS25" s="501">
        <v>1.8</v>
      </c>
      <c r="DT25" s="501">
        <v>1.8</v>
      </c>
      <c r="DV25" s="474">
        <v>225</v>
      </c>
      <c r="DW25" s="1">
        <v>0</v>
      </c>
      <c r="DX25" s="1">
        <v>0</v>
      </c>
      <c r="DY25" s="1">
        <v>0</v>
      </c>
      <c r="DZ25" s="1">
        <v>0</v>
      </c>
      <c r="EA25" s="1">
        <v>0</v>
      </c>
      <c r="EB25" s="1">
        <v>0</v>
      </c>
      <c r="EC25" s="1">
        <v>0</v>
      </c>
      <c r="ED25" s="1">
        <v>0</v>
      </c>
      <c r="EE25" s="1">
        <v>0</v>
      </c>
      <c r="EF25" s="489">
        <v>0</v>
      </c>
      <c r="EG25" s="500">
        <v>0</v>
      </c>
      <c r="EH25" s="501">
        <v>0</v>
      </c>
      <c r="EI25" s="501">
        <v>0</v>
      </c>
      <c r="EK25" s="240"/>
      <c r="EL25" s="240"/>
      <c r="EM25" s="240"/>
      <c r="EN25" s="240"/>
      <c r="EO25" s="240"/>
      <c r="EP25" s="240"/>
      <c r="EQ25" s="240"/>
      <c r="ER25" s="240"/>
      <c r="ES25" s="240"/>
      <c r="ET25" s="240"/>
      <c r="EU25" s="240"/>
      <c r="EV25" s="240"/>
      <c r="EW25" s="485"/>
    </row>
    <row r="26" spans="2:153" ht="17" thickBot="1">
      <c r="B26" s="329"/>
      <c r="C26" s="427">
        <v>226</v>
      </c>
      <c r="D26" s="423">
        <v>26</v>
      </c>
      <c r="E26" s="344">
        <v>57</v>
      </c>
      <c r="F26" s="342">
        <v>42</v>
      </c>
      <c r="G26" s="342">
        <v>57</v>
      </c>
      <c r="H26" s="382">
        <v>1</v>
      </c>
      <c r="I26" s="342">
        <v>53</v>
      </c>
      <c r="J26" s="342">
        <v>24</v>
      </c>
      <c r="K26" s="342">
        <v>41</v>
      </c>
      <c r="L26" s="342">
        <v>43</v>
      </c>
      <c r="M26" s="342">
        <v>28</v>
      </c>
      <c r="N26" s="431"/>
      <c r="O26" s="515">
        <v>9</v>
      </c>
      <c r="P26" s="515">
        <v>10</v>
      </c>
      <c r="Q26" s="329"/>
      <c r="R26" s="346">
        <v>226</v>
      </c>
      <c r="S26" s="344">
        <v>6</v>
      </c>
      <c r="T26" s="342">
        <v>37</v>
      </c>
      <c r="U26" s="342">
        <v>27</v>
      </c>
      <c r="V26" s="342">
        <v>35</v>
      </c>
      <c r="W26" s="389">
        <v>0</v>
      </c>
      <c r="X26" s="342">
        <v>12</v>
      </c>
      <c r="Y26" s="342">
        <v>7</v>
      </c>
      <c r="Z26" s="342">
        <v>15</v>
      </c>
      <c r="AA26" s="342">
        <v>26</v>
      </c>
      <c r="AB26" s="342">
        <v>10</v>
      </c>
      <c r="AC26" s="329"/>
      <c r="AD26" s="373">
        <v>226</v>
      </c>
      <c r="AE26" s="371">
        <v>0.47</v>
      </c>
      <c r="AF26" s="368">
        <v>0.45</v>
      </c>
      <c r="AG26" s="368">
        <v>0.61</v>
      </c>
      <c r="AH26" s="368">
        <v>0.49</v>
      </c>
      <c r="AI26" s="367">
        <v>1</v>
      </c>
      <c r="AJ26" s="368">
        <v>0.68</v>
      </c>
      <c r="AK26" s="368">
        <v>0.84</v>
      </c>
      <c r="AL26" s="368">
        <v>0.52</v>
      </c>
      <c r="AM26" s="368">
        <v>0.52</v>
      </c>
      <c r="AN26" s="368">
        <v>0.46</v>
      </c>
      <c r="AO26" s="329"/>
      <c r="AP26" s="373">
        <v>226</v>
      </c>
      <c r="AQ26" s="371">
        <v>0.37</v>
      </c>
      <c r="AR26" s="368">
        <v>0.39</v>
      </c>
      <c r="AS26" s="368">
        <v>0.5</v>
      </c>
      <c r="AT26" s="368">
        <v>0.31</v>
      </c>
      <c r="AU26" s="368">
        <v>0.93</v>
      </c>
      <c r="AV26" s="368">
        <v>0.34</v>
      </c>
      <c r="AW26" s="368">
        <v>0.57999999999999996</v>
      </c>
      <c r="AX26" s="368">
        <v>0.42</v>
      </c>
      <c r="AY26" s="368">
        <v>0.48</v>
      </c>
      <c r="AZ26" s="368">
        <v>0.11</v>
      </c>
      <c r="BA26" s="329"/>
      <c r="BB26" s="373">
        <v>226</v>
      </c>
      <c r="BC26" s="371">
        <v>0.23</v>
      </c>
      <c r="BD26" s="368">
        <v>0.1</v>
      </c>
      <c r="BE26" s="368">
        <v>7.0000000000000007E-2</v>
      </c>
      <c r="BF26" s="368">
        <v>0.11</v>
      </c>
      <c r="BG26" s="368">
        <v>0</v>
      </c>
      <c r="BH26" s="368">
        <v>0.12</v>
      </c>
      <c r="BI26" s="368">
        <v>0.06</v>
      </c>
      <c r="BJ26" s="368">
        <v>0.21</v>
      </c>
      <c r="BK26" s="368">
        <v>0.14000000000000001</v>
      </c>
      <c r="BL26" s="368">
        <v>0.45</v>
      </c>
      <c r="BM26" s="329"/>
      <c r="BN26" s="474">
        <v>226</v>
      </c>
      <c r="BO26" s="472">
        <v>5</v>
      </c>
      <c r="BP26" s="330">
        <v>0</v>
      </c>
      <c r="BQ26" s="330">
        <v>3</v>
      </c>
      <c r="BR26" s="330">
        <v>0</v>
      </c>
      <c r="BS26" s="330">
        <v>0</v>
      </c>
      <c r="BT26" s="330">
        <v>4</v>
      </c>
      <c r="BU26" s="330">
        <v>3</v>
      </c>
      <c r="BV26" s="330">
        <v>3</v>
      </c>
      <c r="BW26" s="330">
        <v>1</v>
      </c>
      <c r="BX26" s="474">
        <v>2</v>
      </c>
      <c r="BY26" s="507">
        <v>2.1</v>
      </c>
      <c r="BZ26" s="511">
        <v>2.1</v>
      </c>
      <c r="CA26" s="501">
        <v>2.3333333333333335</v>
      </c>
      <c r="CB26" s="329"/>
      <c r="CC26" s="474">
        <v>226</v>
      </c>
      <c r="CD26" s="472">
        <v>0</v>
      </c>
      <c r="CE26" s="330">
        <v>0</v>
      </c>
      <c r="CF26" s="330">
        <v>0</v>
      </c>
      <c r="CG26" s="330">
        <v>0</v>
      </c>
      <c r="CH26" s="330">
        <v>0</v>
      </c>
      <c r="CI26" s="330">
        <v>0</v>
      </c>
      <c r="CJ26" s="330">
        <v>0</v>
      </c>
      <c r="CK26" s="330">
        <v>0</v>
      </c>
      <c r="CL26" s="330">
        <v>0</v>
      </c>
      <c r="CM26" s="474">
        <v>0</v>
      </c>
      <c r="CN26" s="507">
        <v>0</v>
      </c>
      <c r="CO26" s="508">
        <v>0</v>
      </c>
      <c r="CP26" s="501">
        <v>0</v>
      </c>
      <c r="CQ26" s="329"/>
      <c r="CR26" s="474">
        <v>226</v>
      </c>
      <c r="CS26" s="1">
        <v>3</v>
      </c>
      <c r="CT26" s="1">
        <v>0</v>
      </c>
      <c r="CU26" s="1">
        <v>3</v>
      </c>
      <c r="CV26" s="1">
        <v>0</v>
      </c>
      <c r="CW26" s="1">
        <v>0</v>
      </c>
      <c r="CX26" s="1">
        <v>2</v>
      </c>
      <c r="CY26" s="1">
        <v>0</v>
      </c>
      <c r="CZ26" s="1">
        <v>1</v>
      </c>
      <c r="DA26" s="1">
        <v>0</v>
      </c>
      <c r="DB26" s="489">
        <v>1</v>
      </c>
      <c r="DC26" s="500">
        <v>1</v>
      </c>
      <c r="DD26" s="501">
        <v>1</v>
      </c>
      <c r="DE26" s="501">
        <v>1.1111111111111112</v>
      </c>
      <c r="DG26" s="474">
        <v>226</v>
      </c>
      <c r="DH26" s="1">
        <v>0</v>
      </c>
      <c r="DI26" s="1">
        <v>0</v>
      </c>
      <c r="DJ26" s="1">
        <v>0</v>
      </c>
      <c r="DK26" s="1">
        <v>0</v>
      </c>
      <c r="DL26" s="1">
        <v>0</v>
      </c>
      <c r="DM26" s="1">
        <v>0</v>
      </c>
      <c r="DN26" s="1">
        <v>0</v>
      </c>
      <c r="DO26" s="1">
        <v>0</v>
      </c>
      <c r="DP26" s="1">
        <v>0</v>
      </c>
      <c r="DQ26" s="1">
        <v>0</v>
      </c>
      <c r="DR26" s="502">
        <v>0</v>
      </c>
      <c r="DS26" s="501">
        <v>0</v>
      </c>
      <c r="DT26" s="501">
        <v>0</v>
      </c>
      <c r="DV26" s="474">
        <v>226</v>
      </c>
      <c r="DW26" s="1">
        <v>2</v>
      </c>
      <c r="DX26" s="1">
        <v>0</v>
      </c>
      <c r="DY26" s="1">
        <v>0</v>
      </c>
      <c r="DZ26" s="1">
        <v>0</v>
      </c>
      <c r="EA26" s="1">
        <v>0</v>
      </c>
      <c r="EB26" s="1">
        <v>2</v>
      </c>
      <c r="EC26" s="1">
        <v>3</v>
      </c>
      <c r="ED26" s="1">
        <v>2</v>
      </c>
      <c r="EE26" s="1">
        <v>1</v>
      </c>
      <c r="EF26" s="489">
        <v>1</v>
      </c>
      <c r="EG26" s="500">
        <v>1.1000000000000001</v>
      </c>
      <c r="EH26" s="501">
        <v>1.1000000000000001</v>
      </c>
      <c r="EI26" s="501">
        <v>1.2222222222222223</v>
      </c>
      <c r="EK26" s="240"/>
      <c r="EL26" s="240"/>
      <c r="EM26" s="240"/>
      <c r="EN26" s="240"/>
      <c r="EO26" s="240"/>
      <c r="EP26" s="240"/>
      <c r="EQ26" s="240"/>
      <c r="ER26" s="240"/>
      <c r="ES26" s="240"/>
      <c r="ET26" s="240"/>
      <c r="EU26" s="240"/>
      <c r="EV26" s="240"/>
      <c r="EW26" s="485"/>
    </row>
    <row r="27" spans="2:153" ht="17" thickBot="1">
      <c r="B27" s="329"/>
      <c r="C27" s="427">
        <v>227</v>
      </c>
      <c r="D27" s="425">
        <v>26</v>
      </c>
      <c r="E27" s="426">
        <v>44</v>
      </c>
      <c r="F27" s="342">
        <v>44</v>
      </c>
      <c r="G27" s="342">
        <v>57</v>
      </c>
      <c r="H27" s="342">
        <v>57</v>
      </c>
      <c r="I27" s="342">
        <v>49</v>
      </c>
      <c r="J27" s="342">
        <v>57</v>
      </c>
      <c r="K27" s="342">
        <v>50</v>
      </c>
      <c r="L27" s="342">
        <v>51</v>
      </c>
      <c r="M27" s="342">
        <v>38</v>
      </c>
      <c r="N27" s="431"/>
      <c r="O27" s="515">
        <v>10</v>
      </c>
      <c r="P27" s="515">
        <v>10</v>
      </c>
      <c r="Q27" s="329"/>
      <c r="R27" s="346">
        <v>227</v>
      </c>
      <c r="S27" s="344">
        <v>14</v>
      </c>
      <c r="T27" s="342">
        <v>31</v>
      </c>
      <c r="U27" s="342">
        <v>26</v>
      </c>
      <c r="V27" s="342">
        <v>41</v>
      </c>
      <c r="W27" s="342">
        <v>31</v>
      </c>
      <c r="X27" s="342">
        <v>28</v>
      </c>
      <c r="Y27" s="342">
        <v>45</v>
      </c>
      <c r="Z27" s="342">
        <v>30</v>
      </c>
      <c r="AA27" s="342">
        <v>30</v>
      </c>
      <c r="AB27" s="342">
        <v>19</v>
      </c>
      <c r="AC27" s="329"/>
      <c r="AD27" s="373">
        <v>227</v>
      </c>
      <c r="AE27" s="371">
        <v>0.52</v>
      </c>
      <c r="AF27" s="368">
        <v>0.44</v>
      </c>
      <c r="AG27" s="368">
        <v>0.2</v>
      </c>
      <c r="AH27" s="368">
        <v>0.25</v>
      </c>
      <c r="AI27" s="368">
        <v>0.17</v>
      </c>
      <c r="AJ27" s="368">
        <v>0.31</v>
      </c>
      <c r="AK27" s="368">
        <v>0.16</v>
      </c>
      <c r="AL27" s="368">
        <v>0.39</v>
      </c>
      <c r="AM27" s="368">
        <v>0.32</v>
      </c>
      <c r="AN27" s="368">
        <v>0.34</v>
      </c>
      <c r="AO27" s="329"/>
      <c r="AP27" s="373">
        <v>227</v>
      </c>
      <c r="AQ27" s="371">
        <v>0.48</v>
      </c>
      <c r="AR27" s="368">
        <v>0.25</v>
      </c>
      <c r="AS27" s="368">
        <v>0.26</v>
      </c>
      <c r="AT27" s="368">
        <v>0.26</v>
      </c>
      <c r="AU27" s="368">
        <v>0.28000000000000003</v>
      </c>
      <c r="AV27" s="368">
        <v>0.36</v>
      </c>
      <c r="AW27" s="368">
        <v>0.27</v>
      </c>
      <c r="AX27" s="368">
        <v>0.46</v>
      </c>
      <c r="AY27" s="368">
        <v>0.39</v>
      </c>
      <c r="AZ27" s="368">
        <v>0.19</v>
      </c>
      <c r="BA27" s="329"/>
      <c r="BB27" s="373">
        <v>227</v>
      </c>
      <c r="BC27" s="371">
        <v>0.15</v>
      </c>
      <c r="BD27" s="368">
        <v>0.27</v>
      </c>
      <c r="BE27" s="368">
        <v>0.16</v>
      </c>
      <c r="BF27" s="368">
        <v>0.11</v>
      </c>
      <c r="BG27" s="368">
        <v>0.17</v>
      </c>
      <c r="BH27" s="368">
        <v>0.2</v>
      </c>
      <c r="BI27" s="368">
        <v>0.1</v>
      </c>
      <c r="BJ27" s="368">
        <v>0.12</v>
      </c>
      <c r="BK27" s="368">
        <v>0.12</v>
      </c>
      <c r="BL27" s="368">
        <v>0.24</v>
      </c>
      <c r="BM27" s="329"/>
      <c r="BN27" s="474">
        <v>227</v>
      </c>
      <c r="BO27" s="472">
        <v>3</v>
      </c>
      <c r="BP27" s="330">
        <v>2</v>
      </c>
      <c r="BQ27" s="330">
        <v>4</v>
      </c>
      <c r="BR27" s="330">
        <v>2</v>
      </c>
      <c r="BS27" s="330">
        <v>4</v>
      </c>
      <c r="BT27" s="330">
        <v>5</v>
      </c>
      <c r="BU27" s="330">
        <v>2</v>
      </c>
      <c r="BV27" s="330">
        <v>1</v>
      </c>
      <c r="BW27" s="330">
        <v>3</v>
      </c>
      <c r="BX27" s="474">
        <v>5</v>
      </c>
      <c r="BY27" s="507">
        <v>3.1</v>
      </c>
      <c r="BZ27" s="511">
        <v>3.1</v>
      </c>
      <c r="CA27" s="501">
        <v>3.1</v>
      </c>
      <c r="CB27" s="329"/>
      <c r="CC27" s="474">
        <v>227</v>
      </c>
      <c r="CD27" s="472">
        <v>0</v>
      </c>
      <c r="CE27" s="330">
        <v>0</v>
      </c>
      <c r="CF27" s="330">
        <v>0</v>
      </c>
      <c r="CG27" s="330">
        <v>0</v>
      </c>
      <c r="CH27" s="330">
        <v>0</v>
      </c>
      <c r="CI27" s="330">
        <v>0</v>
      </c>
      <c r="CJ27" s="330">
        <v>0</v>
      </c>
      <c r="CK27" s="330">
        <v>0</v>
      </c>
      <c r="CL27" s="330">
        <v>0</v>
      </c>
      <c r="CM27" s="474">
        <v>0</v>
      </c>
      <c r="CN27" s="507">
        <v>0</v>
      </c>
      <c r="CO27" s="508">
        <v>0</v>
      </c>
      <c r="CP27" s="501">
        <v>0</v>
      </c>
      <c r="CQ27" s="329"/>
      <c r="CR27" s="474">
        <v>227</v>
      </c>
      <c r="CS27" s="1">
        <v>1</v>
      </c>
      <c r="CT27" s="1">
        <v>0</v>
      </c>
      <c r="CU27" s="1">
        <v>1</v>
      </c>
      <c r="CV27" s="1">
        <v>1</v>
      </c>
      <c r="CW27" s="1">
        <v>1</v>
      </c>
      <c r="CX27" s="1">
        <v>3</v>
      </c>
      <c r="CY27" s="1">
        <v>0</v>
      </c>
      <c r="CZ27" s="1">
        <v>0</v>
      </c>
      <c r="DA27" s="1">
        <v>2</v>
      </c>
      <c r="DB27" s="489">
        <v>3</v>
      </c>
      <c r="DC27" s="500">
        <v>1.2</v>
      </c>
      <c r="DD27" s="501">
        <v>1.2</v>
      </c>
      <c r="DE27" s="501">
        <v>1.2</v>
      </c>
      <c r="DG27" s="474">
        <v>227</v>
      </c>
      <c r="DH27" s="1">
        <v>0</v>
      </c>
      <c r="DI27" s="1">
        <v>0</v>
      </c>
      <c r="DJ27" s="1">
        <v>0</v>
      </c>
      <c r="DK27" s="1">
        <v>0</v>
      </c>
      <c r="DL27" s="1">
        <v>0</v>
      </c>
      <c r="DM27" s="1">
        <v>0</v>
      </c>
      <c r="DN27" s="1">
        <v>0</v>
      </c>
      <c r="DO27" s="1">
        <v>0</v>
      </c>
      <c r="DP27" s="1">
        <v>0</v>
      </c>
      <c r="DQ27" s="1">
        <v>0</v>
      </c>
      <c r="DR27" s="502">
        <v>0</v>
      </c>
      <c r="DS27" s="501">
        <v>0</v>
      </c>
      <c r="DT27" s="501">
        <v>0</v>
      </c>
      <c r="DV27" s="474">
        <v>227</v>
      </c>
      <c r="DW27" s="1">
        <v>2</v>
      </c>
      <c r="DX27" s="1">
        <v>2</v>
      </c>
      <c r="DY27" s="1">
        <v>3</v>
      </c>
      <c r="DZ27" s="1">
        <v>1</v>
      </c>
      <c r="EA27" s="1">
        <v>3</v>
      </c>
      <c r="EB27" s="1">
        <v>2</v>
      </c>
      <c r="EC27" s="1">
        <v>2</v>
      </c>
      <c r="ED27" s="1">
        <v>1</v>
      </c>
      <c r="EE27" s="1">
        <v>1</v>
      </c>
      <c r="EF27" s="489">
        <v>2</v>
      </c>
      <c r="EG27" s="500">
        <v>1.9</v>
      </c>
      <c r="EH27" s="501">
        <v>1.9</v>
      </c>
      <c r="EI27" s="501">
        <v>1.9</v>
      </c>
      <c r="EK27" s="240"/>
      <c r="EL27" s="240"/>
      <c r="EM27" s="240"/>
      <c r="EN27" s="240"/>
      <c r="EO27" s="240"/>
      <c r="EP27" s="240"/>
      <c r="EQ27" s="240"/>
      <c r="ER27" s="240"/>
      <c r="ES27" s="240"/>
      <c r="ET27" s="240"/>
      <c r="EU27" s="240"/>
      <c r="EV27" s="240"/>
      <c r="EW27" s="485"/>
    </row>
    <row r="28" spans="2:153" ht="17" thickBot="1">
      <c r="B28" s="329"/>
      <c r="C28" s="346">
        <v>228</v>
      </c>
      <c r="D28" s="431">
        <v>27</v>
      </c>
      <c r="E28" s="423">
        <v>40</v>
      </c>
      <c r="F28" s="344">
        <v>29</v>
      </c>
      <c r="G28" s="342">
        <v>39</v>
      </c>
      <c r="H28" s="342">
        <v>43</v>
      </c>
      <c r="I28" s="342">
        <v>33</v>
      </c>
      <c r="J28" s="342">
        <v>35</v>
      </c>
      <c r="K28" s="342">
        <v>23</v>
      </c>
      <c r="L28" s="342">
        <v>28</v>
      </c>
      <c r="M28" s="342">
        <v>33</v>
      </c>
      <c r="N28" s="431"/>
      <c r="O28" s="515">
        <v>10</v>
      </c>
      <c r="P28" s="515">
        <v>10</v>
      </c>
      <c r="Q28" s="329"/>
      <c r="R28" s="346">
        <v>228</v>
      </c>
      <c r="S28" s="344">
        <v>19</v>
      </c>
      <c r="T28" s="342">
        <v>28</v>
      </c>
      <c r="U28" s="342">
        <v>15</v>
      </c>
      <c r="V28" s="342">
        <v>27</v>
      </c>
      <c r="W28" s="342">
        <v>24</v>
      </c>
      <c r="X28" s="342">
        <v>10</v>
      </c>
      <c r="Y28" s="342">
        <v>27</v>
      </c>
      <c r="Z28" s="342">
        <v>11</v>
      </c>
      <c r="AA28" s="342">
        <v>9</v>
      </c>
      <c r="AB28" s="342">
        <v>15</v>
      </c>
      <c r="AC28" s="329"/>
      <c r="AD28" s="373">
        <v>228</v>
      </c>
      <c r="AE28" s="371">
        <v>0.46</v>
      </c>
      <c r="AF28" s="368">
        <v>0.55000000000000004</v>
      </c>
      <c r="AG28" s="368">
        <v>0.43</v>
      </c>
      <c r="AH28" s="368">
        <v>0.41</v>
      </c>
      <c r="AI28" s="368">
        <v>0.42</v>
      </c>
      <c r="AJ28" s="368">
        <v>0.43</v>
      </c>
      <c r="AK28" s="368">
        <v>0.39</v>
      </c>
      <c r="AL28" s="368">
        <v>0.36</v>
      </c>
      <c r="AM28" s="368">
        <v>0.39</v>
      </c>
      <c r="AN28" s="368">
        <v>0.36</v>
      </c>
      <c r="AO28" s="329"/>
      <c r="AP28" s="373">
        <v>228</v>
      </c>
      <c r="AQ28" s="371">
        <v>0.5</v>
      </c>
      <c r="AR28" s="368">
        <v>0.55000000000000004</v>
      </c>
      <c r="AS28" s="368">
        <v>0.54</v>
      </c>
      <c r="AT28" s="368">
        <v>0.45</v>
      </c>
      <c r="AU28" s="368">
        <v>0.44</v>
      </c>
      <c r="AV28" s="368">
        <v>0.47</v>
      </c>
      <c r="AW28" s="368">
        <v>0.56000000000000005</v>
      </c>
      <c r="AX28" s="368">
        <v>0.4</v>
      </c>
      <c r="AY28" s="368">
        <v>0.44</v>
      </c>
      <c r="AZ28" s="368">
        <v>0.4</v>
      </c>
      <c r="BA28" s="329"/>
      <c r="BB28" s="373">
        <v>228</v>
      </c>
      <c r="BC28" s="371">
        <v>0.23</v>
      </c>
      <c r="BD28" s="368">
        <v>0.11</v>
      </c>
      <c r="BE28" s="368">
        <v>0.26</v>
      </c>
      <c r="BF28" s="368">
        <v>0.16</v>
      </c>
      <c r="BG28" s="368">
        <v>0.21</v>
      </c>
      <c r="BH28" s="368">
        <v>0.24</v>
      </c>
      <c r="BI28" s="368">
        <v>0.1</v>
      </c>
      <c r="BJ28" s="368">
        <v>0.19</v>
      </c>
      <c r="BK28" s="368">
        <v>0.15</v>
      </c>
      <c r="BL28" s="368">
        <v>0.19</v>
      </c>
      <c r="BM28" s="329"/>
      <c r="BN28" s="474">
        <v>228</v>
      </c>
      <c r="BO28" s="472">
        <v>1</v>
      </c>
      <c r="BP28" s="330">
        <v>1</v>
      </c>
      <c r="BQ28" s="330">
        <v>2</v>
      </c>
      <c r="BR28" s="330">
        <v>3</v>
      </c>
      <c r="BS28" s="330">
        <v>3</v>
      </c>
      <c r="BT28" s="330">
        <v>3</v>
      </c>
      <c r="BU28" s="330">
        <v>0</v>
      </c>
      <c r="BV28" s="330">
        <v>2</v>
      </c>
      <c r="BW28" s="330">
        <v>3</v>
      </c>
      <c r="BX28" s="474">
        <v>1</v>
      </c>
      <c r="BY28" s="507">
        <v>1.9</v>
      </c>
      <c r="BZ28" s="511">
        <v>1.9</v>
      </c>
      <c r="CA28" s="501">
        <v>1.9</v>
      </c>
      <c r="CB28" s="329"/>
      <c r="CC28" s="474">
        <v>228</v>
      </c>
      <c r="CD28" s="472">
        <v>1</v>
      </c>
      <c r="CE28" s="330">
        <v>0</v>
      </c>
      <c r="CF28" s="330">
        <v>0</v>
      </c>
      <c r="CG28" s="330">
        <v>0</v>
      </c>
      <c r="CH28" s="330">
        <v>0</v>
      </c>
      <c r="CI28" s="330">
        <v>0</v>
      </c>
      <c r="CJ28" s="330">
        <v>0</v>
      </c>
      <c r="CK28" s="330">
        <v>0</v>
      </c>
      <c r="CL28" s="330">
        <v>0</v>
      </c>
      <c r="CM28" s="474">
        <v>0</v>
      </c>
      <c r="CN28" s="507">
        <v>0.1</v>
      </c>
      <c r="CO28" s="508">
        <v>0.1</v>
      </c>
      <c r="CP28" s="501">
        <v>0.1</v>
      </c>
      <c r="CQ28" s="329"/>
      <c r="CR28" s="474">
        <v>228</v>
      </c>
      <c r="CS28" s="1">
        <v>0</v>
      </c>
      <c r="CT28" s="1">
        <v>0</v>
      </c>
      <c r="CU28" s="1">
        <v>1</v>
      </c>
      <c r="CV28" s="1">
        <v>1</v>
      </c>
      <c r="CW28" s="1">
        <v>1</v>
      </c>
      <c r="CX28" s="1">
        <v>0</v>
      </c>
      <c r="CY28" s="1">
        <v>0</v>
      </c>
      <c r="CZ28" s="1">
        <v>0</v>
      </c>
      <c r="DA28" s="1">
        <v>0</v>
      </c>
      <c r="DB28" s="489">
        <v>0</v>
      </c>
      <c r="DC28" s="500">
        <v>0.3</v>
      </c>
      <c r="DD28" s="501">
        <v>0.3</v>
      </c>
      <c r="DE28" s="501">
        <v>0.3</v>
      </c>
      <c r="DG28" s="474">
        <v>228</v>
      </c>
      <c r="DH28" s="1">
        <v>0</v>
      </c>
      <c r="DI28" s="1">
        <v>0</v>
      </c>
      <c r="DJ28" s="1">
        <v>0</v>
      </c>
      <c r="DK28" s="1">
        <v>0</v>
      </c>
      <c r="DL28" s="1">
        <v>0</v>
      </c>
      <c r="DM28" s="1">
        <v>0</v>
      </c>
      <c r="DN28" s="1">
        <v>0</v>
      </c>
      <c r="DO28" s="1">
        <v>0</v>
      </c>
      <c r="DP28" s="1">
        <v>0</v>
      </c>
      <c r="DQ28" s="1">
        <v>0</v>
      </c>
      <c r="DR28" s="502">
        <v>0</v>
      </c>
      <c r="DS28" s="501">
        <v>0</v>
      </c>
      <c r="DT28" s="501">
        <v>0</v>
      </c>
      <c r="DV28" s="474">
        <v>228</v>
      </c>
      <c r="DW28" s="1">
        <v>0</v>
      </c>
      <c r="DX28" s="1">
        <v>1</v>
      </c>
      <c r="DY28" s="1">
        <v>1</v>
      </c>
      <c r="DZ28" s="1">
        <v>2</v>
      </c>
      <c r="EA28" s="1">
        <v>2</v>
      </c>
      <c r="EB28" s="1">
        <v>3</v>
      </c>
      <c r="EC28" s="1">
        <v>0</v>
      </c>
      <c r="ED28" s="1">
        <v>2</v>
      </c>
      <c r="EE28" s="1">
        <v>3</v>
      </c>
      <c r="EF28" s="489">
        <v>1</v>
      </c>
      <c r="EG28" s="500">
        <v>1.5</v>
      </c>
      <c r="EH28" s="501">
        <v>1.5</v>
      </c>
      <c r="EI28" s="501">
        <v>1.5</v>
      </c>
      <c r="EK28" s="240"/>
      <c r="EL28" s="240"/>
      <c r="EM28" s="240"/>
      <c r="EN28" s="240"/>
      <c r="EO28" s="240"/>
      <c r="EP28" s="240"/>
      <c r="EQ28" s="240"/>
      <c r="ER28" s="240"/>
      <c r="ES28" s="240"/>
      <c r="ET28" s="240"/>
      <c r="EU28" s="240"/>
      <c r="EV28" s="240"/>
      <c r="EW28" s="485"/>
    </row>
    <row r="29" spans="2:153" ht="17" thickBot="1">
      <c r="B29" s="329"/>
      <c r="C29" s="427">
        <v>229</v>
      </c>
      <c r="D29" s="423">
        <v>30</v>
      </c>
      <c r="E29" s="433">
        <v>0</v>
      </c>
      <c r="F29" s="389">
        <v>0</v>
      </c>
      <c r="G29" s="342">
        <v>3</v>
      </c>
      <c r="H29" s="389">
        <v>0</v>
      </c>
      <c r="I29" s="385">
        <v>0</v>
      </c>
      <c r="J29" s="385">
        <v>0</v>
      </c>
      <c r="K29" s="385">
        <v>0</v>
      </c>
      <c r="L29" s="385">
        <v>0</v>
      </c>
      <c r="M29" s="385">
        <v>0</v>
      </c>
      <c r="N29" s="460"/>
      <c r="O29" s="516">
        <v>4</v>
      </c>
      <c r="P29" s="515">
        <v>2</v>
      </c>
      <c r="Q29" s="329"/>
      <c r="R29" s="346">
        <v>229</v>
      </c>
      <c r="S29" s="344">
        <v>8</v>
      </c>
      <c r="T29" s="389">
        <v>0</v>
      </c>
      <c r="U29" s="389">
        <v>0</v>
      </c>
      <c r="V29" s="389">
        <v>0</v>
      </c>
      <c r="W29" s="389">
        <v>0</v>
      </c>
      <c r="X29" s="389">
        <v>0</v>
      </c>
      <c r="Y29" s="389">
        <v>0</v>
      </c>
      <c r="Z29" s="389">
        <v>0</v>
      </c>
      <c r="AA29" s="389">
        <v>0</v>
      </c>
      <c r="AB29" s="389">
        <v>0</v>
      </c>
      <c r="AC29" s="329"/>
      <c r="AD29" s="373">
        <v>229</v>
      </c>
      <c r="AE29" s="371">
        <v>0.37</v>
      </c>
      <c r="AF29" s="367">
        <v>1</v>
      </c>
      <c r="AG29" s="368">
        <v>0.41</v>
      </c>
      <c r="AH29" s="368">
        <v>0.33</v>
      </c>
      <c r="AI29" s="368">
        <v>0</v>
      </c>
      <c r="AJ29" s="368" t="s">
        <v>217</v>
      </c>
      <c r="AK29" s="368" t="s">
        <v>217</v>
      </c>
      <c r="AL29" s="368" t="s">
        <v>217</v>
      </c>
      <c r="AM29" s="368" t="s">
        <v>217</v>
      </c>
      <c r="AN29" s="368" t="s">
        <v>217</v>
      </c>
      <c r="AO29" s="329"/>
      <c r="AP29" s="373">
        <v>229</v>
      </c>
      <c r="AQ29" s="371">
        <v>0.42</v>
      </c>
      <c r="AR29" s="367">
        <v>1</v>
      </c>
      <c r="AS29" s="368">
        <v>0.96</v>
      </c>
      <c r="AT29" s="368">
        <v>0.69</v>
      </c>
      <c r="AU29" s="368">
        <v>0.69</v>
      </c>
      <c r="AV29" s="368" t="s">
        <v>217</v>
      </c>
      <c r="AW29" s="368" t="s">
        <v>217</v>
      </c>
      <c r="AX29" s="368" t="s">
        <v>217</v>
      </c>
      <c r="AY29" s="368" t="s">
        <v>217</v>
      </c>
      <c r="AZ29" s="368" t="s">
        <v>217</v>
      </c>
      <c r="BA29" s="329"/>
      <c r="BB29" s="373">
        <v>229</v>
      </c>
      <c r="BC29" s="371">
        <v>0.32</v>
      </c>
      <c r="BD29" s="368">
        <v>0</v>
      </c>
      <c r="BE29" s="368">
        <v>0.18</v>
      </c>
      <c r="BF29" s="368">
        <v>0.32</v>
      </c>
      <c r="BG29" s="368">
        <v>0.34</v>
      </c>
      <c r="BH29" s="368" t="s">
        <v>217</v>
      </c>
      <c r="BI29" s="368" t="s">
        <v>217</v>
      </c>
      <c r="BJ29" s="368" t="s">
        <v>217</v>
      </c>
      <c r="BK29" s="368" t="s">
        <v>217</v>
      </c>
      <c r="BL29" s="368" t="s">
        <v>217</v>
      </c>
      <c r="BM29" s="329"/>
      <c r="BN29" s="474">
        <v>229</v>
      </c>
      <c r="BO29" s="472">
        <v>3</v>
      </c>
      <c r="BP29" s="330">
        <v>0</v>
      </c>
      <c r="BQ29" s="330">
        <v>0</v>
      </c>
      <c r="BR29" s="330">
        <v>0</v>
      </c>
      <c r="BS29" s="330">
        <v>0</v>
      </c>
      <c r="BT29" s="330">
        <v>0</v>
      </c>
      <c r="BU29" s="330">
        <v>0</v>
      </c>
      <c r="BV29" s="330">
        <v>0</v>
      </c>
      <c r="BW29" s="330">
        <v>0</v>
      </c>
      <c r="BX29" s="474">
        <v>0</v>
      </c>
      <c r="BY29" s="507">
        <v>0.3</v>
      </c>
      <c r="BZ29" s="511">
        <v>1.5</v>
      </c>
      <c r="CA29" s="501">
        <v>0.75</v>
      </c>
      <c r="CB29" s="329"/>
      <c r="CC29" s="474">
        <v>229</v>
      </c>
      <c r="CD29" s="472">
        <v>0</v>
      </c>
      <c r="CE29" s="330">
        <v>0</v>
      </c>
      <c r="CF29" s="330">
        <v>0</v>
      </c>
      <c r="CG29" s="330">
        <v>0</v>
      </c>
      <c r="CH29" s="330">
        <v>0</v>
      </c>
      <c r="CI29" s="330">
        <v>0</v>
      </c>
      <c r="CJ29" s="330">
        <v>0</v>
      </c>
      <c r="CK29" s="330">
        <v>0</v>
      </c>
      <c r="CL29" s="330">
        <v>0</v>
      </c>
      <c r="CM29" s="474">
        <v>0</v>
      </c>
      <c r="CN29" s="507">
        <v>0</v>
      </c>
      <c r="CO29" s="508">
        <v>0</v>
      </c>
      <c r="CP29" s="501">
        <v>0</v>
      </c>
      <c r="CQ29" s="329"/>
      <c r="CR29" s="474">
        <v>229</v>
      </c>
      <c r="CS29" s="1">
        <v>1</v>
      </c>
      <c r="CT29" s="1">
        <v>0</v>
      </c>
      <c r="CU29" s="1">
        <v>0</v>
      </c>
      <c r="CV29" s="1">
        <v>0</v>
      </c>
      <c r="CW29" s="1">
        <v>0</v>
      </c>
      <c r="CX29" s="1">
        <v>0</v>
      </c>
      <c r="CY29" s="1">
        <v>0</v>
      </c>
      <c r="CZ29" s="1">
        <v>0</v>
      </c>
      <c r="DA29" s="1">
        <v>0</v>
      </c>
      <c r="DB29" s="489">
        <v>0</v>
      </c>
      <c r="DC29" s="500">
        <v>0.1</v>
      </c>
      <c r="DD29" s="501">
        <v>0.5</v>
      </c>
      <c r="DE29" s="501">
        <v>0.25</v>
      </c>
      <c r="DG29" s="474">
        <v>229</v>
      </c>
      <c r="DH29" s="1">
        <v>0</v>
      </c>
      <c r="DI29" s="1">
        <v>0</v>
      </c>
      <c r="DJ29" s="1">
        <v>0</v>
      </c>
      <c r="DK29" s="1">
        <v>0</v>
      </c>
      <c r="DL29" s="1">
        <v>0</v>
      </c>
      <c r="DM29" s="1">
        <v>0</v>
      </c>
      <c r="DN29" s="1">
        <v>0</v>
      </c>
      <c r="DO29" s="1">
        <v>0</v>
      </c>
      <c r="DP29" s="1">
        <v>0</v>
      </c>
      <c r="DQ29" s="1">
        <v>0</v>
      </c>
      <c r="DR29" s="502">
        <v>0</v>
      </c>
      <c r="DS29" s="501">
        <v>0</v>
      </c>
      <c r="DT29" s="501">
        <v>0</v>
      </c>
      <c r="DV29" s="474">
        <v>229</v>
      </c>
      <c r="DW29" s="1">
        <v>2</v>
      </c>
      <c r="DX29" s="1">
        <v>0</v>
      </c>
      <c r="DY29" s="1">
        <v>0</v>
      </c>
      <c r="DZ29" s="1">
        <v>0</v>
      </c>
      <c r="EA29" s="1">
        <v>0</v>
      </c>
      <c r="EB29" s="1">
        <v>0</v>
      </c>
      <c r="EC29" s="1">
        <v>0</v>
      </c>
      <c r="ED29" s="1">
        <v>0</v>
      </c>
      <c r="EE29" s="1">
        <v>0</v>
      </c>
      <c r="EF29" s="489">
        <v>0</v>
      </c>
      <c r="EG29" s="500">
        <v>0.2</v>
      </c>
      <c r="EH29" s="501">
        <v>1</v>
      </c>
      <c r="EI29" s="501">
        <v>0.5</v>
      </c>
      <c r="EK29" s="240"/>
      <c r="EL29" s="240"/>
      <c r="EM29" s="240"/>
      <c r="EN29" s="240"/>
      <c r="EO29" s="240"/>
      <c r="EP29" s="240"/>
      <c r="EQ29" s="240"/>
      <c r="ER29" s="240"/>
      <c r="ES29" s="240"/>
      <c r="ET29" s="240"/>
      <c r="EU29" s="240"/>
      <c r="EV29" s="240"/>
      <c r="EW29" s="485"/>
    </row>
    <row r="30" spans="2:153" ht="17" thickBot="1">
      <c r="B30" s="329"/>
      <c r="C30" s="346">
        <v>231</v>
      </c>
      <c r="D30" s="432">
        <v>0</v>
      </c>
      <c r="E30" s="423">
        <v>6</v>
      </c>
      <c r="F30" s="344">
        <v>9</v>
      </c>
      <c r="G30" s="385">
        <v>0</v>
      </c>
      <c r="H30" s="385">
        <v>0</v>
      </c>
      <c r="I30" s="385">
        <v>0</v>
      </c>
      <c r="J30" s="385">
        <v>0</v>
      </c>
      <c r="K30" s="385">
        <v>0</v>
      </c>
      <c r="L30" s="385">
        <v>0</v>
      </c>
      <c r="M30" s="385">
        <v>0</v>
      </c>
      <c r="N30" s="460"/>
      <c r="O30" s="516">
        <v>2</v>
      </c>
      <c r="P30" s="515">
        <v>2</v>
      </c>
      <c r="Q30" s="329"/>
      <c r="R30" s="346">
        <v>231</v>
      </c>
      <c r="S30" s="388">
        <v>0</v>
      </c>
      <c r="T30" s="342">
        <v>4</v>
      </c>
      <c r="U30" s="342">
        <v>4</v>
      </c>
      <c r="V30" s="389">
        <v>0</v>
      </c>
      <c r="W30" s="389">
        <v>0</v>
      </c>
      <c r="X30" s="389">
        <v>0</v>
      </c>
      <c r="Y30" s="389">
        <v>0</v>
      </c>
      <c r="Z30" s="389">
        <v>0</v>
      </c>
      <c r="AA30" s="389">
        <v>0</v>
      </c>
      <c r="AB30" s="389">
        <v>0</v>
      </c>
      <c r="AC30" s="329"/>
      <c r="AD30" s="373">
        <v>231</v>
      </c>
      <c r="AE30" s="372">
        <v>1</v>
      </c>
      <c r="AF30" s="368">
        <v>0.61</v>
      </c>
      <c r="AG30" s="368">
        <v>0.78</v>
      </c>
      <c r="AH30" s="368" t="s">
        <v>217</v>
      </c>
      <c r="AI30" s="368" t="s">
        <v>217</v>
      </c>
      <c r="AJ30" s="368" t="s">
        <v>217</v>
      </c>
      <c r="AK30" s="368" t="s">
        <v>217</v>
      </c>
      <c r="AL30" s="368" t="s">
        <v>217</v>
      </c>
      <c r="AM30" s="368" t="s">
        <v>217</v>
      </c>
      <c r="AN30" s="368" t="s">
        <v>217</v>
      </c>
      <c r="AO30" s="329"/>
      <c r="AP30" s="373">
        <v>231</v>
      </c>
      <c r="AQ30" s="372">
        <v>1</v>
      </c>
      <c r="AR30" s="368">
        <v>0.67</v>
      </c>
      <c r="AS30" s="368">
        <v>0.75</v>
      </c>
      <c r="AT30" s="368" t="s">
        <v>217</v>
      </c>
      <c r="AU30" s="368" t="s">
        <v>217</v>
      </c>
      <c r="AV30" s="368" t="s">
        <v>217</v>
      </c>
      <c r="AW30" s="368" t="s">
        <v>217</v>
      </c>
      <c r="AX30" s="368" t="s">
        <v>217</v>
      </c>
      <c r="AY30" s="368" t="s">
        <v>217</v>
      </c>
      <c r="AZ30" s="368" t="s">
        <v>217</v>
      </c>
      <c r="BA30" s="329"/>
      <c r="BB30" s="373">
        <v>231</v>
      </c>
      <c r="BC30" s="371">
        <v>0.11</v>
      </c>
      <c r="BD30" s="368">
        <v>0.23</v>
      </c>
      <c r="BE30" s="368">
        <v>0.06</v>
      </c>
      <c r="BF30" s="368" t="s">
        <v>217</v>
      </c>
      <c r="BG30" s="368" t="s">
        <v>217</v>
      </c>
      <c r="BH30" s="368" t="s">
        <v>217</v>
      </c>
      <c r="BI30" s="368" t="s">
        <v>217</v>
      </c>
      <c r="BJ30" s="368" t="s">
        <v>217</v>
      </c>
      <c r="BK30" s="368" t="s">
        <v>217</v>
      </c>
      <c r="BL30" s="368" t="s">
        <v>217</v>
      </c>
      <c r="BM30" s="329"/>
      <c r="BN30" s="474">
        <v>231</v>
      </c>
      <c r="BO30" s="472">
        <v>0</v>
      </c>
      <c r="BP30" s="330">
        <v>1</v>
      </c>
      <c r="BQ30" s="330">
        <v>1</v>
      </c>
      <c r="BR30" s="330">
        <v>0</v>
      </c>
      <c r="BS30" s="330">
        <v>0</v>
      </c>
      <c r="BT30" s="330">
        <v>0</v>
      </c>
      <c r="BU30" s="330">
        <v>0</v>
      </c>
      <c r="BV30" s="330">
        <v>0</v>
      </c>
      <c r="BW30" s="330">
        <v>0</v>
      </c>
      <c r="BX30" s="474">
        <v>0</v>
      </c>
      <c r="BY30" s="507">
        <v>0.2</v>
      </c>
      <c r="BZ30" s="511">
        <v>1</v>
      </c>
      <c r="CA30" s="501">
        <v>1</v>
      </c>
      <c r="CB30" s="329"/>
      <c r="CC30" s="474">
        <v>231</v>
      </c>
      <c r="CD30" s="472">
        <v>0</v>
      </c>
      <c r="CE30" s="330">
        <v>0</v>
      </c>
      <c r="CF30" s="330">
        <v>0</v>
      </c>
      <c r="CG30" s="330">
        <v>0</v>
      </c>
      <c r="CH30" s="330">
        <v>0</v>
      </c>
      <c r="CI30" s="330">
        <v>0</v>
      </c>
      <c r="CJ30" s="330">
        <v>0</v>
      </c>
      <c r="CK30" s="330">
        <v>0</v>
      </c>
      <c r="CL30" s="330">
        <v>0</v>
      </c>
      <c r="CM30" s="474">
        <v>0</v>
      </c>
      <c r="CN30" s="507">
        <v>0</v>
      </c>
      <c r="CO30" s="508">
        <v>0</v>
      </c>
      <c r="CP30" s="501">
        <v>0</v>
      </c>
      <c r="CQ30" s="329"/>
      <c r="CR30" s="474">
        <v>231</v>
      </c>
      <c r="CS30" s="1">
        <v>0</v>
      </c>
      <c r="CT30" s="1">
        <v>1</v>
      </c>
      <c r="CU30" s="1">
        <v>0</v>
      </c>
      <c r="CV30" s="1">
        <v>0</v>
      </c>
      <c r="CW30" s="1">
        <v>0</v>
      </c>
      <c r="CX30" s="1">
        <v>0</v>
      </c>
      <c r="CY30" s="1">
        <v>0</v>
      </c>
      <c r="CZ30" s="1">
        <v>0</v>
      </c>
      <c r="DA30" s="1">
        <v>0</v>
      </c>
      <c r="DB30" s="489">
        <v>0</v>
      </c>
      <c r="DC30" s="500">
        <v>0.1</v>
      </c>
      <c r="DD30" s="501">
        <v>0.5</v>
      </c>
      <c r="DE30" s="501">
        <v>0.5</v>
      </c>
      <c r="DG30" s="474">
        <v>231</v>
      </c>
      <c r="DH30" s="1">
        <v>0</v>
      </c>
      <c r="DI30" s="1">
        <v>0</v>
      </c>
      <c r="DJ30" s="1">
        <v>0</v>
      </c>
      <c r="DK30" s="1">
        <v>0</v>
      </c>
      <c r="DL30" s="1">
        <v>0</v>
      </c>
      <c r="DM30" s="1">
        <v>0</v>
      </c>
      <c r="DN30" s="1">
        <v>0</v>
      </c>
      <c r="DO30" s="1">
        <v>0</v>
      </c>
      <c r="DP30" s="1">
        <v>0</v>
      </c>
      <c r="DQ30" s="1">
        <v>0</v>
      </c>
      <c r="DR30" s="502">
        <v>0</v>
      </c>
      <c r="DS30" s="501">
        <v>0</v>
      </c>
      <c r="DT30" s="501">
        <v>0</v>
      </c>
      <c r="DV30" s="474">
        <v>231</v>
      </c>
      <c r="DW30" s="1">
        <v>0</v>
      </c>
      <c r="DX30" s="1">
        <v>0</v>
      </c>
      <c r="DY30" s="1">
        <v>1</v>
      </c>
      <c r="DZ30" s="1">
        <v>0</v>
      </c>
      <c r="EA30" s="1">
        <v>0</v>
      </c>
      <c r="EB30" s="1">
        <v>0</v>
      </c>
      <c r="EC30" s="1">
        <v>0</v>
      </c>
      <c r="ED30" s="1">
        <v>0</v>
      </c>
      <c r="EE30" s="1">
        <v>0</v>
      </c>
      <c r="EF30" s="489">
        <v>0</v>
      </c>
      <c r="EG30" s="500">
        <v>0.1</v>
      </c>
      <c r="EH30" s="501">
        <v>0.5</v>
      </c>
      <c r="EI30" s="501">
        <v>0.5</v>
      </c>
      <c r="EK30" s="240"/>
      <c r="EL30" s="240"/>
      <c r="EM30" s="240"/>
      <c r="EN30" s="240"/>
      <c r="EO30" s="240"/>
      <c r="EP30" s="240"/>
      <c r="EQ30" s="240"/>
      <c r="ER30" s="240"/>
      <c r="ES30" s="240"/>
      <c r="ET30" s="240"/>
      <c r="EU30" s="240"/>
      <c r="EV30" s="240"/>
      <c r="EW30" s="485"/>
    </row>
    <row r="31" spans="2:153" ht="17" thickBot="1">
      <c r="B31" s="329"/>
      <c r="C31" s="346">
        <v>233</v>
      </c>
      <c r="D31" s="363">
        <v>44</v>
      </c>
      <c r="E31" s="423">
        <v>50</v>
      </c>
      <c r="F31" s="344">
        <v>55</v>
      </c>
      <c r="G31" s="342">
        <v>39</v>
      </c>
      <c r="H31" s="342">
        <v>29</v>
      </c>
      <c r="I31" s="382">
        <v>0</v>
      </c>
      <c r="J31" s="342">
        <v>42</v>
      </c>
      <c r="K31" s="382">
        <v>0</v>
      </c>
      <c r="L31" s="382">
        <v>0</v>
      </c>
      <c r="M31" s="382">
        <v>0</v>
      </c>
      <c r="N31" s="460"/>
      <c r="O31" s="516">
        <v>6</v>
      </c>
      <c r="P31" s="515">
        <v>6</v>
      </c>
      <c r="Q31" s="329"/>
      <c r="R31" s="346">
        <v>233</v>
      </c>
      <c r="S31" s="344">
        <v>11</v>
      </c>
      <c r="T31" s="342">
        <v>28</v>
      </c>
      <c r="U31" s="342">
        <v>43</v>
      </c>
      <c r="V31" s="342">
        <v>24</v>
      </c>
      <c r="W31" s="342">
        <v>11</v>
      </c>
      <c r="X31" s="389">
        <v>0</v>
      </c>
      <c r="Y31" s="342">
        <v>25</v>
      </c>
      <c r="Z31" s="389">
        <v>0</v>
      </c>
      <c r="AA31" s="389">
        <v>0</v>
      </c>
      <c r="AB31" s="389">
        <v>0</v>
      </c>
      <c r="AC31" s="329"/>
      <c r="AD31" s="373">
        <v>233</v>
      </c>
      <c r="AE31" s="371">
        <v>0.45</v>
      </c>
      <c r="AF31" s="368">
        <v>0.46</v>
      </c>
      <c r="AG31" s="368">
        <v>0.04</v>
      </c>
      <c r="AH31" s="368">
        <v>0.55000000000000004</v>
      </c>
      <c r="AI31" s="368">
        <v>0.6</v>
      </c>
      <c r="AJ31" s="367">
        <v>1</v>
      </c>
      <c r="AK31" s="368">
        <v>0.56999999999999995</v>
      </c>
      <c r="AL31" s="367">
        <v>1</v>
      </c>
      <c r="AM31" s="367">
        <v>1</v>
      </c>
      <c r="AN31" s="367">
        <v>1</v>
      </c>
      <c r="AO31" s="329"/>
      <c r="AP31" s="373">
        <v>233</v>
      </c>
      <c r="AQ31" s="371">
        <v>0.48</v>
      </c>
      <c r="AR31" s="368">
        <v>0.53</v>
      </c>
      <c r="AS31" s="368">
        <v>0.53</v>
      </c>
      <c r="AT31" s="368">
        <v>0.61</v>
      </c>
      <c r="AU31" s="368">
        <v>0.66</v>
      </c>
      <c r="AV31" s="367">
        <v>1</v>
      </c>
      <c r="AW31" s="368">
        <v>0.63</v>
      </c>
      <c r="AX31" s="368">
        <v>0.99</v>
      </c>
      <c r="AY31" s="367">
        <v>1</v>
      </c>
      <c r="AZ31" s="367">
        <v>1</v>
      </c>
      <c r="BA31" s="329"/>
      <c r="BB31" s="373">
        <v>233</v>
      </c>
      <c r="BC31" s="371">
        <v>0.12</v>
      </c>
      <c r="BD31" s="368">
        <v>0.03</v>
      </c>
      <c r="BE31" s="368">
        <v>0.06</v>
      </c>
      <c r="BF31" s="368">
        <v>0.06</v>
      </c>
      <c r="BG31" s="368">
        <v>0.04</v>
      </c>
      <c r="BH31" s="368">
        <v>0</v>
      </c>
      <c r="BI31" s="368">
        <v>0.1</v>
      </c>
      <c r="BJ31" s="368">
        <v>0</v>
      </c>
      <c r="BK31" s="368">
        <v>0</v>
      </c>
      <c r="BL31" s="368">
        <v>0</v>
      </c>
      <c r="BM31" s="329"/>
      <c r="BN31" s="474">
        <v>233</v>
      </c>
      <c r="BO31" s="472">
        <v>1</v>
      </c>
      <c r="BP31" s="330">
        <v>4</v>
      </c>
      <c r="BQ31" s="330">
        <v>2</v>
      </c>
      <c r="BR31" s="330">
        <v>3</v>
      </c>
      <c r="BS31" s="330">
        <v>1</v>
      </c>
      <c r="BT31" s="330">
        <v>0</v>
      </c>
      <c r="BU31" s="330">
        <v>2</v>
      </c>
      <c r="BV31" s="330">
        <v>0</v>
      </c>
      <c r="BW31" s="330">
        <v>0</v>
      </c>
      <c r="BX31" s="474">
        <v>0</v>
      </c>
      <c r="BY31" s="507">
        <v>1.3</v>
      </c>
      <c r="BZ31" s="511">
        <v>2.1666666666666665</v>
      </c>
      <c r="CA31" s="501">
        <v>2.1666666666666665</v>
      </c>
      <c r="CB31" s="329"/>
      <c r="CC31" s="474">
        <v>233</v>
      </c>
      <c r="CD31" s="472">
        <v>0</v>
      </c>
      <c r="CE31" s="330">
        <v>0</v>
      </c>
      <c r="CF31" s="330">
        <v>0</v>
      </c>
      <c r="CG31" s="330">
        <v>0</v>
      </c>
      <c r="CH31" s="330">
        <v>0</v>
      </c>
      <c r="CI31" s="330">
        <v>0</v>
      </c>
      <c r="CJ31" s="330">
        <v>0</v>
      </c>
      <c r="CK31" s="330">
        <v>0</v>
      </c>
      <c r="CL31" s="330">
        <v>0</v>
      </c>
      <c r="CM31" s="474">
        <v>0</v>
      </c>
      <c r="CN31" s="507">
        <v>0</v>
      </c>
      <c r="CO31" s="508">
        <v>0</v>
      </c>
      <c r="CP31" s="501">
        <v>0</v>
      </c>
      <c r="CQ31" s="329"/>
      <c r="CR31" s="474">
        <v>233</v>
      </c>
      <c r="CS31" s="1">
        <v>0</v>
      </c>
      <c r="CT31" s="1">
        <v>1</v>
      </c>
      <c r="CU31" s="1">
        <v>0</v>
      </c>
      <c r="CV31" s="1">
        <v>1</v>
      </c>
      <c r="CW31" s="1">
        <v>0</v>
      </c>
      <c r="CX31" s="1">
        <v>0</v>
      </c>
      <c r="CY31" s="1">
        <v>0</v>
      </c>
      <c r="CZ31" s="1">
        <v>0</v>
      </c>
      <c r="DA31" s="1">
        <v>0</v>
      </c>
      <c r="DB31" s="489">
        <v>0</v>
      </c>
      <c r="DC31" s="500">
        <v>0.2</v>
      </c>
      <c r="DD31" s="501">
        <v>0.33333333333333331</v>
      </c>
      <c r="DE31" s="501">
        <v>0.33333333333333331</v>
      </c>
      <c r="DG31" s="474">
        <v>233</v>
      </c>
      <c r="DH31" s="1">
        <v>1</v>
      </c>
      <c r="DI31" s="1">
        <v>1</v>
      </c>
      <c r="DJ31" s="1">
        <v>0</v>
      </c>
      <c r="DK31" s="1">
        <v>0</v>
      </c>
      <c r="DL31" s="1">
        <v>0</v>
      </c>
      <c r="DM31" s="1">
        <v>0</v>
      </c>
      <c r="DN31" s="1">
        <v>0</v>
      </c>
      <c r="DO31" s="1">
        <v>0</v>
      </c>
      <c r="DP31" s="1">
        <v>0</v>
      </c>
      <c r="DQ31" s="1">
        <v>0</v>
      </c>
      <c r="DR31" s="502">
        <v>0.2</v>
      </c>
      <c r="DS31" s="501">
        <v>0.33333333333333331</v>
      </c>
      <c r="DT31" s="501">
        <v>0.33333333333333331</v>
      </c>
      <c r="DV31" s="474">
        <v>233</v>
      </c>
      <c r="DW31" s="1">
        <v>0</v>
      </c>
      <c r="DX31" s="1">
        <v>2</v>
      </c>
      <c r="DY31" s="1">
        <v>2</v>
      </c>
      <c r="DZ31" s="1">
        <v>2</v>
      </c>
      <c r="EA31" s="1">
        <v>1</v>
      </c>
      <c r="EB31" s="1">
        <v>0</v>
      </c>
      <c r="EC31" s="1">
        <v>2</v>
      </c>
      <c r="ED31" s="1">
        <v>0</v>
      </c>
      <c r="EE31" s="1">
        <v>0</v>
      </c>
      <c r="EF31" s="489">
        <v>0</v>
      </c>
      <c r="EG31" s="500">
        <v>0.9</v>
      </c>
      <c r="EH31" s="501">
        <v>1.5</v>
      </c>
      <c r="EI31" s="501">
        <v>1.5</v>
      </c>
      <c r="EK31" s="240"/>
      <c r="EL31" s="240"/>
      <c r="EM31" s="240"/>
      <c r="EN31" s="240"/>
      <c r="EO31" s="240"/>
      <c r="EP31" s="240"/>
      <c r="EQ31" s="240"/>
      <c r="ER31" s="240"/>
      <c r="ES31" s="240"/>
      <c r="ET31" s="240"/>
      <c r="EU31" s="240"/>
      <c r="EV31" s="240"/>
      <c r="EW31" s="485"/>
    </row>
    <row r="32" spans="2:153">
      <c r="B32" s="329"/>
      <c r="C32" s="346">
        <v>234</v>
      </c>
      <c r="D32" s="383">
        <v>0</v>
      </c>
      <c r="E32" s="349">
        <v>27</v>
      </c>
      <c r="F32" s="385">
        <v>0</v>
      </c>
      <c r="G32" s="385">
        <v>0</v>
      </c>
      <c r="H32" s="385">
        <v>0</v>
      </c>
      <c r="I32" s="385">
        <v>0</v>
      </c>
      <c r="J32" s="385">
        <v>0</v>
      </c>
      <c r="K32" s="385">
        <v>0</v>
      </c>
      <c r="L32" s="385">
        <v>0</v>
      </c>
      <c r="M32" s="385">
        <v>0</v>
      </c>
      <c r="N32" s="460"/>
      <c r="O32" s="516">
        <v>1</v>
      </c>
      <c r="P32" s="515">
        <v>1</v>
      </c>
      <c r="Q32" s="329"/>
      <c r="R32" s="346">
        <v>234</v>
      </c>
      <c r="S32" s="388">
        <v>0</v>
      </c>
      <c r="T32" s="342">
        <v>12</v>
      </c>
      <c r="U32" s="389">
        <v>0</v>
      </c>
      <c r="V32" s="389">
        <v>0</v>
      </c>
      <c r="W32" s="389">
        <v>0</v>
      </c>
      <c r="X32" s="389">
        <v>0</v>
      </c>
      <c r="Y32" s="389">
        <v>0</v>
      </c>
      <c r="Z32" s="389">
        <v>0</v>
      </c>
      <c r="AA32" s="389">
        <v>0</v>
      </c>
      <c r="AB32" s="389">
        <v>0</v>
      </c>
      <c r="AC32" s="329"/>
      <c r="AD32" s="373">
        <v>234</v>
      </c>
      <c r="AE32" s="371">
        <v>0.15</v>
      </c>
      <c r="AF32" s="368">
        <v>0.36</v>
      </c>
      <c r="AG32" s="367">
        <v>1</v>
      </c>
      <c r="AH32" s="368" t="s">
        <v>217</v>
      </c>
      <c r="AI32" s="368" t="s">
        <v>217</v>
      </c>
      <c r="AJ32" s="368" t="s">
        <v>217</v>
      </c>
      <c r="AK32" s="368" t="s">
        <v>217</v>
      </c>
      <c r="AL32" s="368" t="s">
        <v>217</v>
      </c>
      <c r="AM32" s="368" t="s">
        <v>217</v>
      </c>
      <c r="AN32" s="368" t="s">
        <v>217</v>
      </c>
      <c r="AO32" s="329"/>
      <c r="AP32" s="373">
        <v>234</v>
      </c>
      <c r="AQ32" s="372">
        <v>1</v>
      </c>
      <c r="AR32" s="368">
        <v>0.42</v>
      </c>
      <c r="AS32" s="367">
        <v>1</v>
      </c>
      <c r="AT32" s="368" t="s">
        <v>217</v>
      </c>
      <c r="AU32" s="368" t="s">
        <v>217</v>
      </c>
      <c r="AV32" s="368" t="s">
        <v>217</v>
      </c>
      <c r="AW32" s="368" t="s">
        <v>217</v>
      </c>
      <c r="AX32" s="368" t="s">
        <v>217</v>
      </c>
      <c r="AY32" s="368" t="s">
        <v>217</v>
      </c>
      <c r="AZ32" s="368" t="s">
        <v>217</v>
      </c>
      <c r="BA32" s="329"/>
      <c r="BB32" s="373">
        <v>234</v>
      </c>
      <c r="BC32" s="371">
        <v>0.14000000000000001</v>
      </c>
      <c r="BD32" s="368">
        <v>0.28000000000000003</v>
      </c>
      <c r="BE32" s="368">
        <v>0</v>
      </c>
      <c r="BF32" s="368" t="s">
        <v>217</v>
      </c>
      <c r="BG32" s="368" t="s">
        <v>217</v>
      </c>
      <c r="BH32" s="368" t="s">
        <v>217</v>
      </c>
      <c r="BI32" s="368" t="s">
        <v>217</v>
      </c>
      <c r="BJ32" s="368" t="s">
        <v>217</v>
      </c>
      <c r="BK32" s="368" t="s">
        <v>217</v>
      </c>
      <c r="BL32" s="368" t="s">
        <v>217</v>
      </c>
      <c r="BM32" s="329"/>
      <c r="BN32" s="474">
        <v>234</v>
      </c>
      <c r="BO32" s="472">
        <v>0</v>
      </c>
      <c r="BP32" s="330">
        <v>3</v>
      </c>
      <c r="BQ32" s="330">
        <v>0</v>
      </c>
      <c r="BR32" s="330">
        <v>0</v>
      </c>
      <c r="BS32" s="330">
        <v>0</v>
      </c>
      <c r="BT32" s="330">
        <v>0</v>
      </c>
      <c r="BU32" s="330">
        <v>0</v>
      </c>
      <c r="BV32" s="330">
        <v>0</v>
      </c>
      <c r="BW32" s="330">
        <v>0</v>
      </c>
      <c r="BX32" s="474">
        <v>0</v>
      </c>
      <c r="BY32" s="507">
        <v>0.3</v>
      </c>
      <c r="BZ32" s="511">
        <v>3</v>
      </c>
      <c r="CA32" s="501">
        <v>3</v>
      </c>
      <c r="CB32" s="329"/>
      <c r="CC32" s="474">
        <v>234</v>
      </c>
      <c r="CD32" s="472">
        <v>0</v>
      </c>
      <c r="CE32" s="330">
        <v>0</v>
      </c>
      <c r="CF32" s="330">
        <v>0</v>
      </c>
      <c r="CG32" s="330">
        <v>0</v>
      </c>
      <c r="CH32" s="330">
        <v>0</v>
      </c>
      <c r="CI32" s="330">
        <v>0</v>
      </c>
      <c r="CJ32" s="330">
        <v>0</v>
      </c>
      <c r="CK32" s="330">
        <v>0</v>
      </c>
      <c r="CL32" s="330">
        <v>0</v>
      </c>
      <c r="CM32" s="474">
        <v>0</v>
      </c>
      <c r="CN32" s="507">
        <v>0</v>
      </c>
      <c r="CO32" s="508">
        <v>0</v>
      </c>
      <c r="CP32" s="501">
        <v>0</v>
      </c>
      <c r="CQ32" s="329"/>
      <c r="CR32" s="474">
        <v>234</v>
      </c>
      <c r="CS32" s="1">
        <v>0</v>
      </c>
      <c r="CT32" s="1">
        <v>0</v>
      </c>
      <c r="CU32" s="1">
        <v>0</v>
      </c>
      <c r="CV32" s="1">
        <v>0</v>
      </c>
      <c r="CW32" s="1">
        <v>0</v>
      </c>
      <c r="CX32" s="1">
        <v>0</v>
      </c>
      <c r="CY32" s="1">
        <v>0</v>
      </c>
      <c r="CZ32" s="1">
        <v>0</v>
      </c>
      <c r="DA32" s="1">
        <v>0</v>
      </c>
      <c r="DB32" s="489">
        <v>0</v>
      </c>
      <c r="DC32" s="500">
        <v>0</v>
      </c>
      <c r="DD32" s="501">
        <v>0</v>
      </c>
      <c r="DE32" s="501">
        <v>0</v>
      </c>
      <c r="DG32" s="474">
        <v>234</v>
      </c>
      <c r="DH32" s="1">
        <v>0</v>
      </c>
      <c r="DI32" s="1">
        <v>3</v>
      </c>
      <c r="DJ32" s="1">
        <v>0</v>
      </c>
      <c r="DK32" s="1">
        <v>0</v>
      </c>
      <c r="DL32" s="1">
        <v>0</v>
      </c>
      <c r="DM32" s="1">
        <v>0</v>
      </c>
      <c r="DN32" s="1">
        <v>0</v>
      </c>
      <c r="DO32" s="1">
        <v>0</v>
      </c>
      <c r="DP32" s="1">
        <v>0</v>
      </c>
      <c r="DQ32" s="1">
        <v>0</v>
      </c>
      <c r="DR32" s="502">
        <v>0.3</v>
      </c>
      <c r="DS32" s="501">
        <v>3</v>
      </c>
      <c r="DT32" s="501">
        <v>3</v>
      </c>
      <c r="DV32" s="474">
        <v>234</v>
      </c>
      <c r="DW32" s="1">
        <v>0</v>
      </c>
      <c r="DX32" s="1">
        <v>0</v>
      </c>
      <c r="DY32" s="1">
        <v>0</v>
      </c>
      <c r="DZ32" s="1">
        <v>0</v>
      </c>
      <c r="EA32" s="1">
        <v>0</v>
      </c>
      <c r="EB32" s="1">
        <v>0</v>
      </c>
      <c r="EC32" s="1">
        <v>0</v>
      </c>
      <c r="ED32" s="1">
        <v>0</v>
      </c>
      <c r="EE32" s="1">
        <v>0</v>
      </c>
      <c r="EF32" s="489">
        <v>0</v>
      </c>
      <c r="EG32" s="500">
        <v>0</v>
      </c>
      <c r="EH32" s="501">
        <v>0</v>
      </c>
      <c r="EI32" s="501">
        <v>0</v>
      </c>
      <c r="EK32" s="240"/>
      <c r="EL32" s="240"/>
      <c r="EM32" s="240"/>
      <c r="EN32" s="240"/>
      <c r="EO32" s="240"/>
      <c r="EP32" s="240"/>
      <c r="EQ32" s="240"/>
      <c r="ER32" s="240"/>
      <c r="ES32" s="240"/>
      <c r="ET32" s="240"/>
      <c r="EU32" s="240"/>
      <c r="EV32" s="240"/>
      <c r="EW32" s="485"/>
    </row>
    <row r="33" spans="2:153" ht="17" thickBot="1">
      <c r="B33" s="329"/>
      <c r="C33" s="346">
        <v>235</v>
      </c>
      <c r="D33" s="426">
        <v>28</v>
      </c>
      <c r="E33" s="342">
        <v>39</v>
      </c>
      <c r="F33" s="342">
        <v>33</v>
      </c>
      <c r="G33" s="342">
        <v>27</v>
      </c>
      <c r="H33" s="342">
        <v>13</v>
      </c>
      <c r="I33" s="385">
        <v>0</v>
      </c>
      <c r="J33" s="385">
        <v>0</v>
      </c>
      <c r="K33" s="385">
        <v>0</v>
      </c>
      <c r="L33" s="385">
        <v>0</v>
      </c>
      <c r="M33" s="385">
        <v>0</v>
      </c>
      <c r="N33" s="460"/>
      <c r="O33" s="516">
        <v>5</v>
      </c>
      <c r="P33" s="515">
        <v>5</v>
      </c>
      <c r="Q33" s="329"/>
      <c r="R33" s="346">
        <v>235</v>
      </c>
      <c r="S33" s="344">
        <v>17</v>
      </c>
      <c r="T33" s="342">
        <v>24</v>
      </c>
      <c r="U33" s="342">
        <v>22</v>
      </c>
      <c r="V33" s="342">
        <v>14</v>
      </c>
      <c r="W33" s="342">
        <v>6</v>
      </c>
      <c r="X33" s="389">
        <v>0</v>
      </c>
      <c r="Y33" s="389">
        <v>0</v>
      </c>
      <c r="Z33" s="389">
        <v>0</v>
      </c>
      <c r="AA33" s="389">
        <v>0</v>
      </c>
      <c r="AB33" s="389">
        <v>0</v>
      </c>
      <c r="AC33" s="329"/>
      <c r="AD33" s="373">
        <v>235</v>
      </c>
      <c r="AE33" s="371">
        <v>0.47</v>
      </c>
      <c r="AF33" s="368">
        <v>0.56999999999999995</v>
      </c>
      <c r="AG33" s="368">
        <v>0.51</v>
      </c>
      <c r="AH33" s="368">
        <v>0.28000000000000003</v>
      </c>
      <c r="AI33" s="368">
        <v>0.68</v>
      </c>
      <c r="AJ33" s="368" t="s">
        <v>217</v>
      </c>
      <c r="AK33" s="368" t="s">
        <v>217</v>
      </c>
      <c r="AL33" s="368" t="s">
        <v>217</v>
      </c>
      <c r="AM33" s="368" t="s">
        <v>217</v>
      </c>
      <c r="AN33" s="368" t="s">
        <v>217</v>
      </c>
      <c r="AO33" s="329"/>
      <c r="AP33" s="373">
        <v>235</v>
      </c>
      <c r="AQ33" s="371">
        <v>0.49</v>
      </c>
      <c r="AR33" s="368">
        <v>0.56999999999999995</v>
      </c>
      <c r="AS33" s="368">
        <v>0.54</v>
      </c>
      <c r="AT33" s="368">
        <v>0.35</v>
      </c>
      <c r="AU33" s="368">
        <v>0.68</v>
      </c>
      <c r="AV33" s="368" t="s">
        <v>217</v>
      </c>
      <c r="AW33" s="368" t="s">
        <v>217</v>
      </c>
      <c r="AX33" s="368" t="s">
        <v>217</v>
      </c>
      <c r="AY33" s="368" t="s">
        <v>217</v>
      </c>
      <c r="AZ33" s="368" t="s">
        <v>217</v>
      </c>
      <c r="BA33" s="329"/>
      <c r="BB33" s="373">
        <v>235</v>
      </c>
      <c r="BC33" s="371">
        <v>0.19</v>
      </c>
      <c r="BD33" s="368">
        <v>0.18</v>
      </c>
      <c r="BE33" s="368">
        <v>0.16</v>
      </c>
      <c r="BF33" s="368">
        <v>0.22</v>
      </c>
      <c r="BG33" s="368">
        <v>0.21</v>
      </c>
      <c r="BH33" s="368" t="s">
        <v>217</v>
      </c>
      <c r="BI33" s="368" t="s">
        <v>217</v>
      </c>
      <c r="BJ33" s="368" t="s">
        <v>217</v>
      </c>
      <c r="BK33" s="368" t="s">
        <v>217</v>
      </c>
      <c r="BL33" s="368" t="s">
        <v>217</v>
      </c>
      <c r="BM33" s="329"/>
      <c r="BN33" s="474">
        <v>235</v>
      </c>
      <c r="BO33" s="472">
        <v>1</v>
      </c>
      <c r="BP33" s="330">
        <v>2</v>
      </c>
      <c r="BQ33" s="330">
        <v>2</v>
      </c>
      <c r="BR33" s="330">
        <v>3</v>
      </c>
      <c r="BS33" s="330">
        <v>1</v>
      </c>
      <c r="BT33" s="330">
        <v>0</v>
      </c>
      <c r="BU33" s="330">
        <v>0</v>
      </c>
      <c r="BV33" s="330">
        <v>0</v>
      </c>
      <c r="BW33" s="330">
        <v>0</v>
      </c>
      <c r="BX33" s="474">
        <v>0</v>
      </c>
      <c r="BY33" s="507">
        <v>0.9</v>
      </c>
      <c r="BZ33" s="511">
        <v>1.8</v>
      </c>
      <c r="CA33" s="501">
        <v>1.8</v>
      </c>
      <c r="CB33" s="329"/>
      <c r="CC33" s="474">
        <v>235</v>
      </c>
      <c r="CD33" s="472">
        <v>0</v>
      </c>
      <c r="CE33" s="330">
        <v>0</v>
      </c>
      <c r="CF33" s="330">
        <v>1</v>
      </c>
      <c r="CG33" s="330">
        <v>0</v>
      </c>
      <c r="CH33" s="330">
        <v>0</v>
      </c>
      <c r="CI33" s="330">
        <v>0</v>
      </c>
      <c r="CJ33" s="330">
        <v>0</v>
      </c>
      <c r="CK33" s="330">
        <v>0</v>
      </c>
      <c r="CL33" s="330">
        <v>0</v>
      </c>
      <c r="CM33" s="474">
        <v>0</v>
      </c>
      <c r="CN33" s="507">
        <v>0.1</v>
      </c>
      <c r="CO33" s="508">
        <v>0.2</v>
      </c>
      <c r="CP33" s="501">
        <v>0.2</v>
      </c>
      <c r="CQ33" s="329"/>
      <c r="CR33" s="474">
        <v>235</v>
      </c>
      <c r="CS33" s="1">
        <v>0</v>
      </c>
      <c r="CT33" s="1">
        <v>0</v>
      </c>
      <c r="CU33" s="1">
        <v>0</v>
      </c>
      <c r="CV33" s="1">
        <v>0</v>
      </c>
      <c r="CW33" s="1">
        <v>0</v>
      </c>
      <c r="CX33" s="1">
        <v>0</v>
      </c>
      <c r="CY33" s="1">
        <v>0</v>
      </c>
      <c r="CZ33" s="1">
        <v>0</v>
      </c>
      <c r="DA33" s="1">
        <v>0</v>
      </c>
      <c r="DB33" s="489">
        <v>0</v>
      </c>
      <c r="DC33" s="500">
        <v>0</v>
      </c>
      <c r="DD33" s="501">
        <v>0</v>
      </c>
      <c r="DE33" s="501">
        <v>0</v>
      </c>
      <c r="DG33" s="474">
        <v>235</v>
      </c>
      <c r="DH33" s="1">
        <v>1</v>
      </c>
      <c r="DI33" s="1">
        <v>2</v>
      </c>
      <c r="DJ33" s="1">
        <v>1</v>
      </c>
      <c r="DK33" s="1">
        <v>3</v>
      </c>
      <c r="DL33" s="1">
        <v>1</v>
      </c>
      <c r="DM33" s="1">
        <v>0</v>
      </c>
      <c r="DN33" s="1">
        <v>0</v>
      </c>
      <c r="DO33" s="1">
        <v>0</v>
      </c>
      <c r="DP33" s="1">
        <v>0</v>
      </c>
      <c r="DQ33" s="1">
        <v>0</v>
      </c>
      <c r="DR33" s="502">
        <v>0.8</v>
      </c>
      <c r="DS33" s="501">
        <v>1.6</v>
      </c>
      <c r="DT33" s="501">
        <v>1.6</v>
      </c>
      <c r="DV33" s="474">
        <v>235</v>
      </c>
      <c r="DW33" s="1">
        <v>0</v>
      </c>
      <c r="DX33" s="1">
        <v>0</v>
      </c>
      <c r="DY33" s="1">
        <v>0</v>
      </c>
      <c r="DZ33" s="1">
        <v>0</v>
      </c>
      <c r="EA33" s="1">
        <v>0</v>
      </c>
      <c r="EB33" s="1">
        <v>0</v>
      </c>
      <c r="EC33" s="1">
        <v>0</v>
      </c>
      <c r="ED33" s="1">
        <v>0</v>
      </c>
      <c r="EE33" s="1">
        <v>0</v>
      </c>
      <c r="EF33" s="489">
        <v>0</v>
      </c>
      <c r="EG33" s="500">
        <v>0</v>
      </c>
      <c r="EH33" s="501">
        <v>0</v>
      </c>
      <c r="EI33" s="501">
        <v>0</v>
      </c>
      <c r="EK33" s="240"/>
      <c r="EL33" s="240"/>
      <c r="EM33" s="240"/>
      <c r="EN33" s="240"/>
      <c r="EO33" s="240"/>
      <c r="EP33" s="240"/>
      <c r="EQ33" s="240"/>
      <c r="ER33" s="240"/>
      <c r="ES33" s="240"/>
      <c r="ET33" s="240"/>
      <c r="EU33" s="240"/>
      <c r="EV33" s="240"/>
      <c r="EW33" s="485"/>
    </row>
    <row r="34" spans="2:153" ht="17" thickBot="1">
      <c r="B34" s="329"/>
      <c r="C34" s="427">
        <v>238</v>
      </c>
      <c r="D34" s="423">
        <v>11</v>
      </c>
      <c r="E34" s="383">
        <v>0</v>
      </c>
      <c r="F34" s="342">
        <v>38</v>
      </c>
      <c r="G34" s="342">
        <v>25</v>
      </c>
      <c r="H34" s="342">
        <v>29</v>
      </c>
      <c r="I34" s="342">
        <v>37</v>
      </c>
      <c r="J34" s="382">
        <v>0</v>
      </c>
      <c r="K34" s="382">
        <v>0</v>
      </c>
      <c r="L34" s="342">
        <v>19</v>
      </c>
      <c r="M34" s="342">
        <v>49</v>
      </c>
      <c r="N34" s="431"/>
      <c r="O34" s="515">
        <v>7</v>
      </c>
      <c r="P34" s="515">
        <v>7</v>
      </c>
      <c r="Q34" s="329"/>
      <c r="R34" s="346">
        <v>238</v>
      </c>
      <c r="S34" s="344">
        <v>2</v>
      </c>
      <c r="T34" s="389">
        <v>0</v>
      </c>
      <c r="U34" s="342">
        <v>23</v>
      </c>
      <c r="V34" s="342">
        <v>10</v>
      </c>
      <c r="W34" s="342">
        <v>17</v>
      </c>
      <c r="X34" s="342">
        <v>16</v>
      </c>
      <c r="Y34" s="389">
        <v>0</v>
      </c>
      <c r="Z34" s="389">
        <v>0</v>
      </c>
      <c r="AA34" s="342">
        <v>6</v>
      </c>
      <c r="AB34" s="342">
        <v>36</v>
      </c>
      <c r="AC34" s="329"/>
      <c r="AD34" s="373">
        <v>238</v>
      </c>
      <c r="AE34" s="371">
        <v>0.04</v>
      </c>
      <c r="AF34" s="368">
        <v>0</v>
      </c>
      <c r="AG34" s="368">
        <v>0.14000000000000001</v>
      </c>
      <c r="AH34" s="368">
        <v>0.5</v>
      </c>
      <c r="AI34" s="368">
        <v>0.49</v>
      </c>
      <c r="AJ34" s="368">
        <v>0.61</v>
      </c>
      <c r="AK34" s="367">
        <v>1</v>
      </c>
      <c r="AL34" s="367">
        <v>1</v>
      </c>
      <c r="AM34" s="368">
        <v>0.41</v>
      </c>
      <c r="AN34" s="368">
        <v>0.03</v>
      </c>
      <c r="AO34" s="329"/>
      <c r="AP34" s="373">
        <v>238</v>
      </c>
      <c r="AQ34" s="371">
        <v>0.51</v>
      </c>
      <c r="AR34" s="367">
        <v>1</v>
      </c>
      <c r="AS34" s="368">
        <v>0.52</v>
      </c>
      <c r="AT34" s="368">
        <v>0.85</v>
      </c>
      <c r="AU34" s="368">
        <v>0.54</v>
      </c>
      <c r="AV34" s="368">
        <v>0.59</v>
      </c>
      <c r="AW34" s="368">
        <v>0.99</v>
      </c>
      <c r="AX34" s="368">
        <v>0.99</v>
      </c>
      <c r="AY34" s="368">
        <v>0.76</v>
      </c>
      <c r="AZ34" s="368">
        <v>0.5</v>
      </c>
      <c r="BA34" s="329"/>
      <c r="BB34" s="373">
        <v>238</v>
      </c>
      <c r="BC34" s="371">
        <v>0.2</v>
      </c>
      <c r="BD34" s="368">
        <v>0</v>
      </c>
      <c r="BE34" s="368">
        <v>0.2</v>
      </c>
      <c r="BF34" s="368">
        <v>0.04</v>
      </c>
      <c r="BG34" s="368">
        <v>0.17</v>
      </c>
      <c r="BH34" s="368">
        <v>0.1</v>
      </c>
      <c r="BI34" s="368">
        <v>0</v>
      </c>
      <c r="BJ34" s="368">
        <v>0</v>
      </c>
      <c r="BK34" s="368">
        <v>0.08</v>
      </c>
      <c r="BL34" s="368">
        <v>0.03</v>
      </c>
      <c r="BM34" s="329"/>
      <c r="BN34" s="474">
        <v>238</v>
      </c>
      <c r="BO34" s="472">
        <v>1</v>
      </c>
      <c r="BP34" s="330">
        <v>0</v>
      </c>
      <c r="BQ34" s="330">
        <v>2</v>
      </c>
      <c r="BR34" s="330">
        <v>2</v>
      </c>
      <c r="BS34" s="330">
        <v>1</v>
      </c>
      <c r="BT34" s="330">
        <v>4</v>
      </c>
      <c r="BU34" s="330">
        <v>0</v>
      </c>
      <c r="BV34" s="330">
        <v>0</v>
      </c>
      <c r="BW34" s="330">
        <v>2</v>
      </c>
      <c r="BX34" s="474">
        <v>2</v>
      </c>
      <c r="BY34" s="507">
        <v>1.4</v>
      </c>
      <c r="BZ34" s="511">
        <v>2</v>
      </c>
      <c r="CA34" s="501">
        <v>2</v>
      </c>
      <c r="CB34" s="329"/>
      <c r="CC34" s="474">
        <v>238</v>
      </c>
      <c r="CD34" s="472">
        <v>0</v>
      </c>
      <c r="CE34" s="330">
        <v>0</v>
      </c>
      <c r="CF34" s="330">
        <v>0</v>
      </c>
      <c r="CG34" s="330">
        <v>0</v>
      </c>
      <c r="CH34" s="330">
        <v>0</v>
      </c>
      <c r="CI34" s="330">
        <v>0</v>
      </c>
      <c r="CJ34" s="330">
        <v>0</v>
      </c>
      <c r="CK34" s="330">
        <v>0</v>
      </c>
      <c r="CL34" s="330">
        <v>0</v>
      </c>
      <c r="CM34" s="474">
        <v>0</v>
      </c>
      <c r="CN34" s="507">
        <v>0</v>
      </c>
      <c r="CO34" s="508">
        <v>0</v>
      </c>
      <c r="CP34" s="501">
        <v>0</v>
      </c>
      <c r="CQ34" s="329"/>
      <c r="CR34" s="474">
        <v>238</v>
      </c>
      <c r="CS34" s="1">
        <v>0</v>
      </c>
      <c r="CT34" s="1">
        <v>0</v>
      </c>
      <c r="CU34" s="1">
        <v>1</v>
      </c>
      <c r="CV34" s="1">
        <v>0</v>
      </c>
      <c r="CW34" s="1">
        <v>0</v>
      </c>
      <c r="CX34" s="1">
        <v>0</v>
      </c>
      <c r="CY34" s="1">
        <v>0</v>
      </c>
      <c r="CZ34" s="1">
        <v>0</v>
      </c>
      <c r="DA34" s="1">
        <v>0</v>
      </c>
      <c r="DB34" s="489">
        <v>0</v>
      </c>
      <c r="DC34" s="500">
        <v>0.1</v>
      </c>
      <c r="DD34" s="501">
        <v>0.14285714285714285</v>
      </c>
      <c r="DE34" s="501">
        <v>0.14285714285714285</v>
      </c>
      <c r="DG34" s="474">
        <v>238</v>
      </c>
      <c r="DH34" s="1">
        <v>0</v>
      </c>
      <c r="DI34" s="1">
        <v>0</v>
      </c>
      <c r="DJ34" s="1">
        <v>0</v>
      </c>
      <c r="DK34" s="1">
        <v>0</v>
      </c>
      <c r="DL34" s="1">
        <v>0</v>
      </c>
      <c r="DM34" s="1">
        <v>0</v>
      </c>
      <c r="DN34" s="1">
        <v>0</v>
      </c>
      <c r="DO34" s="1">
        <v>0</v>
      </c>
      <c r="DP34" s="1">
        <v>0</v>
      </c>
      <c r="DQ34" s="1">
        <v>0</v>
      </c>
      <c r="DR34" s="502">
        <v>0</v>
      </c>
      <c r="DS34" s="501">
        <v>0</v>
      </c>
      <c r="DT34" s="501">
        <v>0</v>
      </c>
      <c r="DV34" s="474">
        <v>238</v>
      </c>
      <c r="DW34" s="1">
        <v>1</v>
      </c>
      <c r="DX34" s="1">
        <v>0</v>
      </c>
      <c r="DY34" s="1">
        <v>1</v>
      </c>
      <c r="DZ34" s="1">
        <v>2</v>
      </c>
      <c r="EA34" s="1">
        <v>1</v>
      </c>
      <c r="EB34" s="1">
        <v>4</v>
      </c>
      <c r="EC34" s="1">
        <v>0</v>
      </c>
      <c r="ED34" s="1">
        <v>0</v>
      </c>
      <c r="EE34" s="1">
        <v>2</v>
      </c>
      <c r="EF34" s="489">
        <v>2</v>
      </c>
      <c r="EG34" s="500">
        <v>1.3</v>
      </c>
      <c r="EH34" s="501">
        <v>1.8571428571428572</v>
      </c>
      <c r="EI34" s="501">
        <v>1.8571428571428572</v>
      </c>
      <c r="EK34" s="240"/>
      <c r="EL34" s="240"/>
      <c r="EM34" s="240"/>
      <c r="EN34" s="240"/>
      <c r="EO34" s="240"/>
      <c r="EP34" s="240"/>
      <c r="EQ34" s="240"/>
      <c r="ER34" s="240"/>
      <c r="ES34" s="240"/>
      <c r="ET34" s="240"/>
      <c r="EU34" s="240"/>
      <c r="EV34" s="240"/>
      <c r="EW34" s="485"/>
    </row>
    <row r="35" spans="2:153" ht="17" thickBot="1">
      <c r="B35" s="329"/>
      <c r="C35" s="427">
        <v>240</v>
      </c>
      <c r="D35" s="423">
        <v>20</v>
      </c>
      <c r="E35" s="388">
        <v>0</v>
      </c>
      <c r="F35" s="382">
        <v>0</v>
      </c>
      <c r="G35" s="382">
        <v>0</v>
      </c>
      <c r="H35" s="342">
        <v>14</v>
      </c>
      <c r="I35" s="342">
        <v>37</v>
      </c>
      <c r="J35" s="342">
        <v>31</v>
      </c>
      <c r="K35" s="342">
        <v>8</v>
      </c>
      <c r="L35" s="342">
        <v>32</v>
      </c>
      <c r="M35" s="342">
        <v>28</v>
      </c>
      <c r="N35" s="431"/>
      <c r="O35" s="515">
        <v>8</v>
      </c>
      <c r="P35" s="515">
        <v>7</v>
      </c>
      <c r="Q35" s="329"/>
      <c r="R35" s="346">
        <v>240</v>
      </c>
      <c r="S35" s="344">
        <v>4</v>
      </c>
      <c r="T35" s="389">
        <v>0</v>
      </c>
      <c r="U35" s="389">
        <v>0</v>
      </c>
      <c r="V35" s="389">
        <v>0</v>
      </c>
      <c r="W35" s="342">
        <v>4</v>
      </c>
      <c r="X35" s="342">
        <v>13</v>
      </c>
      <c r="Y35" s="342">
        <v>13</v>
      </c>
      <c r="Z35" s="342">
        <v>4</v>
      </c>
      <c r="AA35" s="342">
        <v>11</v>
      </c>
      <c r="AB35" s="342">
        <v>3</v>
      </c>
      <c r="AC35" s="329"/>
      <c r="AD35" s="373">
        <v>240</v>
      </c>
      <c r="AE35" s="371">
        <v>0.39</v>
      </c>
      <c r="AF35" s="368">
        <v>0.32</v>
      </c>
      <c r="AG35" s="367">
        <v>1</v>
      </c>
      <c r="AH35" s="367">
        <v>1</v>
      </c>
      <c r="AI35" s="368">
        <v>0.08</v>
      </c>
      <c r="AJ35" s="368">
        <v>0.44</v>
      </c>
      <c r="AK35" s="368">
        <v>0.52</v>
      </c>
      <c r="AL35" s="368">
        <v>0.56999999999999995</v>
      </c>
      <c r="AM35" s="367">
        <v>1</v>
      </c>
      <c r="AN35" s="367">
        <v>1</v>
      </c>
      <c r="AO35" s="329"/>
      <c r="AP35" s="373">
        <v>240</v>
      </c>
      <c r="AQ35" s="371">
        <v>0.4</v>
      </c>
      <c r="AR35" s="368">
        <v>0.34</v>
      </c>
      <c r="AS35" s="367">
        <v>1</v>
      </c>
      <c r="AT35" s="367">
        <v>1</v>
      </c>
      <c r="AU35" s="368">
        <v>0.14000000000000001</v>
      </c>
      <c r="AV35" s="368">
        <v>0.46</v>
      </c>
      <c r="AW35" s="368">
        <v>0.53</v>
      </c>
      <c r="AX35" s="368">
        <v>0.59</v>
      </c>
      <c r="AY35" s="368">
        <v>0.47</v>
      </c>
      <c r="AZ35" s="368">
        <v>0.34</v>
      </c>
      <c r="BA35" s="329"/>
      <c r="BB35" s="373">
        <v>240</v>
      </c>
      <c r="BC35" s="371">
        <v>0.31</v>
      </c>
      <c r="BD35" s="368">
        <v>0.44</v>
      </c>
      <c r="BE35" s="368">
        <v>0</v>
      </c>
      <c r="BF35" s="368">
        <v>0</v>
      </c>
      <c r="BG35" s="368">
        <v>0.54</v>
      </c>
      <c r="BH35" s="368">
        <v>0.25</v>
      </c>
      <c r="BI35" s="368">
        <v>0.3</v>
      </c>
      <c r="BJ35" s="368">
        <v>0.22</v>
      </c>
      <c r="BK35" s="368">
        <v>0.17</v>
      </c>
      <c r="BL35" s="368">
        <v>0.32</v>
      </c>
      <c r="BM35" s="329"/>
      <c r="BN35" s="474">
        <v>240</v>
      </c>
      <c r="BO35" s="472">
        <v>0</v>
      </c>
      <c r="BP35" s="330">
        <v>0</v>
      </c>
      <c r="BQ35" s="330">
        <v>0</v>
      </c>
      <c r="BR35" s="330">
        <v>0</v>
      </c>
      <c r="BS35" s="330">
        <v>1</v>
      </c>
      <c r="BT35" s="330">
        <v>3</v>
      </c>
      <c r="BU35" s="330">
        <v>1</v>
      </c>
      <c r="BV35" s="330">
        <v>2</v>
      </c>
      <c r="BW35" s="330">
        <v>2</v>
      </c>
      <c r="BX35" s="474">
        <v>1</v>
      </c>
      <c r="BY35" s="507">
        <v>1</v>
      </c>
      <c r="BZ35" s="511">
        <v>1.4285714285714286</v>
      </c>
      <c r="CA35" s="501">
        <v>1.25</v>
      </c>
      <c r="CB35" s="329"/>
      <c r="CC35" s="474">
        <v>240</v>
      </c>
      <c r="CD35" s="472">
        <v>0</v>
      </c>
      <c r="CE35" s="330">
        <v>0</v>
      </c>
      <c r="CF35" s="330">
        <v>0</v>
      </c>
      <c r="CG35" s="330">
        <v>0</v>
      </c>
      <c r="CH35" s="330">
        <v>0</v>
      </c>
      <c r="CI35" s="330">
        <v>0</v>
      </c>
      <c r="CJ35" s="330">
        <v>0</v>
      </c>
      <c r="CK35" s="330">
        <v>0</v>
      </c>
      <c r="CL35" s="330">
        <v>0</v>
      </c>
      <c r="CM35" s="474">
        <v>0</v>
      </c>
      <c r="CN35" s="507">
        <v>0</v>
      </c>
      <c r="CO35" s="508">
        <v>0</v>
      </c>
      <c r="CP35" s="501">
        <v>0</v>
      </c>
      <c r="CQ35" s="329"/>
      <c r="CR35" s="474">
        <v>240</v>
      </c>
      <c r="CS35" s="1">
        <v>0</v>
      </c>
      <c r="CT35" s="1">
        <v>0</v>
      </c>
      <c r="CU35" s="1">
        <v>0</v>
      </c>
      <c r="CV35" s="1">
        <v>0</v>
      </c>
      <c r="CW35" s="1">
        <v>0</v>
      </c>
      <c r="CX35" s="1">
        <v>0</v>
      </c>
      <c r="CY35" s="1">
        <v>0</v>
      </c>
      <c r="CZ35" s="1">
        <v>0</v>
      </c>
      <c r="DA35" s="1">
        <v>0</v>
      </c>
      <c r="DB35" s="489">
        <v>0</v>
      </c>
      <c r="DC35" s="500">
        <v>0</v>
      </c>
      <c r="DD35" s="501">
        <v>0</v>
      </c>
      <c r="DE35" s="501">
        <v>0</v>
      </c>
      <c r="DG35" s="474">
        <v>240</v>
      </c>
      <c r="DH35" s="1">
        <v>0</v>
      </c>
      <c r="DI35" s="1">
        <v>0</v>
      </c>
      <c r="DJ35" s="1">
        <v>0</v>
      </c>
      <c r="DK35" s="1">
        <v>0</v>
      </c>
      <c r="DL35" s="1">
        <v>0</v>
      </c>
      <c r="DM35" s="1">
        <v>0</v>
      </c>
      <c r="DN35" s="1">
        <v>0</v>
      </c>
      <c r="DO35" s="1">
        <v>0</v>
      </c>
      <c r="DP35" s="1">
        <v>0</v>
      </c>
      <c r="DQ35" s="1">
        <v>0</v>
      </c>
      <c r="DR35" s="502">
        <v>0</v>
      </c>
      <c r="DS35" s="501">
        <v>0</v>
      </c>
      <c r="DT35" s="501">
        <v>0</v>
      </c>
      <c r="DV35" s="474">
        <v>240</v>
      </c>
      <c r="DW35" s="1">
        <v>0</v>
      </c>
      <c r="DX35" s="1">
        <v>0</v>
      </c>
      <c r="DY35" s="1">
        <v>0</v>
      </c>
      <c r="DZ35" s="1">
        <v>0</v>
      </c>
      <c r="EA35" s="1">
        <v>1</v>
      </c>
      <c r="EB35" s="1">
        <v>3</v>
      </c>
      <c r="EC35" s="1">
        <v>1</v>
      </c>
      <c r="ED35" s="1">
        <v>2</v>
      </c>
      <c r="EE35" s="1">
        <v>2</v>
      </c>
      <c r="EF35" s="489">
        <v>1</v>
      </c>
      <c r="EG35" s="500">
        <v>1</v>
      </c>
      <c r="EH35" s="501">
        <v>1.4285714285714286</v>
      </c>
      <c r="EI35" s="501">
        <v>1.25</v>
      </c>
      <c r="EK35" s="240"/>
      <c r="EL35" s="240"/>
      <c r="EM35" s="240"/>
      <c r="EN35" s="240"/>
      <c r="EO35" s="240"/>
      <c r="EP35" s="240"/>
      <c r="EQ35" s="240"/>
      <c r="ER35" s="240"/>
      <c r="ES35" s="240"/>
      <c r="ET35" s="240"/>
      <c r="EU35" s="240"/>
      <c r="EV35" s="240"/>
      <c r="EW35" s="485"/>
    </row>
    <row r="36" spans="2:153" ht="17" thickBot="1">
      <c r="B36" s="329"/>
      <c r="C36" s="346">
        <v>242</v>
      </c>
      <c r="D36" s="428">
        <v>7</v>
      </c>
      <c r="E36" s="382">
        <v>0</v>
      </c>
      <c r="F36" s="382">
        <v>0</v>
      </c>
      <c r="G36" s="382">
        <v>0</v>
      </c>
      <c r="H36" s="382">
        <v>0</v>
      </c>
      <c r="I36" s="382">
        <v>0</v>
      </c>
      <c r="J36" s="382">
        <v>0</v>
      </c>
      <c r="K36" s="382">
        <v>0</v>
      </c>
      <c r="L36" s="342">
        <v>28</v>
      </c>
      <c r="M36" s="342">
        <v>6</v>
      </c>
      <c r="N36" s="431"/>
      <c r="O36" s="515">
        <v>3</v>
      </c>
      <c r="P36" s="515">
        <v>3</v>
      </c>
      <c r="Q36" s="329"/>
      <c r="R36" s="346">
        <v>242</v>
      </c>
      <c r="S36" s="344">
        <v>2</v>
      </c>
      <c r="T36" s="389">
        <v>0</v>
      </c>
      <c r="U36" s="389">
        <v>0</v>
      </c>
      <c r="V36" s="389">
        <v>0</v>
      </c>
      <c r="W36" s="389">
        <v>0</v>
      </c>
      <c r="X36" s="389">
        <v>0</v>
      </c>
      <c r="Y36" s="389">
        <v>0</v>
      </c>
      <c r="Z36" s="389">
        <v>0</v>
      </c>
      <c r="AA36" s="342">
        <v>6</v>
      </c>
      <c r="AB36" s="342">
        <v>2</v>
      </c>
      <c r="AC36" s="329"/>
      <c r="AD36" s="373">
        <v>242</v>
      </c>
      <c r="AE36" s="371">
        <v>0.82</v>
      </c>
      <c r="AF36" s="367">
        <v>1</v>
      </c>
      <c r="AG36" s="367">
        <v>1</v>
      </c>
      <c r="AH36" s="367">
        <v>1</v>
      </c>
      <c r="AI36" s="367">
        <v>1</v>
      </c>
      <c r="AJ36" s="367">
        <v>1</v>
      </c>
      <c r="AK36" s="367">
        <v>1</v>
      </c>
      <c r="AL36" s="367">
        <v>1</v>
      </c>
      <c r="AM36" s="368">
        <v>0.86</v>
      </c>
      <c r="AN36" s="368">
        <v>0.86</v>
      </c>
      <c r="AO36" s="329"/>
      <c r="AP36" s="373">
        <v>242</v>
      </c>
      <c r="AQ36" s="371">
        <v>0.79</v>
      </c>
      <c r="AR36" s="367">
        <v>1</v>
      </c>
      <c r="AS36" s="367">
        <v>1</v>
      </c>
      <c r="AT36" s="367">
        <v>1</v>
      </c>
      <c r="AU36" s="368">
        <v>0.98</v>
      </c>
      <c r="AV36" s="368">
        <v>0.98</v>
      </c>
      <c r="AW36" s="368">
        <v>0.98</v>
      </c>
      <c r="AX36" s="368">
        <v>0.99</v>
      </c>
      <c r="AY36" s="368">
        <v>0.65</v>
      </c>
      <c r="AZ36" s="368">
        <v>0.8</v>
      </c>
      <c r="BA36" s="329"/>
      <c r="BB36" s="373">
        <v>242</v>
      </c>
      <c r="BC36" s="371">
        <v>0.14000000000000001</v>
      </c>
      <c r="BD36" s="368">
        <v>0</v>
      </c>
      <c r="BE36" s="368">
        <v>0</v>
      </c>
      <c r="BF36" s="368">
        <v>0</v>
      </c>
      <c r="BG36" s="368">
        <v>0</v>
      </c>
      <c r="BH36" s="368">
        <v>0</v>
      </c>
      <c r="BI36" s="368">
        <v>0</v>
      </c>
      <c r="BJ36" s="368">
        <v>0</v>
      </c>
      <c r="BK36" s="368">
        <v>0.13</v>
      </c>
      <c r="BL36" s="368">
        <v>0.08</v>
      </c>
      <c r="BM36" s="329"/>
      <c r="BN36" s="474">
        <v>242</v>
      </c>
      <c r="BO36" s="472">
        <v>2</v>
      </c>
      <c r="BP36" s="330">
        <v>0</v>
      </c>
      <c r="BQ36" s="330">
        <v>0</v>
      </c>
      <c r="BR36" s="330">
        <v>0</v>
      </c>
      <c r="BS36" s="330">
        <v>0</v>
      </c>
      <c r="BT36" s="330">
        <v>0</v>
      </c>
      <c r="BU36" s="330">
        <v>0</v>
      </c>
      <c r="BV36" s="330">
        <v>0</v>
      </c>
      <c r="BW36" s="330">
        <v>3</v>
      </c>
      <c r="BX36" s="474">
        <v>1</v>
      </c>
      <c r="BY36" s="507">
        <v>0.6</v>
      </c>
      <c r="BZ36" s="511">
        <v>2</v>
      </c>
      <c r="CA36" s="501">
        <v>2</v>
      </c>
      <c r="CB36" s="329"/>
      <c r="CC36" s="474">
        <v>242</v>
      </c>
      <c r="CD36" s="472">
        <v>1</v>
      </c>
      <c r="CE36" s="330">
        <v>0</v>
      </c>
      <c r="CF36" s="330">
        <v>0</v>
      </c>
      <c r="CG36" s="330">
        <v>0</v>
      </c>
      <c r="CH36" s="330">
        <v>0</v>
      </c>
      <c r="CI36" s="330">
        <v>0</v>
      </c>
      <c r="CJ36" s="330">
        <v>0</v>
      </c>
      <c r="CK36" s="330">
        <v>0</v>
      </c>
      <c r="CL36" s="330">
        <v>0</v>
      </c>
      <c r="CM36" s="474">
        <v>0</v>
      </c>
      <c r="CN36" s="507">
        <v>0.1</v>
      </c>
      <c r="CO36" s="508">
        <v>0.33333333333333331</v>
      </c>
      <c r="CP36" s="501">
        <v>0.33333333333333331</v>
      </c>
      <c r="CQ36" s="329"/>
      <c r="CR36" s="474">
        <v>242</v>
      </c>
      <c r="CS36" s="1">
        <v>0</v>
      </c>
      <c r="CT36" s="1">
        <v>0</v>
      </c>
      <c r="CU36" s="1">
        <v>0</v>
      </c>
      <c r="CV36" s="1">
        <v>0</v>
      </c>
      <c r="CW36" s="1">
        <v>0</v>
      </c>
      <c r="CX36" s="1">
        <v>0</v>
      </c>
      <c r="CY36" s="1">
        <v>0</v>
      </c>
      <c r="CZ36" s="1">
        <v>0</v>
      </c>
      <c r="DA36" s="1">
        <v>0</v>
      </c>
      <c r="DB36" s="489">
        <v>0</v>
      </c>
      <c r="DC36" s="500">
        <v>0</v>
      </c>
      <c r="DD36" s="501">
        <v>0</v>
      </c>
      <c r="DE36" s="501">
        <v>0</v>
      </c>
      <c r="DG36" s="474">
        <v>242</v>
      </c>
      <c r="DH36" s="1">
        <v>1</v>
      </c>
      <c r="DI36" s="1">
        <v>0</v>
      </c>
      <c r="DJ36" s="1">
        <v>0</v>
      </c>
      <c r="DK36" s="1">
        <v>0</v>
      </c>
      <c r="DL36" s="1">
        <v>0</v>
      </c>
      <c r="DM36" s="1">
        <v>0</v>
      </c>
      <c r="DN36" s="1">
        <v>0</v>
      </c>
      <c r="DO36" s="1">
        <v>0</v>
      </c>
      <c r="DP36" s="1">
        <v>3</v>
      </c>
      <c r="DQ36" s="1">
        <v>1</v>
      </c>
      <c r="DR36" s="502">
        <v>0.5</v>
      </c>
      <c r="DS36" s="501">
        <v>1.6666666666666667</v>
      </c>
      <c r="DT36" s="501">
        <v>1.6666666666666667</v>
      </c>
      <c r="DV36" s="474">
        <v>242</v>
      </c>
      <c r="DW36" s="1">
        <v>0</v>
      </c>
      <c r="DX36" s="1">
        <v>0</v>
      </c>
      <c r="DY36" s="1">
        <v>0</v>
      </c>
      <c r="DZ36" s="1">
        <v>0</v>
      </c>
      <c r="EA36" s="1">
        <v>0</v>
      </c>
      <c r="EB36" s="1">
        <v>0</v>
      </c>
      <c r="EC36" s="1">
        <v>0</v>
      </c>
      <c r="ED36" s="1">
        <v>0</v>
      </c>
      <c r="EE36" s="1">
        <v>0</v>
      </c>
      <c r="EF36" s="489">
        <v>0</v>
      </c>
      <c r="EG36" s="500">
        <v>0</v>
      </c>
      <c r="EH36" s="501">
        <v>0</v>
      </c>
      <c r="EI36" s="501">
        <v>0</v>
      </c>
      <c r="EK36" s="240"/>
      <c r="EL36" s="240"/>
      <c r="EM36" s="240"/>
      <c r="EN36" s="240"/>
      <c r="EO36" s="240"/>
      <c r="EP36" s="240"/>
      <c r="EQ36" s="240"/>
      <c r="ER36" s="240"/>
      <c r="ES36" s="240"/>
      <c r="ET36" s="240"/>
      <c r="EU36" s="240"/>
      <c r="EV36" s="240"/>
      <c r="EW36" s="485"/>
    </row>
    <row r="37" spans="2:153" ht="17" thickBot="1">
      <c r="B37" s="329"/>
      <c r="C37" s="427">
        <v>243</v>
      </c>
      <c r="D37" s="423">
        <v>22</v>
      </c>
      <c r="E37" s="344">
        <v>12</v>
      </c>
      <c r="F37" s="342">
        <v>0</v>
      </c>
      <c r="G37" s="385">
        <v>0</v>
      </c>
      <c r="H37" s="385">
        <v>0</v>
      </c>
      <c r="I37" s="342">
        <v>7</v>
      </c>
      <c r="J37" s="385">
        <v>0</v>
      </c>
      <c r="K37" s="385">
        <v>0</v>
      </c>
      <c r="L37" s="385">
        <v>0</v>
      </c>
      <c r="M37" s="385">
        <v>0</v>
      </c>
      <c r="N37" s="460"/>
      <c r="O37" s="516">
        <v>4</v>
      </c>
      <c r="P37" s="515">
        <v>3</v>
      </c>
      <c r="Q37" s="329"/>
      <c r="R37" s="346">
        <v>243</v>
      </c>
      <c r="S37" s="344">
        <v>5</v>
      </c>
      <c r="T37" s="342">
        <v>3</v>
      </c>
      <c r="U37" s="389">
        <v>0</v>
      </c>
      <c r="V37" s="389">
        <v>0</v>
      </c>
      <c r="W37" s="389">
        <v>0</v>
      </c>
      <c r="X37" s="342">
        <v>3</v>
      </c>
      <c r="Y37" s="389">
        <v>0</v>
      </c>
      <c r="Z37" s="389">
        <v>0</v>
      </c>
      <c r="AA37" s="389">
        <v>0</v>
      </c>
      <c r="AB37" s="389">
        <v>0</v>
      </c>
      <c r="AC37" s="329"/>
      <c r="AD37" s="373">
        <v>243</v>
      </c>
      <c r="AE37" s="371">
        <v>0.59</v>
      </c>
      <c r="AF37" s="368">
        <v>0.85</v>
      </c>
      <c r="AG37" s="367">
        <v>1</v>
      </c>
      <c r="AH37" s="368" t="s">
        <v>217</v>
      </c>
      <c r="AI37" s="368" t="s">
        <v>217</v>
      </c>
      <c r="AJ37" s="368">
        <v>0.01</v>
      </c>
      <c r="AK37" s="368" t="s">
        <v>217</v>
      </c>
      <c r="AL37" s="368" t="s">
        <v>217</v>
      </c>
      <c r="AM37" s="368" t="s">
        <v>217</v>
      </c>
      <c r="AN37" s="368" t="s">
        <v>217</v>
      </c>
      <c r="AO37" s="329"/>
      <c r="AP37" s="373">
        <v>243</v>
      </c>
      <c r="AQ37" s="371">
        <v>0.6</v>
      </c>
      <c r="AR37" s="368">
        <v>0.84</v>
      </c>
      <c r="AS37" s="368">
        <v>0.97</v>
      </c>
      <c r="AT37" s="368" t="s">
        <v>217</v>
      </c>
      <c r="AU37" s="368" t="s">
        <v>217</v>
      </c>
      <c r="AV37" s="368">
        <v>0.86</v>
      </c>
      <c r="AW37" s="368" t="s">
        <v>217</v>
      </c>
      <c r="AX37" s="368" t="s">
        <v>217</v>
      </c>
      <c r="AY37" s="368" t="s">
        <v>217</v>
      </c>
      <c r="AZ37" s="368" t="s">
        <v>217</v>
      </c>
      <c r="BA37" s="329"/>
      <c r="BB37" s="373">
        <v>243</v>
      </c>
      <c r="BC37" s="371">
        <v>0.18</v>
      </c>
      <c r="BD37" s="368">
        <v>0.16</v>
      </c>
      <c r="BE37" s="368">
        <v>0.02</v>
      </c>
      <c r="BF37" s="368" t="s">
        <v>217</v>
      </c>
      <c r="BG37" s="368" t="s">
        <v>217</v>
      </c>
      <c r="BH37" s="368">
        <v>0.02</v>
      </c>
      <c r="BI37" s="368" t="s">
        <v>217</v>
      </c>
      <c r="BJ37" s="368" t="s">
        <v>217</v>
      </c>
      <c r="BK37" s="368" t="s">
        <v>217</v>
      </c>
      <c r="BL37" s="368" t="s">
        <v>217</v>
      </c>
      <c r="BM37" s="329"/>
      <c r="BN37" s="474">
        <v>243</v>
      </c>
      <c r="BO37" s="472">
        <v>2</v>
      </c>
      <c r="BP37" s="330">
        <v>1</v>
      </c>
      <c r="BQ37" s="330">
        <v>0</v>
      </c>
      <c r="BR37" s="330">
        <v>0</v>
      </c>
      <c r="BS37" s="330">
        <v>0</v>
      </c>
      <c r="BT37" s="330">
        <v>1</v>
      </c>
      <c r="BU37" s="330">
        <v>0</v>
      </c>
      <c r="BV37" s="330">
        <v>0</v>
      </c>
      <c r="BW37" s="330">
        <v>0</v>
      </c>
      <c r="BX37" s="474">
        <v>0</v>
      </c>
      <c r="BY37" s="507">
        <v>0.4</v>
      </c>
      <c r="BZ37" s="511">
        <v>1.3333333333333333</v>
      </c>
      <c r="CA37" s="501">
        <v>1</v>
      </c>
      <c r="CB37" s="329"/>
      <c r="CC37" s="474">
        <v>243</v>
      </c>
      <c r="CD37" s="472">
        <v>0</v>
      </c>
      <c r="CE37" s="330">
        <v>0</v>
      </c>
      <c r="CF37" s="330">
        <v>0</v>
      </c>
      <c r="CG37" s="330">
        <v>0</v>
      </c>
      <c r="CH37" s="330">
        <v>0</v>
      </c>
      <c r="CI37" s="330">
        <v>0</v>
      </c>
      <c r="CJ37" s="330">
        <v>0</v>
      </c>
      <c r="CK37" s="330">
        <v>0</v>
      </c>
      <c r="CL37" s="330">
        <v>0</v>
      </c>
      <c r="CM37" s="474">
        <v>0</v>
      </c>
      <c r="CN37" s="507">
        <v>0</v>
      </c>
      <c r="CO37" s="508">
        <v>0</v>
      </c>
      <c r="CP37" s="501">
        <v>0</v>
      </c>
      <c r="CQ37" s="329"/>
      <c r="CR37" s="474">
        <v>243</v>
      </c>
      <c r="CS37" s="1">
        <v>1</v>
      </c>
      <c r="CT37" s="1">
        <v>1</v>
      </c>
      <c r="CU37" s="1">
        <v>0</v>
      </c>
      <c r="CV37" s="1">
        <v>0</v>
      </c>
      <c r="CW37" s="1">
        <v>0</v>
      </c>
      <c r="CX37" s="1">
        <v>1</v>
      </c>
      <c r="CY37" s="1">
        <v>0</v>
      </c>
      <c r="CZ37" s="1">
        <v>0</v>
      </c>
      <c r="DA37" s="1">
        <v>0</v>
      </c>
      <c r="DB37" s="489">
        <v>0</v>
      </c>
      <c r="DC37" s="500">
        <v>0.3</v>
      </c>
      <c r="DD37" s="501">
        <v>1</v>
      </c>
      <c r="DE37" s="501">
        <v>0.75</v>
      </c>
      <c r="DG37" s="474">
        <v>243</v>
      </c>
      <c r="DH37" s="1">
        <v>1</v>
      </c>
      <c r="DI37" s="1">
        <v>0</v>
      </c>
      <c r="DJ37" s="1">
        <v>0</v>
      </c>
      <c r="DK37" s="1">
        <v>0</v>
      </c>
      <c r="DL37" s="1">
        <v>0</v>
      </c>
      <c r="DM37" s="1">
        <v>0</v>
      </c>
      <c r="DN37" s="1">
        <v>0</v>
      </c>
      <c r="DO37" s="1">
        <v>0</v>
      </c>
      <c r="DP37" s="1">
        <v>0</v>
      </c>
      <c r="DQ37" s="1">
        <v>0</v>
      </c>
      <c r="DR37" s="502">
        <v>0.1</v>
      </c>
      <c r="DS37" s="501">
        <v>0.33333333333333331</v>
      </c>
      <c r="DT37" s="501">
        <v>0.25</v>
      </c>
      <c r="DV37" s="474">
        <v>243</v>
      </c>
      <c r="DW37" s="1">
        <v>0</v>
      </c>
      <c r="DX37" s="1">
        <v>0</v>
      </c>
      <c r="DY37" s="1">
        <v>0</v>
      </c>
      <c r="DZ37" s="1">
        <v>0</v>
      </c>
      <c r="EA37" s="1">
        <v>0</v>
      </c>
      <c r="EB37" s="1">
        <v>0</v>
      </c>
      <c r="EC37" s="1">
        <v>0</v>
      </c>
      <c r="ED37" s="1">
        <v>0</v>
      </c>
      <c r="EE37" s="1">
        <v>0</v>
      </c>
      <c r="EF37" s="489">
        <v>0</v>
      </c>
      <c r="EG37" s="500">
        <v>0</v>
      </c>
      <c r="EH37" s="501">
        <v>0</v>
      </c>
      <c r="EI37" s="501">
        <v>0</v>
      </c>
      <c r="EK37" s="240"/>
      <c r="EL37" s="240"/>
      <c r="EM37" s="240"/>
      <c r="EN37" s="240"/>
      <c r="EO37" s="240"/>
      <c r="EP37" s="240"/>
      <c r="EQ37" s="240"/>
      <c r="ER37" s="240"/>
      <c r="ES37" s="240"/>
      <c r="ET37" s="240"/>
      <c r="EU37" s="240"/>
      <c r="EV37" s="240"/>
      <c r="EW37" s="485"/>
    </row>
    <row r="38" spans="2:153">
      <c r="B38" s="329"/>
      <c r="C38" s="346">
        <v>244</v>
      </c>
      <c r="D38" s="348">
        <v>22</v>
      </c>
      <c r="E38" s="342">
        <v>27</v>
      </c>
      <c r="F38" s="342">
        <v>33</v>
      </c>
      <c r="G38" s="342">
        <v>22</v>
      </c>
      <c r="H38" s="342">
        <v>20</v>
      </c>
      <c r="I38" s="342">
        <v>35</v>
      </c>
      <c r="J38" s="342">
        <v>19</v>
      </c>
      <c r="K38" s="342">
        <v>15</v>
      </c>
      <c r="L38" s="342">
        <v>18</v>
      </c>
      <c r="M38" s="342">
        <v>23</v>
      </c>
      <c r="N38" s="431"/>
      <c r="O38" s="515">
        <v>10</v>
      </c>
      <c r="P38" s="515">
        <v>10</v>
      </c>
      <c r="Q38" s="329"/>
      <c r="R38" s="346">
        <v>244</v>
      </c>
      <c r="S38" s="344">
        <v>11</v>
      </c>
      <c r="T38" s="342">
        <v>18</v>
      </c>
      <c r="U38" s="342">
        <v>27</v>
      </c>
      <c r="V38" s="342">
        <v>19</v>
      </c>
      <c r="W38" s="342">
        <v>13</v>
      </c>
      <c r="X38" s="342">
        <v>20</v>
      </c>
      <c r="Y38" s="342">
        <v>18</v>
      </c>
      <c r="Z38" s="342">
        <v>8</v>
      </c>
      <c r="AA38" s="342">
        <v>10</v>
      </c>
      <c r="AB38" s="342">
        <v>18</v>
      </c>
      <c r="AC38" s="329"/>
      <c r="AD38" s="373">
        <v>244</v>
      </c>
      <c r="AE38" s="371">
        <v>0.52</v>
      </c>
      <c r="AF38" s="368">
        <v>0.62</v>
      </c>
      <c r="AG38" s="368">
        <v>0.64</v>
      </c>
      <c r="AH38" s="368">
        <v>0.71</v>
      </c>
      <c r="AI38" s="368">
        <v>0.73</v>
      </c>
      <c r="AJ38" s="368">
        <v>0.62</v>
      </c>
      <c r="AK38" s="368">
        <v>0.7</v>
      </c>
      <c r="AL38" s="368">
        <v>0.56000000000000005</v>
      </c>
      <c r="AM38" s="368">
        <v>0.7</v>
      </c>
      <c r="AN38" s="368">
        <v>0.75</v>
      </c>
      <c r="AO38" s="329"/>
      <c r="AP38" s="373">
        <v>244</v>
      </c>
      <c r="AQ38" s="371">
        <v>0.55000000000000004</v>
      </c>
      <c r="AR38" s="368">
        <v>0.73</v>
      </c>
      <c r="AS38" s="368">
        <v>0.69</v>
      </c>
      <c r="AT38" s="368">
        <v>0.75</v>
      </c>
      <c r="AU38" s="368">
        <v>0.74</v>
      </c>
      <c r="AV38" s="368">
        <v>0.65</v>
      </c>
      <c r="AW38" s="368">
        <v>0.74</v>
      </c>
      <c r="AX38" s="368">
        <v>0.64</v>
      </c>
      <c r="AY38" s="368">
        <v>0.73</v>
      </c>
      <c r="AZ38" s="368">
        <v>0.71</v>
      </c>
      <c r="BA38" s="329"/>
      <c r="BB38" s="373">
        <v>244</v>
      </c>
      <c r="BC38" s="371">
        <v>0.22</v>
      </c>
      <c r="BD38" s="368">
        <v>0.03</v>
      </c>
      <c r="BE38" s="368">
        <v>0.03</v>
      </c>
      <c r="BF38" s="368">
        <v>0.04</v>
      </c>
      <c r="BG38" s="368">
        <v>7.0000000000000007E-2</v>
      </c>
      <c r="BH38" s="368">
        <v>0.03</v>
      </c>
      <c r="BI38" s="368">
        <v>0.02</v>
      </c>
      <c r="BJ38" s="368">
        <v>0.05</v>
      </c>
      <c r="BK38" s="368">
        <v>0.05</v>
      </c>
      <c r="BL38" s="368">
        <v>0.05</v>
      </c>
      <c r="BM38" s="329"/>
      <c r="BN38" s="474">
        <v>244</v>
      </c>
      <c r="BO38" s="472">
        <v>0</v>
      </c>
      <c r="BP38" s="330">
        <v>1</v>
      </c>
      <c r="BQ38" s="330">
        <v>2</v>
      </c>
      <c r="BR38" s="330">
        <v>1</v>
      </c>
      <c r="BS38" s="330">
        <v>2</v>
      </c>
      <c r="BT38" s="330">
        <v>5</v>
      </c>
      <c r="BU38" s="330">
        <v>0</v>
      </c>
      <c r="BV38" s="330">
        <v>2</v>
      </c>
      <c r="BW38" s="330">
        <v>2</v>
      </c>
      <c r="BX38" s="474">
        <v>1</v>
      </c>
      <c r="BY38" s="507">
        <v>1.6</v>
      </c>
      <c r="BZ38" s="511">
        <v>1.6</v>
      </c>
      <c r="CA38" s="501">
        <v>1.6</v>
      </c>
      <c r="CB38" s="329"/>
      <c r="CC38" s="474">
        <v>244</v>
      </c>
      <c r="CD38" s="472">
        <v>0</v>
      </c>
      <c r="CE38" s="330">
        <v>0</v>
      </c>
      <c r="CF38" s="330">
        <v>1</v>
      </c>
      <c r="CG38" s="330">
        <v>1</v>
      </c>
      <c r="CH38" s="330">
        <v>1</v>
      </c>
      <c r="CI38" s="330">
        <v>0</v>
      </c>
      <c r="CJ38" s="330">
        <v>0</v>
      </c>
      <c r="CK38" s="330">
        <v>1</v>
      </c>
      <c r="CL38" s="330">
        <v>2</v>
      </c>
      <c r="CM38" s="474">
        <v>1</v>
      </c>
      <c r="CN38" s="507">
        <v>0.7</v>
      </c>
      <c r="CO38" s="508">
        <v>0.7</v>
      </c>
      <c r="CP38" s="501">
        <v>0.7</v>
      </c>
      <c r="CQ38" s="329"/>
      <c r="CR38" s="474">
        <v>244</v>
      </c>
      <c r="CS38" s="1">
        <v>0</v>
      </c>
      <c r="CT38" s="1">
        <v>0</v>
      </c>
      <c r="CU38" s="1">
        <v>0</v>
      </c>
      <c r="CV38" s="1">
        <v>0</v>
      </c>
      <c r="CW38" s="1">
        <v>0</v>
      </c>
      <c r="CX38" s="1">
        <v>0</v>
      </c>
      <c r="CY38" s="1">
        <v>0</v>
      </c>
      <c r="CZ38" s="1">
        <v>0</v>
      </c>
      <c r="DA38" s="1">
        <v>0</v>
      </c>
      <c r="DB38" s="489">
        <v>0</v>
      </c>
      <c r="DC38" s="500">
        <v>0</v>
      </c>
      <c r="DD38" s="501">
        <v>0</v>
      </c>
      <c r="DE38" s="501">
        <v>0</v>
      </c>
      <c r="DG38" s="474">
        <v>244</v>
      </c>
      <c r="DH38" s="1">
        <v>0</v>
      </c>
      <c r="DI38" s="1">
        <v>1</v>
      </c>
      <c r="DJ38" s="1">
        <v>1</v>
      </c>
      <c r="DK38" s="1">
        <v>0</v>
      </c>
      <c r="DL38" s="1">
        <v>1</v>
      </c>
      <c r="DM38" s="1">
        <v>5</v>
      </c>
      <c r="DN38" s="1">
        <v>0</v>
      </c>
      <c r="DO38" s="1">
        <v>1</v>
      </c>
      <c r="DP38" s="1">
        <v>0</v>
      </c>
      <c r="DQ38" s="1">
        <v>0</v>
      </c>
      <c r="DR38" s="502">
        <v>0.9</v>
      </c>
      <c r="DS38" s="501">
        <v>0.9</v>
      </c>
      <c r="DT38" s="501">
        <v>0.9</v>
      </c>
      <c r="DV38" s="474">
        <v>244</v>
      </c>
      <c r="DW38" s="1">
        <v>0</v>
      </c>
      <c r="DX38" s="1">
        <v>0</v>
      </c>
      <c r="DY38" s="1">
        <v>0</v>
      </c>
      <c r="DZ38" s="1">
        <v>0</v>
      </c>
      <c r="EA38" s="1">
        <v>0</v>
      </c>
      <c r="EB38" s="1">
        <v>0</v>
      </c>
      <c r="EC38" s="1">
        <v>0</v>
      </c>
      <c r="ED38" s="1">
        <v>0</v>
      </c>
      <c r="EE38" s="1">
        <v>0</v>
      </c>
      <c r="EF38" s="489">
        <v>0</v>
      </c>
      <c r="EG38" s="500">
        <v>0</v>
      </c>
      <c r="EH38" s="501">
        <v>0</v>
      </c>
      <c r="EI38" s="501">
        <v>0</v>
      </c>
      <c r="EK38" s="240"/>
      <c r="EL38" s="240"/>
      <c r="EM38" s="240"/>
      <c r="EN38" s="240"/>
      <c r="EO38" s="240"/>
      <c r="EP38" s="240"/>
      <c r="EQ38" s="240"/>
      <c r="ER38" s="240"/>
      <c r="ES38" s="240"/>
      <c r="ET38" s="240"/>
      <c r="EU38" s="240"/>
      <c r="EV38" s="240"/>
      <c r="EW38" s="485"/>
    </row>
    <row r="39" spans="2:153">
      <c r="B39" s="329"/>
      <c r="C39" s="346">
        <v>245</v>
      </c>
      <c r="D39" s="344">
        <v>18</v>
      </c>
      <c r="E39" s="382">
        <v>1</v>
      </c>
      <c r="F39" s="382">
        <v>0</v>
      </c>
      <c r="G39" s="382">
        <v>1</v>
      </c>
      <c r="H39" s="342">
        <v>14</v>
      </c>
      <c r="I39" s="342">
        <v>12</v>
      </c>
      <c r="J39" s="382">
        <v>0</v>
      </c>
      <c r="K39" s="342">
        <v>23</v>
      </c>
      <c r="L39" s="382">
        <v>0</v>
      </c>
      <c r="M39" s="342">
        <v>7</v>
      </c>
      <c r="N39" s="431"/>
      <c r="O39" s="515">
        <v>5</v>
      </c>
      <c r="P39" s="515">
        <v>7</v>
      </c>
      <c r="Q39" s="329"/>
      <c r="R39" s="346">
        <v>245</v>
      </c>
      <c r="S39" s="344">
        <v>8</v>
      </c>
      <c r="T39" s="342">
        <v>1</v>
      </c>
      <c r="U39" s="389">
        <v>0</v>
      </c>
      <c r="V39" s="342">
        <v>1</v>
      </c>
      <c r="W39" s="342">
        <v>11</v>
      </c>
      <c r="X39" s="342">
        <v>11</v>
      </c>
      <c r="Y39" s="389">
        <v>0</v>
      </c>
      <c r="Z39" s="342">
        <v>5</v>
      </c>
      <c r="AA39" s="389">
        <v>0</v>
      </c>
      <c r="AB39" s="342">
        <v>2</v>
      </c>
      <c r="AC39" s="329"/>
      <c r="AD39" s="373">
        <v>245</v>
      </c>
      <c r="AE39" s="371">
        <v>0.67</v>
      </c>
      <c r="AF39" s="368">
        <v>0.92</v>
      </c>
      <c r="AG39" s="367">
        <v>1</v>
      </c>
      <c r="AH39" s="367">
        <v>1</v>
      </c>
      <c r="AI39" s="368">
        <v>0.73</v>
      </c>
      <c r="AJ39" s="368">
        <v>0.83</v>
      </c>
      <c r="AK39" s="367">
        <v>1</v>
      </c>
      <c r="AL39" s="368">
        <v>0.46</v>
      </c>
      <c r="AM39" s="367">
        <v>1</v>
      </c>
      <c r="AN39" s="368">
        <v>0.92</v>
      </c>
      <c r="AO39" s="329"/>
      <c r="AP39" s="373">
        <v>245</v>
      </c>
      <c r="AQ39" s="371">
        <v>0.64</v>
      </c>
      <c r="AR39" s="368">
        <v>0.98</v>
      </c>
      <c r="AS39" s="367">
        <v>1</v>
      </c>
      <c r="AT39" s="368">
        <v>0.99</v>
      </c>
      <c r="AU39" s="368">
        <v>0.85</v>
      </c>
      <c r="AV39" s="368">
        <v>0.86</v>
      </c>
      <c r="AW39" s="367">
        <v>1</v>
      </c>
      <c r="AX39" s="368">
        <v>0.09</v>
      </c>
      <c r="AY39" s="368">
        <v>0.99</v>
      </c>
      <c r="AZ39" s="368">
        <v>0.89</v>
      </c>
      <c r="BA39" s="329"/>
      <c r="BB39" s="373">
        <v>245</v>
      </c>
      <c r="BC39" s="371">
        <v>0.06</v>
      </c>
      <c r="BD39" s="368">
        <v>0</v>
      </c>
      <c r="BE39" s="368">
        <v>0</v>
      </c>
      <c r="BF39" s="368">
        <v>0</v>
      </c>
      <c r="BG39" s="368">
        <v>0.04</v>
      </c>
      <c r="BH39" s="368">
        <v>0.04</v>
      </c>
      <c r="BI39" s="368">
        <v>0</v>
      </c>
      <c r="BJ39" s="368">
        <v>0.37</v>
      </c>
      <c r="BK39" s="368">
        <v>0.01</v>
      </c>
      <c r="BL39" s="368">
        <v>0.05</v>
      </c>
      <c r="BM39" s="329"/>
      <c r="BN39" s="474">
        <v>245</v>
      </c>
      <c r="BO39" s="472">
        <v>3</v>
      </c>
      <c r="BP39" s="330">
        <v>1</v>
      </c>
      <c r="BQ39" s="330">
        <v>0</v>
      </c>
      <c r="BR39" s="330">
        <v>1</v>
      </c>
      <c r="BS39" s="330">
        <v>2</v>
      </c>
      <c r="BT39" s="330">
        <v>0</v>
      </c>
      <c r="BU39" s="330">
        <v>0</v>
      </c>
      <c r="BV39" s="330">
        <v>2</v>
      </c>
      <c r="BW39" s="330">
        <v>0</v>
      </c>
      <c r="BX39" s="474">
        <v>0</v>
      </c>
      <c r="BY39" s="507">
        <v>0.9</v>
      </c>
      <c r="BZ39" s="511">
        <v>1.2857142857142858</v>
      </c>
      <c r="CA39" s="501">
        <v>1.8</v>
      </c>
      <c r="CB39" s="329"/>
      <c r="CC39" s="474">
        <v>245</v>
      </c>
      <c r="CD39" s="472">
        <v>0</v>
      </c>
      <c r="CE39" s="330">
        <v>0</v>
      </c>
      <c r="CF39" s="330">
        <v>0</v>
      </c>
      <c r="CG39" s="330">
        <v>0</v>
      </c>
      <c r="CH39" s="330">
        <v>0</v>
      </c>
      <c r="CI39" s="330">
        <v>0</v>
      </c>
      <c r="CJ39" s="330">
        <v>0</v>
      </c>
      <c r="CK39" s="330">
        <v>0</v>
      </c>
      <c r="CL39" s="330">
        <v>0</v>
      </c>
      <c r="CM39" s="474">
        <v>0</v>
      </c>
      <c r="CN39" s="507">
        <v>0</v>
      </c>
      <c r="CO39" s="508">
        <v>0</v>
      </c>
      <c r="CP39" s="501">
        <v>0</v>
      </c>
      <c r="CQ39" s="329"/>
      <c r="CR39" s="474">
        <v>245</v>
      </c>
      <c r="CS39" s="1">
        <v>0</v>
      </c>
      <c r="CT39" s="1">
        <v>0</v>
      </c>
      <c r="CU39" s="1">
        <v>0</v>
      </c>
      <c r="CV39" s="1">
        <v>0</v>
      </c>
      <c r="CW39" s="1">
        <v>0</v>
      </c>
      <c r="CX39" s="1">
        <v>0</v>
      </c>
      <c r="CY39" s="1">
        <v>0</v>
      </c>
      <c r="CZ39" s="1">
        <v>0</v>
      </c>
      <c r="DA39" s="1">
        <v>0</v>
      </c>
      <c r="DB39" s="489">
        <v>0</v>
      </c>
      <c r="DC39" s="500">
        <v>0</v>
      </c>
      <c r="DD39" s="501">
        <v>0</v>
      </c>
      <c r="DE39" s="501">
        <v>0</v>
      </c>
      <c r="DG39" s="474">
        <v>245</v>
      </c>
      <c r="DH39" s="1">
        <v>3</v>
      </c>
      <c r="DI39" s="1">
        <v>1</v>
      </c>
      <c r="DJ39" s="1">
        <v>0</v>
      </c>
      <c r="DK39" s="1">
        <v>1</v>
      </c>
      <c r="DL39" s="1">
        <v>2</v>
      </c>
      <c r="DM39" s="1">
        <v>0</v>
      </c>
      <c r="DN39" s="1">
        <v>0</v>
      </c>
      <c r="DO39" s="1">
        <v>2</v>
      </c>
      <c r="DP39" s="1">
        <v>0</v>
      </c>
      <c r="DQ39" s="1">
        <v>0</v>
      </c>
      <c r="DR39" s="502">
        <v>0.9</v>
      </c>
      <c r="DS39" s="501">
        <v>1.2857142857142858</v>
      </c>
      <c r="DT39" s="501">
        <v>1.8</v>
      </c>
      <c r="DV39" s="474">
        <v>245</v>
      </c>
      <c r="DW39" s="1">
        <v>0</v>
      </c>
      <c r="DX39" s="1">
        <v>0</v>
      </c>
      <c r="DY39" s="1">
        <v>0</v>
      </c>
      <c r="DZ39" s="1">
        <v>0</v>
      </c>
      <c r="EA39" s="1">
        <v>0</v>
      </c>
      <c r="EB39" s="1">
        <v>0</v>
      </c>
      <c r="EC39" s="1">
        <v>0</v>
      </c>
      <c r="ED39" s="1">
        <v>0</v>
      </c>
      <c r="EE39" s="1">
        <v>0</v>
      </c>
      <c r="EF39" s="489">
        <v>0</v>
      </c>
      <c r="EG39" s="500">
        <v>0</v>
      </c>
      <c r="EH39" s="501">
        <v>0</v>
      </c>
      <c r="EI39" s="501">
        <v>0</v>
      </c>
      <c r="EK39" s="240"/>
      <c r="EL39" s="240"/>
      <c r="EM39" s="240"/>
      <c r="EN39" s="240"/>
      <c r="EO39" s="240"/>
      <c r="EP39" s="240"/>
      <c r="EQ39" s="240"/>
      <c r="ER39" s="240"/>
      <c r="ES39" s="240"/>
      <c r="ET39" s="240"/>
      <c r="EU39" s="240"/>
      <c r="EV39" s="240"/>
      <c r="EW39" s="485"/>
    </row>
    <row r="40" spans="2:153" ht="17" thickBot="1">
      <c r="B40" s="329"/>
      <c r="C40" s="346">
        <v>248</v>
      </c>
      <c r="D40" s="344">
        <v>14</v>
      </c>
      <c r="E40" s="342">
        <v>1</v>
      </c>
      <c r="F40" s="424">
        <v>2</v>
      </c>
      <c r="G40" s="342">
        <v>6</v>
      </c>
      <c r="H40" s="342">
        <v>5</v>
      </c>
      <c r="I40" s="342">
        <v>1</v>
      </c>
      <c r="J40" s="342">
        <v>1</v>
      </c>
      <c r="K40" s="342">
        <v>29</v>
      </c>
      <c r="L40" s="389">
        <v>0</v>
      </c>
      <c r="M40" s="342">
        <v>1</v>
      </c>
      <c r="N40" s="431"/>
      <c r="O40" s="515">
        <v>10</v>
      </c>
      <c r="P40" s="515">
        <v>9</v>
      </c>
      <c r="Q40" s="329"/>
      <c r="R40" s="346">
        <v>248</v>
      </c>
      <c r="S40" s="344">
        <v>7</v>
      </c>
      <c r="T40" s="342">
        <v>1</v>
      </c>
      <c r="U40" s="342">
        <v>1</v>
      </c>
      <c r="V40" s="342">
        <v>4</v>
      </c>
      <c r="W40" s="342">
        <v>2</v>
      </c>
      <c r="X40" s="389">
        <v>0</v>
      </c>
      <c r="Y40" s="389">
        <v>0</v>
      </c>
      <c r="Z40" s="342">
        <v>22</v>
      </c>
      <c r="AA40" s="389">
        <v>0</v>
      </c>
      <c r="AB40" s="389">
        <v>0</v>
      </c>
      <c r="AC40" s="329"/>
      <c r="AD40" s="373">
        <v>248</v>
      </c>
      <c r="AE40" s="371">
        <v>0.57999999999999996</v>
      </c>
      <c r="AF40" s="368">
        <v>0.72</v>
      </c>
      <c r="AG40" s="368">
        <v>0.74</v>
      </c>
      <c r="AH40" s="368">
        <v>0.62</v>
      </c>
      <c r="AI40" s="368">
        <v>0.63</v>
      </c>
      <c r="AJ40" s="368">
        <v>0.83</v>
      </c>
      <c r="AK40" s="368">
        <v>0.66</v>
      </c>
      <c r="AL40" s="368">
        <v>0.64</v>
      </c>
      <c r="AM40" s="368">
        <v>0.64</v>
      </c>
      <c r="AN40" s="368">
        <v>0.6</v>
      </c>
      <c r="AO40" s="329"/>
      <c r="AP40" s="373">
        <v>248</v>
      </c>
      <c r="AQ40" s="371">
        <v>0.68</v>
      </c>
      <c r="AR40" s="368">
        <v>0.88</v>
      </c>
      <c r="AS40" s="368">
        <v>0.93</v>
      </c>
      <c r="AT40" s="368">
        <v>0.78</v>
      </c>
      <c r="AU40" s="368">
        <v>0.85</v>
      </c>
      <c r="AV40" s="368">
        <v>0.95</v>
      </c>
      <c r="AW40" s="368">
        <v>0.94</v>
      </c>
      <c r="AX40" s="368">
        <v>0.7</v>
      </c>
      <c r="AY40" s="368">
        <v>0.94</v>
      </c>
      <c r="AZ40" s="368">
        <v>0.96</v>
      </c>
      <c r="BA40" s="329"/>
      <c r="BB40" s="373">
        <v>248</v>
      </c>
      <c r="BC40" s="371">
        <v>0.15</v>
      </c>
      <c r="BD40" s="368">
        <v>0.13</v>
      </c>
      <c r="BE40" s="368">
        <v>0.09</v>
      </c>
      <c r="BF40" s="368">
        <v>0.12</v>
      </c>
      <c r="BG40" s="368">
        <v>0.13</v>
      </c>
      <c r="BH40" s="368">
        <v>0.05</v>
      </c>
      <c r="BI40" s="368">
        <v>0.08</v>
      </c>
      <c r="BJ40" s="368">
        <v>0.08</v>
      </c>
      <c r="BK40" s="368">
        <v>0.08</v>
      </c>
      <c r="BL40" s="368">
        <v>0.1</v>
      </c>
      <c r="BM40" s="329"/>
      <c r="BN40" s="474">
        <v>248</v>
      </c>
      <c r="BO40" s="472">
        <v>1</v>
      </c>
      <c r="BP40" s="330">
        <v>0</v>
      </c>
      <c r="BQ40" s="330">
        <v>0</v>
      </c>
      <c r="BR40" s="330">
        <v>1</v>
      </c>
      <c r="BS40" s="330">
        <v>0</v>
      </c>
      <c r="BT40" s="330">
        <v>0</v>
      </c>
      <c r="BU40" s="330">
        <v>0</v>
      </c>
      <c r="BV40" s="330">
        <v>1</v>
      </c>
      <c r="BW40" s="330">
        <v>0</v>
      </c>
      <c r="BX40" s="474">
        <v>0</v>
      </c>
      <c r="BY40" s="507">
        <v>0.3</v>
      </c>
      <c r="BZ40" s="511">
        <v>0.33333333333333331</v>
      </c>
      <c r="CA40" s="501">
        <v>0.3</v>
      </c>
      <c r="CB40" s="329"/>
      <c r="CC40" s="474">
        <v>248</v>
      </c>
      <c r="CD40" s="472">
        <v>0</v>
      </c>
      <c r="CE40" s="330">
        <v>0</v>
      </c>
      <c r="CF40" s="330">
        <v>0</v>
      </c>
      <c r="CG40" s="330">
        <v>0</v>
      </c>
      <c r="CH40" s="330">
        <v>0</v>
      </c>
      <c r="CI40" s="330">
        <v>0</v>
      </c>
      <c r="CJ40" s="330">
        <v>0</v>
      </c>
      <c r="CK40" s="330">
        <v>0</v>
      </c>
      <c r="CL40" s="330">
        <v>0</v>
      </c>
      <c r="CM40" s="474">
        <v>0</v>
      </c>
      <c r="CN40" s="507">
        <v>0</v>
      </c>
      <c r="CO40" s="508">
        <v>0</v>
      </c>
      <c r="CP40" s="501">
        <v>0</v>
      </c>
      <c r="CQ40" s="329"/>
      <c r="CR40" s="474">
        <v>248</v>
      </c>
      <c r="CS40" s="1">
        <v>0</v>
      </c>
      <c r="CT40" s="1">
        <v>0</v>
      </c>
      <c r="CU40" s="1">
        <v>0</v>
      </c>
      <c r="CV40" s="1">
        <v>0</v>
      </c>
      <c r="CW40" s="1">
        <v>0</v>
      </c>
      <c r="CX40" s="1">
        <v>0</v>
      </c>
      <c r="CY40" s="1">
        <v>0</v>
      </c>
      <c r="CZ40" s="1">
        <v>0</v>
      </c>
      <c r="DA40" s="1">
        <v>0</v>
      </c>
      <c r="DB40" s="489">
        <v>0</v>
      </c>
      <c r="DC40" s="500">
        <v>0</v>
      </c>
      <c r="DD40" s="501">
        <v>0</v>
      </c>
      <c r="DE40" s="501">
        <v>0</v>
      </c>
      <c r="DG40" s="474">
        <v>248</v>
      </c>
      <c r="DH40" s="1">
        <v>1</v>
      </c>
      <c r="DI40" s="1">
        <v>0</v>
      </c>
      <c r="DJ40" s="1">
        <v>0</v>
      </c>
      <c r="DK40" s="1">
        <v>1</v>
      </c>
      <c r="DL40" s="1">
        <v>0</v>
      </c>
      <c r="DM40" s="1">
        <v>0</v>
      </c>
      <c r="DN40" s="1">
        <v>0</v>
      </c>
      <c r="DO40" s="1">
        <v>1</v>
      </c>
      <c r="DP40" s="1">
        <v>0</v>
      </c>
      <c r="DQ40" s="1">
        <v>0</v>
      </c>
      <c r="DR40" s="502">
        <v>0.3</v>
      </c>
      <c r="DS40" s="501">
        <v>0.33333333333333331</v>
      </c>
      <c r="DT40" s="501">
        <v>0.3</v>
      </c>
      <c r="DV40" s="474">
        <v>248</v>
      </c>
      <c r="DW40" s="1">
        <v>0</v>
      </c>
      <c r="DX40" s="1">
        <v>0</v>
      </c>
      <c r="DY40" s="1">
        <v>0</v>
      </c>
      <c r="DZ40" s="1">
        <v>0</v>
      </c>
      <c r="EA40" s="1">
        <v>0</v>
      </c>
      <c r="EB40" s="1">
        <v>0</v>
      </c>
      <c r="EC40" s="1">
        <v>0</v>
      </c>
      <c r="ED40" s="1">
        <v>0</v>
      </c>
      <c r="EE40" s="1">
        <v>0</v>
      </c>
      <c r="EF40" s="489">
        <v>0</v>
      </c>
      <c r="EG40" s="500">
        <v>0</v>
      </c>
      <c r="EH40" s="501">
        <v>0</v>
      </c>
      <c r="EI40" s="501">
        <v>0</v>
      </c>
      <c r="EK40" s="240"/>
      <c r="EL40" s="240"/>
      <c r="EM40" s="240"/>
      <c r="EN40" s="240"/>
      <c r="EO40" s="240"/>
      <c r="EP40" s="240"/>
      <c r="EQ40" s="240"/>
      <c r="ER40" s="240"/>
      <c r="ES40" s="240"/>
      <c r="ET40" s="240"/>
      <c r="EU40" s="240"/>
      <c r="EV40" s="240"/>
      <c r="EW40" s="485"/>
    </row>
    <row r="41" spans="2:153" ht="17" thickBot="1">
      <c r="B41" s="329"/>
      <c r="C41" s="346">
        <v>249</v>
      </c>
      <c r="D41" s="344">
        <v>13</v>
      </c>
      <c r="E41" s="427">
        <v>40</v>
      </c>
      <c r="F41" s="423">
        <v>34</v>
      </c>
      <c r="G41" s="344">
        <v>28</v>
      </c>
      <c r="H41" s="342">
        <v>33</v>
      </c>
      <c r="I41" s="342">
        <v>28</v>
      </c>
      <c r="J41" s="342">
        <v>43</v>
      </c>
      <c r="K41" s="382">
        <v>0</v>
      </c>
      <c r="L41" s="342">
        <v>62</v>
      </c>
      <c r="M41" s="342">
        <v>37</v>
      </c>
      <c r="N41" s="431"/>
      <c r="O41" s="515">
        <v>9</v>
      </c>
      <c r="P41" s="515">
        <v>9</v>
      </c>
      <c r="Q41" s="329"/>
      <c r="R41" s="346">
        <v>249</v>
      </c>
      <c r="S41" s="344">
        <v>8</v>
      </c>
      <c r="T41" s="342">
        <v>18</v>
      </c>
      <c r="U41" s="342">
        <v>11</v>
      </c>
      <c r="V41" s="342">
        <v>6</v>
      </c>
      <c r="W41" s="342">
        <v>27</v>
      </c>
      <c r="X41" s="342">
        <v>13</v>
      </c>
      <c r="Y41" s="342">
        <v>25</v>
      </c>
      <c r="Z41" s="389">
        <v>0</v>
      </c>
      <c r="AA41" s="342">
        <v>38</v>
      </c>
      <c r="AB41" s="342">
        <v>15</v>
      </c>
      <c r="AC41" s="329"/>
      <c r="AD41" s="373">
        <v>249</v>
      </c>
      <c r="AE41" s="371">
        <v>0.5</v>
      </c>
      <c r="AF41" s="368">
        <v>0.47</v>
      </c>
      <c r="AG41" s="368">
        <v>0.53</v>
      </c>
      <c r="AH41" s="368">
        <v>0.56999999999999995</v>
      </c>
      <c r="AI41" s="368">
        <v>0.52</v>
      </c>
      <c r="AJ41" s="368">
        <v>0.47</v>
      </c>
      <c r="AK41" s="368">
        <v>0.49</v>
      </c>
      <c r="AL41" s="368">
        <v>0.5</v>
      </c>
      <c r="AM41" s="368">
        <v>0.28000000000000003</v>
      </c>
      <c r="AN41" s="368">
        <v>0.45</v>
      </c>
      <c r="AO41" s="329"/>
      <c r="AP41" s="373">
        <v>249</v>
      </c>
      <c r="AQ41" s="371">
        <v>0.52</v>
      </c>
      <c r="AR41" s="368">
        <v>0.52</v>
      </c>
      <c r="AS41" s="368">
        <v>0.56000000000000005</v>
      </c>
      <c r="AT41" s="368">
        <v>0.62</v>
      </c>
      <c r="AU41" s="368">
        <v>0.66</v>
      </c>
      <c r="AV41" s="368">
        <v>0.64</v>
      </c>
      <c r="AW41" s="368">
        <v>0.65</v>
      </c>
      <c r="AX41" s="367">
        <v>1</v>
      </c>
      <c r="AY41" s="368">
        <v>0.31</v>
      </c>
      <c r="AZ41" s="368">
        <v>0.63</v>
      </c>
      <c r="BA41" s="329"/>
      <c r="BB41" s="373">
        <v>249</v>
      </c>
      <c r="BC41" s="371">
        <v>0.14000000000000001</v>
      </c>
      <c r="BD41" s="368">
        <v>0.19</v>
      </c>
      <c r="BE41" s="368">
        <v>0.17</v>
      </c>
      <c r="BF41" s="368">
        <v>0.12</v>
      </c>
      <c r="BG41" s="368">
        <v>0.04</v>
      </c>
      <c r="BH41" s="368">
        <v>0.1</v>
      </c>
      <c r="BI41" s="368">
        <v>0.04</v>
      </c>
      <c r="BJ41" s="368">
        <v>0.19</v>
      </c>
      <c r="BK41" s="368">
        <v>0.28000000000000003</v>
      </c>
      <c r="BL41" s="368">
        <v>0.14000000000000001</v>
      </c>
      <c r="BM41" s="329"/>
      <c r="BN41" s="474">
        <v>249</v>
      </c>
      <c r="BO41" s="472">
        <v>2</v>
      </c>
      <c r="BP41" s="330">
        <v>3</v>
      </c>
      <c r="BQ41" s="330">
        <v>1</v>
      </c>
      <c r="BR41" s="330">
        <v>3</v>
      </c>
      <c r="BS41" s="330">
        <v>2</v>
      </c>
      <c r="BT41" s="330">
        <v>4</v>
      </c>
      <c r="BU41" s="330">
        <v>4</v>
      </c>
      <c r="BV41" s="330">
        <v>0</v>
      </c>
      <c r="BW41" s="330">
        <v>3</v>
      </c>
      <c r="BX41" s="474">
        <v>4</v>
      </c>
      <c r="BY41" s="507">
        <v>2.6</v>
      </c>
      <c r="BZ41" s="511">
        <v>2.8888888888888888</v>
      </c>
      <c r="CA41" s="501">
        <v>2.8888888888888888</v>
      </c>
      <c r="CB41" s="329"/>
      <c r="CC41" s="474">
        <v>249</v>
      </c>
      <c r="CD41" s="472">
        <v>1</v>
      </c>
      <c r="CE41" s="330">
        <v>3</v>
      </c>
      <c r="CF41" s="330">
        <v>0</v>
      </c>
      <c r="CG41" s="330">
        <v>0</v>
      </c>
      <c r="CH41" s="330">
        <v>0</v>
      </c>
      <c r="CI41" s="330">
        <v>0</v>
      </c>
      <c r="CJ41" s="330">
        <v>0</v>
      </c>
      <c r="CK41" s="330">
        <v>0</v>
      </c>
      <c r="CL41" s="330">
        <v>0</v>
      </c>
      <c r="CM41" s="474">
        <v>0</v>
      </c>
      <c r="CN41" s="507">
        <v>0.4</v>
      </c>
      <c r="CO41" s="508">
        <v>0.44444444444444442</v>
      </c>
      <c r="CP41" s="501">
        <v>0.44444444444444442</v>
      </c>
      <c r="CQ41" s="329"/>
      <c r="CR41" s="474">
        <v>249</v>
      </c>
      <c r="CS41" s="1">
        <v>0</v>
      </c>
      <c r="CT41" s="1">
        <v>0</v>
      </c>
      <c r="CU41" s="1">
        <v>0</v>
      </c>
      <c r="CV41" s="1">
        <v>1</v>
      </c>
      <c r="CW41" s="1">
        <v>1</v>
      </c>
      <c r="CX41" s="1">
        <v>2</v>
      </c>
      <c r="CY41" s="1">
        <v>1</v>
      </c>
      <c r="CZ41" s="1">
        <v>0</v>
      </c>
      <c r="DA41" s="1">
        <v>1</v>
      </c>
      <c r="DB41" s="489">
        <v>1</v>
      </c>
      <c r="DC41" s="500">
        <v>0.7</v>
      </c>
      <c r="DD41" s="501">
        <v>0.77777777777777779</v>
      </c>
      <c r="DE41" s="501">
        <v>0.77777777777777779</v>
      </c>
      <c r="DG41" s="474">
        <v>249</v>
      </c>
      <c r="DH41" s="1">
        <v>1</v>
      </c>
      <c r="DI41" s="1">
        <v>0</v>
      </c>
      <c r="DJ41" s="1">
        <v>0</v>
      </c>
      <c r="DK41" s="1">
        <v>0</v>
      </c>
      <c r="DL41" s="1">
        <v>0</v>
      </c>
      <c r="DM41" s="1">
        <v>0</v>
      </c>
      <c r="DN41" s="1">
        <v>0</v>
      </c>
      <c r="DO41" s="1">
        <v>0</v>
      </c>
      <c r="DP41" s="1">
        <v>0</v>
      </c>
      <c r="DQ41" s="1">
        <v>0</v>
      </c>
      <c r="DR41" s="502">
        <v>0.1</v>
      </c>
      <c r="DS41" s="501">
        <v>0.1111111111111111</v>
      </c>
      <c r="DT41" s="501">
        <v>0.1111111111111111</v>
      </c>
      <c r="DV41" s="474">
        <v>249</v>
      </c>
      <c r="DW41" s="1">
        <v>0</v>
      </c>
      <c r="DX41" s="1">
        <v>0</v>
      </c>
      <c r="DY41" s="1">
        <v>1</v>
      </c>
      <c r="DZ41" s="1">
        <v>2</v>
      </c>
      <c r="EA41" s="1">
        <v>1</v>
      </c>
      <c r="EB41" s="1">
        <v>2</v>
      </c>
      <c r="EC41" s="1">
        <v>3</v>
      </c>
      <c r="ED41" s="1">
        <v>0</v>
      </c>
      <c r="EE41" s="1">
        <v>2</v>
      </c>
      <c r="EF41" s="489">
        <v>3</v>
      </c>
      <c r="EG41" s="500">
        <v>1.4</v>
      </c>
      <c r="EH41" s="501">
        <v>1.5555555555555556</v>
      </c>
      <c r="EI41" s="501">
        <v>1.5555555555555556</v>
      </c>
      <c r="EK41" s="240"/>
      <c r="EL41" s="240"/>
      <c r="EM41" s="240"/>
      <c r="EN41" s="240"/>
      <c r="EO41" s="240"/>
      <c r="EP41" s="240"/>
      <c r="EQ41" s="240"/>
      <c r="ER41" s="240"/>
      <c r="ES41" s="240"/>
      <c r="ET41" s="240"/>
      <c r="EU41" s="240"/>
      <c r="EV41" s="240"/>
      <c r="EW41" s="485"/>
    </row>
    <row r="42" spans="2:153" ht="17" thickBot="1">
      <c r="B42" s="329"/>
      <c r="C42" s="346">
        <v>250</v>
      </c>
      <c r="D42" s="426">
        <v>37</v>
      </c>
      <c r="E42" s="342">
        <v>40</v>
      </c>
      <c r="F42" s="349">
        <v>28</v>
      </c>
      <c r="G42" s="342">
        <v>14</v>
      </c>
      <c r="H42" s="342">
        <v>44</v>
      </c>
      <c r="I42" s="342">
        <v>32</v>
      </c>
      <c r="J42" s="342">
        <v>31</v>
      </c>
      <c r="K42" s="342">
        <v>51</v>
      </c>
      <c r="L42" s="342">
        <v>43</v>
      </c>
      <c r="M42" s="342">
        <v>36</v>
      </c>
      <c r="N42" s="431"/>
      <c r="O42" s="515">
        <v>10</v>
      </c>
      <c r="P42" s="515">
        <v>10</v>
      </c>
      <c r="Q42" s="329"/>
      <c r="R42" s="346">
        <v>250</v>
      </c>
      <c r="S42" s="344">
        <v>20</v>
      </c>
      <c r="T42" s="342">
        <v>32</v>
      </c>
      <c r="U42" s="342">
        <v>16</v>
      </c>
      <c r="V42" s="342">
        <v>9</v>
      </c>
      <c r="W42" s="342">
        <v>21</v>
      </c>
      <c r="X42" s="342">
        <v>22</v>
      </c>
      <c r="Y42" s="342">
        <v>22</v>
      </c>
      <c r="Z42" s="342">
        <v>47</v>
      </c>
      <c r="AA42" s="342">
        <v>36</v>
      </c>
      <c r="AB42" s="342">
        <v>10</v>
      </c>
      <c r="AC42" s="329"/>
      <c r="AD42" s="373">
        <v>250</v>
      </c>
      <c r="AE42" s="371">
        <v>0.55000000000000004</v>
      </c>
      <c r="AF42" s="368">
        <v>0.61</v>
      </c>
      <c r="AG42" s="368">
        <v>0.56999999999999995</v>
      </c>
      <c r="AH42" s="368">
        <v>0.08</v>
      </c>
      <c r="AI42" s="368">
        <v>0.02</v>
      </c>
      <c r="AJ42" s="368">
        <v>0.25</v>
      </c>
      <c r="AK42" s="368">
        <v>0.65</v>
      </c>
      <c r="AL42" s="368">
        <v>0.59</v>
      </c>
      <c r="AM42" s="368">
        <v>0.64</v>
      </c>
      <c r="AN42" s="368">
        <v>0.68</v>
      </c>
      <c r="AO42" s="329"/>
      <c r="AP42" s="373">
        <v>250</v>
      </c>
      <c r="AQ42" s="371">
        <v>0.6</v>
      </c>
      <c r="AR42" s="368">
        <v>0.67</v>
      </c>
      <c r="AS42" s="368">
        <v>0.63</v>
      </c>
      <c r="AT42" s="368">
        <v>0.8</v>
      </c>
      <c r="AU42" s="368">
        <v>0.66</v>
      </c>
      <c r="AV42" s="368">
        <v>0.63</v>
      </c>
      <c r="AW42" s="368">
        <v>0.68</v>
      </c>
      <c r="AX42" s="368">
        <v>0.61</v>
      </c>
      <c r="AY42" s="368">
        <v>0.67</v>
      </c>
      <c r="AZ42" s="368">
        <v>0.7</v>
      </c>
      <c r="BA42" s="329"/>
      <c r="BB42" s="373">
        <v>250</v>
      </c>
      <c r="BC42" s="371">
        <v>0.11</v>
      </c>
      <c r="BD42" s="368">
        <v>0.03</v>
      </c>
      <c r="BE42" s="368">
        <v>0.03</v>
      </c>
      <c r="BF42" s="368">
        <v>0.04</v>
      </c>
      <c r="BG42" s="368">
        <v>0.06</v>
      </c>
      <c r="BH42" s="368">
        <v>7.0000000000000007E-2</v>
      </c>
      <c r="BI42" s="368">
        <v>0.05</v>
      </c>
      <c r="BJ42" s="368">
        <v>0.02</v>
      </c>
      <c r="BK42" s="368">
        <v>0.04</v>
      </c>
      <c r="BL42" s="368">
        <v>0.12</v>
      </c>
      <c r="BM42" s="329"/>
      <c r="BN42" s="474">
        <v>250</v>
      </c>
      <c r="BO42" s="472">
        <v>3</v>
      </c>
      <c r="BP42" s="330">
        <v>1</v>
      </c>
      <c r="BQ42" s="330">
        <v>2</v>
      </c>
      <c r="BR42" s="330">
        <v>1</v>
      </c>
      <c r="BS42" s="330">
        <v>3</v>
      </c>
      <c r="BT42" s="330">
        <v>2</v>
      </c>
      <c r="BU42" s="330">
        <v>1</v>
      </c>
      <c r="BV42" s="330">
        <v>1</v>
      </c>
      <c r="BW42" s="330">
        <v>1</v>
      </c>
      <c r="BX42" s="474">
        <v>5</v>
      </c>
      <c r="BY42" s="507">
        <v>2</v>
      </c>
      <c r="BZ42" s="511">
        <v>2</v>
      </c>
      <c r="CA42" s="501">
        <v>2</v>
      </c>
      <c r="CB42" s="329"/>
      <c r="CC42" s="474">
        <v>250</v>
      </c>
      <c r="CD42" s="472">
        <v>2</v>
      </c>
      <c r="CE42" s="330">
        <v>0</v>
      </c>
      <c r="CF42" s="330">
        <v>1</v>
      </c>
      <c r="CG42" s="330">
        <v>0</v>
      </c>
      <c r="CH42" s="330">
        <v>0</v>
      </c>
      <c r="CI42" s="330">
        <v>0</v>
      </c>
      <c r="CJ42" s="330">
        <v>0</v>
      </c>
      <c r="CK42" s="330">
        <v>0</v>
      </c>
      <c r="CL42" s="330">
        <v>0</v>
      </c>
      <c r="CM42" s="474">
        <v>4</v>
      </c>
      <c r="CN42" s="507">
        <v>0.7</v>
      </c>
      <c r="CO42" s="508">
        <v>0.7</v>
      </c>
      <c r="CP42" s="501">
        <v>0.7</v>
      </c>
      <c r="CQ42" s="329"/>
      <c r="CR42" s="474">
        <v>250</v>
      </c>
      <c r="CS42" s="1">
        <v>0</v>
      </c>
      <c r="CT42" s="1">
        <v>0</v>
      </c>
      <c r="CU42" s="1">
        <v>0</v>
      </c>
      <c r="CV42" s="1">
        <v>0</v>
      </c>
      <c r="CW42" s="1">
        <v>0</v>
      </c>
      <c r="CX42" s="1">
        <v>0</v>
      </c>
      <c r="CY42" s="1">
        <v>0</v>
      </c>
      <c r="CZ42" s="1">
        <v>0</v>
      </c>
      <c r="DA42" s="1">
        <v>0</v>
      </c>
      <c r="DB42" s="489">
        <v>0</v>
      </c>
      <c r="DC42" s="500">
        <v>0</v>
      </c>
      <c r="DD42" s="501">
        <v>0</v>
      </c>
      <c r="DE42" s="501">
        <v>0</v>
      </c>
      <c r="DG42" s="474">
        <v>250</v>
      </c>
      <c r="DH42" s="1">
        <v>1</v>
      </c>
      <c r="DI42" s="1">
        <v>1</v>
      </c>
      <c r="DJ42" s="1">
        <v>1</v>
      </c>
      <c r="DK42" s="1">
        <v>1</v>
      </c>
      <c r="DL42" s="1">
        <v>3</v>
      </c>
      <c r="DM42" s="1">
        <v>2</v>
      </c>
      <c r="DN42" s="1">
        <v>1</v>
      </c>
      <c r="DO42" s="1">
        <v>1</v>
      </c>
      <c r="DP42" s="1">
        <v>1</v>
      </c>
      <c r="DQ42" s="1">
        <v>1</v>
      </c>
      <c r="DR42" s="502">
        <v>1.3</v>
      </c>
      <c r="DS42" s="501">
        <v>1.3</v>
      </c>
      <c r="DT42" s="501">
        <v>1.3</v>
      </c>
      <c r="DV42" s="474">
        <v>250</v>
      </c>
      <c r="DW42" s="1">
        <v>0</v>
      </c>
      <c r="DX42" s="1">
        <v>0</v>
      </c>
      <c r="DY42" s="1">
        <v>0</v>
      </c>
      <c r="DZ42" s="1">
        <v>0</v>
      </c>
      <c r="EA42" s="1">
        <v>0</v>
      </c>
      <c r="EB42" s="1">
        <v>0</v>
      </c>
      <c r="EC42" s="1">
        <v>0</v>
      </c>
      <c r="ED42" s="1">
        <v>0</v>
      </c>
      <c r="EE42" s="1">
        <v>0</v>
      </c>
      <c r="EF42" s="489">
        <v>0</v>
      </c>
      <c r="EG42" s="500">
        <v>0</v>
      </c>
      <c r="EH42" s="501">
        <v>0</v>
      </c>
      <c r="EI42" s="501">
        <v>0</v>
      </c>
      <c r="EK42" s="240"/>
      <c r="EL42" s="240"/>
      <c r="EM42" s="240"/>
      <c r="EN42" s="240"/>
      <c r="EO42" s="240"/>
      <c r="EP42" s="240"/>
      <c r="EQ42" s="240"/>
      <c r="ER42" s="240"/>
      <c r="ES42" s="240"/>
      <c r="ET42" s="240"/>
      <c r="EU42" s="240"/>
      <c r="EV42" s="240"/>
      <c r="EW42" s="485"/>
    </row>
    <row r="43" spans="2:153" ht="17" thickBot="1">
      <c r="B43" s="329"/>
      <c r="C43" s="427">
        <v>251</v>
      </c>
      <c r="D43" s="423">
        <v>63</v>
      </c>
      <c r="E43" s="434">
        <v>0</v>
      </c>
      <c r="F43" s="342">
        <v>43</v>
      </c>
      <c r="G43" s="382">
        <v>0</v>
      </c>
      <c r="H43" s="342">
        <v>25</v>
      </c>
      <c r="I43" s="389">
        <v>0</v>
      </c>
      <c r="J43" s="342">
        <v>18</v>
      </c>
      <c r="K43" s="342">
        <v>32</v>
      </c>
      <c r="L43" s="342">
        <v>8</v>
      </c>
      <c r="M43" s="382">
        <v>0</v>
      </c>
      <c r="N43" s="460"/>
      <c r="O43" s="516">
        <v>7</v>
      </c>
      <c r="P43" s="515">
        <v>6</v>
      </c>
      <c r="Q43" s="329"/>
      <c r="R43" s="346">
        <v>251</v>
      </c>
      <c r="S43" s="344">
        <v>22</v>
      </c>
      <c r="T43" s="389">
        <v>0</v>
      </c>
      <c r="U43" s="342">
        <v>14</v>
      </c>
      <c r="V43" s="389">
        <v>0</v>
      </c>
      <c r="W43" s="342">
        <v>13</v>
      </c>
      <c r="X43" s="389">
        <v>0</v>
      </c>
      <c r="Y43" s="342">
        <v>7</v>
      </c>
      <c r="Z43" s="342">
        <v>7</v>
      </c>
      <c r="AA43" s="342">
        <v>2</v>
      </c>
      <c r="AB43" s="389">
        <v>0</v>
      </c>
      <c r="AC43" s="329"/>
      <c r="AD43" s="373">
        <v>251</v>
      </c>
      <c r="AE43" s="371">
        <v>0.47</v>
      </c>
      <c r="AF43" s="368">
        <v>0.92</v>
      </c>
      <c r="AG43" s="368">
        <v>0.53</v>
      </c>
      <c r="AH43" s="368">
        <v>0.6</v>
      </c>
      <c r="AI43" s="368">
        <v>0.63</v>
      </c>
      <c r="AJ43" s="367">
        <v>1</v>
      </c>
      <c r="AK43" s="368">
        <v>0.68</v>
      </c>
      <c r="AL43" s="368">
        <v>0.11</v>
      </c>
      <c r="AM43" s="368">
        <v>0.79</v>
      </c>
      <c r="AN43" s="367">
        <v>1</v>
      </c>
      <c r="AO43" s="329"/>
      <c r="AP43" s="373">
        <v>251</v>
      </c>
      <c r="AQ43" s="371">
        <v>0.53</v>
      </c>
      <c r="AR43" s="368">
        <v>0.98</v>
      </c>
      <c r="AS43" s="368">
        <v>0.52</v>
      </c>
      <c r="AT43" s="368">
        <v>0.99</v>
      </c>
      <c r="AU43" s="368">
        <v>0.63</v>
      </c>
      <c r="AV43" s="368">
        <v>0.96</v>
      </c>
      <c r="AW43" s="368">
        <v>0.69</v>
      </c>
      <c r="AX43" s="368">
        <v>0.06</v>
      </c>
      <c r="AY43" s="368">
        <v>0.78</v>
      </c>
      <c r="AZ43" s="367">
        <v>1</v>
      </c>
      <c r="BA43" s="329"/>
      <c r="BB43" s="373">
        <v>251</v>
      </c>
      <c r="BC43" s="371">
        <v>0.04</v>
      </c>
      <c r="BD43" s="368">
        <v>0.04</v>
      </c>
      <c r="BE43" s="368">
        <v>0.16</v>
      </c>
      <c r="BF43" s="368">
        <v>0.12</v>
      </c>
      <c r="BG43" s="368">
        <v>0.11</v>
      </c>
      <c r="BH43" s="368">
        <v>0.39</v>
      </c>
      <c r="BI43" s="368">
        <v>0.78</v>
      </c>
      <c r="BJ43" s="368">
        <v>0.51</v>
      </c>
      <c r="BK43" s="368">
        <v>0.1</v>
      </c>
      <c r="BL43" s="368">
        <v>0</v>
      </c>
      <c r="BM43" s="329"/>
      <c r="BN43" s="474">
        <v>251</v>
      </c>
      <c r="BO43" s="472">
        <v>2</v>
      </c>
      <c r="BP43" s="330">
        <v>0</v>
      </c>
      <c r="BQ43" s="330">
        <v>3</v>
      </c>
      <c r="BR43" s="330">
        <v>0</v>
      </c>
      <c r="BS43" s="330">
        <v>3</v>
      </c>
      <c r="BT43" s="330">
        <v>0</v>
      </c>
      <c r="BU43" s="330">
        <v>3</v>
      </c>
      <c r="BV43" s="330">
        <v>3</v>
      </c>
      <c r="BW43" s="330">
        <v>1</v>
      </c>
      <c r="BX43" s="474">
        <v>0</v>
      </c>
      <c r="BY43" s="507">
        <v>1.5</v>
      </c>
      <c r="BZ43" s="511">
        <v>2.5</v>
      </c>
      <c r="CA43" s="501">
        <v>2.1428571428571428</v>
      </c>
      <c r="CB43" s="329"/>
      <c r="CC43" s="474">
        <v>251</v>
      </c>
      <c r="CD43" s="472">
        <v>0</v>
      </c>
      <c r="CE43" s="330">
        <v>0</v>
      </c>
      <c r="CF43" s="330">
        <v>0</v>
      </c>
      <c r="CG43" s="330">
        <v>0</v>
      </c>
      <c r="CH43" s="330">
        <v>0</v>
      </c>
      <c r="CI43" s="330">
        <v>0</v>
      </c>
      <c r="CJ43" s="330">
        <v>0</v>
      </c>
      <c r="CK43" s="330">
        <v>0</v>
      </c>
      <c r="CL43" s="330">
        <v>0</v>
      </c>
      <c r="CM43" s="474">
        <v>0</v>
      </c>
      <c r="CN43" s="507">
        <v>0</v>
      </c>
      <c r="CO43" s="508">
        <v>0</v>
      </c>
      <c r="CP43" s="501">
        <v>0</v>
      </c>
      <c r="CQ43" s="329"/>
      <c r="CR43" s="474">
        <v>251</v>
      </c>
      <c r="CS43" s="1">
        <v>1</v>
      </c>
      <c r="CT43" s="1">
        <v>0</v>
      </c>
      <c r="CU43" s="1">
        <v>0</v>
      </c>
      <c r="CV43" s="1">
        <v>0</v>
      </c>
      <c r="CW43" s="1">
        <v>0</v>
      </c>
      <c r="CX43" s="1">
        <v>0</v>
      </c>
      <c r="CY43" s="1">
        <v>1</v>
      </c>
      <c r="CZ43" s="1">
        <v>0</v>
      </c>
      <c r="DA43" s="1">
        <v>0</v>
      </c>
      <c r="DB43" s="489">
        <v>0</v>
      </c>
      <c r="DC43" s="500">
        <v>0.2</v>
      </c>
      <c r="DD43" s="501">
        <v>0.33333333333333331</v>
      </c>
      <c r="DE43" s="501">
        <v>0.2857142857142857</v>
      </c>
      <c r="DG43" s="474">
        <v>251</v>
      </c>
      <c r="DH43" s="1">
        <v>0</v>
      </c>
      <c r="DI43" s="1">
        <v>0</v>
      </c>
      <c r="DJ43" s="1">
        <v>0</v>
      </c>
      <c r="DK43" s="1">
        <v>0</v>
      </c>
      <c r="DL43" s="1">
        <v>0</v>
      </c>
      <c r="DM43" s="1">
        <v>0</v>
      </c>
      <c r="DN43" s="1">
        <v>0</v>
      </c>
      <c r="DO43" s="1">
        <v>0</v>
      </c>
      <c r="DP43" s="1">
        <v>0</v>
      </c>
      <c r="DQ43" s="1">
        <v>0</v>
      </c>
      <c r="DR43" s="502">
        <v>0</v>
      </c>
      <c r="DS43" s="501">
        <v>0</v>
      </c>
      <c r="DT43" s="501">
        <v>0</v>
      </c>
      <c r="DV43" s="474">
        <v>251</v>
      </c>
      <c r="DW43" s="1">
        <v>1</v>
      </c>
      <c r="DX43" s="1">
        <v>0</v>
      </c>
      <c r="DY43" s="1">
        <v>3</v>
      </c>
      <c r="DZ43" s="1">
        <v>0</v>
      </c>
      <c r="EA43" s="1">
        <v>3</v>
      </c>
      <c r="EB43" s="1">
        <v>0</v>
      </c>
      <c r="EC43" s="1">
        <v>2</v>
      </c>
      <c r="ED43" s="1">
        <v>3</v>
      </c>
      <c r="EE43" s="1">
        <v>1</v>
      </c>
      <c r="EF43" s="489">
        <v>0</v>
      </c>
      <c r="EG43" s="500">
        <v>1.3</v>
      </c>
      <c r="EH43" s="501">
        <v>2.1666666666666665</v>
      </c>
      <c r="EI43" s="501">
        <v>1.8571428571428572</v>
      </c>
      <c r="EK43" s="240"/>
      <c r="EL43" s="240"/>
      <c r="EM43" s="240"/>
      <c r="EN43" s="240"/>
      <c r="EO43" s="240"/>
      <c r="EP43" s="240"/>
      <c r="EQ43" s="240"/>
      <c r="ER43" s="240"/>
      <c r="ES43" s="240"/>
      <c r="ET43" s="240"/>
      <c r="EU43" s="240"/>
      <c r="EV43" s="240"/>
      <c r="EW43" s="485"/>
    </row>
    <row r="44" spans="2:153" ht="17" thickBot="1">
      <c r="B44" s="329"/>
      <c r="C44" s="346">
        <v>252</v>
      </c>
      <c r="D44" s="362">
        <v>43</v>
      </c>
      <c r="E44" s="423">
        <v>52</v>
      </c>
      <c r="F44" s="344">
        <v>49</v>
      </c>
      <c r="G44" s="342">
        <v>45</v>
      </c>
      <c r="H44" s="342">
        <v>64</v>
      </c>
      <c r="I44" s="424">
        <v>40</v>
      </c>
      <c r="J44" s="342">
        <v>34</v>
      </c>
      <c r="K44" s="342">
        <v>57</v>
      </c>
      <c r="L44" s="342">
        <v>36</v>
      </c>
      <c r="M44" s="342">
        <v>54</v>
      </c>
      <c r="N44" s="431"/>
      <c r="O44" s="515">
        <v>10</v>
      </c>
      <c r="P44" s="515">
        <v>10</v>
      </c>
      <c r="Q44" s="329"/>
      <c r="R44" s="346">
        <v>252</v>
      </c>
      <c r="S44" s="344">
        <v>30</v>
      </c>
      <c r="T44" s="342">
        <v>27</v>
      </c>
      <c r="U44" s="342">
        <v>25</v>
      </c>
      <c r="V44" s="342">
        <v>30</v>
      </c>
      <c r="W44" s="342">
        <v>43</v>
      </c>
      <c r="X44" s="342">
        <v>22</v>
      </c>
      <c r="Y44" s="342">
        <v>9</v>
      </c>
      <c r="Z44" s="342">
        <v>31</v>
      </c>
      <c r="AA44" s="342">
        <v>6</v>
      </c>
      <c r="AB44" s="342">
        <v>31</v>
      </c>
      <c r="AC44" s="329"/>
      <c r="AD44" s="373">
        <v>252</v>
      </c>
      <c r="AE44" s="371">
        <v>0.51</v>
      </c>
      <c r="AF44" s="368">
        <v>0.32</v>
      </c>
      <c r="AG44" s="368">
        <v>0.39</v>
      </c>
      <c r="AH44" s="368">
        <v>0.3</v>
      </c>
      <c r="AI44" s="368">
        <v>0.48</v>
      </c>
      <c r="AJ44" s="368">
        <v>0.5</v>
      </c>
      <c r="AK44" s="368">
        <v>0.5</v>
      </c>
      <c r="AL44" s="368">
        <v>0.54</v>
      </c>
      <c r="AM44" s="368">
        <v>0.64</v>
      </c>
      <c r="AN44" s="368">
        <v>0.43</v>
      </c>
      <c r="AO44" s="329"/>
      <c r="AP44" s="373">
        <v>252</v>
      </c>
      <c r="AQ44" s="371">
        <v>0.55000000000000004</v>
      </c>
      <c r="AR44" s="368">
        <v>0.37</v>
      </c>
      <c r="AS44" s="368">
        <v>0.4</v>
      </c>
      <c r="AT44" s="368">
        <v>0.34</v>
      </c>
      <c r="AU44" s="368">
        <v>0.48</v>
      </c>
      <c r="AV44" s="368">
        <v>0.52</v>
      </c>
      <c r="AW44" s="368">
        <v>0.52</v>
      </c>
      <c r="AX44" s="368">
        <v>0.54</v>
      </c>
      <c r="AY44" s="368">
        <v>0.65</v>
      </c>
      <c r="AZ44" s="368">
        <v>0.44</v>
      </c>
      <c r="BA44" s="329"/>
      <c r="BB44" s="373">
        <v>252</v>
      </c>
      <c r="BC44" s="371">
        <v>0.14000000000000001</v>
      </c>
      <c r="BD44" s="368">
        <v>0.12</v>
      </c>
      <c r="BE44" s="368">
        <v>0.18</v>
      </c>
      <c r="BF44" s="368">
        <v>0.15</v>
      </c>
      <c r="BG44" s="368">
        <v>0.04</v>
      </c>
      <c r="BH44" s="368">
        <v>0.13</v>
      </c>
      <c r="BI44" s="368">
        <v>0.25</v>
      </c>
      <c r="BJ44" s="368">
        <v>7.0000000000000007E-2</v>
      </c>
      <c r="BK44" s="368">
        <v>0.11</v>
      </c>
      <c r="BL44" s="368">
        <v>0.12</v>
      </c>
      <c r="BM44" s="329"/>
      <c r="BN44" s="474">
        <v>252</v>
      </c>
      <c r="BO44" s="472">
        <v>2</v>
      </c>
      <c r="BP44" s="330">
        <v>5</v>
      </c>
      <c r="BQ44" s="330">
        <v>3</v>
      </c>
      <c r="BR44" s="330">
        <v>2</v>
      </c>
      <c r="BS44" s="330">
        <v>3</v>
      </c>
      <c r="BT44" s="330">
        <v>4</v>
      </c>
      <c r="BU44" s="330">
        <v>4</v>
      </c>
      <c r="BV44" s="330">
        <v>3</v>
      </c>
      <c r="BW44" s="330">
        <v>5</v>
      </c>
      <c r="BX44" s="474">
        <v>3</v>
      </c>
      <c r="BY44" s="507">
        <v>3.4</v>
      </c>
      <c r="BZ44" s="511">
        <v>3.4</v>
      </c>
      <c r="CA44" s="501">
        <v>3.4</v>
      </c>
      <c r="CB44" s="329"/>
      <c r="CC44" s="474">
        <v>252</v>
      </c>
      <c r="CD44" s="472">
        <v>0</v>
      </c>
      <c r="CE44" s="330">
        <v>0</v>
      </c>
      <c r="CF44" s="330">
        <v>0</v>
      </c>
      <c r="CG44" s="330">
        <v>0</v>
      </c>
      <c r="CH44" s="330">
        <v>0</v>
      </c>
      <c r="CI44" s="330">
        <v>0</v>
      </c>
      <c r="CJ44" s="330">
        <v>0</v>
      </c>
      <c r="CK44" s="330">
        <v>0</v>
      </c>
      <c r="CL44" s="330">
        <v>0</v>
      </c>
      <c r="CM44" s="474">
        <v>0</v>
      </c>
      <c r="CN44" s="507">
        <v>0</v>
      </c>
      <c r="CO44" s="508">
        <v>0</v>
      </c>
      <c r="CP44" s="501">
        <v>0</v>
      </c>
      <c r="CQ44" s="329"/>
      <c r="CR44" s="474">
        <v>252</v>
      </c>
      <c r="CS44" s="1">
        <v>0</v>
      </c>
      <c r="CT44" s="1">
        <v>3</v>
      </c>
      <c r="CU44" s="1">
        <v>2</v>
      </c>
      <c r="CV44" s="1">
        <v>1</v>
      </c>
      <c r="CW44" s="1">
        <v>1</v>
      </c>
      <c r="CX44" s="1">
        <v>0</v>
      </c>
      <c r="CY44" s="1">
        <v>2</v>
      </c>
      <c r="CZ44" s="1">
        <v>0</v>
      </c>
      <c r="DA44" s="1">
        <v>2</v>
      </c>
      <c r="DB44" s="489">
        <v>0</v>
      </c>
      <c r="DC44" s="500">
        <v>1.1000000000000001</v>
      </c>
      <c r="DD44" s="501">
        <v>1.1000000000000001</v>
      </c>
      <c r="DE44" s="501">
        <v>1.1000000000000001</v>
      </c>
      <c r="DG44" s="474">
        <v>252</v>
      </c>
      <c r="DH44" s="1">
        <v>2</v>
      </c>
      <c r="DI44" s="1">
        <v>0</v>
      </c>
      <c r="DJ44" s="1">
        <v>0</v>
      </c>
      <c r="DK44" s="1">
        <v>0</v>
      </c>
      <c r="DL44" s="1">
        <v>0</v>
      </c>
      <c r="DM44" s="1">
        <v>0</v>
      </c>
      <c r="DN44" s="1">
        <v>0</v>
      </c>
      <c r="DO44" s="1">
        <v>0</v>
      </c>
      <c r="DP44" s="1">
        <v>0</v>
      </c>
      <c r="DQ44" s="1">
        <v>0</v>
      </c>
      <c r="DR44" s="502">
        <v>0.2</v>
      </c>
      <c r="DS44" s="501">
        <v>0.2</v>
      </c>
      <c r="DT44" s="501">
        <v>0.2</v>
      </c>
      <c r="DV44" s="474">
        <v>252</v>
      </c>
      <c r="DW44" s="1">
        <v>0</v>
      </c>
      <c r="DX44" s="1">
        <v>2</v>
      </c>
      <c r="DY44" s="1">
        <v>1</v>
      </c>
      <c r="DZ44" s="1">
        <v>1</v>
      </c>
      <c r="EA44" s="1">
        <v>2</v>
      </c>
      <c r="EB44" s="1">
        <v>4</v>
      </c>
      <c r="EC44" s="1">
        <v>2</v>
      </c>
      <c r="ED44" s="1">
        <v>3</v>
      </c>
      <c r="EE44" s="1">
        <v>3</v>
      </c>
      <c r="EF44" s="489">
        <v>3</v>
      </c>
      <c r="EG44" s="500">
        <v>2.1</v>
      </c>
      <c r="EH44" s="501">
        <v>2.1</v>
      </c>
      <c r="EI44" s="501">
        <v>2.1</v>
      </c>
      <c r="EK44" s="240"/>
      <c r="EL44" s="240"/>
      <c r="EM44" s="240"/>
      <c r="EN44" s="240"/>
      <c r="EO44" s="240"/>
      <c r="EP44" s="240"/>
      <c r="EQ44" s="240"/>
      <c r="ER44" s="240"/>
      <c r="ES44" s="240"/>
      <c r="ET44" s="240"/>
      <c r="EU44" s="240"/>
      <c r="EV44" s="240"/>
      <c r="EW44" s="485"/>
    </row>
    <row r="45" spans="2:153" ht="17" thickBot="1">
      <c r="B45" s="329"/>
      <c r="C45" s="346">
        <v>253</v>
      </c>
      <c r="D45" s="344">
        <v>21</v>
      </c>
      <c r="E45" s="349">
        <v>40</v>
      </c>
      <c r="F45" s="342">
        <v>47</v>
      </c>
      <c r="G45" s="342">
        <v>32</v>
      </c>
      <c r="H45" s="427">
        <v>46</v>
      </c>
      <c r="I45" s="423">
        <v>42</v>
      </c>
      <c r="J45" s="344">
        <v>35</v>
      </c>
      <c r="K45" s="342">
        <v>38</v>
      </c>
      <c r="L45" s="342">
        <v>37</v>
      </c>
      <c r="M45" s="342">
        <v>42</v>
      </c>
      <c r="N45" s="431"/>
      <c r="O45" s="515">
        <v>10</v>
      </c>
      <c r="P45" s="515">
        <v>10</v>
      </c>
      <c r="Q45" s="329"/>
      <c r="R45" s="346">
        <v>253</v>
      </c>
      <c r="S45" s="344">
        <v>14</v>
      </c>
      <c r="T45" s="342">
        <v>19</v>
      </c>
      <c r="U45" s="342">
        <v>27</v>
      </c>
      <c r="V45" s="342">
        <v>18</v>
      </c>
      <c r="W45" s="342">
        <v>21</v>
      </c>
      <c r="X45" s="342">
        <v>25</v>
      </c>
      <c r="Y45" s="342">
        <v>13</v>
      </c>
      <c r="Z45" s="342">
        <v>8</v>
      </c>
      <c r="AA45" s="342">
        <v>18</v>
      </c>
      <c r="AB45" s="342">
        <v>18</v>
      </c>
      <c r="AC45" s="329"/>
      <c r="AD45" s="373">
        <v>253</v>
      </c>
      <c r="AE45" s="371">
        <v>0.41</v>
      </c>
      <c r="AF45" s="368">
        <v>0.43</v>
      </c>
      <c r="AG45" s="368">
        <v>0.3</v>
      </c>
      <c r="AH45" s="368">
        <v>0.5</v>
      </c>
      <c r="AI45" s="368">
        <v>0.44</v>
      </c>
      <c r="AJ45" s="368">
        <v>0.49</v>
      </c>
      <c r="AK45" s="368">
        <v>0.69</v>
      </c>
      <c r="AL45" s="368">
        <v>0.22</v>
      </c>
      <c r="AM45" s="368">
        <v>0.43</v>
      </c>
      <c r="AN45" s="368">
        <v>0.5</v>
      </c>
      <c r="AO45" s="329"/>
      <c r="AP45" s="373">
        <v>253</v>
      </c>
      <c r="AQ45" s="371">
        <v>0.31</v>
      </c>
      <c r="AR45" s="368">
        <v>0.41</v>
      </c>
      <c r="AS45" s="368">
        <v>0.3</v>
      </c>
      <c r="AT45" s="368">
        <v>0.47</v>
      </c>
      <c r="AU45" s="368">
        <v>0.4</v>
      </c>
      <c r="AV45" s="368">
        <v>0.5</v>
      </c>
      <c r="AW45" s="368">
        <v>0.57999999999999996</v>
      </c>
      <c r="AX45" s="368">
        <v>0.24</v>
      </c>
      <c r="AY45" s="368">
        <v>0.44</v>
      </c>
      <c r="AZ45" s="368">
        <v>0.5</v>
      </c>
      <c r="BA45" s="329"/>
      <c r="BB45" s="373">
        <v>253</v>
      </c>
      <c r="BC45" s="371">
        <v>0.17</v>
      </c>
      <c r="BD45" s="368">
        <v>0.2</v>
      </c>
      <c r="BE45" s="368">
        <v>0.23</v>
      </c>
      <c r="BF45" s="368">
        <v>0.22</v>
      </c>
      <c r="BG45" s="368">
        <v>0.19</v>
      </c>
      <c r="BH45" s="368">
        <v>0.08</v>
      </c>
      <c r="BI45" s="368">
        <v>0.15</v>
      </c>
      <c r="BJ45" s="368">
        <v>0.24</v>
      </c>
      <c r="BK45" s="368">
        <v>0.2</v>
      </c>
      <c r="BL45" s="368">
        <v>0.19</v>
      </c>
      <c r="BM45" s="329"/>
      <c r="BN45" s="474">
        <v>253</v>
      </c>
      <c r="BO45" s="472">
        <v>1</v>
      </c>
      <c r="BP45" s="330">
        <v>5</v>
      </c>
      <c r="BQ45" s="330">
        <v>1</v>
      </c>
      <c r="BR45" s="330">
        <v>2</v>
      </c>
      <c r="BS45" s="330">
        <v>3</v>
      </c>
      <c r="BT45" s="330">
        <v>2</v>
      </c>
      <c r="BU45" s="330">
        <v>2</v>
      </c>
      <c r="BV45" s="330">
        <v>6</v>
      </c>
      <c r="BW45" s="330">
        <v>2</v>
      </c>
      <c r="BX45" s="474">
        <v>3</v>
      </c>
      <c r="BY45" s="507">
        <v>2.7</v>
      </c>
      <c r="BZ45" s="511">
        <v>2.7</v>
      </c>
      <c r="CA45" s="501">
        <v>2.7</v>
      </c>
      <c r="CB45" s="329"/>
      <c r="CC45" s="474">
        <v>253</v>
      </c>
      <c r="CD45" s="472">
        <v>1</v>
      </c>
      <c r="CE45" s="330">
        <v>2</v>
      </c>
      <c r="CF45" s="330">
        <v>0</v>
      </c>
      <c r="CG45" s="330">
        <v>1</v>
      </c>
      <c r="CH45" s="330">
        <v>1</v>
      </c>
      <c r="CI45" s="330">
        <v>0</v>
      </c>
      <c r="CJ45" s="330">
        <v>0</v>
      </c>
      <c r="CK45" s="330">
        <v>0</v>
      </c>
      <c r="CL45" s="330">
        <v>0</v>
      </c>
      <c r="CM45" s="474">
        <v>0</v>
      </c>
      <c r="CN45" s="507">
        <v>0.5</v>
      </c>
      <c r="CO45" s="508">
        <v>0.5</v>
      </c>
      <c r="CP45" s="501">
        <v>0.5</v>
      </c>
      <c r="CQ45" s="329"/>
      <c r="CR45" s="474">
        <v>253</v>
      </c>
      <c r="CS45" s="1">
        <v>0</v>
      </c>
      <c r="CT45" s="1">
        <v>0</v>
      </c>
      <c r="CU45" s="1">
        <v>0</v>
      </c>
      <c r="CV45" s="1">
        <v>0</v>
      </c>
      <c r="CW45" s="1">
        <v>0</v>
      </c>
      <c r="CX45" s="1">
        <v>0</v>
      </c>
      <c r="CY45" s="1">
        <v>1</v>
      </c>
      <c r="CZ45" s="1">
        <v>4</v>
      </c>
      <c r="DA45" s="1">
        <v>1</v>
      </c>
      <c r="DB45" s="489">
        <v>3</v>
      </c>
      <c r="DC45" s="500">
        <v>0.9</v>
      </c>
      <c r="DD45" s="501">
        <v>0.9</v>
      </c>
      <c r="DE45" s="501">
        <v>0.9</v>
      </c>
      <c r="DG45" s="474">
        <v>253</v>
      </c>
      <c r="DH45" s="1">
        <v>0</v>
      </c>
      <c r="DI45" s="1">
        <v>3</v>
      </c>
      <c r="DJ45" s="1">
        <v>1</v>
      </c>
      <c r="DK45" s="1">
        <v>1</v>
      </c>
      <c r="DL45" s="1">
        <v>2</v>
      </c>
      <c r="DM45" s="1">
        <v>0</v>
      </c>
      <c r="DN45" s="1">
        <v>0</v>
      </c>
      <c r="DO45" s="1">
        <v>0</v>
      </c>
      <c r="DP45" s="1">
        <v>0</v>
      </c>
      <c r="DQ45" s="1">
        <v>0</v>
      </c>
      <c r="DR45" s="502">
        <v>0.7</v>
      </c>
      <c r="DS45" s="501">
        <v>0.7</v>
      </c>
      <c r="DT45" s="501">
        <v>0.7</v>
      </c>
      <c r="DV45" s="474">
        <v>253</v>
      </c>
      <c r="DW45" s="1">
        <v>0</v>
      </c>
      <c r="DX45" s="1">
        <v>0</v>
      </c>
      <c r="DY45" s="1">
        <v>0</v>
      </c>
      <c r="DZ45" s="1">
        <v>0</v>
      </c>
      <c r="EA45" s="1">
        <v>0</v>
      </c>
      <c r="EB45" s="1">
        <v>2</v>
      </c>
      <c r="EC45" s="1">
        <v>1</v>
      </c>
      <c r="ED45" s="1">
        <v>2</v>
      </c>
      <c r="EE45" s="1">
        <v>1</v>
      </c>
      <c r="EF45" s="489">
        <v>0</v>
      </c>
      <c r="EG45" s="500">
        <v>0.6</v>
      </c>
      <c r="EH45" s="501">
        <v>0.6</v>
      </c>
      <c r="EI45" s="501">
        <v>0.6</v>
      </c>
      <c r="EK45" s="240"/>
      <c r="EL45" s="240"/>
      <c r="EM45" s="240"/>
      <c r="EN45" s="240"/>
      <c r="EO45" s="240"/>
      <c r="EP45" s="240"/>
      <c r="EQ45" s="240"/>
      <c r="ER45" s="240"/>
      <c r="ES45" s="240"/>
      <c r="ET45" s="240"/>
      <c r="EU45" s="240"/>
      <c r="EV45" s="240"/>
      <c r="EW45" s="485"/>
    </row>
    <row r="46" spans="2:153" ht="17" thickBot="1">
      <c r="B46" s="329"/>
      <c r="C46" s="346">
        <v>255</v>
      </c>
      <c r="D46" s="344">
        <v>30</v>
      </c>
      <c r="E46" s="385">
        <v>0</v>
      </c>
      <c r="F46" s="385">
        <v>0</v>
      </c>
      <c r="G46" s="385">
        <v>0</v>
      </c>
      <c r="H46" s="389">
        <v>0</v>
      </c>
      <c r="I46" s="435">
        <v>0</v>
      </c>
      <c r="J46" s="385">
        <v>0</v>
      </c>
      <c r="K46" s="385">
        <v>0</v>
      </c>
      <c r="L46" s="385">
        <v>0</v>
      </c>
      <c r="M46" s="385">
        <v>0</v>
      </c>
      <c r="N46" s="460"/>
      <c r="O46" s="516">
        <v>2</v>
      </c>
      <c r="P46" s="515">
        <v>1</v>
      </c>
      <c r="Q46" s="329"/>
      <c r="R46" s="346">
        <v>255</v>
      </c>
      <c r="S46" s="344">
        <v>4</v>
      </c>
      <c r="T46" s="389">
        <v>0</v>
      </c>
      <c r="U46" s="389">
        <v>0</v>
      </c>
      <c r="V46" s="389">
        <v>0</v>
      </c>
      <c r="W46" s="389">
        <v>0</v>
      </c>
      <c r="X46" s="389">
        <v>0</v>
      </c>
      <c r="Y46" s="389">
        <v>0</v>
      </c>
      <c r="Z46" s="389">
        <v>0</v>
      </c>
      <c r="AA46" s="389">
        <v>0</v>
      </c>
      <c r="AB46" s="389">
        <v>0</v>
      </c>
      <c r="AC46" s="329"/>
      <c r="AD46" s="373">
        <v>255</v>
      </c>
      <c r="AE46" s="371">
        <v>0.47</v>
      </c>
      <c r="AF46" s="368" t="s">
        <v>217</v>
      </c>
      <c r="AG46" s="368" t="s">
        <v>217</v>
      </c>
      <c r="AH46" s="368" t="s">
        <v>217</v>
      </c>
      <c r="AI46" s="368">
        <v>0.53</v>
      </c>
      <c r="AJ46" s="368" t="s">
        <v>217</v>
      </c>
      <c r="AK46" s="368" t="s">
        <v>217</v>
      </c>
      <c r="AL46" s="368" t="s">
        <v>217</v>
      </c>
      <c r="AM46" s="368" t="s">
        <v>217</v>
      </c>
      <c r="AN46" s="368" t="s">
        <v>217</v>
      </c>
      <c r="AO46" s="329"/>
      <c r="AP46" s="373">
        <v>255</v>
      </c>
      <c r="AQ46" s="371">
        <v>0.45</v>
      </c>
      <c r="AR46" s="368" t="s">
        <v>217</v>
      </c>
      <c r="AS46" s="368" t="s">
        <v>217</v>
      </c>
      <c r="AT46" s="368" t="s">
        <v>217</v>
      </c>
      <c r="AU46" s="368">
        <v>0.53</v>
      </c>
      <c r="AV46" s="368" t="s">
        <v>217</v>
      </c>
      <c r="AW46" s="368" t="s">
        <v>217</v>
      </c>
      <c r="AX46" s="368" t="s">
        <v>217</v>
      </c>
      <c r="AY46" s="368" t="s">
        <v>217</v>
      </c>
      <c r="AZ46" s="368" t="s">
        <v>217</v>
      </c>
      <c r="BA46" s="329"/>
      <c r="BB46" s="373">
        <v>255</v>
      </c>
      <c r="BC46" s="371">
        <v>0.19</v>
      </c>
      <c r="BD46" s="368" t="s">
        <v>217</v>
      </c>
      <c r="BE46" s="368" t="s">
        <v>217</v>
      </c>
      <c r="BF46" s="368" t="s">
        <v>217</v>
      </c>
      <c r="BG46" s="368">
        <v>0.31</v>
      </c>
      <c r="BH46" s="368" t="s">
        <v>217</v>
      </c>
      <c r="BI46" s="368" t="s">
        <v>217</v>
      </c>
      <c r="BJ46" s="368" t="s">
        <v>217</v>
      </c>
      <c r="BK46" s="368" t="s">
        <v>217</v>
      </c>
      <c r="BL46" s="368" t="s">
        <v>217</v>
      </c>
      <c r="BM46" s="329"/>
      <c r="BN46" s="474">
        <v>255</v>
      </c>
      <c r="BO46" s="472">
        <v>1</v>
      </c>
      <c r="BP46" s="330">
        <v>0</v>
      </c>
      <c r="BQ46" s="330">
        <v>0</v>
      </c>
      <c r="BR46" s="330">
        <v>0</v>
      </c>
      <c r="BS46" s="330">
        <v>0</v>
      </c>
      <c r="BT46" s="330">
        <v>0</v>
      </c>
      <c r="BU46" s="330">
        <v>0</v>
      </c>
      <c r="BV46" s="330">
        <v>0</v>
      </c>
      <c r="BW46" s="330">
        <v>0</v>
      </c>
      <c r="BX46" s="474">
        <v>0</v>
      </c>
      <c r="BY46" s="507">
        <v>0.1</v>
      </c>
      <c r="BZ46" s="511">
        <v>1</v>
      </c>
      <c r="CA46" s="501">
        <v>0.5</v>
      </c>
      <c r="CB46" s="329"/>
      <c r="CC46" s="474">
        <v>255</v>
      </c>
      <c r="CD46" s="472">
        <v>0</v>
      </c>
      <c r="CE46" s="330">
        <v>0</v>
      </c>
      <c r="CF46" s="330">
        <v>0</v>
      </c>
      <c r="CG46" s="330">
        <v>0</v>
      </c>
      <c r="CH46" s="330">
        <v>0</v>
      </c>
      <c r="CI46" s="330">
        <v>0</v>
      </c>
      <c r="CJ46" s="330">
        <v>0</v>
      </c>
      <c r="CK46" s="330">
        <v>0</v>
      </c>
      <c r="CL46" s="330">
        <v>0</v>
      </c>
      <c r="CM46" s="474">
        <v>0</v>
      </c>
      <c r="CN46" s="507">
        <v>0</v>
      </c>
      <c r="CO46" s="508">
        <v>0</v>
      </c>
      <c r="CP46" s="501">
        <v>0</v>
      </c>
      <c r="CQ46" s="329"/>
      <c r="CR46" s="474">
        <v>255</v>
      </c>
      <c r="CS46" s="1">
        <v>0</v>
      </c>
      <c r="CT46" s="1">
        <v>0</v>
      </c>
      <c r="CU46" s="1">
        <v>0</v>
      </c>
      <c r="CV46" s="1">
        <v>0</v>
      </c>
      <c r="CW46" s="1">
        <v>0</v>
      </c>
      <c r="CX46" s="1">
        <v>0</v>
      </c>
      <c r="CY46" s="1">
        <v>0</v>
      </c>
      <c r="CZ46" s="1">
        <v>0</v>
      </c>
      <c r="DA46" s="1">
        <v>0</v>
      </c>
      <c r="DB46" s="489">
        <v>0</v>
      </c>
      <c r="DC46" s="500">
        <v>0</v>
      </c>
      <c r="DD46" s="501">
        <v>0</v>
      </c>
      <c r="DE46" s="501">
        <v>0</v>
      </c>
      <c r="DG46" s="474">
        <v>255</v>
      </c>
      <c r="DH46" s="1">
        <v>1</v>
      </c>
      <c r="DI46" s="1">
        <v>0</v>
      </c>
      <c r="DJ46" s="1">
        <v>0</v>
      </c>
      <c r="DK46" s="1">
        <v>0</v>
      </c>
      <c r="DL46" s="1">
        <v>0</v>
      </c>
      <c r="DM46" s="1">
        <v>0</v>
      </c>
      <c r="DN46" s="1">
        <v>0</v>
      </c>
      <c r="DO46" s="1">
        <v>0</v>
      </c>
      <c r="DP46" s="1">
        <v>0</v>
      </c>
      <c r="DQ46" s="1">
        <v>0</v>
      </c>
      <c r="DR46" s="502">
        <v>0.1</v>
      </c>
      <c r="DS46" s="501">
        <v>1</v>
      </c>
      <c r="DT46" s="501">
        <v>0.5</v>
      </c>
      <c r="DV46" s="474">
        <v>255</v>
      </c>
      <c r="DW46" s="1">
        <v>0</v>
      </c>
      <c r="DX46" s="1">
        <v>0</v>
      </c>
      <c r="DY46" s="1">
        <v>0</v>
      </c>
      <c r="DZ46" s="1">
        <v>0</v>
      </c>
      <c r="EA46" s="1">
        <v>0</v>
      </c>
      <c r="EB46" s="1">
        <v>0</v>
      </c>
      <c r="EC46" s="1">
        <v>0</v>
      </c>
      <c r="ED46" s="1">
        <v>0</v>
      </c>
      <c r="EE46" s="1">
        <v>0</v>
      </c>
      <c r="EF46" s="489">
        <v>0</v>
      </c>
      <c r="EG46" s="500">
        <v>0</v>
      </c>
      <c r="EH46" s="501">
        <v>0</v>
      </c>
      <c r="EI46" s="501">
        <v>0</v>
      </c>
      <c r="EK46" s="240"/>
      <c r="EL46" s="240"/>
      <c r="EM46" s="240"/>
      <c r="EN46" s="240"/>
      <c r="EO46" s="240"/>
      <c r="EP46" s="240"/>
      <c r="EQ46" s="240"/>
      <c r="ER46" s="240"/>
      <c r="ES46" s="240"/>
      <c r="ET46" s="240"/>
      <c r="EU46" s="240"/>
      <c r="EV46" s="240"/>
      <c r="EW46" s="485"/>
    </row>
    <row r="47" spans="2:153" ht="17" thickBot="1">
      <c r="B47" s="329"/>
      <c r="C47" s="346">
        <v>256</v>
      </c>
      <c r="D47" s="344">
        <v>13</v>
      </c>
      <c r="E47" s="382">
        <v>1</v>
      </c>
      <c r="F47" s="342">
        <v>19</v>
      </c>
      <c r="G47" s="382">
        <v>0</v>
      </c>
      <c r="H47" s="427">
        <v>8</v>
      </c>
      <c r="I47" s="423">
        <v>6</v>
      </c>
      <c r="J47" s="344">
        <v>19</v>
      </c>
      <c r="K47" s="342">
        <v>12</v>
      </c>
      <c r="L47" s="342">
        <v>5</v>
      </c>
      <c r="M47" s="342">
        <v>4</v>
      </c>
      <c r="N47" s="431"/>
      <c r="O47" s="515">
        <v>8</v>
      </c>
      <c r="P47" s="515">
        <v>9</v>
      </c>
      <c r="Q47" s="329"/>
      <c r="R47" s="346">
        <v>256</v>
      </c>
      <c r="S47" s="344">
        <v>5</v>
      </c>
      <c r="T47" s="342">
        <v>1</v>
      </c>
      <c r="U47" s="342">
        <v>13</v>
      </c>
      <c r="V47" s="389">
        <v>0</v>
      </c>
      <c r="W47" s="342">
        <v>8</v>
      </c>
      <c r="X47" s="342">
        <v>6</v>
      </c>
      <c r="Y47" s="342">
        <v>7</v>
      </c>
      <c r="Z47" s="342">
        <v>9</v>
      </c>
      <c r="AA47" s="342">
        <v>4</v>
      </c>
      <c r="AB47" s="342">
        <v>4</v>
      </c>
      <c r="AC47" s="329"/>
      <c r="AD47" s="373">
        <v>256</v>
      </c>
      <c r="AE47" s="371">
        <v>0.82</v>
      </c>
      <c r="AF47" s="367">
        <v>1</v>
      </c>
      <c r="AG47" s="368">
        <v>0.84</v>
      </c>
      <c r="AH47" s="367">
        <v>1</v>
      </c>
      <c r="AI47" s="368">
        <v>0.84</v>
      </c>
      <c r="AJ47" s="368">
        <v>0.74</v>
      </c>
      <c r="AK47" s="368">
        <v>0.37</v>
      </c>
      <c r="AL47" s="368">
        <v>0.56000000000000005</v>
      </c>
      <c r="AM47" s="368">
        <v>0.92</v>
      </c>
      <c r="AN47" s="368">
        <v>0.98</v>
      </c>
      <c r="AO47" s="329"/>
      <c r="AP47" s="373">
        <v>256</v>
      </c>
      <c r="AQ47" s="371">
        <v>0.84</v>
      </c>
      <c r="AR47" s="368">
        <v>0.98</v>
      </c>
      <c r="AS47" s="368">
        <v>0.79</v>
      </c>
      <c r="AT47" s="367">
        <v>1</v>
      </c>
      <c r="AU47" s="368">
        <v>0.9</v>
      </c>
      <c r="AV47" s="368">
        <v>0.82</v>
      </c>
      <c r="AW47" s="368">
        <v>0.8</v>
      </c>
      <c r="AX47" s="368">
        <v>0.89</v>
      </c>
      <c r="AY47" s="368">
        <v>0.94</v>
      </c>
      <c r="AZ47" s="368">
        <v>0.86</v>
      </c>
      <c r="BA47" s="329"/>
      <c r="BB47" s="373">
        <v>256</v>
      </c>
      <c r="BC47" s="371">
        <v>0.08</v>
      </c>
      <c r="BD47" s="368">
        <v>0</v>
      </c>
      <c r="BE47" s="368">
        <v>0.06</v>
      </c>
      <c r="BF47" s="368">
        <v>0</v>
      </c>
      <c r="BG47" s="368">
        <v>0.01</v>
      </c>
      <c r="BH47" s="368">
        <v>0.01</v>
      </c>
      <c r="BI47" s="368">
        <v>0.1</v>
      </c>
      <c r="BJ47" s="368">
        <v>0.02</v>
      </c>
      <c r="BK47" s="368">
        <v>0</v>
      </c>
      <c r="BL47" s="368">
        <v>0.02</v>
      </c>
      <c r="BM47" s="329"/>
      <c r="BN47" s="474">
        <v>256</v>
      </c>
      <c r="BO47" s="472">
        <v>2</v>
      </c>
      <c r="BP47" s="330">
        <v>0</v>
      </c>
      <c r="BQ47" s="330">
        <v>0</v>
      </c>
      <c r="BR47" s="330">
        <v>0</v>
      </c>
      <c r="BS47" s="330">
        <v>0</v>
      </c>
      <c r="BT47" s="330">
        <v>0</v>
      </c>
      <c r="BU47" s="330">
        <v>2</v>
      </c>
      <c r="BV47" s="330">
        <v>2</v>
      </c>
      <c r="BW47" s="330">
        <v>0</v>
      </c>
      <c r="BX47" s="474">
        <v>2</v>
      </c>
      <c r="BY47" s="507">
        <v>0.8</v>
      </c>
      <c r="BZ47" s="511">
        <v>0.88888888888888884</v>
      </c>
      <c r="CA47" s="501">
        <v>1</v>
      </c>
      <c r="CB47" s="329"/>
      <c r="CC47" s="474">
        <v>256</v>
      </c>
      <c r="CD47" s="472">
        <v>1</v>
      </c>
      <c r="CE47" s="330">
        <v>0</v>
      </c>
      <c r="CF47" s="330">
        <v>0</v>
      </c>
      <c r="CG47" s="330">
        <v>0</v>
      </c>
      <c r="CH47" s="330">
        <v>0</v>
      </c>
      <c r="CI47" s="330">
        <v>0</v>
      </c>
      <c r="CJ47" s="330">
        <v>0</v>
      </c>
      <c r="CK47" s="330">
        <v>0</v>
      </c>
      <c r="CL47" s="330">
        <v>0</v>
      </c>
      <c r="CM47" s="474">
        <v>0</v>
      </c>
      <c r="CN47" s="507">
        <v>0.1</v>
      </c>
      <c r="CO47" s="508">
        <v>0.1111111111111111</v>
      </c>
      <c r="CP47" s="501">
        <v>0.125</v>
      </c>
      <c r="CQ47" s="329"/>
      <c r="CR47" s="474">
        <v>256</v>
      </c>
      <c r="CS47" s="1">
        <v>0</v>
      </c>
      <c r="CT47" s="1">
        <v>0</v>
      </c>
      <c r="CU47" s="1">
        <v>0</v>
      </c>
      <c r="CV47" s="1">
        <v>0</v>
      </c>
      <c r="CW47" s="1">
        <v>0</v>
      </c>
      <c r="CX47" s="1">
        <v>0</v>
      </c>
      <c r="CY47" s="1">
        <v>1</v>
      </c>
      <c r="CZ47" s="1">
        <v>0</v>
      </c>
      <c r="DA47" s="1">
        <v>0</v>
      </c>
      <c r="DB47" s="489">
        <v>2</v>
      </c>
      <c r="DC47" s="500">
        <v>0.3</v>
      </c>
      <c r="DD47" s="501">
        <v>0.33333333333333331</v>
      </c>
      <c r="DE47" s="501">
        <v>0.375</v>
      </c>
      <c r="DG47" s="474">
        <v>256</v>
      </c>
      <c r="DH47" s="1">
        <v>1</v>
      </c>
      <c r="DI47" s="1">
        <v>0</v>
      </c>
      <c r="DJ47" s="1">
        <v>0</v>
      </c>
      <c r="DK47" s="1">
        <v>0</v>
      </c>
      <c r="DL47" s="1">
        <v>0</v>
      </c>
      <c r="DM47" s="1">
        <v>0</v>
      </c>
      <c r="DN47" s="1">
        <v>0</v>
      </c>
      <c r="DO47" s="1">
        <v>0</v>
      </c>
      <c r="DP47" s="1">
        <v>0</v>
      </c>
      <c r="DQ47" s="1">
        <v>0</v>
      </c>
      <c r="DR47" s="502">
        <v>0.1</v>
      </c>
      <c r="DS47" s="501">
        <v>0.1111111111111111</v>
      </c>
      <c r="DT47" s="501">
        <v>0.125</v>
      </c>
      <c r="DV47" s="474">
        <v>256</v>
      </c>
      <c r="DW47" s="1">
        <v>0</v>
      </c>
      <c r="DX47" s="1">
        <v>0</v>
      </c>
      <c r="DY47" s="1">
        <v>0</v>
      </c>
      <c r="DZ47" s="1">
        <v>0</v>
      </c>
      <c r="EA47" s="1">
        <v>0</v>
      </c>
      <c r="EB47" s="1">
        <v>0</v>
      </c>
      <c r="EC47" s="1">
        <v>1</v>
      </c>
      <c r="ED47" s="1">
        <v>2</v>
      </c>
      <c r="EE47" s="1">
        <v>0</v>
      </c>
      <c r="EF47" s="489">
        <v>0</v>
      </c>
      <c r="EG47" s="500">
        <v>0.3</v>
      </c>
      <c r="EH47" s="501">
        <v>0.33333333333333331</v>
      </c>
      <c r="EI47" s="501">
        <v>0.375</v>
      </c>
      <c r="EK47" s="240"/>
      <c r="EL47" s="240"/>
      <c r="EM47" s="240"/>
      <c r="EN47" s="240"/>
      <c r="EO47" s="240"/>
      <c r="EP47" s="240"/>
      <c r="EQ47" s="240"/>
      <c r="ER47" s="240"/>
      <c r="ES47" s="240"/>
      <c r="ET47" s="240"/>
      <c r="EU47" s="240"/>
      <c r="EV47" s="240"/>
      <c r="EW47" s="485"/>
    </row>
    <row r="48" spans="2:153">
      <c r="B48" s="329"/>
      <c r="C48" s="346">
        <v>258</v>
      </c>
      <c r="D48" s="344">
        <v>2</v>
      </c>
      <c r="E48" s="342">
        <v>2</v>
      </c>
      <c r="F48" s="342">
        <v>1</v>
      </c>
      <c r="G48" s="342">
        <v>7</v>
      </c>
      <c r="H48" s="342">
        <v>2</v>
      </c>
      <c r="I48" s="436">
        <v>0</v>
      </c>
      <c r="J48" s="382">
        <v>0</v>
      </c>
      <c r="K48" s="382">
        <v>0</v>
      </c>
      <c r="L48" s="382">
        <v>0</v>
      </c>
      <c r="M48" s="382">
        <v>0</v>
      </c>
      <c r="N48" s="460"/>
      <c r="O48" s="516">
        <v>5</v>
      </c>
      <c r="P48" s="515">
        <v>5</v>
      </c>
      <c r="Q48" s="329"/>
      <c r="R48" s="346">
        <v>258</v>
      </c>
      <c r="S48" s="388">
        <v>0</v>
      </c>
      <c r="T48" s="342">
        <v>2</v>
      </c>
      <c r="U48" s="342">
        <v>1</v>
      </c>
      <c r="V48" s="342">
        <v>1</v>
      </c>
      <c r="W48" s="342">
        <v>1</v>
      </c>
      <c r="X48" s="389">
        <v>0</v>
      </c>
      <c r="Y48" s="389">
        <v>0</v>
      </c>
      <c r="Z48" s="389">
        <v>0</v>
      </c>
      <c r="AA48" s="389">
        <v>0</v>
      </c>
      <c r="AB48" s="389">
        <v>0</v>
      </c>
      <c r="AC48" s="329"/>
      <c r="AD48" s="373">
        <v>258</v>
      </c>
      <c r="AE48" s="371">
        <v>0</v>
      </c>
      <c r="AF48" s="368">
        <v>0.25</v>
      </c>
      <c r="AG48" s="368">
        <v>0.52</v>
      </c>
      <c r="AH48" s="368">
        <v>0.21</v>
      </c>
      <c r="AI48" s="368">
        <v>0.04</v>
      </c>
      <c r="AJ48" s="368">
        <v>0.02</v>
      </c>
      <c r="AK48" s="368">
        <v>0.4</v>
      </c>
      <c r="AL48" s="368">
        <v>0.88</v>
      </c>
      <c r="AM48" s="368">
        <v>0.03</v>
      </c>
      <c r="AN48" s="368">
        <v>0.02</v>
      </c>
      <c r="AO48" s="329"/>
      <c r="AP48" s="373">
        <v>258</v>
      </c>
      <c r="AQ48" s="371">
        <v>0.71</v>
      </c>
      <c r="AR48" s="368">
        <v>0.89</v>
      </c>
      <c r="AS48" s="368">
        <v>0.91</v>
      </c>
      <c r="AT48" s="368">
        <v>0.79</v>
      </c>
      <c r="AU48" s="368">
        <v>0.88</v>
      </c>
      <c r="AV48" s="367">
        <v>1</v>
      </c>
      <c r="AW48" s="367">
        <v>1</v>
      </c>
      <c r="AX48" s="367">
        <v>1</v>
      </c>
      <c r="AY48" s="367">
        <v>1</v>
      </c>
      <c r="AZ48" s="367">
        <v>1</v>
      </c>
      <c r="BA48" s="329"/>
      <c r="BB48" s="373">
        <v>258</v>
      </c>
      <c r="BC48" s="371">
        <v>0.31</v>
      </c>
      <c r="BD48" s="368">
        <v>0.1</v>
      </c>
      <c r="BE48" s="368">
        <v>0.08</v>
      </c>
      <c r="BF48" s="368">
        <v>0.2</v>
      </c>
      <c r="BG48" s="368">
        <v>0.13</v>
      </c>
      <c r="BH48" s="368">
        <v>0</v>
      </c>
      <c r="BI48" s="368">
        <v>0</v>
      </c>
      <c r="BJ48" s="368">
        <v>0</v>
      </c>
      <c r="BK48" s="368">
        <v>0</v>
      </c>
      <c r="BL48" s="368">
        <v>0</v>
      </c>
      <c r="BM48" s="329"/>
      <c r="BN48" s="474">
        <v>258</v>
      </c>
      <c r="BO48" s="472">
        <v>0</v>
      </c>
      <c r="BP48" s="330">
        <v>0</v>
      </c>
      <c r="BQ48" s="330">
        <v>1</v>
      </c>
      <c r="BR48" s="330">
        <v>0</v>
      </c>
      <c r="BS48" s="330">
        <v>0</v>
      </c>
      <c r="BT48" s="330">
        <v>0</v>
      </c>
      <c r="BU48" s="330">
        <v>0</v>
      </c>
      <c r="BV48" s="330">
        <v>0</v>
      </c>
      <c r="BW48" s="330">
        <v>0</v>
      </c>
      <c r="BX48" s="474">
        <v>0</v>
      </c>
      <c r="BY48" s="507">
        <v>0.1</v>
      </c>
      <c r="BZ48" s="511">
        <v>0.2</v>
      </c>
      <c r="CA48" s="501">
        <v>0.2</v>
      </c>
      <c r="CB48" s="329"/>
      <c r="CC48" s="474">
        <v>258</v>
      </c>
      <c r="CD48" s="472">
        <v>0</v>
      </c>
      <c r="CE48" s="330">
        <v>0</v>
      </c>
      <c r="CF48" s="330">
        <v>0</v>
      </c>
      <c r="CG48" s="330">
        <v>0</v>
      </c>
      <c r="CH48" s="330">
        <v>0</v>
      </c>
      <c r="CI48" s="330">
        <v>0</v>
      </c>
      <c r="CJ48" s="330">
        <v>0</v>
      </c>
      <c r="CK48" s="330">
        <v>0</v>
      </c>
      <c r="CL48" s="330">
        <v>0</v>
      </c>
      <c r="CM48" s="474">
        <v>0</v>
      </c>
      <c r="CN48" s="507">
        <v>0</v>
      </c>
      <c r="CO48" s="508">
        <v>0</v>
      </c>
      <c r="CP48" s="501">
        <v>0</v>
      </c>
      <c r="CQ48" s="329"/>
      <c r="CR48" s="474">
        <v>258</v>
      </c>
      <c r="CS48" s="1">
        <v>0</v>
      </c>
      <c r="CT48" s="1">
        <v>0</v>
      </c>
      <c r="CU48" s="1">
        <v>0</v>
      </c>
      <c r="CV48" s="1">
        <v>0</v>
      </c>
      <c r="CW48" s="1">
        <v>0</v>
      </c>
      <c r="CX48" s="1">
        <v>0</v>
      </c>
      <c r="CY48" s="1">
        <v>0</v>
      </c>
      <c r="CZ48" s="1">
        <v>0</v>
      </c>
      <c r="DA48" s="1">
        <v>0</v>
      </c>
      <c r="DB48" s="489">
        <v>0</v>
      </c>
      <c r="DC48" s="500">
        <v>0</v>
      </c>
      <c r="DD48" s="501">
        <v>0</v>
      </c>
      <c r="DE48" s="501">
        <v>0</v>
      </c>
      <c r="DG48" s="474">
        <v>258</v>
      </c>
      <c r="DH48" s="1">
        <v>0</v>
      </c>
      <c r="DI48" s="1">
        <v>0</v>
      </c>
      <c r="DJ48" s="1">
        <v>1</v>
      </c>
      <c r="DK48" s="1">
        <v>0</v>
      </c>
      <c r="DL48" s="1">
        <v>0</v>
      </c>
      <c r="DM48" s="1">
        <v>0</v>
      </c>
      <c r="DN48" s="1">
        <v>0</v>
      </c>
      <c r="DO48" s="1">
        <v>0</v>
      </c>
      <c r="DP48" s="1">
        <v>0</v>
      </c>
      <c r="DQ48" s="1">
        <v>0</v>
      </c>
      <c r="DR48" s="502">
        <v>0.1</v>
      </c>
      <c r="DS48" s="501">
        <v>0.2</v>
      </c>
      <c r="DT48" s="501">
        <v>0.2</v>
      </c>
      <c r="DV48" s="474">
        <v>258</v>
      </c>
      <c r="DW48" s="1">
        <v>0</v>
      </c>
      <c r="DX48" s="1">
        <v>0</v>
      </c>
      <c r="DY48" s="1">
        <v>0</v>
      </c>
      <c r="DZ48" s="1">
        <v>0</v>
      </c>
      <c r="EA48" s="1">
        <v>0</v>
      </c>
      <c r="EB48" s="1">
        <v>0</v>
      </c>
      <c r="EC48" s="1">
        <v>0</v>
      </c>
      <c r="ED48" s="1">
        <v>0</v>
      </c>
      <c r="EE48" s="1">
        <v>0</v>
      </c>
      <c r="EF48" s="489">
        <v>0</v>
      </c>
      <c r="EG48" s="500">
        <v>0</v>
      </c>
      <c r="EH48" s="501">
        <v>0</v>
      </c>
      <c r="EI48" s="501">
        <v>0</v>
      </c>
      <c r="EK48" s="240"/>
      <c r="EL48" s="240"/>
      <c r="EM48" s="240"/>
      <c r="EN48" s="240"/>
      <c r="EO48" s="240"/>
      <c r="EP48" s="240"/>
      <c r="EQ48" s="240"/>
      <c r="ER48" s="240"/>
      <c r="ES48" s="240"/>
      <c r="ET48" s="240"/>
      <c r="EU48" s="240"/>
      <c r="EV48" s="240"/>
      <c r="EW48" s="485"/>
    </row>
    <row r="49" spans="2:153">
      <c r="B49" s="329"/>
      <c r="C49" s="346">
        <v>259</v>
      </c>
      <c r="D49" s="344">
        <v>0</v>
      </c>
      <c r="E49" s="382">
        <v>1</v>
      </c>
      <c r="F49" s="342">
        <v>0</v>
      </c>
      <c r="G49" s="382">
        <v>0</v>
      </c>
      <c r="H49" s="382">
        <v>0</v>
      </c>
      <c r="I49" s="382">
        <v>0</v>
      </c>
      <c r="J49" s="342">
        <v>0</v>
      </c>
      <c r="K49" s="382">
        <v>0</v>
      </c>
      <c r="L49" s="342">
        <v>0</v>
      </c>
      <c r="M49" s="382">
        <v>0</v>
      </c>
      <c r="N49" s="460"/>
      <c r="O49" s="516">
        <v>4</v>
      </c>
      <c r="P49" s="515">
        <v>1</v>
      </c>
      <c r="Q49" s="329"/>
      <c r="R49" s="346">
        <v>259</v>
      </c>
      <c r="S49" s="388">
        <v>0</v>
      </c>
      <c r="T49" s="342">
        <v>1</v>
      </c>
      <c r="U49" s="389">
        <v>0</v>
      </c>
      <c r="V49" s="389">
        <v>0</v>
      </c>
      <c r="W49" s="389">
        <v>0</v>
      </c>
      <c r="X49" s="389">
        <v>0</v>
      </c>
      <c r="Y49" s="389">
        <v>0</v>
      </c>
      <c r="Z49" s="389">
        <v>0</v>
      </c>
      <c r="AA49" s="389">
        <v>0</v>
      </c>
      <c r="AB49" s="389">
        <v>0</v>
      </c>
      <c r="AC49" s="329"/>
      <c r="AD49" s="373">
        <v>259</v>
      </c>
      <c r="AE49" s="371">
        <v>0</v>
      </c>
      <c r="AF49" s="368">
        <v>0</v>
      </c>
      <c r="AG49" s="368">
        <v>0</v>
      </c>
      <c r="AH49" s="368">
        <v>0</v>
      </c>
      <c r="AI49" s="368">
        <v>0</v>
      </c>
      <c r="AJ49" s="368">
        <v>0</v>
      </c>
      <c r="AK49" s="368">
        <v>0</v>
      </c>
      <c r="AL49" s="368">
        <v>0.01</v>
      </c>
      <c r="AM49" s="368">
        <v>0</v>
      </c>
      <c r="AN49" s="368">
        <v>0</v>
      </c>
      <c r="AO49" s="329"/>
      <c r="AP49" s="373">
        <v>259</v>
      </c>
      <c r="AQ49" s="371">
        <v>0.94</v>
      </c>
      <c r="AR49" s="368">
        <v>0.99</v>
      </c>
      <c r="AS49" s="368">
        <v>0.97</v>
      </c>
      <c r="AT49" s="368">
        <v>0.99</v>
      </c>
      <c r="AU49" s="368">
        <v>0.99</v>
      </c>
      <c r="AV49" s="367">
        <v>1</v>
      </c>
      <c r="AW49" s="368">
        <v>0.97</v>
      </c>
      <c r="AX49" s="368">
        <v>0.98</v>
      </c>
      <c r="AY49" s="368">
        <v>0.95</v>
      </c>
      <c r="AZ49" s="368">
        <v>0.99</v>
      </c>
      <c r="BA49" s="329"/>
      <c r="BB49" s="373">
        <v>259</v>
      </c>
      <c r="BC49" s="371">
        <v>0.22</v>
      </c>
      <c r="BD49" s="368">
        <v>0.23</v>
      </c>
      <c r="BE49" s="368">
        <v>0.24</v>
      </c>
      <c r="BF49" s="368">
        <v>0.16</v>
      </c>
      <c r="BG49" s="368">
        <v>0.22</v>
      </c>
      <c r="BH49" s="368">
        <v>0.28000000000000003</v>
      </c>
      <c r="BI49" s="368">
        <v>0.21</v>
      </c>
      <c r="BJ49" s="368">
        <v>0.18</v>
      </c>
      <c r="BK49" s="368">
        <v>0.19</v>
      </c>
      <c r="BL49" s="368">
        <v>0.13</v>
      </c>
      <c r="BM49" s="329"/>
      <c r="BN49" s="474">
        <v>259</v>
      </c>
      <c r="BO49" s="472">
        <v>0</v>
      </c>
      <c r="BP49" s="330">
        <v>1</v>
      </c>
      <c r="BQ49" s="330">
        <v>0</v>
      </c>
      <c r="BR49" s="330">
        <v>0</v>
      </c>
      <c r="BS49" s="330">
        <v>0</v>
      </c>
      <c r="BT49" s="330">
        <v>0</v>
      </c>
      <c r="BU49" s="330">
        <v>0</v>
      </c>
      <c r="BV49" s="330">
        <v>0</v>
      </c>
      <c r="BW49" s="330">
        <v>0</v>
      </c>
      <c r="BX49" s="474">
        <v>0</v>
      </c>
      <c r="BY49" s="507">
        <v>0.1</v>
      </c>
      <c r="BZ49" s="511">
        <v>1</v>
      </c>
      <c r="CA49" s="501">
        <v>0.25</v>
      </c>
      <c r="CB49" s="329"/>
      <c r="CC49" s="474">
        <v>259</v>
      </c>
      <c r="CD49" s="472">
        <v>0</v>
      </c>
      <c r="CE49" s="330">
        <v>0</v>
      </c>
      <c r="CF49" s="330">
        <v>0</v>
      </c>
      <c r="CG49" s="330">
        <v>0</v>
      </c>
      <c r="CH49" s="330">
        <v>0</v>
      </c>
      <c r="CI49" s="330">
        <v>0</v>
      </c>
      <c r="CJ49" s="330">
        <v>0</v>
      </c>
      <c r="CK49" s="330">
        <v>0</v>
      </c>
      <c r="CL49" s="330">
        <v>0</v>
      </c>
      <c r="CM49" s="474">
        <v>0</v>
      </c>
      <c r="CN49" s="507">
        <v>0</v>
      </c>
      <c r="CO49" s="508">
        <v>0</v>
      </c>
      <c r="CP49" s="501">
        <v>0</v>
      </c>
      <c r="CQ49" s="329"/>
      <c r="CR49" s="474">
        <v>259</v>
      </c>
      <c r="CS49" s="1">
        <v>0</v>
      </c>
      <c r="CT49" s="1">
        <v>0</v>
      </c>
      <c r="CU49" s="1">
        <v>0</v>
      </c>
      <c r="CV49" s="1">
        <v>0</v>
      </c>
      <c r="CW49" s="1">
        <v>0</v>
      </c>
      <c r="CX49" s="1">
        <v>0</v>
      </c>
      <c r="CY49" s="1">
        <v>0</v>
      </c>
      <c r="CZ49" s="1">
        <v>0</v>
      </c>
      <c r="DA49" s="1">
        <v>0</v>
      </c>
      <c r="DB49" s="489">
        <v>0</v>
      </c>
      <c r="DC49" s="500">
        <v>0</v>
      </c>
      <c r="DD49" s="501">
        <v>0</v>
      </c>
      <c r="DE49" s="501">
        <v>0</v>
      </c>
      <c r="DG49" s="474">
        <v>259</v>
      </c>
      <c r="DH49" s="1">
        <v>0</v>
      </c>
      <c r="DI49" s="1">
        <v>1</v>
      </c>
      <c r="DJ49" s="1">
        <v>0</v>
      </c>
      <c r="DK49" s="1">
        <v>0</v>
      </c>
      <c r="DL49" s="1">
        <v>0</v>
      </c>
      <c r="DM49" s="1">
        <v>0</v>
      </c>
      <c r="DN49" s="1">
        <v>0</v>
      </c>
      <c r="DO49" s="1">
        <v>0</v>
      </c>
      <c r="DP49" s="1">
        <v>0</v>
      </c>
      <c r="DQ49" s="1">
        <v>0</v>
      </c>
      <c r="DR49" s="502">
        <v>0.1</v>
      </c>
      <c r="DS49" s="501">
        <v>1</v>
      </c>
      <c r="DT49" s="501">
        <v>0.25</v>
      </c>
      <c r="DV49" s="474">
        <v>259</v>
      </c>
      <c r="DW49" s="1">
        <v>0</v>
      </c>
      <c r="DX49" s="1">
        <v>0</v>
      </c>
      <c r="DY49" s="1">
        <v>0</v>
      </c>
      <c r="DZ49" s="1">
        <v>0</v>
      </c>
      <c r="EA49" s="1">
        <v>0</v>
      </c>
      <c r="EB49" s="1">
        <v>0</v>
      </c>
      <c r="EC49" s="1">
        <v>0</v>
      </c>
      <c r="ED49" s="1">
        <v>0</v>
      </c>
      <c r="EE49" s="1">
        <v>0</v>
      </c>
      <c r="EF49" s="489">
        <v>0</v>
      </c>
      <c r="EG49" s="500">
        <v>0</v>
      </c>
      <c r="EH49" s="501">
        <v>0</v>
      </c>
      <c r="EI49" s="501">
        <v>0</v>
      </c>
      <c r="EK49" s="240"/>
      <c r="EL49" s="240"/>
      <c r="EM49" s="240"/>
      <c r="EN49" s="240"/>
      <c r="EO49" s="240"/>
      <c r="EP49" s="240"/>
      <c r="EQ49" s="240"/>
      <c r="ER49" s="240"/>
      <c r="ES49" s="240"/>
      <c r="ET49" s="240"/>
      <c r="EU49" s="240"/>
      <c r="EV49" s="240"/>
      <c r="EW49" s="485"/>
    </row>
    <row r="50" spans="2:153" ht="17" thickBot="1">
      <c r="B50" s="329"/>
      <c r="C50" s="346">
        <v>260</v>
      </c>
      <c r="D50" s="426">
        <v>40</v>
      </c>
      <c r="E50" s="342">
        <v>46</v>
      </c>
      <c r="F50" s="342">
        <v>46</v>
      </c>
      <c r="G50" s="342">
        <v>46</v>
      </c>
      <c r="H50" s="342">
        <v>43</v>
      </c>
      <c r="I50" s="342">
        <v>34</v>
      </c>
      <c r="J50" s="342">
        <v>15</v>
      </c>
      <c r="K50" s="342">
        <v>19</v>
      </c>
      <c r="L50" s="342">
        <v>34</v>
      </c>
      <c r="M50" s="342">
        <v>13</v>
      </c>
      <c r="N50" s="431"/>
      <c r="O50" s="515">
        <v>10</v>
      </c>
      <c r="P50" s="515">
        <v>10</v>
      </c>
      <c r="Q50" s="329"/>
      <c r="R50" s="346">
        <v>260</v>
      </c>
      <c r="S50" s="344">
        <v>24</v>
      </c>
      <c r="T50" s="342">
        <v>25</v>
      </c>
      <c r="U50" s="342">
        <v>20</v>
      </c>
      <c r="V50" s="342">
        <v>28</v>
      </c>
      <c r="W50" s="342">
        <v>27</v>
      </c>
      <c r="X50" s="342">
        <v>11</v>
      </c>
      <c r="Y50" s="342">
        <v>5</v>
      </c>
      <c r="Z50" s="342">
        <v>4</v>
      </c>
      <c r="AA50" s="342">
        <v>22</v>
      </c>
      <c r="AB50" s="342">
        <v>4</v>
      </c>
      <c r="AC50" s="329"/>
      <c r="AD50" s="373">
        <v>260</v>
      </c>
      <c r="AE50" s="371">
        <v>0.52</v>
      </c>
      <c r="AF50" s="368">
        <v>0.5</v>
      </c>
      <c r="AG50" s="368">
        <v>0.48</v>
      </c>
      <c r="AH50" s="368">
        <v>0.49</v>
      </c>
      <c r="AI50" s="368">
        <v>0.43</v>
      </c>
      <c r="AJ50" s="368">
        <v>0.62</v>
      </c>
      <c r="AK50" s="368">
        <v>0.77</v>
      </c>
      <c r="AL50" s="368">
        <v>0.36</v>
      </c>
      <c r="AM50" s="368">
        <v>0.71</v>
      </c>
      <c r="AN50" s="368">
        <v>0.76</v>
      </c>
      <c r="AO50" s="329"/>
      <c r="AP50" s="373">
        <v>260</v>
      </c>
      <c r="AQ50" s="371">
        <v>0.52</v>
      </c>
      <c r="AR50" s="368">
        <v>0.52</v>
      </c>
      <c r="AS50" s="368">
        <v>0.5</v>
      </c>
      <c r="AT50" s="368">
        <v>0.51</v>
      </c>
      <c r="AU50" s="368">
        <v>0.47</v>
      </c>
      <c r="AV50" s="368">
        <v>0.62</v>
      </c>
      <c r="AW50" s="368">
        <v>0.77</v>
      </c>
      <c r="AX50" s="368">
        <v>0.38</v>
      </c>
      <c r="AY50" s="368">
        <v>0.7</v>
      </c>
      <c r="AZ50" s="368">
        <v>0.76</v>
      </c>
      <c r="BA50" s="329"/>
      <c r="BB50" s="373">
        <v>260</v>
      </c>
      <c r="BC50" s="371">
        <v>0.15</v>
      </c>
      <c r="BD50" s="368">
        <v>0.12</v>
      </c>
      <c r="BE50" s="368">
        <v>0.14000000000000001</v>
      </c>
      <c r="BF50" s="368">
        <v>0.16</v>
      </c>
      <c r="BG50" s="368">
        <v>0.09</v>
      </c>
      <c r="BH50" s="368">
        <v>0.13</v>
      </c>
      <c r="BI50" s="368">
        <v>0.13</v>
      </c>
      <c r="BJ50" s="368">
        <v>0.36</v>
      </c>
      <c r="BK50" s="368">
        <v>0.06</v>
      </c>
      <c r="BL50" s="368">
        <v>0.11</v>
      </c>
      <c r="BM50" s="329"/>
      <c r="BN50" s="474">
        <v>260</v>
      </c>
      <c r="BO50" s="472">
        <v>2</v>
      </c>
      <c r="BP50" s="330">
        <v>3</v>
      </c>
      <c r="BQ50" s="330">
        <v>4</v>
      </c>
      <c r="BR50" s="330">
        <v>3</v>
      </c>
      <c r="BS50" s="330">
        <v>5</v>
      </c>
      <c r="BT50" s="330">
        <v>2</v>
      </c>
      <c r="BU50" s="330">
        <v>2</v>
      </c>
      <c r="BV50" s="330">
        <v>1</v>
      </c>
      <c r="BW50" s="330">
        <v>2</v>
      </c>
      <c r="BX50" s="474">
        <v>1</v>
      </c>
      <c r="BY50" s="507">
        <v>2.5</v>
      </c>
      <c r="BZ50" s="511">
        <v>2.5</v>
      </c>
      <c r="CA50" s="501">
        <v>2.5</v>
      </c>
      <c r="CB50" s="329"/>
      <c r="CC50" s="474">
        <v>260</v>
      </c>
      <c r="CD50" s="472">
        <v>2</v>
      </c>
      <c r="CE50" s="330">
        <v>0</v>
      </c>
      <c r="CF50" s="330">
        <v>1</v>
      </c>
      <c r="CG50" s="330">
        <v>2</v>
      </c>
      <c r="CH50" s="330">
        <v>2</v>
      </c>
      <c r="CI50" s="330">
        <v>1</v>
      </c>
      <c r="CJ50" s="330">
        <v>0</v>
      </c>
      <c r="CK50" s="330">
        <v>0</v>
      </c>
      <c r="CL50" s="330">
        <v>0</v>
      </c>
      <c r="CM50" s="474">
        <v>0</v>
      </c>
      <c r="CN50" s="507">
        <v>0.8</v>
      </c>
      <c r="CO50" s="508">
        <v>0.8</v>
      </c>
      <c r="CP50" s="501">
        <v>0.8</v>
      </c>
      <c r="CQ50" s="329"/>
      <c r="CR50" s="474">
        <v>260</v>
      </c>
      <c r="CS50" s="1">
        <v>0</v>
      </c>
      <c r="CT50" s="1">
        <v>0</v>
      </c>
      <c r="CU50" s="1">
        <v>0</v>
      </c>
      <c r="CV50" s="1">
        <v>0</v>
      </c>
      <c r="CW50" s="1">
        <v>0</v>
      </c>
      <c r="CX50" s="1">
        <v>0</v>
      </c>
      <c r="CY50" s="1">
        <v>0</v>
      </c>
      <c r="CZ50" s="1">
        <v>0</v>
      </c>
      <c r="DA50" s="1">
        <v>0</v>
      </c>
      <c r="DB50" s="489">
        <v>0</v>
      </c>
      <c r="DC50" s="500">
        <v>0</v>
      </c>
      <c r="DD50" s="501">
        <v>0</v>
      </c>
      <c r="DE50" s="501">
        <v>0</v>
      </c>
      <c r="DG50" s="474">
        <v>260</v>
      </c>
      <c r="DH50" s="1">
        <v>0</v>
      </c>
      <c r="DI50" s="1">
        <v>3</v>
      </c>
      <c r="DJ50" s="1">
        <v>3</v>
      </c>
      <c r="DK50" s="1">
        <v>1</v>
      </c>
      <c r="DL50" s="1">
        <v>3</v>
      </c>
      <c r="DM50" s="1">
        <v>1</v>
      </c>
      <c r="DN50" s="1">
        <v>2</v>
      </c>
      <c r="DO50" s="1">
        <v>1</v>
      </c>
      <c r="DP50" s="1">
        <v>2</v>
      </c>
      <c r="DQ50" s="1">
        <v>1</v>
      </c>
      <c r="DR50" s="502">
        <v>1.7</v>
      </c>
      <c r="DS50" s="501">
        <v>1.7</v>
      </c>
      <c r="DT50" s="501">
        <v>1.7</v>
      </c>
      <c r="DV50" s="474">
        <v>260</v>
      </c>
      <c r="DW50" s="1">
        <v>0</v>
      </c>
      <c r="DX50" s="1">
        <v>0</v>
      </c>
      <c r="DY50" s="1">
        <v>0</v>
      </c>
      <c r="DZ50" s="1">
        <v>0</v>
      </c>
      <c r="EA50" s="1">
        <v>0</v>
      </c>
      <c r="EB50" s="1">
        <v>0</v>
      </c>
      <c r="EC50" s="1">
        <v>0</v>
      </c>
      <c r="ED50" s="1">
        <v>0</v>
      </c>
      <c r="EE50" s="1">
        <v>0</v>
      </c>
      <c r="EF50" s="489">
        <v>0</v>
      </c>
      <c r="EG50" s="500">
        <v>0</v>
      </c>
      <c r="EH50" s="501">
        <v>0</v>
      </c>
      <c r="EI50" s="501">
        <v>0</v>
      </c>
      <c r="EK50" s="240"/>
      <c r="EL50" s="240"/>
      <c r="EM50" s="240"/>
      <c r="EN50" s="240"/>
      <c r="EO50" s="240"/>
      <c r="EP50" s="240"/>
      <c r="EQ50" s="240"/>
      <c r="ER50" s="240"/>
      <c r="ES50" s="240"/>
      <c r="ET50" s="240"/>
      <c r="EU50" s="240"/>
      <c r="EV50" s="240"/>
      <c r="EW50" s="485"/>
    </row>
    <row r="51" spans="2:153" ht="17" thickBot="1">
      <c r="B51" s="329"/>
      <c r="C51" s="427">
        <v>261</v>
      </c>
      <c r="D51" s="423">
        <v>36</v>
      </c>
      <c r="E51" s="344">
        <v>32</v>
      </c>
      <c r="F51" s="342">
        <v>24</v>
      </c>
      <c r="G51" s="342">
        <v>30</v>
      </c>
      <c r="H51" s="342">
        <v>39</v>
      </c>
      <c r="I51" s="342">
        <v>40</v>
      </c>
      <c r="J51" s="382">
        <v>0</v>
      </c>
      <c r="K51" s="342">
        <v>36</v>
      </c>
      <c r="L51" s="342">
        <v>31</v>
      </c>
      <c r="M51" s="342">
        <v>42</v>
      </c>
      <c r="N51" s="431"/>
      <c r="O51" s="515">
        <v>9</v>
      </c>
      <c r="P51" s="515">
        <v>9</v>
      </c>
      <c r="Q51" s="329"/>
      <c r="R51" s="346">
        <v>261</v>
      </c>
      <c r="S51" s="344">
        <v>29</v>
      </c>
      <c r="T51" s="342">
        <v>22</v>
      </c>
      <c r="U51" s="342">
        <v>11</v>
      </c>
      <c r="V51" s="342">
        <v>14</v>
      </c>
      <c r="W51" s="342">
        <v>29</v>
      </c>
      <c r="X51" s="342">
        <v>23</v>
      </c>
      <c r="Y51" s="389">
        <v>0</v>
      </c>
      <c r="Z51" s="342">
        <v>24</v>
      </c>
      <c r="AA51" s="342">
        <v>22</v>
      </c>
      <c r="AB51" s="342">
        <v>26</v>
      </c>
      <c r="AC51" s="329"/>
      <c r="AD51" s="373">
        <v>261</v>
      </c>
      <c r="AE51" s="371">
        <v>0.5</v>
      </c>
      <c r="AF51" s="368">
        <v>0.61</v>
      </c>
      <c r="AG51" s="368">
        <v>0.56999999999999995</v>
      </c>
      <c r="AH51" s="368">
        <v>0.59</v>
      </c>
      <c r="AI51" s="368">
        <v>0.61</v>
      </c>
      <c r="AJ51" s="368">
        <v>0.56000000000000005</v>
      </c>
      <c r="AK51" s="367">
        <v>1</v>
      </c>
      <c r="AL51" s="368">
        <v>0.63</v>
      </c>
      <c r="AM51" s="368">
        <v>0.54</v>
      </c>
      <c r="AN51" s="368">
        <v>0.61</v>
      </c>
      <c r="AO51" s="329"/>
      <c r="AP51" s="373">
        <v>261</v>
      </c>
      <c r="AQ51" s="371">
        <v>0.51</v>
      </c>
      <c r="AR51" s="368">
        <v>0.62</v>
      </c>
      <c r="AS51" s="368">
        <v>0.56000000000000005</v>
      </c>
      <c r="AT51" s="368">
        <v>0.57999999999999996</v>
      </c>
      <c r="AU51" s="368">
        <v>0.61</v>
      </c>
      <c r="AV51" s="368">
        <v>0.56000000000000005</v>
      </c>
      <c r="AW51" s="368">
        <v>1</v>
      </c>
      <c r="AX51" s="368">
        <v>0.64</v>
      </c>
      <c r="AY51" s="368">
        <v>0.54</v>
      </c>
      <c r="AZ51" s="368">
        <v>0.59</v>
      </c>
      <c r="BA51" s="329"/>
      <c r="BB51" s="373">
        <v>261</v>
      </c>
      <c r="BC51" s="371">
        <v>0.14000000000000001</v>
      </c>
      <c r="BD51" s="368">
        <v>0.09</v>
      </c>
      <c r="BE51" s="368">
        <v>0.11</v>
      </c>
      <c r="BF51" s="368">
        <v>0.2</v>
      </c>
      <c r="BG51" s="368">
        <v>0.12</v>
      </c>
      <c r="BH51" s="368">
        <v>0.13</v>
      </c>
      <c r="BI51" s="368">
        <v>0</v>
      </c>
      <c r="BJ51" s="368">
        <v>0.15</v>
      </c>
      <c r="BK51" s="368">
        <v>0.19</v>
      </c>
      <c r="BL51" s="368">
        <v>7.0000000000000007E-2</v>
      </c>
      <c r="BM51" s="329"/>
      <c r="BN51" s="474">
        <v>261</v>
      </c>
      <c r="BO51" s="472">
        <v>1</v>
      </c>
      <c r="BP51" s="330">
        <v>1</v>
      </c>
      <c r="BQ51" s="330">
        <v>3</v>
      </c>
      <c r="BR51" s="330">
        <v>3</v>
      </c>
      <c r="BS51" s="330">
        <v>1</v>
      </c>
      <c r="BT51" s="330">
        <v>2</v>
      </c>
      <c r="BU51" s="330">
        <v>0</v>
      </c>
      <c r="BV51" s="330">
        <v>3</v>
      </c>
      <c r="BW51" s="330">
        <v>1</v>
      </c>
      <c r="BX51" s="474">
        <v>2</v>
      </c>
      <c r="BY51" s="507">
        <v>1.7</v>
      </c>
      <c r="BZ51" s="511">
        <v>1.8888888888888888</v>
      </c>
      <c r="CA51" s="501">
        <v>1.8888888888888888</v>
      </c>
      <c r="CB51" s="329"/>
      <c r="CC51" s="474">
        <v>261</v>
      </c>
      <c r="CD51" s="472">
        <v>0</v>
      </c>
      <c r="CE51" s="330">
        <v>0</v>
      </c>
      <c r="CF51" s="330">
        <v>0</v>
      </c>
      <c r="CG51" s="330">
        <v>0</v>
      </c>
      <c r="CH51" s="330">
        <v>0</v>
      </c>
      <c r="CI51" s="330">
        <v>0</v>
      </c>
      <c r="CJ51" s="330">
        <v>0</v>
      </c>
      <c r="CK51" s="330">
        <v>0</v>
      </c>
      <c r="CL51" s="330">
        <v>0</v>
      </c>
      <c r="CM51" s="474">
        <v>0</v>
      </c>
      <c r="CN51" s="507">
        <v>0</v>
      </c>
      <c r="CO51" s="508">
        <v>0</v>
      </c>
      <c r="CP51" s="501">
        <v>0</v>
      </c>
      <c r="CQ51" s="329"/>
      <c r="CR51" s="474">
        <v>261</v>
      </c>
      <c r="CS51" s="1">
        <v>1</v>
      </c>
      <c r="CT51" s="1">
        <v>0</v>
      </c>
      <c r="CU51" s="1">
        <v>1</v>
      </c>
      <c r="CV51" s="1">
        <v>2</v>
      </c>
      <c r="CW51" s="1">
        <v>1</v>
      </c>
      <c r="CX51" s="1">
        <v>1</v>
      </c>
      <c r="CY51" s="1">
        <v>0</v>
      </c>
      <c r="CZ51" s="1">
        <v>0</v>
      </c>
      <c r="DA51" s="1">
        <v>1</v>
      </c>
      <c r="DB51" s="489">
        <v>0</v>
      </c>
      <c r="DC51" s="500">
        <v>0.7</v>
      </c>
      <c r="DD51" s="501">
        <v>0.77777777777777779</v>
      </c>
      <c r="DE51" s="501">
        <v>0.77777777777777779</v>
      </c>
      <c r="DG51" s="474">
        <v>261</v>
      </c>
      <c r="DH51" s="1">
        <v>0</v>
      </c>
      <c r="DI51" s="1">
        <v>0</v>
      </c>
      <c r="DJ51" s="1">
        <v>0</v>
      </c>
      <c r="DK51" s="1">
        <v>0</v>
      </c>
      <c r="DL51" s="1">
        <v>0</v>
      </c>
      <c r="DM51" s="1">
        <v>0</v>
      </c>
      <c r="DN51" s="1">
        <v>0</v>
      </c>
      <c r="DO51" s="1">
        <v>0</v>
      </c>
      <c r="DP51" s="1">
        <v>0</v>
      </c>
      <c r="DQ51" s="1">
        <v>0</v>
      </c>
      <c r="DR51" s="502">
        <v>0</v>
      </c>
      <c r="DS51" s="501">
        <v>0</v>
      </c>
      <c r="DT51" s="501">
        <v>0</v>
      </c>
      <c r="DV51" s="474">
        <v>261</v>
      </c>
      <c r="DW51" s="1">
        <v>0</v>
      </c>
      <c r="DX51" s="1">
        <v>1</v>
      </c>
      <c r="DY51" s="1">
        <v>2</v>
      </c>
      <c r="DZ51" s="1">
        <v>1</v>
      </c>
      <c r="EA51" s="1">
        <v>0</v>
      </c>
      <c r="EB51" s="1">
        <v>1</v>
      </c>
      <c r="EC51" s="1">
        <v>0</v>
      </c>
      <c r="ED51" s="1">
        <v>3</v>
      </c>
      <c r="EE51" s="1">
        <v>0</v>
      </c>
      <c r="EF51" s="489">
        <v>2</v>
      </c>
      <c r="EG51" s="500">
        <v>1</v>
      </c>
      <c r="EH51" s="501">
        <v>1.1111111111111112</v>
      </c>
      <c r="EI51" s="501">
        <v>1.1111111111111112</v>
      </c>
      <c r="EK51" s="240"/>
      <c r="EL51" s="240"/>
      <c r="EM51" s="240"/>
      <c r="EN51" s="240"/>
      <c r="EO51" s="240"/>
      <c r="EP51" s="240"/>
      <c r="EQ51" s="240"/>
      <c r="ER51" s="240"/>
      <c r="ES51" s="240"/>
      <c r="ET51" s="240"/>
      <c r="EU51" s="240"/>
      <c r="EV51" s="240"/>
      <c r="EW51" s="485"/>
    </row>
    <row r="52" spans="2:153" ht="17" thickBot="1">
      <c r="B52" s="329"/>
      <c r="C52" s="427">
        <v>262</v>
      </c>
      <c r="D52" s="423">
        <v>27</v>
      </c>
      <c r="E52" s="426">
        <v>35</v>
      </c>
      <c r="F52" s="342">
        <v>41</v>
      </c>
      <c r="G52" s="342">
        <v>28</v>
      </c>
      <c r="H52" s="342">
        <v>25</v>
      </c>
      <c r="I52" s="342">
        <v>1</v>
      </c>
      <c r="J52" s="342">
        <v>23</v>
      </c>
      <c r="K52" s="342">
        <v>40</v>
      </c>
      <c r="L52" s="342">
        <v>24</v>
      </c>
      <c r="M52" s="342">
        <v>28</v>
      </c>
      <c r="N52" s="431"/>
      <c r="O52" s="515">
        <v>10</v>
      </c>
      <c r="P52" s="515">
        <v>10</v>
      </c>
      <c r="Q52" s="329"/>
      <c r="R52" s="346">
        <v>262</v>
      </c>
      <c r="S52" s="344">
        <v>18</v>
      </c>
      <c r="T52" s="342">
        <v>18</v>
      </c>
      <c r="U52" s="342">
        <v>24</v>
      </c>
      <c r="V52" s="342">
        <v>15</v>
      </c>
      <c r="W52" s="342">
        <v>11</v>
      </c>
      <c r="X52" s="342">
        <v>1</v>
      </c>
      <c r="Y52" s="342">
        <v>9</v>
      </c>
      <c r="Z52" s="342">
        <v>20</v>
      </c>
      <c r="AA52" s="342">
        <v>15</v>
      </c>
      <c r="AB52" s="342">
        <v>18</v>
      </c>
      <c r="AC52" s="329"/>
      <c r="AD52" s="373">
        <v>262</v>
      </c>
      <c r="AE52" s="371">
        <v>0.69</v>
      </c>
      <c r="AF52" s="368">
        <v>0.55000000000000004</v>
      </c>
      <c r="AG52" s="368">
        <v>0.61</v>
      </c>
      <c r="AH52" s="368">
        <v>0.71</v>
      </c>
      <c r="AI52" s="368">
        <v>0.57999999999999996</v>
      </c>
      <c r="AJ52" s="368">
        <v>0.61</v>
      </c>
      <c r="AK52" s="368">
        <v>0.47</v>
      </c>
      <c r="AL52" s="368">
        <v>0.45</v>
      </c>
      <c r="AM52" s="368">
        <v>0.59</v>
      </c>
      <c r="AN52" s="368">
        <v>0.7</v>
      </c>
      <c r="AO52" s="329"/>
      <c r="AP52" s="373">
        <v>262</v>
      </c>
      <c r="AQ52" s="371">
        <v>0.55000000000000004</v>
      </c>
      <c r="AR52" s="368">
        <v>0.59</v>
      </c>
      <c r="AS52" s="368">
        <v>0.47</v>
      </c>
      <c r="AT52" s="368">
        <v>0.53</v>
      </c>
      <c r="AU52" s="368">
        <v>0.7</v>
      </c>
      <c r="AV52" s="368">
        <v>0.95</v>
      </c>
      <c r="AW52" s="368">
        <v>0.55000000000000004</v>
      </c>
      <c r="AX52" s="368">
        <v>0.34</v>
      </c>
      <c r="AY52" s="368">
        <v>0.42</v>
      </c>
      <c r="AZ52" s="368">
        <v>0.61</v>
      </c>
      <c r="BA52" s="329"/>
      <c r="BB52" s="373">
        <v>262</v>
      </c>
      <c r="BC52" s="371">
        <v>0.14000000000000001</v>
      </c>
      <c r="BD52" s="368">
        <v>0.23</v>
      </c>
      <c r="BE52" s="368">
        <v>0.16</v>
      </c>
      <c r="BF52" s="368">
        <v>0.18</v>
      </c>
      <c r="BG52" s="368">
        <v>0.2</v>
      </c>
      <c r="BH52" s="368">
        <v>0.09</v>
      </c>
      <c r="BI52" s="368">
        <v>0.2</v>
      </c>
      <c r="BJ52" s="368">
        <v>0.22</v>
      </c>
      <c r="BK52" s="368">
        <v>0.27</v>
      </c>
      <c r="BL52" s="368">
        <v>0.12</v>
      </c>
      <c r="BM52" s="329"/>
      <c r="BN52" s="474">
        <v>262</v>
      </c>
      <c r="BO52" s="472">
        <v>0</v>
      </c>
      <c r="BP52" s="330">
        <v>0</v>
      </c>
      <c r="BQ52" s="330">
        <v>3</v>
      </c>
      <c r="BR52" s="330">
        <v>2</v>
      </c>
      <c r="BS52" s="330">
        <v>0</v>
      </c>
      <c r="BT52" s="330">
        <v>1</v>
      </c>
      <c r="BU52" s="330">
        <v>3</v>
      </c>
      <c r="BV52" s="330">
        <v>4</v>
      </c>
      <c r="BW52" s="330">
        <v>0</v>
      </c>
      <c r="BX52" s="474">
        <v>2</v>
      </c>
      <c r="BY52" s="507">
        <v>1.5</v>
      </c>
      <c r="BZ52" s="511">
        <v>1.5</v>
      </c>
      <c r="CA52" s="501">
        <v>1.5</v>
      </c>
      <c r="CB52" s="329"/>
      <c r="CC52" s="474">
        <v>262</v>
      </c>
      <c r="CD52" s="472">
        <v>0</v>
      </c>
      <c r="CE52" s="330">
        <v>0</v>
      </c>
      <c r="CF52" s="330">
        <v>0</v>
      </c>
      <c r="CG52" s="330">
        <v>0</v>
      </c>
      <c r="CH52" s="330">
        <v>0</v>
      </c>
      <c r="CI52" s="330">
        <v>0</v>
      </c>
      <c r="CJ52" s="330">
        <v>0</v>
      </c>
      <c r="CK52" s="330">
        <v>0</v>
      </c>
      <c r="CL52" s="330">
        <v>0</v>
      </c>
      <c r="CM52" s="474">
        <v>0</v>
      </c>
      <c r="CN52" s="507">
        <v>0</v>
      </c>
      <c r="CO52" s="508">
        <v>0</v>
      </c>
      <c r="CP52" s="501">
        <v>0</v>
      </c>
      <c r="CQ52" s="329"/>
      <c r="CR52" s="474">
        <v>262</v>
      </c>
      <c r="CS52" s="1">
        <v>0</v>
      </c>
      <c r="CT52" s="1">
        <v>0</v>
      </c>
      <c r="CU52" s="1">
        <v>1</v>
      </c>
      <c r="CV52" s="1">
        <v>0</v>
      </c>
      <c r="CW52" s="1">
        <v>0</v>
      </c>
      <c r="CX52" s="1">
        <v>0</v>
      </c>
      <c r="CY52" s="1">
        <v>0</v>
      </c>
      <c r="CZ52" s="1">
        <v>0</v>
      </c>
      <c r="DA52" s="1">
        <v>0</v>
      </c>
      <c r="DB52" s="489">
        <v>0</v>
      </c>
      <c r="DC52" s="500">
        <v>0.1</v>
      </c>
      <c r="DD52" s="501">
        <v>0.1</v>
      </c>
      <c r="DE52" s="501">
        <v>0.1</v>
      </c>
      <c r="DG52" s="474">
        <v>262</v>
      </c>
      <c r="DH52" s="1">
        <v>0</v>
      </c>
      <c r="DI52" s="1">
        <v>0</v>
      </c>
      <c r="DJ52" s="1">
        <v>0</v>
      </c>
      <c r="DK52" s="1">
        <v>0</v>
      </c>
      <c r="DL52" s="1">
        <v>0</v>
      </c>
      <c r="DM52" s="1">
        <v>0</v>
      </c>
      <c r="DN52" s="1">
        <v>0</v>
      </c>
      <c r="DO52" s="1">
        <v>0</v>
      </c>
      <c r="DP52" s="1">
        <v>0</v>
      </c>
      <c r="DQ52" s="1">
        <v>0</v>
      </c>
      <c r="DR52" s="502">
        <v>0</v>
      </c>
      <c r="DS52" s="501">
        <v>0</v>
      </c>
      <c r="DT52" s="501">
        <v>0</v>
      </c>
      <c r="DV52" s="474">
        <v>262</v>
      </c>
      <c r="DW52" s="1">
        <v>0</v>
      </c>
      <c r="DX52" s="1">
        <v>0</v>
      </c>
      <c r="DY52" s="1">
        <v>2</v>
      </c>
      <c r="DZ52" s="1">
        <v>2</v>
      </c>
      <c r="EA52" s="1">
        <v>0</v>
      </c>
      <c r="EB52" s="1">
        <v>1</v>
      </c>
      <c r="EC52" s="1">
        <v>3</v>
      </c>
      <c r="ED52" s="1">
        <v>4</v>
      </c>
      <c r="EE52" s="1">
        <v>0</v>
      </c>
      <c r="EF52" s="489">
        <v>2</v>
      </c>
      <c r="EG52" s="500">
        <v>1.4</v>
      </c>
      <c r="EH52" s="501">
        <v>1.4</v>
      </c>
      <c r="EI52" s="501">
        <v>1.4</v>
      </c>
      <c r="EK52" s="240"/>
      <c r="EL52" s="240"/>
      <c r="EM52" s="240"/>
      <c r="EN52" s="240"/>
      <c r="EO52" s="240"/>
      <c r="EP52" s="240"/>
      <c r="EQ52" s="240"/>
      <c r="ER52" s="240"/>
      <c r="ES52" s="240"/>
      <c r="ET52" s="240"/>
      <c r="EU52" s="240"/>
      <c r="EV52" s="240"/>
      <c r="EW52" s="485"/>
    </row>
    <row r="53" spans="2:153" ht="17" thickBot="1">
      <c r="B53" s="329"/>
      <c r="C53" s="346">
        <v>264</v>
      </c>
      <c r="D53" s="432">
        <v>0</v>
      </c>
      <c r="E53" s="423">
        <v>66</v>
      </c>
      <c r="F53" s="426">
        <v>56</v>
      </c>
      <c r="G53" s="342">
        <v>44</v>
      </c>
      <c r="H53" s="342">
        <v>55</v>
      </c>
      <c r="I53" s="342">
        <v>35</v>
      </c>
      <c r="J53" s="342">
        <v>31</v>
      </c>
      <c r="K53" s="342">
        <v>61</v>
      </c>
      <c r="L53" s="342">
        <v>44</v>
      </c>
      <c r="M53" s="342">
        <v>60</v>
      </c>
      <c r="N53" s="431"/>
      <c r="O53" s="515">
        <v>9</v>
      </c>
      <c r="P53" s="515">
        <v>9</v>
      </c>
      <c r="Q53" s="329"/>
      <c r="R53" s="346">
        <v>264</v>
      </c>
      <c r="S53" s="388">
        <v>0</v>
      </c>
      <c r="T53" s="342">
        <v>28</v>
      </c>
      <c r="U53" s="342">
        <v>11</v>
      </c>
      <c r="V53" s="342">
        <v>16</v>
      </c>
      <c r="W53" s="342">
        <v>16</v>
      </c>
      <c r="X53" s="342">
        <v>17</v>
      </c>
      <c r="Y53" s="342">
        <v>15</v>
      </c>
      <c r="Z53" s="342">
        <v>23</v>
      </c>
      <c r="AA53" s="342">
        <v>8</v>
      </c>
      <c r="AB53" s="342">
        <v>28</v>
      </c>
      <c r="AC53" s="329"/>
      <c r="AD53" s="373">
        <v>264</v>
      </c>
      <c r="AE53" s="371">
        <v>1</v>
      </c>
      <c r="AF53" s="368">
        <v>0.45</v>
      </c>
      <c r="AG53" s="368">
        <v>0.47</v>
      </c>
      <c r="AH53" s="368">
        <v>0.47</v>
      </c>
      <c r="AI53" s="368">
        <v>0.46</v>
      </c>
      <c r="AJ53" s="368">
        <v>0.56999999999999995</v>
      </c>
      <c r="AK53" s="368">
        <v>0.46</v>
      </c>
      <c r="AL53" s="368">
        <v>0.46</v>
      </c>
      <c r="AM53" s="368">
        <v>0.47</v>
      </c>
      <c r="AN53" s="368">
        <v>0.43</v>
      </c>
      <c r="AO53" s="329"/>
      <c r="AP53" s="373">
        <v>264</v>
      </c>
      <c r="AQ53" s="372">
        <v>1</v>
      </c>
      <c r="AR53" s="368">
        <v>0.47</v>
      </c>
      <c r="AS53" s="368">
        <v>0.52</v>
      </c>
      <c r="AT53" s="368">
        <v>0.56999999999999995</v>
      </c>
      <c r="AU53" s="368">
        <v>0.55000000000000004</v>
      </c>
      <c r="AV53" s="368">
        <v>0.66</v>
      </c>
      <c r="AW53" s="368">
        <v>0.67</v>
      </c>
      <c r="AX53" s="368">
        <v>0.5</v>
      </c>
      <c r="AY53" s="368">
        <v>0.56999999999999995</v>
      </c>
      <c r="AZ53" s="368">
        <v>0.48</v>
      </c>
      <c r="BA53" s="329"/>
      <c r="BB53" s="373">
        <v>264</v>
      </c>
      <c r="BC53" s="371">
        <v>0.09</v>
      </c>
      <c r="BD53" s="368">
        <v>0.16</v>
      </c>
      <c r="BE53" s="368">
        <v>0.2</v>
      </c>
      <c r="BF53" s="368">
        <v>0.17</v>
      </c>
      <c r="BG53" s="368">
        <v>0.15</v>
      </c>
      <c r="BH53" s="368">
        <v>0.11</v>
      </c>
      <c r="BI53" s="368">
        <v>0.12</v>
      </c>
      <c r="BJ53" s="368">
        <v>0.13</v>
      </c>
      <c r="BK53" s="368">
        <v>0.18</v>
      </c>
      <c r="BL53" s="368">
        <v>0.19</v>
      </c>
      <c r="BM53" s="329"/>
      <c r="BN53" s="474">
        <v>264</v>
      </c>
      <c r="BO53" s="472">
        <v>0</v>
      </c>
      <c r="BP53" s="330">
        <v>1</v>
      </c>
      <c r="BQ53" s="330">
        <v>2</v>
      </c>
      <c r="BR53" s="330">
        <v>1</v>
      </c>
      <c r="BS53" s="330">
        <v>2</v>
      </c>
      <c r="BT53" s="330">
        <v>2</v>
      </c>
      <c r="BU53" s="330">
        <v>2</v>
      </c>
      <c r="BV53" s="330">
        <v>1</v>
      </c>
      <c r="BW53" s="330">
        <v>2</v>
      </c>
      <c r="BX53" s="474">
        <v>2</v>
      </c>
      <c r="BY53" s="507">
        <v>1.5</v>
      </c>
      <c r="BZ53" s="511">
        <v>1.6666666666666667</v>
      </c>
      <c r="CA53" s="501">
        <v>1.6666666666666667</v>
      </c>
      <c r="CB53" s="329"/>
      <c r="CC53" s="474">
        <v>264</v>
      </c>
      <c r="CD53" s="472">
        <v>0</v>
      </c>
      <c r="CE53" s="330">
        <v>0</v>
      </c>
      <c r="CF53" s="330">
        <v>0</v>
      </c>
      <c r="CG53" s="330">
        <v>0</v>
      </c>
      <c r="CH53" s="330">
        <v>0</v>
      </c>
      <c r="CI53" s="330">
        <v>0</v>
      </c>
      <c r="CJ53" s="330">
        <v>0</v>
      </c>
      <c r="CK53" s="330">
        <v>0</v>
      </c>
      <c r="CL53" s="330">
        <v>0</v>
      </c>
      <c r="CM53" s="474">
        <v>0</v>
      </c>
      <c r="CN53" s="507">
        <v>0</v>
      </c>
      <c r="CO53" s="508">
        <v>0</v>
      </c>
      <c r="CP53" s="501">
        <v>0</v>
      </c>
      <c r="CQ53" s="329"/>
      <c r="CR53" s="474">
        <v>264</v>
      </c>
      <c r="CS53" s="1">
        <v>0</v>
      </c>
      <c r="CT53" s="1">
        <v>0</v>
      </c>
      <c r="CU53" s="1">
        <v>0</v>
      </c>
      <c r="CV53" s="1">
        <v>0</v>
      </c>
      <c r="CW53" s="1">
        <v>0</v>
      </c>
      <c r="CX53" s="1">
        <v>0</v>
      </c>
      <c r="CY53" s="1">
        <v>0</v>
      </c>
      <c r="CZ53" s="1">
        <v>0</v>
      </c>
      <c r="DA53" s="1">
        <v>0</v>
      </c>
      <c r="DB53" s="489">
        <v>0</v>
      </c>
      <c r="DC53" s="500">
        <v>0</v>
      </c>
      <c r="DD53" s="501">
        <v>0</v>
      </c>
      <c r="DE53" s="501">
        <v>0</v>
      </c>
      <c r="DG53" s="474">
        <v>264</v>
      </c>
      <c r="DH53" s="1">
        <v>0</v>
      </c>
      <c r="DI53" s="1">
        <v>1</v>
      </c>
      <c r="DJ53" s="1">
        <v>0</v>
      </c>
      <c r="DK53" s="1">
        <v>0</v>
      </c>
      <c r="DL53" s="1">
        <v>0</v>
      </c>
      <c r="DM53" s="1">
        <v>0</v>
      </c>
      <c r="DN53" s="1">
        <v>0</v>
      </c>
      <c r="DO53" s="1">
        <v>0</v>
      </c>
      <c r="DP53" s="1">
        <v>0</v>
      </c>
      <c r="DQ53" s="1">
        <v>0</v>
      </c>
      <c r="DR53" s="502">
        <v>0.1</v>
      </c>
      <c r="DS53" s="501">
        <v>0.1111111111111111</v>
      </c>
      <c r="DT53" s="501">
        <v>0.1111111111111111</v>
      </c>
      <c r="DV53" s="474">
        <v>264</v>
      </c>
      <c r="DW53" s="1">
        <v>0</v>
      </c>
      <c r="DX53" s="1">
        <v>0</v>
      </c>
      <c r="DY53" s="1">
        <v>2</v>
      </c>
      <c r="DZ53" s="1">
        <v>1</v>
      </c>
      <c r="EA53" s="1">
        <v>2</v>
      </c>
      <c r="EB53" s="1">
        <v>2</v>
      </c>
      <c r="EC53" s="1">
        <v>2</v>
      </c>
      <c r="ED53" s="1">
        <v>1</v>
      </c>
      <c r="EE53" s="1">
        <v>2</v>
      </c>
      <c r="EF53" s="489">
        <v>2</v>
      </c>
      <c r="EG53" s="500">
        <v>1.4</v>
      </c>
      <c r="EH53" s="501">
        <v>1.5555555555555556</v>
      </c>
      <c r="EI53" s="501">
        <v>1.5555555555555556</v>
      </c>
      <c r="EK53" s="240"/>
      <c r="EL53" s="240"/>
      <c r="EM53" s="240"/>
      <c r="EN53" s="240"/>
      <c r="EO53" s="240"/>
      <c r="EP53" s="240"/>
      <c r="EQ53" s="240"/>
      <c r="ER53" s="240"/>
      <c r="ES53" s="240"/>
      <c r="ET53" s="240"/>
      <c r="EU53" s="240"/>
      <c r="EV53" s="240"/>
      <c r="EW53" s="485"/>
    </row>
    <row r="54" spans="2:153" ht="17" thickBot="1">
      <c r="B54" s="329"/>
      <c r="C54" s="346">
        <v>265</v>
      </c>
      <c r="D54" s="344">
        <v>25</v>
      </c>
      <c r="E54" s="440">
        <v>34</v>
      </c>
      <c r="F54" s="423">
        <v>32</v>
      </c>
      <c r="G54" s="344">
        <v>20</v>
      </c>
      <c r="H54" s="342">
        <v>30</v>
      </c>
      <c r="I54" s="342">
        <v>19</v>
      </c>
      <c r="J54" s="342">
        <v>28</v>
      </c>
      <c r="K54" s="382">
        <v>0</v>
      </c>
      <c r="L54" s="342">
        <v>41</v>
      </c>
      <c r="M54" s="342">
        <v>33</v>
      </c>
      <c r="N54" s="431"/>
      <c r="O54" s="515">
        <v>9</v>
      </c>
      <c r="P54" s="515">
        <v>9</v>
      </c>
      <c r="Q54" s="329"/>
      <c r="R54" s="346">
        <v>265</v>
      </c>
      <c r="S54" s="344">
        <v>4</v>
      </c>
      <c r="T54" s="342">
        <v>18</v>
      </c>
      <c r="U54" s="342">
        <v>24</v>
      </c>
      <c r="V54" s="342">
        <v>9</v>
      </c>
      <c r="W54" s="342">
        <v>16</v>
      </c>
      <c r="X54" s="342">
        <v>14</v>
      </c>
      <c r="Y54" s="342">
        <v>10</v>
      </c>
      <c r="Z54" s="342">
        <v>0</v>
      </c>
      <c r="AA54" s="342">
        <v>18</v>
      </c>
      <c r="AB54" s="342">
        <v>13</v>
      </c>
      <c r="AC54" s="329"/>
      <c r="AD54" s="373">
        <v>265</v>
      </c>
      <c r="AE54" s="371">
        <v>0.11</v>
      </c>
      <c r="AF54" s="368">
        <v>0.01</v>
      </c>
      <c r="AG54" s="368">
        <v>0.16</v>
      </c>
      <c r="AH54" s="368">
        <v>0.41</v>
      </c>
      <c r="AI54" s="368">
        <v>0.33</v>
      </c>
      <c r="AJ54" s="368">
        <v>0.47</v>
      </c>
      <c r="AK54" s="368">
        <v>7.0000000000000007E-2</v>
      </c>
      <c r="AL54" s="367">
        <v>1</v>
      </c>
      <c r="AM54" s="368">
        <v>0.18</v>
      </c>
      <c r="AN54" s="368">
        <v>0.32</v>
      </c>
      <c r="AO54" s="329"/>
      <c r="AP54" s="373">
        <v>265</v>
      </c>
      <c r="AQ54" s="371">
        <v>0.08</v>
      </c>
      <c r="AR54" s="368">
        <v>0.13</v>
      </c>
      <c r="AS54" s="368">
        <v>0.1</v>
      </c>
      <c r="AT54" s="368">
        <v>0.52</v>
      </c>
      <c r="AU54" s="368">
        <v>0.44</v>
      </c>
      <c r="AV54" s="368">
        <v>0.59</v>
      </c>
      <c r="AW54" s="368">
        <v>0.26</v>
      </c>
      <c r="AX54" s="367">
        <v>1</v>
      </c>
      <c r="AY54" s="368">
        <v>0.28000000000000003</v>
      </c>
      <c r="AZ54" s="368">
        <v>0.4</v>
      </c>
      <c r="BA54" s="329"/>
      <c r="BB54" s="373">
        <v>265</v>
      </c>
      <c r="BC54" s="371">
        <v>0.28999999999999998</v>
      </c>
      <c r="BD54" s="368">
        <v>0.26</v>
      </c>
      <c r="BE54" s="368">
        <v>0.21</v>
      </c>
      <c r="BF54" s="368">
        <v>0.16</v>
      </c>
      <c r="BG54" s="368">
        <v>0.12</v>
      </c>
      <c r="BH54" s="368">
        <v>0.11</v>
      </c>
      <c r="BI54" s="368">
        <v>0.09</v>
      </c>
      <c r="BJ54" s="368">
        <v>0.78</v>
      </c>
      <c r="BK54" s="368">
        <v>0.22</v>
      </c>
      <c r="BL54" s="368">
        <v>0.16</v>
      </c>
      <c r="BM54" s="329"/>
      <c r="BN54" s="474">
        <v>265</v>
      </c>
      <c r="BO54" s="472">
        <v>1</v>
      </c>
      <c r="BP54" s="330">
        <v>3</v>
      </c>
      <c r="BQ54" s="330">
        <v>2</v>
      </c>
      <c r="BR54" s="330">
        <v>2</v>
      </c>
      <c r="BS54" s="330">
        <v>2</v>
      </c>
      <c r="BT54" s="330">
        <v>1</v>
      </c>
      <c r="BU54" s="330">
        <v>5</v>
      </c>
      <c r="BV54" s="330">
        <v>0</v>
      </c>
      <c r="BW54" s="330">
        <v>4</v>
      </c>
      <c r="BX54" s="474">
        <v>4</v>
      </c>
      <c r="BY54" s="507">
        <v>2.4</v>
      </c>
      <c r="BZ54" s="511">
        <v>2.6666666666666665</v>
      </c>
      <c r="CA54" s="501">
        <v>2.6666666666666665</v>
      </c>
      <c r="CB54" s="329"/>
      <c r="CC54" s="474">
        <v>265</v>
      </c>
      <c r="CD54" s="472">
        <v>0</v>
      </c>
      <c r="CE54" s="330">
        <v>1</v>
      </c>
      <c r="CF54" s="330">
        <v>0</v>
      </c>
      <c r="CG54" s="330">
        <v>0</v>
      </c>
      <c r="CH54" s="330">
        <v>0</v>
      </c>
      <c r="CI54" s="330">
        <v>0</v>
      </c>
      <c r="CJ54" s="330">
        <v>0</v>
      </c>
      <c r="CK54" s="330">
        <v>0</v>
      </c>
      <c r="CL54" s="330">
        <v>0</v>
      </c>
      <c r="CM54" s="474">
        <v>0</v>
      </c>
      <c r="CN54" s="507">
        <v>0.1</v>
      </c>
      <c r="CO54" s="508">
        <v>0.1111111111111111</v>
      </c>
      <c r="CP54" s="501">
        <v>0.1111111111111111</v>
      </c>
      <c r="CQ54" s="329"/>
      <c r="CR54" s="474">
        <v>265</v>
      </c>
      <c r="CS54" s="1">
        <v>0</v>
      </c>
      <c r="CT54" s="1">
        <v>0</v>
      </c>
      <c r="CU54" s="1">
        <v>1</v>
      </c>
      <c r="CV54" s="1">
        <v>2</v>
      </c>
      <c r="CW54" s="1">
        <v>1</v>
      </c>
      <c r="CX54" s="1">
        <v>0</v>
      </c>
      <c r="CY54" s="1">
        <v>3</v>
      </c>
      <c r="CZ54" s="1">
        <v>0</v>
      </c>
      <c r="DA54" s="1">
        <v>3</v>
      </c>
      <c r="DB54" s="489">
        <v>3</v>
      </c>
      <c r="DC54" s="500">
        <v>1.3</v>
      </c>
      <c r="DD54" s="501">
        <v>1.4444444444444444</v>
      </c>
      <c r="DE54" s="501">
        <v>1.4444444444444444</v>
      </c>
      <c r="DG54" s="474">
        <v>265</v>
      </c>
      <c r="DH54" s="1">
        <v>1</v>
      </c>
      <c r="DI54" s="1">
        <v>2</v>
      </c>
      <c r="DJ54" s="1">
        <v>0</v>
      </c>
      <c r="DK54" s="1">
        <v>0</v>
      </c>
      <c r="DL54" s="1">
        <v>0</v>
      </c>
      <c r="DM54" s="1">
        <v>0</v>
      </c>
      <c r="DN54" s="1">
        <v>0</v>
      </c>
      <c r="DO54" s="1">
        <v>0</v>
      </c>
      <c r="DP54" s="1">
        <v>0</v>
      </c>
      <c r="DQ54" s="1">
        <v>0</v>
      </c>
      <c r="DR54" s="502">
        <v>0.3</v>
      </c>
      <c r="DS54" s="501">
        <v>0.33333333333333331</v>
      </c>
      <c r="DT54" s="501">
        <v>0.33333333333333331</v>
      </c>
      <c r="DV54" s="474">
        <v>265</v>
      </c>
      <c r="DW54" s="1">
        <v>0</v>
      </c>
      <c r="DX54" s="1">
        <v>0</v>
      </c>
      <c r="DY54" s="1">
        <v>1</v>
      </c>
      <c r="DZ54" s="1">
        <v>0</v>
      </c>
      <c r="EA54" s="1">
        <v>1</v>
      </c>
      <c r="EB54" s="1">
        <v>1</v>
      </c>
      <c r="EC54" s="1">
        <v>2</v>
      </c>
      <c r="ED54" s="1">
        <v>0</v>
      </c>
      <c r="EE54" s="1">
        <v>1</v>
      </c>
      <c r="EF54" s="489">
        <v>1</v>
      </c>
      <c r="EG54" s="500">
        <v>0.7</v>
      </c>
      <c r="EH54" s="501">
        <v>0.77777777777777779</v>
      </c>
      <c r="EI54" s="501">
        <v>0.77777777777777779</v>
      </c>
      <c r="EK54" s="240"/>
      <c r="EL54" s="240"/>
      <c r="EM54" s="240"/>
      <c r="EN54" s="240"/>
      <c r="EO54" s="240"/>
      <c r="EP54" s="240"/>
      <c r="EQ54" s="240"/>
      <c r="ER54" s="240"/>
      <c r="ES54" s="240"/>
      <c r="ET54" s="240"/>
      <c r="EU54" s="240"/>
      <c r="EV54" s="240"/>
      <c r="EW54" s="485"/>
    </row>
    <row r="55" spans="2:153" ht="17" thickBot="1">
      <c r="B55" s="329"/>
      <c r="C55" s="346">
        <v>266</v>
      </c>
      <c r="D55" s="439">
        <v>0</v>
      </c>
      <c r="E55" s="423">
        <v>26</v>
      </c>
      <c r="F55" s="348">
        <v>13</v>
      </c>
      <c r="G55" s="382">
        <v>0</v>
      </c>
      <c r="H55" s="382">
        <v>0</v>
      </c>
      <c r="I55" s="382">
        <v>0</v>
      </c>
      <c r="J55" s="382">
        <v>0</v>
      </c>
      <c r="K55" s="382">
        <v>0</v>
      </c>
      <c r="L55" s="382">
        <v>0</v>
      </c>
      <c r="M55" s="382">
        <v>0</v>
      </c>
      <c r="N55" s="460"/>
      <c r="O55" s="516">
        <v>2</v>
      </c>
      <c r="P55" s="515">
        <v>2</v>
      </c>
      <c r="Q55" s="329"/>
      <c r="R55" s="346">
        <v>266</v>
      </c>
      <c r="S55" s="388">
        <v>0</v>
      </c>
      <c r="T55" s="342">
        <v>17</v>
      </c>
      <c r="U55" s="342">
        <v>2</v>
      </c>
      <c r="V55" s="389">
        <v>0</v>
      </c>
      <c r="W55" s="389">
        <v>0</v>
      </c>
      <c r="X55" s="389">
        <v>0</v>
      </c>
      <c r="Y55" s="389">
        <v>0</v>
      </c>
      <c r="Z55" s="389">
        <v>0</v>
      </c>
      <c r="AA55" s="389">
        <v>0</v>
      </c>
      <c r="AB55" s="389">
        <v>0</v>
      </c>
      <c r="AC55" s="329"/>
      <c r="AD55" s="373">
        <v>266</v>
      </c>
      <c r="AE55" s="372">
        <v>1</v>
      </c>
      <c r="AF55" s="367">
        <v>1</v>
      </c>
      <c r="AG55" s="368">
        <v>0.8</v>
      </c>
      <c r="AH55" s="367">
        <v>1</v>
      </c>
      <c r="AI55" s="367">
        <v>1</v>
      </c>
      <c r="AJ55" s="367">
        <v>1</v>
      </c>
      <c r="AK55" s="367">
        <v>1</v>
      </c>
      <c r="AL55" s="367">
        <v>1</v>
      </c>
      <c r="AM55" s="367">
        <v>1</v>
      </c>
      <c r="AN55" s="367">
        <v>1</v>
      </c>
      <c r="AO55" s="329"/>
      <c r="AP55" s="373">
        <v>266</v>
      </c>
      <c r="AQ55" s="372">
        <v>1</v>
      </c>
      <c r="AR55" s="368">
        <v>0.72</v>
      </c>
      <c r="AS55" s="368">
        <v>0.82</v>
      </c>
      <c r="AT55" s="367">
        <v>1</v>
      </c>
      <c r="AU55" s="367">
        <v>1</v>
      </c>
      <c r="AV55" s="367">
        <v>1</v>
      </c>
      <c r="AW55" s="367">
        <v>1</v>
      </c>
      <c r="AX55" s="368">
        <v>0.99</v>
      </c>
      <c r="AY55" s="368">
        <v>0.98</v>
      </c>
      <c r="AZ55" s="367">
        <v>1</v>
      </c>
      <c r="BA55" s="329"/>
      <c r="BB55" s="373">
        <v>266</v>
      </c>
      <c r="BC55" s="371">
        <v>0.1</v>
      </c>
      <c r="BD55" s="368">
        <v>0.15</v>
      </c>
      <c r="BE55" s="368">
        <v>0.18</v>
      </c>
      <c r="BF55" s="368">
        <v>0</v>
      </c>
      <c r="BG55" s="368">
        <v>0</v>
      </c>
      <c r="BH55" s="368">
        <v>0</v>
      </c>
      <c r="BI55" s="368">
        <v>0</v>
      </c>
      <c r="BJ55" s="368">
        <v>0</v>
      </c>
      <c r="BK55" s="368">
        <v>0</v>
      </c>
      <c r="BL55" s="368">
        <v>0</v>
      </c>
      <c r="BM55" s="329"/>
      <c r="BN55" s="474">
        <v>266</v>
      </c>
      <c r="BO55" s="472">
        <v>0</v>
      </c>
      <c r="BP55" s="330">
        <v>2</v>
      </c>
      <c r="BQ55" s="330">
        <v>1</v>
      </c>
      <c r="BR55" s="330">
        <v>0</v>
      </c>
      <c r="BS55" s="330">
        <v>0</v>
      </c>
      <c r="BT55" s="330">
        <v>0</v>
      </c>
      <c r="BU55" s="330">
        <v>0</v>
      </c>
      <c r="BV55" s="330">
        <v>0</v>
      </c>
      <c r="BW55" s="330">
        <v>0</v>
      </c>
      <c r="BX55" s="474">
        <v>0</v>
      </c>
      <c r="BY55" s="507">
        <v>0.3</v>
      </c>
      <c r="BZ55" s="511">
        <v>1.5</v>
      </c>
      <c r="CA55" s="501">
        <v>1.5</v>
      </c>
      <c r="CB55" s="329"/>
      <c r="CC55" s="474">
        <v>266</v>
      </c>
      <c r="CD55" s="472">
        <v>0</v>
      </c>
      <c r="CE55" s="330">
        <v>0</v>
      </c>
      <c r="CF55" s="330">
        <v>0</v>
      </c>
      <c r="CG55" s="330">
        <v>0</v>
      </c>
      <c r="CH55" s="330">
        <v>0</v>
      </c>
      <c r="CI55" s="330">
        <v>0</v>
      </c>
      <c r="CJ55" s="330">
        <v>0</v>
      </c>
      <c r="CK55" s="330">
        <v>0</v>
      </c>
      <c r="CL55" s="330">
        <v>0</v>
      </c>
      <c r="CM55" s="474">
        <v>0</v>
      </c>
      <c r="CN55" s="507">
        <v>0</v>
      </c>
      <c r="CO55" s="508">
        <v>0</v>
      </c>
      <c r="CP55" s="501">
        <v>0</v>
      </c>
      <c r="CQ55" s="329"/>
      <c r="CR55" s="474">
        <v>266</v>
      </c>
      <c r="CS55" s="1">
        <v>0</v>
      </c>
      <c r="CT55" s="1">
        <v>0</v>
      </c>
      <c r="CU55" s="1">
        <v>0</v>
      </c>
      <c r="CV55" s="1">
        <v>0</v>
      </c>
      <c r="CW55" s="1">
        <v>0</v>
      </c>
      <c r="CX55" s="1">
        <v>0</v>
      </c>
      <c r="CY55" s="1">
        <v>0</v>
      </c>
      <c r="CZ55" s="1">
        <v>0</v>
      </c>
      <c r="DA55" s="1">
        <v>0</v>
      </c>
      <c r="DB55" s="489">
        <v>0</v>
      </c>
      <c r="DC55" s="500">
        <v>0</v>
      </c>
      <c r="DD55" s="501">
        <v>0</v>
      </c>
      <c r="DE55" s="501">
        <v>0</v>
      </c>
      <c r="DG55" s="474">
        <v>266</v>
      </c>
      <c r="DH55" s="1">
        <v>0</v>
      </c>
      <c r="DI55" s="1">
        <v>0</v>
      </c>
      <c r="DJ55" s="1">
        <v>0</v>
      </c>
      <c r="DK55" s="1">
        <v>0</v>
      </c>
      <c r="DL55" s="1">
        <v>0</v>
      </c>
      <c r="DM55" s="1">
        <v>0</v>
      </c>
      <c r="DN55" s="1">
        <v>0</v>
      </c>
      <c r="DO55" s="1">
        <v>0</v>
      </c>
      <c r="DP55" s="1">
        <v>0</v>
      </c>
      <c r="DQ55" s="1">
        <v>0</v>
      </c>
      <c r="DR55" s="502">
        <v>0</v>
      </c>
      <c r="DS55" s="501">
        <v>0</v>
      </c>
      <c r="DT55" s="501">
        <v>0</v>
      </c>
      <c r="DV55" s="474">
        <v>266</v>
      </c>
      <c r="DW55" s="1">
        <v>0</v>
      </c>
      <c r="DX55" s="1">
        <v>2</v>
      </c>
      <c r="DY55" s="1">
        <v>1</v>
      </c>
      <c r="DZ55" s="1">
        <v>0</v>
      </c>
      <c r="EA55" s="1">
        <v>0</v>
      </c>
      <c r="EB55" s="1">
        <v>0</v>
      </c>
      <c r="EC55" s="1">
        <v>0</v>
      </c>
      <c r="ED55" s="1">
        <v>0</v>
      </c>
      <c r="EE55" s="1">
        <v>0</v>
      </c>
      <c r="EF55" s="489">
        <v>0</v>
      </c>
      <c r="EG55" s="500">
        <v>0.3</v>
      </c>
      <c r="EH55" s="501">
        <v>1.5</v>
      </c>
      <c r="EI55" s="501">
        <v>1.5</v>
      </c>
      <c r="EK55" s="240"/>
      <c r="EL55" s="240"/>
      <c r="EM55" s="240"/>
      <c r="EN55" s="240"/>
      <c r="EO55" s="240"/>
      <c r="EP55" s="240"/>
      <c r="EQ55" s="240"/>
      <c r="ER55" s="240"/>
      <c r="ES55" s="240"/>
      <c r="ET55" s="240"/>
      <c r="EU55" s="240"/>
      <c r="EV55" s="240"/>
      <c r="EW55" s="485"/>
    </row>
    <row r="56" spans="2:153" ht="17" thickBot="1">
      <c r="B56" s="329"/>
      <c r="C56" s="346">
        <v>267</v>
      </c>
      <c r="D56" s="438">
        <v>0</v>
      </c>
      <c r="E56" s="423">
        <v>49</v>
      </c>
      <c r="F56" s="344">
        <v>27</v>
      </c>
      <c r="G56" s="342">
        <v>30</v>
      </c>
      <c r="H56" s="342">
        <v>24</v>
      </c>
      <c r="I56" s="382">
        <v>0</v>
      </c>
      <c r="J56" s="342">
        <v>59</v>
      </c>
      <c r="K56" s="382">
        <v>1</v>
      </c>
      <c r="L56" s="382">
        <v>0</v>
      </c>
      <c r="M56" s="382">
        <v>0</v>
      </c>
      <c r="N56" s="460"/>
      <c r="O56" s="516">
        <v>6</v>
      </c>
      <c r="P56" s="515">
        <v>6</v>
      </c>
      <c r="Q56" s="329"/>
      <c r="R56" s="346">
        <v>267</v>
      </c>
      <c r="S56" s="388">
        <v>0</v>
      </c>
      <c r="T56" s="342">
        <v>35</v>
      </c>
      <c r="U56" s="342">
        <v>13</v>
      </c>
      <c r="V56" s="342">
        <v>16</v>
      </c>
      <c r="W56" s="342">
        <v>11</v>
      </c>
      <c r="X56" s="389">
        <v>0</v>
      </c>
      <c r="Y56" s="342">
        <v>33</v>
      </c>
      <c r="Z56" s="342">
        <v>1</v>
      </c>
      <c r="AA56" s="389">
        <v>0</v>
      </c>
      <c r="AB56" s="389">
        <v>0</v>
      </c>
      <c r="AC56" s="329"/>
      <c r="AD56" s="373">
        <v>267</v>
      </c>
      <c r="AE56" s="371">
        <v>0.31</v>
      </c>
      <c r="AF56" s="368">
        <v>0.27</v>
      </c>
      <c r="AG56" s="368">
        <v>0.99</v>
      </c>
      <c r="AH56" s="368">
        <v>0.85</v>
      </c>
      <c r="AI56" s="368">
        <v>0.99</v>
      </c>
      <c r="AJ56" s="367">
        <v>1</v>
      </c>
      <c r="AK56" s="368">
        <v>0.21</v>
      </c>
      <c r="AL56" s="368">
        <v>0.6</v>
      </c>
      <c r="AM56" s="368">
        <v>0.24</v>
      </c>
      <c r="AN56" s="368">
        <v>0.44</v>
      </c>
      <c r="AO56" s="329"/>
      <c r="AP56" s="373">
        <v>267</v>
      </c>
      <c r="AQ56" s="371">
        <v>0.39</v>
      </c>
      <c r="AR56" s="368">
        <v>0.31</v>
      </c>
      <c r="AS56" s="368">
        <v>0.44</v>
      </c>
      <c r="AT56" s="368">
        <v>0.57999999999999996</v>
      </c>
      <c r="AU56" s="368">
        <v>0.47</v>
      </c>
      <c r="AV56" s="368">
        <v>0.99</v>
      </c>
      <c r="AW56" s="368">
        <v>0.25</v>
      </c>
      <c r="AX56" s="368">
        <v>0.99</v>
      </c>
      <c r="AY56" s="367">
        <v>1</v>
      </c>
      <c r="AZ56" s="367">
        <v>1</v>
      </c>
      <c r="BA56" s="329"/>
      <c r="BB56" s="373">
        <v>267</v>
      </c>
      <c r="BC56" s="371">
        <v>0.11</v>
      </c>
      <c r="BD56" s="368">
        <v>0.19</v>
      </c>
      <c r="BE56" s="368">
        <v>0.24</v>
      </c>
      <c r="BF56" s="368">
        <v>0.15</v>
      </c>
      <c r="BG56" s="368">
        <v>0.24</v>
      </c>
      <c r="BH56" s="368">
        <v>0.36</v>
      </c>
      <c r="BI56" s="368">
        <v>0.13</v>
      </c>
      <c r="BJ56" s="368">
        <v>0.17</v>
      </c>
      <c r="BK56" s="368">
        <v>0.19</v>
      </c>
      <c r="BL56" s="368">
        <v>0.18</v>
      </c>
      <c r="BM56" s="329"/>
      <c r="BN56" s="474">
        <v>267</v>
      </c>
      <c r="BO56" s="472">
        <v>0</v>
      </c>
      <c r="BP56" s="330">
        <v>1</v>
      </c>
      <c r="BQ56" s="330">
        <v>2</v>
      </c>
      <c r="BR56" s="330">
        <v>1</v>
      </c>
      <c r="BS56" s="330">
        <v>1</v>
      </c>
      <c r="BT56" s="330">
        <v>0</v>
      </c>
      <c r="BU56" s="330">
        <v>5</v>
      </c>
      <c r="BV56" s="330">
        <v>0</v>
      </c>
      <c r="BW56" s="330">
        <v>0</v>
      </c>
      <c r="BX56" s="474">
        <v>0</v>
      </c>
      <c r="BY56" s="507">
        <v>1</v>
      </c>
      <c r="BZ56" s="511">
        <v>1.6666666666666667</v>
      </c>
      <c r="CA56" s="501">
        <v>1.6666666666666667</v>
      </c>
      <c r="CB56" s="329"/>
      <c r="CC56" s="474">
        <v>267</v>
      </c>
      <c r="CD56" s="472">
        <v>0</v>
      </c>
      <c r="CE56" s="330">
        <v>0</v>
      </c>
      <c r="CF56" s="330">
        <v>0</v>
      </c>
      <c r="CG56" s="330">
        <v>0</v>
      </c>
      <c r="CH56" s="330">
        <v>0</v>
      </c>
      <c r="CI56" s="330">
        <v>0</v>
      </c>
      <c r="CJ56" s="330">
        <v>0</v>
      </c>
      <c r="CK56" s="330">
        <v>0</v>
      </c>
      <c r="CL56" s="330">
        <v>0</v>
      </c>
      <c r="CM56" s="474">
        <v>0</v>
      </c>
      <c r="CN56" s="507">
        <v>0</v>
      </c>
      <c r="CO56" s="508">
        <v>0</v>
      </c>
      <c r="CP56" s="501">
        <v>0</v>
      </c>
      <c r="CQ56" s="329"/>
      <c r="CR56" s="474">
        <v>267</v>
      </c>
      <c r="CS56" s="1">
        <v>0</v>
      </c>
      <c r="CT56" s="1">
        <v>1</v>
      </c>
      <c r="CU56" s="1">
        <v>0</v>
      </c>
      <c r="CV56" s="1">
        <v>0</v>
      </c>
      <c r="CW56" s="1">
        <v>0</v>
      </c>
      <c r="CX56" s="1">
        <v>0</v>
      </c>
      <c r="CY56" s="1">
        <v>2</v>
      </c>
      <c r="CZ56" s="1">
        <v>0</v>
      </c>
      <c r="DA56" s="1">
        <v>0</v>
      </c>
      <c r="DB56" s="489">
        <v>0</v>
      </c>
      <c r="DC56" s="500">
        <v>0.3</v>
      </c>
      <c r="DD56" s="501">
        <v>0.5</v>
      </c>
      <c r="DE56" s="501">
        <v>0.5</v>
      </c>
      <c r="DG56" s="474">
        <v>267</v>
      </c>
      <c r="DH56" s="1">
        <v>0</v>
      </c>
      <c r="DI56" s="1">
        <v>0</v>
      </c>
      <c r="DJ56" s="1">
        <v>0</v>
      </c>
      <c r="DK56" s="1">
        <v>0</v>
      </c>
      <c r="DL56" s="1">
        <v>0</v>
      </c>
      <c r="DM56" s="1">
        <v>0</v>
      </c>
      <c r="DN56" s="1">
        <v>0</v>
      </c>
      <c r="DO56" s="1">
        <v>0</v>
      </c>
      <c r="DP56" s="1">
        <v>0</v>
      </c>
      <c r="DQ56" s="1">
        <v>0</v>
      </c>
      <c r="DR56" s="502">
        <v>0</v>
      </c>
      <c r="DS56" s="501">
        <v>0</v>
      </c>
      <c r="DT56" s="501">
        <v>0</v>
      </c>
      <c r="DV56" s="474">
        <v>267</v>
      </c>
      <c r="DW56" s="1">
        <v>0</v>
      </c>
      <c r="DX56" s="1">
        <v>0</v>
      </c>
      <c r="DY56" s="1">
        <v>2</v>
      </c>
      <c r="DZ56" s="1">
        <v>1</v>
      </c>
      <c r="EA56" s="1">
        <v>1</v>
      </c>
      <c r="EB56" s="1">
        <v>0</v>
      </c>
      <c r="EC56" s="1">
        <v>3</v>
      </c>
      <c r="ED56" s="1">
        <v>0</v>
      </c>
      <c r="EE56" s="1">
        <v>0</v>
      </c>
      <c r="EF56" s="489">
        <v>0</v>
      </c>
      <c r="EG56" s="500">
        <v>0.7</v>
      </c>
      <c r="EH56" s="501">
        <v>1.1666666666666667</v>
      </c>
      <c r="EI56" s="501">
        <v>1.1666666666666667</v>
      </c>
      <c r="EK56" s="240"/>
      <c r="EL56" s="240"/>
      <c r="EM56" s="240"/>
      <c r="EN56" s="240"/>
      <c r="EO56" s="240"/>
      <c r="EP56" s="240"/>
      <c r="EQ56" s="240"/>
      <c r="ER56" s="240"/>
      <c r="ES56" s="240"/>
      <c r="ET56" s="240"/>
      <c r="EU56" s="240"/>
      <c r="EV56" s="240"/>
      <c r="EW56" s="485"/>
    </row>
    <row r="57" spans="2:153" ht="17" thickBot="1">
      <c r="B57" s="329"/>
      <c r="C57" s="427">
        <v>268</v>
      </c>
      <c r="D57" s="423">
        <v>12</v>
      </c>
      <c r="E57" s="430">
        <v>0</v>
      </c>
      <c r="F57" s="385">
        <v>0</v>
      </c>
      <c r="G57" s="385">
        <v>0</v>
      </c>
      <c r="H57" s="385">
        <v>0</v>
      </c>
      <c r="I57" s="385">
        <v>0</v>
      </c>
      <c r="J57" s="385">
        <v>0</v>
      </c>
      <c r="K57" s="385">
        <v>0</v>
      </c>
      <c r="L57" s="385">
        <v>0</v>
      </c>
      <c r="M57" s="385">
        <v>0</v>
      </c>
      <c r="N57" s="460"/>
      <c r="O57" s="516">
        <v>1</v>
      </c>
      <c r="P57" s="515">
        <v>1</v>
      </c>
      <c r="Q57" s="329"/>
      <c r="R57" s="346">
        <v>268</v>
      </c>
      <c r="S57" s="344">
        <v>4</v>
      </c>
      <c r="T57" s="389">
        <v>0</v>
      </c>
      <c r="U57" s="389">
        <v>0</v>
      </c>
      <c r="V57" s="389">
        <v>0</v>
      </c>
      <c r="W57" s="389">
        <v>0</v>
      </c>
      <c r="X57" s="389">
        <v>0</v>
      </c>
      <c r="Y57" s="389">
        <v>0</v>
      </c>
      <c r="Z57" s="389">
        <v>0</v>
      </c>
      <c r="AA57" s="389">
        <v>0</v>
      </c>
      <c r="AB57" s="389">
        <v>0</v>
      </c>
      <c r="AC57" s="329"/>
      <c r="AD57" s="373">
        <v>268</v>
      </c>
      <c r="AE57" s="371">
        <v>0.65</v>
      </c>
      <c r="AF57" s="367">
        <v>1</v>
      </c>
      <c r="AG57" s="368" t="s">
        <v>217</v>
      </c>
      <c r="AH57" s="368" t="s">
        <v>217</v>
      </c>
      <c r="AI57" s="368" t="s">
        <v>217</v>
      </c>
      <c r="AJ57" s="368" t="s">
        <v>217</v>
      </c>
      <c r="AK57" s="368" t="s">
        <v>217</v>
      </c>
      <c r="AL57" s="368" t="s">
        <v>217</v>
      </c>
      <c r="AM57" s="368" t="s">
        <v>217</v>
      </c>
      <c r="AN57" s="368" t="s">
        <v>217</v>
      </c>
      <c r="AO57" s="329"/>
      <c r="AP57" s="373">
        <v>268</v>
      </c>
      <c r="AQ57" s="371">
        <v>0.56999999999999995</v>
      </c>
      <c r="AR57" s="367">
        <v>1</v>
      </c>
      <c r="AS57" s="368" t="s">
        <v>217</v>
      </c>
      <c r="AT57" s="368" t="s">
        <v>217</v>
      </c>
      <c r="AU57" s="368" t="s">
        <v>217</v>
      </c>
      <c r="AV57" s="368" t="s">
        <v>217</v>
      </c>
      <c r="AW57" s="368" t="s">
        <v>217</v>
      </c>
      <c r="AX57" s="368" t="s">
        <v>217</v>
      </c>
      <c r="AY57" s="368" t="s">
        <v>217</v>
      </c>
      <c r="AZ57" s="368" t="s">
        <v>217</v>
      </c>
      <c r="BA57" s="329"/>
      <c r="BB57" s="373">
        <v>268</v>
      </c>
      <c r="BC57" s="371">
        <v>0.18</v>
      </c>
      <c r="BD57" s="368">
        <v>0</v>
      </c>
      <c r="BE57" s="368" t="s">
        <v>217</v>
      </c>
      <c r="BF57" s="368" t="s">
        <v>217</v>
      </c>
      <c r="BG57" s="368" t="s">
        <v>217</v>
      </c>
      <c r="BH57" s="368" t="s">
        <v>217</v>
      </c>
      <c r="BI57" s="368" t="s">
        <v>217</v>
      </c>
      <c r="BJ57" s="368" t="s">
        <v>217</v>
      </c>
      <c r="BK57" s="368" t="s">
        <v>217</v>
      </c>
      <c r="BL57" s="368" t="s">
        <v>217</v>
      </c>
      <c r="BM57" s="329"/>
      <c r="BN57" s="474">
        <v>268</v>
      </c>
      <c r="BO57" s="472">
        <v>0</v>
      </c>
      <c r="BP57" s="330">
        <v>0</v>
      </c>
      <c r="BQ57" s="330">
        <v>0</v>
      </c>
      <c r="BR57" s="330">
        <v>0</v>
      </c>
      <c r="BS57" s="330">
        <v>0</v>
      </c>
      <c r="BT57" s="330">
        <v>0</v>
      </c>
      <c r="BU57" s="330">
        <v>0</v>
      </c>
      <c r="BV57" s="330">
        <v>0</v>
      </c>
      <c r="BW57" s="330">
        <v>0</v>
      </c>
      <c r="BX57" s="474">
        <v>0</v>
      </c>
      <c r="BY57" s="507">
        <v>0</v>
      </c>
      <c r="BZ57" s="511">
        <v>0</v>
      </c>
      <c r="CA57" s="501">
        <v>0</v>
      </c>
      <c r="CB57" s="329"/>
      <c r="CC57" s="474">
        <v>268</v>
      </c>
      <c r="CD57" s="472">
        <v>0</v>
      </c>
      <c r="CE57" s="330">
        <v>0</v>
      </c>
      <c r="CF57" s="330">
        <v>0</v>
      </c>
      <c r="CG57" s="330">
        <v>0</v>
      </c>
      <c r="CH57" s="330">
        <v>0</v>
      </c>
      <c r="CI57" s="330">
        <v>0</v>
      </c>
      <c r="CJ57" s="330">
        <v>0</v>
      </c>
      <c r="CK57" s="330">
        <v>0</v>
      </c>
      <c r="CL57" s="330">
        <v>0</v>
      </c>
      <c r="CM57" s="474">
        <v>0</v>
      </c>
      <c r="CN57" s="507">
        <v>0</v>
      </c>
      <c r="CO57" s="508">
        <v>0</v>
      </c>
      <c r="CP57" s="501">
        <v>0</v>
      </c>
      <c r="CQ57" s="329"/>
      <c r="CR57" s="474">
        <v>268</v>
      </c>
      <c r="CS57" s="1">
        <v>0</v>
      </c>
      <c r="CT57" s="1">
        <v>0</v>
      </c>
      <c r="CU57" s="1">
        <v>0</v>
      </c>
      <c r="CV57" s="1">
        <v>0</v>
      </c>
      <c r="CW57" s="1">
        <v>0</v>
      </c>
      <c r="CX57" s="1">
        <v>0</v>
      </c>
      <c r="CY57" s="1">
        <v>0</v>
      </c>
      <c r="CZ57" s="1">
        <v>0</v>
      </c>
      <c r="DA57" s="1">
        <v>0</v>
      </c>
      <c r="DB57" s="489">
        <v>0</v>
      </c>
      <c r="DC57" s="500">
        <v>0</v>
      </c>
      <c r="DD57" s="501">
        <v>0</v>
      </c>
      <c r="DE57" s="501">
        <v>0</v>
      </c>
      <c r="DG57" s="474">
        <v>268</v>
      </c>
      <c r="DH57" s="1">
        <v>0</v>
      </c>
      <c r="DI57" s="1">
        <v>0</v>
      </c>
      <c r="DJ57" s="1">
        <v>0</v>
      </c>
      <c r="DK57" s="1">
        <v>0</v>
      </c>
      <c r="DL57" s="1">
        <v>0</v>
      </c>
      <c r="DM57" s="1">
        <v>0</v>
      </c>
      <c r="DN57" s="1">
        <v>0</v>
      </c>
      <c r="DO57" s="1">
        <v>0</v>
      </c>
      <c r="DP57" s="1">
        <v>0</v>
      </c>
      <c r="DQ57" s="1">
        <v>0</v>
      </c>
      <c r="DR57" s="502">
        <v>0</v>
      </c>
      <c r="DS57" s="501">
        <v>0</v>
      </c>
      <c r="DT57" s="501">
        <v>0</v>
      </c>
      <c r="DV57" s="474">
        <v>268</v>
      </c>
      <c r="DW57" s="1">
        <v>0</v>
      </c>
      <c r="DX57" s="1">
        <v>0</v>
      </c>
      <c r="DY57" s="1">
        <v>0</v>
      </c>
      <c r="DZ57" s="1">
        <v>0</v>
      </c>
      <c r="EA57" s="1">
        <v>0</v>
      </c>
      <c r="EB57" s="1">
        <v>0</v>
      </c>
      <c r="EC57" s="1">
        <v>0</v>
      </c>
      <c r="ED57" s="1">
        <v>0</v>
      </c>
      <c r="EE57" s="1">
        <v>0</v>
      </c>
      <c r="EF57" s="489">
        <v>0</v>
      </c>
      <c r="EG57" s="500">
        <v>0</v>
      </c>
      <c r="EH57" s="501">
        <v>0</v>
      </c>
      <c r="EI57" s="501">
        <v>0</v>
      </c>
      <c r="EK57" s="240"/>
      <c r="EL57" s="240"/>
      <c r="EM57" s="240"/>
      <c r="EN57" s="240"/>
      <c r="EO57" s="240"/>
      <c r="EP57" s="240"/>
      <c r="EQ57" s="240"/>
      <c r="ER57" s="240"/>
      <c r="ES57" s="240"/>
      <c r="ET57" s="240"/>
      <c r="EU57" s="240"/>
      <c r="EV57" s="240"/>
      <c r="EW57" s="485"/>
    </row>
    <row r="58" spans="2:153">
      <c r="B58" s="329"/>
      <c r="C58" s="354">
        <v>269</v>
      </c>
      <c r="D58" s="437">
        <v>27</v>
      </c>
      <c r="E58" s="356">
        <v>24</v>
      </c>
      <c r="F58" s="356">
        <v>32</v>
      </c>
      <c r="G58" s="356">
        <v>34</v>
      </c>
      <c r="H58" s="356">
        <v>22</v>
      </c>
      <c r="I58" s="356">
        <v>19</v>
      </c>
      <c r="J58" s="356">
        <v>23</v>
      </c>
      <c r="K58" s="356">
        <v>37</v>
      </c>
      <c r="L58" s="356">
        <v>25</v>
      </c>
      <c r="M58" s="356">
        <v>24</v>
      </c>
      <c r="N58" s="431"/>
      <c r="O58" s="519">
        <v>10</v>
      </c>
      <c r="P58" s="519">
        <v>10</v>
      </c>
      <c r="Q58" s="329"/>
      <c r="R58" s="354">
        <v>269</v>
      </c>
      <c r="S58" s="355">
        <v>11</v>
      </c>
      <c r="T58" s="356">
        <v>10</v>
      </c>
      <c r="U58" s="356">
        <v>19</v>
      </c>
      <c r="V58" s="356">
        <v>20</v>
      </c>
      <c r="W58" s="356">
        <v>13</v>
      </c>
      <c r="X58" s="356">
        <v>14</v>
      </c>
      <c r="Y58" s="356">
        <v>13</v>
      </c>
      <c r="Z58" s="356">
        <v>23</v>
      </c>
      <c r="AA58" s="356">
        <v>18</v>
      </c>
      <c r="AB58" s="356">
        <v>16</v>
      </c>
      <c r="AC58" s="329"/>
      <c r="AD58" s="377">
        <v>269</v>
      </c>
      <c r="AE58" s="378">
        <v>0.63</v>
      </c>
      <c r="AF58" s="379">
        <v>0.55000000000000004</v>
      </c>
      <c r="AG58" s="379">
        <v>0.6</v>
      </c>
      <c r="AH58" s="379">
        <v>0.48</v>
      </c>
      <c r="AI58" s="379">
        <v>0.62</v>
      </c>
      <c r="AJ58" s="379">
        <v>0.68</v>
      </c>
      <c r="AK58" s="379">
        <v>0.67</v>
      </c>
      <c r="AL58" s="379">
        <v>0.54</v>
      </c>
      <c r="AM58" s="379">
        <v>0.62</v>
      </c>
      <c r="AN58" s="379">
        <v>0.56000000000000005</v>
      </c>
      <c r="AO58" s="329"/>
      <c r="AP58" s="377">
        <v>269</v>
      </c>
      <c r="AQ58" s="378">
        <v>0.65</v>
      </c>
      <c r="AR58" s="379">
        <v>0.59</v>
      </c>
      <c r="AS58" s="379">
        <v>0.65</v>
      </c>
      <c r="AT58" s="379">
        <v>0.52</v>
      </c>
      <c r="AU58" s="379">
        <v>0.67</v>
      </c>
      <c r="AV58" s="379">
        <v>0.73</v>
      </c>
      <c r="AW58" s="379">
        <v>0.66</v>
      </c>
      <c r="AX58" s="379">
        <v>0.6</v>
      </c>
      <c r="AY58" s="379">
        <v>0.66</v>
      </c>
      <c r="AZ58" s="379">
        <v>0.69</v>
      </c>
      <c r="BA58" s="329"/>
      <c r="BB58" s="377">
        <v>269</v>
      </c>
      <c r="BC58" s="378">
        <v>0.13</v>
      </c>
      <c r="BD58" s="379">
        <v>0.17</v>
      </c>
      <c r="BE58" s="379">
        <v>0.1</v>
      </c>
      <c r="BF58" s="379">
        <v>0.13</v>
      </c>
      <c r="BG58" s="379">
        <v>0.1</v>
      </c>
      <c r="BH58" s="379">
        <v>7.0000000000000007E-2</v>
      </c>
      <c r="BI58" s="379">
        <v>0.13</v>
      </c>
      <c r="BJ58" s="379">
        <v>0.1</v>
      </c>
      <c r="BK58" s="379">
        <v>0.11</v>
      </c>
      <c r="BL58" s="379">
        <v>0.06</v>
      </c>
      <c r="BM58" s="329"/>
      <c r="BN58" s="479">
        <v>269</v>
      </c>
      <c r="BO58" s="480">
        <v>2</v>
      </c>
      <c r="BP58" s="481">
        <v>2</v>
      </c>
      <c r="BQ58" s="481">
        <v>2</v>
      </c>
      <c r="BR58" s="481">
        <v>1</v>
      </c>
      <c r="BS58" s="481">
        <v>2</v>
      </c>
      <c r="BT58" s="481">
        <v>1</v>
      </c>
      <c r="BU58" s="481">
        <v>2</v>
      </c>
      <c r="BV58" s="481">
        <v>2</v>
      </c>
      <c r="BW58" s="481">
        <v>1</v>
      </c>
      <c r="BX58" s="479">
        <v>3</v>
      </c>
      <c r="BY58" s="505">
        <v>1.8</v>
      </c>
      <c r="BZ58" s="512">
        <v>1.8</v>
      </c>
      <c r="CA58" s="506">
        <v>1.8</v>
      </c>
      <c r="CB58" s="329"/>
      <c r="CC58" s="479">
        <v>269</v>
      </c>
      <c r="CD58" s="480">
        <v>0</v>
      </c>
      <c r="CE58" s="481">
        <v>1</v>
      </c>
      <c r="CF58" s="481">
        <v>0</v>
      </c>
      <c r="CG58" s="481">
        <v>1</v>
      </c>
      <c r="CH58" s="481">
        <v>0</v>
      </c>
      <c r="CI58" s="481">
        <v>0</v>
      </c>
      <c r="CJ58" s="481">
        <v>0</v>
      </c>
      <c r="CK58" s="481">
        <v>1</v>
      </c>
      <c r="CL58" s="481">
        <v>0</v>
      </c>
      <c r="CM58" s="479">
        <v>0</v>
      </c>
      <c r="CN58" s="505">
        <v>0.3</v>
      </c>
      <c r="CO58" s="506">
        <v>0.3</v>
      </c>
      <c r="CP58" s="521">
        <v>0.3</v>
      </c>
      <c r="CQ58" s="329"/>
      <c r="CR58" s="479">
        <v>269</v>
      </c>
      <c r="CS58" s="420">
        <v>0</v>
      </c>
      <c r="CT58" s="414">
        <v>0</v>
      </c>
      <c r="CU58" s="414">
        <v>0</v>
      </c>
      <c r="CV58" s="414">
        <v>0</v>
      </c>
      <c r="CW58" s="414">
        <v>0</v>
      </c>
      <c r="CX58" s="414">
        <v>0</v>
      </c>
      <c r="CY58" s="414">
        <v>0</v>
      </c>
      <c r="CZ58" s="414">
        <v>0</v>
      </c>
      <c r="DA58" s="414">
        <v>0</v>
      </c>
      <c r="DB58" s="490">
        <v>0</v>
      </c>
      <c r="DC58" s="505">
        <v>0</v>
      </c>
      <c r="DD58" s="506">
        <v>0</v>
      </c>
      <c r="DE58" s="506">
        <v>0</v>
      </c>
      <c r="DG58" s="479">
        <v>269</v>
      </c>
      <c r="DH58" s="414">
        <v>2</v>
      </c>
      <c r="DI58" s="414">
        <v>1</v>
      </c>
      <c r="DJ58" s="414">
        <v>2</v>
      </c>
      <c r="DK58" s="414">
        <v>0</v>
      </c>
      <c r="DL58" s="414">
        <v>2</v>
      </c>
      <c r="DM58" s="414">
        <v>1</v>
      </c>
      <c r="DN58" s="414">
        <v>2</v>
      </c>
      <c r="DO58" s="414">
        <v>1</v>
      </c>
      <c r="DP58" s="414">
        <v>1</v>
      </c>
      <c r="DQ58" s="414">
        <v>3</v>
      </c>
      <c r="DR58" s="503">
        <v>1.5</v>
      </c>
      <c r="DS58" s="504">
        <v>1.5</v>
      </c>
      <c r="DT58" s="506">
        <v>1.5</v>
      </c>
      <c r="DV58" s="479">
        <v>269</v>
      </c>
      <c r="DW58" s="420">
        <v>0</v>
      </c>
      <c r="DX58" s="414">
        <v>0</v>
      </c>
      <c r="DY58" s="414">
        <v>0</v>
      </c>
      <c r="DZ58" s="414">
        <v>0</v>
      </c>
      <c r="EA58" s="414">
        <v>0</v>
      </c>
      <c r="EB58" s="414">
        <v>0</v>
      </c>
      <c r="EC58" s="414">
        <v>0</v>
      </c>
      <c r="ED58" s="414">
        <v>0</v>
      </c>
      <c r="EE58" s="414">
        <v>0</v>
      </c>
      <c r="EF58" s="490">
        <v>0</v>
      </c>
      <c r="EG58" s="505">
        <v>0</v>
      </c>
      <c r="EH58" s="506">
        <v>0</v>
      </c>
      <c r="EI58" s="506">
        <v>0</v>
      </c>
      <c r="EK58" s="240"/>
      <c r="EL58" s="240"/>
      <c r="EM58" s="240"/>
      <c r="EN58" s="240"/>
      <c r="EO58" s="240"/>
      <c r="EP58" s="240"/>
      <c r="EQ58" s="240"/>
      <c r="ER58" s="240"/>
      <c r="ES58" s="240"/>
      <c r="ET58" s="240"/>
      <c r="EU58" s="240"/>
      <c r="EV58" s="240"/>
      <c r="EW58" s="485"/>
    </row>
    <row r="59" spans="2:153">
      <c r="B59" s="329"/>
      <c r="C59" s="329"/>
      <c r="D59" s="329"/>
      <c r="E59" s="329"/>
      <c r="F59" s="329"/>
      <c r="G59" s="329"/>
      <c r="H59" s="329"/>
      <c r="I59" s="329"/>
      <c r="J59" s="329"/>
      <c r="K59" s="329"/>
      <c r="L59" s="329"/>
      <c r="M59" s="329"/>
      <c r="N59" s="329"/>
      <c r="O59" s="329"/>
      <c r="P59" s="329"/>
      <c r="Q59" s="329"/>
      <c r="R59" s="329"/>
      <c r="S59" s="329"/>
      <c r="T59" s="329"/>
      <c r="U59" s="329"/>
      <c r="V59" s="329"/>
      <c r="W59" s="329"/>
      <c r="X59" s="329"/>
      <c r="Y59" s="329"/>
      <c r="Z59" s="329"/>
      <c r="AA59" s="329"/>
      <c r="AB59" s="329"/>
      <c r="AC59" s="329"/>
      <c r="AD59" s="104"/>
      <c r="AE59" s="104"/>
      <c r="AF59" s="104"/>
      <c r="AG59" s="104"/>
      <c r="AH59" s="104"/>
      <c r="AI59" s="104"/>
      <c r="AJ59" s="104"/>
      <c r="AK59" s="104"/>
      <c r="AL59" s="104"/>
      <c r="AM59" s="104"/>
      <c r="AN59" s="104"/>
      <c r="AO59" s="329"/>
      <c r="AP59" s="329"/>
      <c r="AQ59" s="329"/>
      <c r="AR59" s="329"/>
      <c r="AS59" s="329"/>
      <c r="AT59" s="329"/>
      <c r="AU59" s="329"/>
      <c r="AV59" s="329"/>
      <c r="AW59" s="329"/>
      <c r="AX59" s="329"/>
      <c r="AY59" s="329"/>
      <c r="AZ59" s="329"/>
      <c r="BA59" s="329"/>
      <c r="BB59" s="329"/>
      <c r="BC59" s="329"/>
      <c r="BD59" s="329"/>
      <c r="BE59" s="329"/>
      <c r="BF59" s="329"/>
      <c r="BG59" s="329"/>
      <c r="BH59" s="329"/>
      <c r="BI59" s="329"/>
      <c r="BJ59" s="329"/>
      <c r="BK59" s="329"/>
      <c r="BL59" s="329"/>
      <c r="BM59" s="329"/>
      <c r="BN59" s="329"/>
      <c r="BO59" s="329"/>
      <c r="BP59" s="329"/>
      <c r="BQ59" s="329"/>
      <c r="BR59" s="329"/>
      <c r="BS59" s="329"/>
      <c r="BT59" s="329"/>
      <c r="BU59" s="329"/>
      <c r="BV59" s="329"/>
      <c r="BW59" s="329"/>
      <c r="BX59" s="495" t="s">
        <v>308</v>
      </c>
      <c r="BY59" s="497">
        <v>1.2857142857142858</v>
      </c>
      <c r="BZ59" s="513">
        <v>1.8072724327826371</v>
      </c>
      <c r="CA59" s="522">
        <f>AVERAGE(CA10:CA58)</f>
        <v>1.714204729510852</v>
      </c>
      <c r="CB59" s="329"/>
      <c r="CC59" s="329"/>
      <c r="CD59" s="329"/>
      <c r="CE59" s="329"/>
      <c r="CF59" s="329"/>
      <c r="CG59" s="329"/>
      <c r="CH59" s="329"/>
      <c r="CI59" s="329"/>
      <c r="CJ59" s="329"/>
      <c r="CK59" s="329"/>
      <c r="CL59" s="329"/>
      <c r="CM59" s="496" t="s">
        <v>308</v>
      </c>
      <c r="CN59" s="492">
        <v>0.13877551020408163</v>
      </c>
      <c r="CO59" s="491">
        <v>0.17893586005830903</v>
      </c>
      <c r="CP59" s="523">
        <f>AVERAGE(CP10:CP58)</f>
        <v>0.17122610949141562</v>
      </c>
      <c r="CQ59" s="329"/>
      <c r="CR59" s="329"/>
      <c r="CS59" s="329"/>
      <c r="CT59" s="329"/>
      <c r="CU59" s="329"/>
      <c r="CV59" s="329"/>
      <c r="CW59" s="329"/>
      <c r="CX59" s="329"/>
      <c r="CY59" s="329"/>
      <c r="CZ59" s="329"/>
      <c r="DA59" s="329"/>
      <c r="DB59" s="498" t="s">
        <v>308</v>
      </c>
      <c r="DC59" s="492">
        <v>0.25714285714285712</v>
      </c>
      <c r="DD59" s="491">
        <v>0.32533203757693563</v>
      </c>
      <c r="DE59" s="522">
        <f>AVERAGE(DE10:DE58)</f>
        <v>0.3131924198250729</v>
      </c>
      <c r="DG59" s="329"/>
      <c r="DH59" s="329"/>
      <c r="DI59" s="329"/>
      <c r="DJ59" s="329"/>
      <c r="DK59" s="329"/>
      <c r="DL59" s="329"/>
      <c r="DM59" s="329"/>
      <c r="DN59" s="329"/>
      <c r="DO59" s="329"/>
      <c r="DP59" s="329"/>
      <c r="DQ59" s="496" t="s">
        <v>308</v>
      </c>
      <c r="DR59" s="492">
        <v>0.36734693877551022</v>
      </c>
      <c r="DS59" s="491">
        <v>0.61680434078393243</v>
      </c>
      <c r="DT59" s="522">
        <f>AVERAGE(DT10:DT58)</f>
        <v>0.5758098477486232</v>
      </c>
      <c r="DV59" s="329"/>
      <c r="DW59" s="329"/>
      <c r="DX59" s="329"/>
      <c r="DY59" s="329"/>
      <c r="DZ59" s="329"/>
      <c r="EA59" s="329"/>
      <c r="EB59" s="329"/>
      <c r="EC59" s="329"/>
      <c r="ED59" s="329"/>
      <c r="EE59" s="329"/>
      <c r="EF59" s="496" t="s">
        <v>308</v>
      </c>
      <c r="EG59" s="492">
        <v>0.52244897959183678</v>
      </c>
      <c r="EH59" s="491">
        <v>0.68620019436345958</v>
      </c>
      <c r="EI59" s="522">
        <f>AVERAGE(EI10:EI58)</f>
        <v>0.65397635244574037</v>
      </c>
      <c r="EV59" s="486"/>
      <c r="EW59" s="486"/>
    </row>
    <row r="60" spans="2:153">
      <c r="AM60" s="238"/>
      <c r="AN60" s="238"/>
      <c r="BM60" s="329"/>
      <c r="BN60" s="329"/>
      <c r="BO60" s="329"/>
      <c r="BP60" s="329"/>
      <c r="BQ60" s="329"/>
      <c r="BR60" s="329"/>
      <c r="BS60" s="329"/>
      <c r="BT60" s="329"/>
      <c r="BU60" s="329"/>
      <c r="BV60" s="329"/>
      <c r="BW60" s="329"/>
      <c r="BX60" s="495" t="s">
        <v>266</v>
      </c>
      <c r="BY60" s="494">
        <v>0.90346554997963313</v>
      </c>
      <c r="BZ60" s="514">
        <v>0.7475732931167145</v>
      </c>
      <c r="CA60" s="522">
        <f>STDEV(CA10:CA58)</f>
        <v>0.79098954023517365</v>
      </c>
      <c r="CB60" s="329"/>
      <c r="CC60" s="329"/>
      <c r="CD60" s="329"/>
      <c r="CE60" s="329"/>
      <c r="CF60" s="329"/>
      <c r="CG60" s="329"/>
      <c r="CH60" s="329"/>
      <c r="CI60" s="329"/>
      <c r="CJ60" s="329"/>
      <c r="CK60" s="329"/>
      <c r="CL60" s="329"/>
      <c r="CM60" s="495" t="s">
        <v>266</v>
      </c>
      <c r="CN60" s="494">
        <v>0.23612878418585151</v>
      </c>
      <c r="CO60" s="493">
        <v>0.26518399421726624</v>
      </c>
      <c r="CP60" s="522">
        <f>STDEV(CP10:CP58)</f>
        <v>0.2558291780616942</v>
      </c>
      <c r="CQ60" s="329"/>
      <c r="CR60" s="329"/>
      <c r="CS60" s="329"/>
      <c r="CT60" s="329"/>
      <c r="CU60" s="329"/>
      <c r="CV60" s="329"/>
      <c r="CW60" s="329"/>
      <c r="CX60" s="329"/>
      <c r="CY60" s="329"/>
      <c r="CZ60" s="329"/>
      <c r="DA60" s="329"/>
      <c r="DB60" s="495" t="s">
        <v>266</v>
      </c>
      <c r="DC60" s="494">
        <v>0.39051248379533265</v>
      </c>
      <c r="DD60" s="493">
        <v>0.43945588956828974</v>
      </c>
      <c r="DE60" s="522">
        <f>STDEV(DE10:DE58)</f>
        <v>0.43058233381277822</v>
      </c>
      <c r="DG60" s="329"/>
      <c r="DH60" s="329"/>
      <c r="DI60" s="329"/>
      <c r="DJ60" s="329"/>
      <c r="DK60" s="329"/>
      <c r="DL60" s="329"/>
      <c r="DM60" s="329"/>
      <c r="DN60" s="329"/>
      <c r="DO60" s="329"/>
      <c r="DP60" s="329"/>
      <c r="DQ60" s="495" t="s">
        <v>266</v>
      </c>
      <c r="DR60" s="494">
        <v>0.49807452383405137</v>
      </c>
      <c r="DS60" s="493">
        <v>0.70997760905254248</v>
      </c>
      <c r="DT60" s="522">
        <f>STDEV(DT10:DT58)</f>
        <v>0.69417050511123823</v>
      </c>
      <c r="DV60" s="329"/>
      <c r="DW60" s="329"/>
      <c r="DX60" s="329"/>
      <c r="DY60" s="329"/>
      <c r="DZ60" s="329"/>
      <c r="EA60" s="329"/>
      <c r="EB60" s="329"/>
      <c r="EC60" s="329"/>
      <c r="ED60" s="329"/>
      <c r="EE60" s="329"/>
      <c r="EF60" s="495" t="s">
        <v>266</v>
      </c>
      <c r="EG60" s="494">
        <v>0.61246268802081894</v>
      </c>
      <c r="EH60" s="493">
        <v>0.71688315240015443</v>
      </c>
      <c r="EI60" s="522">
        <f>STDEV(EI10:EI58)</f>
        <v>0.69168122061902593</v>
      </c>
    </row>
    <row r="61" spans="2:153">
      <c r="BM61" s="329"/>
      <c r="BN61" s="329"/>
      <c r="BO61" s="329"/>
      <c r="BP61" s="329"/>
      <c r="BQ61" s="329"/>
      <c r="BR61" s="329"/>
      <c r="BS61" s="329"/>
      <c r="BT61" s="329"/>
      <c r="BU61" s="329"/>
      <c r="BV61" s="329"/>
      <c r="BW61" s="329"/>
      <c r="BX61" s="329"/>
      <c r="BY61" s="329"/>
      <c r="BZ61" s="329"/>
      <c r="CA61" s="329"/>
      <c r="CB61" s="329"/>
      <c r="CC61" s="329"/>
      <c r="CD61" s="329"/>
      <c r="CE61" s="329"/>
      <c r="CF61" s="329"/>
      <c r="CG61" s="329"/>
      <c r="CH61" s="329"/>
      <c r="CI61" s="329"/>
      <c r="CJ61" s="329"/>
      <c r="CK61" s="329"/>
      <c r="CL61" s="329"/>
      <c r="CM61" s="329"/>
      <c r="CN61" s="329"/>
      <c r="CO61" s="329"/>
      <c r="CP61" s="329"/>
      <c r="CQ61" s="329"/>
      <c r="CR61" s="329"/>
      <c r="CS61" s="329"/>
      <c r="CT61" s="329"/>
      <c r="CU61" s="329"/>
      <c r="CV61" s="329"/>
      <c r="CW61" s="329"/>
      <c r="CX61" s="329"/>
      <c r="CY61" s="329"/>
      <c r="CZ61" s="329"/>
      <c r="DA61" s="329"/>
      <c r="DB61" s="329"/>
      <c r="DC61" s="329"/>
      <c r="DD61" s="329"/>
      <c r="DE61" s="329"/>
      <c r="DG61" s="329"/>
      <c r="DH61" s="329"/>
      <c r="DI61" s="329"/>
      <c r="DJ61" s="329"/>
      <c r="DK61" s="329"/>
      <c r="DL61" s="329"/>
      <c r="DM61" s="329"/>
      <c r="DN61" s="329"/>
      <c r="DO61" s="329"/>
      <c r="DP61" s="329"/>
      <c r="DQ61" s="329"/>
      <c r="DR61" s="329"/>
      <c r="DS61" s="329"/>
      <c r="DT61" s="329"/>
      <c r="DV61" s="329"/>
      <c r="DW61" s="329"/>
      <c r="DX61" s="329"/>
      <c r="DY61" s="329"/>
      <c r="DZ61" s="329"/>
      <c r="EA61" s="329"/>
      <c r="EB61" s="329"/>
      <c r="EC61" s="329"/>
      <c r="ED61" s="329"/>
      <c r="EE61" s="329"/>
      <c r="EF61" s="329"/>
      <c r="EG61" s="329"/>
      <c r="EH61" s="329"/>
      <c r="EI61" s="329"/>
    </row>
    <row r="63" spans="2:153" ht="20">
      <c r="CP63" s="520"/>
    </row>
    <row r="66" spans="16:44">
      <c r="AF66" s="370"/>
    </row>
    <row r="69" spans="16:44">
      <c r="AG69" t="s">
        <v>215</v>
      </c>
      <c r="AH69" s="365"/>
      <c r="AI69" s="1" t="s">
        <v>67</v>
      </c>
      <c r="AJ69" s="364" t="s">
        <v>216</v>
      </c>
      <c r="AK69" s="364"/>
      <c r="AL69" s="364"/>
      <c r="AM69" s="364"/>
      <c r="AN69" s="364"/>
      <c r="AO69" s="364"/>
      <c r="AP69" s="364"/>
      <c r="AQ69" s="364"/>
      <c r="AR69" s="364"/>
    </row>
    <row r="70" spans="16:44">
      <c r="AG70"/>
      <c r="AH70" s="387"/>
      <c r="AI70" s="1" t="s">
        <v>67</v>
      </c>
      <c r="AJ70" s="364" t="s">
        <v>221</v>
      </c>
      <c r="AK70" s="364"/>
      <c r="AL70" s="364"/>
      <c r="AM70" s="364"/>
      <c r="AN70" s="364"/>
    </row>
    <row r="77" spans="16:44" ht="17">
      <c r="P77" s="332"/>
    </row>
  </sheetData>
  <mergeCells count="10">
    <mergeCell ref="AP8:AZ8"/>
    <mergeCell ref="BB8:BL8"/>
    <mergeCell ref="AD8:AN8"/>
    <mergeCell ref="C8:M8"/>
    <mergeCell ref="R8:AB8"/>
    <mergeCell ref="CC8:CP8"/>
    <mergeCell ref="CR8:DE8"/>
    <mergeCell ref="DG8:DT8"/>
    <mergeCell ref="DV8:EI8"/>
    <mergeCell ref="BN8:CA8"/>
  </mergeCells>
  <conditionalFormatting sqref="AE10:AN58">
    <cfRule type="cellIs" dxfId="162" priority="8" operator="equal">
      <formula>0.98</formula>
    </cfRule>
    <cfRule type="cellIs" dxfId="161" priority="9" operator="equal">
      <formula>0.99</formula>
    </cfRule>
    <cfRule type="cellIs" dxfId="160" priority="14" operator="equal">
      <formula>$AE$11</formula>
    </cfRule>
    <cfRule type="cellIs" dxfId="159" priority="18" operator="equal">
      <formula>1</formula>
    </cfRule>
  </conditionalFormatting>
  <conditionalFormatting sqref="AQ10:AZ16 AQ18:AZ58 AQ17:AS17">
    <cfRule type="cellIs" dxfId="158" priority="10" operator="equal">
      <formula>0.98</formula>
    </cfRule>
    <cfRule type="cellIs" dxfId="157" priority="11" operator="equal">
      <formula>0.99</formula>
    </cfRule>
    <cfRule type="cellIs" dxfId="156" priority="13" operator="equal">
      <formula>$AQ$11</formula>
    </cfRule>
    <cfRule type="cellIs" dxfId="155" priority="17" operator="equal">
      <formula>1</formula>
    </cfRule>
  </conditionalFormatting>
  <conditionalFormatting sqref="BC10:BL58">
    <cfRule type="cellIs" dxfId="154" priority="12" operator="equal">
      <formula>$BC$11</formula>
    </cfRule>
    <cfRule type="cellIs" dxfId="153" priority="15" operator="equal">
      <formula>1</formula>
    </cfRule>
  </conditionalFormatting>
  <conditionalFormatting sqref="AT17:AZ17">
    <cfRule type="cellIs" dxfId="152" priority="4" operator="equal">
      <formula>0.98</formula>
    </cfRule>
    <cfRule type="cellIs" dxfId="151" priority="5" operator="equal">
      <formula>0.99</formula>
    </cfRule>
    <cfRule type="cellIs" dxfId="150" priority="6" operator="equal">
      <formula>$AE$11</formula>
    </cfRule>
    <cfRule type="cellIs" dxfId="149" priority="7" operator="equal">
      <formula>1</formula>
    </cfRule>
  </conditionalFormatting>
  <conditionalFormatting sqref="BO10:BX58">
    <cfRule type="cellIs" dxfId="148" priority="3" operator="equal">
      <formula>0</formula>
    </cfRule>
  </conditionalFormatting>
  <conditionalFormatting sqref="CD10:CM58">
    <cfRule type="cellIs" dxfId="147" priority="2" operator="equal">
      <formula>0</formula>
    </cfRule>
  </conditionalFormatting>
  <conditionalFormatting sqref="CS10:DB58 DH10:DQ58 DW10:EF58">
    <cfRule type="cellIs" dxfId="146"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0BF83-CFE7-B449-9168-A8188E50F522}">
  <dimension ref="C6:N54"/>
  <sheetViews>
    <sheetView topLeftCell="A6" zoomScale="140" zoomScaleNormal="140" workbookViewId="0">
      <selection activeCell="O40" sqref="O40"/>
    </sheetView>
  </sheetViews>
  <sheetFormatPr baseColWidth="10" defaultRowHeight="16"/>
  <cols>
    <col min="4" max="4" width="9.33203125" customWidth="1"/>
    <col min="5" max="5" width="20" bestFit="1" customWidth="1"/>
    <col min="6" max="6" width="11.1640625" customWidth="1"/>
    <col min="7" max="7" width="5.6640625" customWidth="1"/>
    <col min="8" max="8" width="6.5" hidden="1" customWidth="1"/>
    <col min="9" max="9" width="6.6640625" bestFit="1" customWidth="1"/>
    <col min="10" max="10" width="4.83203125" bestFit="1" customWidth="1"/>
    <col min="11" max="11" width="10.5" bestFit="1" customWidth="1"/>
  </cols>
  <sheetData>
    <row r="6" spans="3:12">
      <c r="C6" s="329"/>
      <c r="D6" s="329"/>
      <c r="E6" s="329"/>
      <c r="F6" s="329"/>
      <c r="G6" s="329"/>
      <c r="H6" s="329"/>
      <c r="I6" s="329"/>
      <c r="J6" s="329"/>
      <c r="K6" s="329"/>
      <c r="L6" s="329"/>
    </row>
    <row r="7" spans="3:12">
      <c r="C7" s="329"/>
      <c r="D7" s="711" t="s">
        <v>226</v>
      </c>
      <c r="E7" s="711"/>
      <c r="F7" s="711"/>
      <c r="G7" s="711"/>
      <c r="H7" s="711"/>
      <c r="I7" s="719" t="s">
        <v>227</v>
      </c>
      <c r="J7" s="719" t="s">
        <v>229</v>
      </c>
      <c r="K7" s="719"/>
      <c r="L7" s="329"/>
    </row>
    <row r="8" spans="3:12">
      <c r="C8" s="329"/>
      <c r="D8" s="713" t="s">
        <v>276</v>
      </c>
      <c r="E8" s="713"/>
      <c r="F8" s="713"/>
      <c r="G8" s="713"/>
      <c r="H8" s="713"/>
      <c r="I8" s="720"/>
      <c r="J8" s="720"/>
      <c r="K8" s="720"/>
      <c r="L8" s="329"/>
    </row>
    <row r="9" spans="3:12">
      <c r="C9" s="329"/>
      <c r="D9" s="710" t="s">
        <v>230</v>
      </c>
      <c r="E9" s="710"/>
      <c r="F9" s="710"/>
      <c r="G9" s="710"/>
      <c r="H9" s="710"/>
      <c r="I9" s="329"/>
      <c r="J9" s="717"/>
      <c r="K9" s="717"/>
      <c r="L9" s="329"/>
    </row>
    <row r="10" spans="3:12">
      <c r="C10" s="329"/>
      <c r="D10" s="712">
        <v>69</v>
      </c>
      <c r="E10" s="710" t="s">
        <v>231</v>
      </c>
      <c r="F10" s="710"/>
      <c r="G10" s="710"/>
      <c r="H10" s="710"/>
      <c r="I10" s="104">
        <v>32</v>
      </c>
      <c r="J10" s="715">
        <v>0.46376811594202899</v>
      </c>
      <c r="K10" s="715"/>
      <c r="L10" s="329"/>
    </row>
    <row r="11" spans="3:12">
      <c r="C11" s="329"/>
      <c r="D11" s="712"/>
      <c r="E11" s="710" t="s">
        <v>232</v>
      </c>
      <c r="F11" s="710"/>
      <c r="G11" s="710"/>
      <c r="H11" s="710"/>
      <c r="I11" s="104">
        <v>37</v>
      </c>
      <c r="J11" s="715">
        <v>0.53623188405797106</v>
      </c>
      <c r="K11" s="715"/>
      <c r="L11" s="329"/>
    </row>
    <row r="12" spans="3:12">
      <c r="C12" s="329"/>
      <c r="D12" s="710" t="s">
        <v>233</v>
      </c>
      <c r="E12" s="710"/>
      <c r="F12" s="710"/>
      <c r="G12" s="710"/>
      <c r="H12" s="710"/>
      <c r="I12" s="329"/>
      <c r="J12" s="715"/>
      <c r="K12" s="715"/>
      <c r="L12" s="329"/>
    </row>
    <row r="13" spans="3:12">
      <c r="C13" s="329"/>
      <c r="D13" s="712">
        <v>69</v>
      </c>
      <c r="E13" s="710" t="s">
        <v>234</v>
      </c>
      <c r="F13" s="710"/>
      <c r="G13" s="710"/>
      <c r="H13" s="710"/>
      <c r="I13" s="104">
        <v>2</v>
      </c>
      <c r="J13" s="715">
        <v>2.8985507246376812E-2</v>
      </c>
      <c r="K13" s="715"/>
      <c r="L13" s="329"/>
    </row>
    <row r="14" spans="3:12">
      <c r="C14" s="329"/>
      <c r="D14" s="712"/>
      <c r="E14" s="710" t="s">
        <v>235</v>
      </c>
      <c r="F14" s="710"/>
      <c r="G14" s="710"/>
      <c r="H14" s="710"/>
      <c r="I14" s="104">
        <v>39</v>
      </c>
      <c r="J14" s="715">
        <v>0.56521739130434778</v>
      </c>
      <c r="K14" s="715"/>
      <c r="L14" s="329"/>
    </row>
    <row r="15" spans="3:12">
      <c r="C15" s="329"/>
      <c r="D15" s="712"/>
      <c r="E15" s="710" t="s">
        <v>236</v>
      </c>
      <c r="F15" s="710"/>
      <c r="G15" s="710"/>
      <c r="H15" s="710"/>
      <c r="I15" s="104">
        <v>18</v>
      </c>
      <c r="J15" s="715">
        <v>0.2608695652173913</v>
      </c>
      <c r="K15" s="715"/>
      <c r="L15" s="329"/>
    </row>
    <row r="16" spans="3:12">
      <c r="C16" s="329"/>
      <c r="D16" s="712"/>
      <c r="E16" s="710" t="s">
        <v>237</v>
      </c>
      <c r="F16" s="710"/>
      <c r="G16" s="710"/>
      <c r="H16" s="710"/>
      <c r="I16" s="104">
        <v>10</v>
      </c>
      <c r="J16" s="715">
        <f>I16/69</f>
        <v>0.14492753623188406</v>
      </c>
      <c r="K16" s="715"/>
      <c r="L16" s="329"/>
    </row>
    <row r="17" spans="3:14">
      <c r="C17" s="329"/>
      <c r="D17" s="710" t="s">
        <v>238</v>
      </c>
      <c r="E17" s="710"/>
      <c r="F17" s="710"/>
      <c r="G17" s="710"/>
      <c r="H17" s="710"/>
      <c r="I17" s="104"/>
      <c r="J17" s="715"/>
      <c r="K17" s="715"/>
      <c r="L17" s="329"/>
    </row>
    <row r="18" spans="3:14">
      <c r="C18" s="329"/>
      <c r="D18" s="712">
        <v>69</v>
      </c>
      <c r="E18" s="710" t="s">
        <v>239</v>
      </c>
      <c r="F18" s="710"/>
      <c r="G18" s="710"/>
      <c r="H18" s="710"/>
      <c r="I18" s="104">
        <v>1</v>
      </c>
      <c r="J18" s="715">
        <v>1.4492753623188406E-2</v>
      </c>
      <c r="K18" s="715"/>
      <c r="L18" s="329"/>
    </row>
    <row r="19" spans="3:14">
      <c r="C19" s="329"/>
      <c r="D19" s="712"/>
      <c r="E19" s="710" t="s">
        <v>240</v>
      </c>
      <c r="F19" s="710"/>
      <c r="G19" s="710"/>
      <c r="H19" s="710"/>
      <c r="I19" s="104">
        <v>4</v>
      </c>
      <c r="J19" s="715">
        <v>5.7971014492753624E-2</v>
      </c>
      <c r="K19" s="715"/>
      <c r="L19" s="329"/>
    </row>
    <row r="20" spans="3:14">
      <c r="C20" s="329"/>
      <c r="D20" s="712"/>
      <c r="E20" s="710" t="s">
        <v>241</v>
      </c>
      <c r="F20" s="710"/>
      <c r="G20" s="710"/>
      <c r="H20" s="710"/>
      <c r="I20" s="104">
        <v>17</v>
      </c>
      <c r="J20" s="715">
        <v>0.24637681159420291</v>
      </c>
      <c r="K20" s="715"/>
      <c r="L20" s="329"/>
    </row>
    <row r="21" spans="3:14">
      <c r="C21" s="329"/>
      <c r="D21" s="712"/>
      <c r="E21" s="710" t="s">
        <v>242</v>
      </c>
      <c r="F21" s="710"/>
      <c r="G21" s="710"/>
      <c r="H21" s="710"/>
      <c r="I21" s="104">
        <v>23</v>
      </c>
      <c r="J21" s="715">
        <v>0.33333333333333331</v>
      </c>
      <c r="K21" s="715"/>
      <c r="L21" s="329"/>
    </row>
    <row r="22" spans="3:14">
      <c r="C22" s="329"/>
      <c r="D22" s="712"/>
      <c r="E22" s="710" t="s">
        <v>243</v>
      </c>
      <c r="F22" s="710"/>
      <c r="G22" s="710"/>
      <c r="H22" s="710"/>
      <c r="I22" s="104">
        <v>9</v>
      </c>
      <c r="J22" s="715">
        <v>0.13043478260869565</v>
      </c>
      <c r="K22" s="715"/>
      <c r="L22" s="329"/>
    </row>
    <row r="23" spans="3:14">
      <c r="C23" s="329"/>
      <c r="D23" s="712"/>
      <c r="E23" s="710" t="s">
        <v>244</v>
      </c>
      <c r="F23" s="710"/>
      <c r="G23" s="710"/>
      <c r="H23" s="710"/>
      <c r="I23" s="104">
        <v>8</v>
      </c>
      <c r="J23" s="715">
        <v>0.11594202898550725</v>
      </c>
      <c r="K23" s="715"/>
      <c r="L23" s="329"/>
    </row>
    <row r="24" spans="3:14">
      <c r="C24" s="329"/>
      <c r="D24" s="712"/>
      <c r="E24" s="710" t="s">
        <v>245</v>
      </c>
      <c r="F24" s="710"/>
      <c r="G24" s="710"/>
      <c r="H24" s="710"/>
      <c r="I24" s="104">
        <v>6</v>
      </c>
      <c r="J24" s="715">
        <f>6/69</f>
        <v>8.6956521739130432E-2</v>
      </c>
      <c r="K24" s="715"/>
      <c r="L24" s="329"/>
    </row>
    <row r="25" spans="3:14">
      <c r="C25" s="329"/>
      <c r="D25" s="710" t="s">
        <v>246</v>
      </c>
      <c r="E25" s="710"/>
      <c r="F25" s="710"/>
      <c r="G25" s="710"/>
      <c r="H25" s="710"/>
      <c r="I25" s="104"/>
      <c r="J25" s="715"/>
      <c r="K25" s="715"/>
      <c r="L25" s="329"/>
    </row>
    <row r="26" spans="3:14">
      <c r="C26" s="329"/>
      <c r="D26" s="712">
        <v>69</v>
      </c>
      <c r="E26" s="401" t="s">
        <v>247</v>
      </c>
      <c r="F26" s="401"/>
      <c r="G26" s="401"/>
      <c r="H26" s="401"/>
      <c r="I26" s="104">
        <v>27</v>
      </c>
      <c r="J26" s="715">
        <v>0.39130434782608697</v>
      </c>
      <c r="K26" s="715"/>
      <c r="L26" s="329"/>
    </row>
    <row r="27" spans="3:14">
      <c r="C27" s="329"/>
      <c r="D27" s="712"/>
      <c r="E27" s="401" t="s">
        <v>248</v>
      </c>
      <c r="F27" s="401"/>
      <c r="G27" s="401"/>
      <c r="H27" s="401"/>
      <c r="I27" s="104">
        <v>15</v>
      </c>
      <c r="J27" s="715">
        <v>0.21739130434782608</v>
      </c>
      <c r="K27" s="715"/>
      <c r="L27" s="329"/>
    </row>
    <row r="28" spans="3:14">
      <c r="C28" s="329"/>
      <c r="D28" s="712"/>
      <c r="E28" s="401" t="s">
        <v>249</v>
      </c>
      <c r="F28" s="401"/>
      <c r="G28" s="401"/>
      <c r="H28" s="401"/>
      <c r="I28" s="104">
        <v>15</v>
      </c>
      <c r="J28" s="715">
        <v>0.21739130434782608</v>
      </c>
      <c r="K28" s="715"/>
      <c r="L28" s="329"/>
    </row>
    <row r="29" spans="3:14">
      <c r="C29" s="329"/>
      <c r="D29" s="712"/>
      <c r="E29" s="710" t="s">
        <v>250</v>
      </c>
      <c r="F29" s="710"/>
      <c r="G29" s="710"/>
      <c r="H29" s="710"/>
      <c r="I29" s="104">
        <v>5</v>
      </c>
      <c r="J29" s="715">
        <v>7.2463768115942032E-2</v>
      </c>
      <c r="K29" s="715"/>
      <c r="L29" s="329"/>
      <c r="N29" t="s">
        <v>277</v>
      </c>
    </row>
    <row r="30" spans="3:14">
      <c r="C30" s="329"/>
      <c r="D30" s="712"/>
      <c r="E30" s="710" t="s">
        <v>251</v>
      </c>
      <c r="F30" s="710"/>
      <c r="G30" s="710"/>
      <c r="H30" s="710"/>
      <c r="I30" s="104">
        <v>7</v>
      </c>
      <c r="J30" s="715">
        <v>0.10144927536231885</v>
      </c>
      <c r="K30" s="715"/>
      <c r="L30" s="329"/>
    </row>
    <row r="31" spans="3:14">
      <c r="C31" s="329"/>
      <c r="D31" s="710" t="s">
        <v>252</v>
      </c>
      <c r="E31" s="710"/>
      <c r="F31" s="710"/>
      <c r="G31" s="710"/>
      <c r="H31" s="710"/>
      <c r="I31" s="329"/>
      <c r="J31" s="717"/>
      <c r="K31" s="717"/>
      <c r="L31" s="329"/>
    </row>
    <row r="32" spans="3:14">
      <c r="C32" s="329"/>
      <c r="D32" s="712">
        <v>69</v>
      </c>
      <c r="E32" s="401" t="s">
        <v>253</v>
      </c>
      <c r="F32" s="401"/>
      <c r="G32" s="401"/>
      <c r="H32" s="401"/>
      <c r="I32" s="104">
        <v>49</v>
      </c>
      <c r="J32" s="715">
        <v>0.71014492753623193</v>
      </c>
      <c r="K32" s="715"/>
      <c r="L32" s="329"/>
    </row>
    <row r="33" spans="3:12">
      <c r="C33" s="329"/>
      <c r="D33" s="712"/>
      <c r="E33" s="401" t="s">
        <v>254</v>
      </c>
      <c r="F33" s="401"/>
      <c r="G33" s="401"/>
      <c r="H33" s="401"/>
      <c r="I33" s="104">
        <v>10</v>
      </c>
      <c r="J33" s="715">
        <v>0.14492753623188406</v>
      </c>
      <c r="K33" s="715"/>
      <c r="L33" s="329"/>
    </row>
    <row r="34" spans="3:12">
      <c r="C34" s="329"/>
      <c r="D34" s="712"/>
      <c r="E34" s="401" t="s">
        <v>255</v>
      </c>
      <c r="F34" s="401"/>
      <c r="G34" s="401"/>
      <c r="H34" s="401"/>
      <c r="I34" s="104">
        <v>3</v>
      </c>
      <c r="J34" s="715">
        <v>4.3478260869565216E-2</v>
      </c>
      <c r="K34" s="715"/>
      <c r="L34" s="329"/>
    </row>
    <row r="35" spans="3:12">
      <c r="C35" s="329"/>
      <c r="D35" s="712"/>
      <c r="E35" s="710" t="s">
        <v>256</v>
      </c>
      <c r="F35" s="710"/>
      <c r="G35" s="710"/>
      <c r="H35" s="710"/>
      <c r="I35" s="104">
        <v>5</v>
      </c>
      <c r="J35" s="715">
        <v>7.2463768115942032E-2</v>
      </c>
      <c r="K35" s="715"/>
      <c r="L35" s="329"/>
    </row>
    <row r="36" spans="3:12">
      <c r="C36" s="329"/>
      <c r="D36" s="712"/>
      <c r="E36" s="710" t="s">
        <v>257</v>
      </c>
      <c r="F36" s="710"/>
      <c r="G36" s="710"/>
      <c r="H36" s="710"/>
      <c r="I36" s="104">
        <v>2</v>
      </c>
      <c r="J36" s="715">
        <v>2.8985507246376812E-2</v>
      </c>
      <c r="K36" s="715"/>
      <c r="L36" s="329"/>
    </row>
    <row r="37" spans="3:12">
      <c r="C37" s="329"/>
      <c r="D37" s="710" t="s">
        <v>258</v>
      </c>
      <c r="E37" s="710"/>
      <c r="F37" s="710"/>
      <c r="G37" s="710"/>
      <c r="H37" s="710"/>
      <c r="I37" s="329"/>
      <c r="J37" s="717"/>
      <c r="K37" s="717"/>
      <c r="L37" s="329"/>
    </row>
    <row r="38" spans="3:12">
      <c r="C38" s="329"/>
      <c r="D38" s="712">
        <v>68</v>
      </c>
      <c r="E38" s="401" t="s">
        <v>259</v>
      </c>
      <c r="F38" s="401"/>
      <c r="G38" s="401"/>
      <c r="H38" s="401"/>
      <c r="I38" s="104">
        <v>1</v>
      </c>
      <c r="J38" s="715">
        <v>1.4705882352941176E-2</v>
      </c>
      <c r="K38" s="715"/>
      <c r="L38" s="329"/>
    </row>
    <row r="39" spans="3:12">
      <c r="C39" s="329"/>
      <c r="D39" s="712"/>
      <c r="E39" s="401" t="s">
        <v>260</v>
      </c>
      <c r="F39" s="401"/>
      <c r="G39" s="401"/>
      <c r="H39" s="401"/>
      <c r="I39" s="104">
        <v>4</v>
      </c>
      <c r="J39" s="715">
        <v>5.8823529411764705E-2</v>
      </c>
      <c r="K39" s="715"/>
      <c r="L39" s="329"/>
    </row>
    <row r="40" spans="3:12">
      <c r="C40" s="329"/>
      <c r="D40" s="712"/>
      <c r="E40" s="710" t="s">
        <v>261</v>
      </c>
      <c r="F40" s="710"/>
      <c r="G40" s="710"/>
      <c r="H40" s="710"/>
      <c r="I40" s="104">
        <v>4</v>
      </c>
      <c r="J40" s="715">
        <v>5.8823529411764705E-2</v>
      </c>
      <c r="K40" s="715"/>
      <c r="L40" s="329"/>
    </row>
    <row r="41" spans="3:12">
      <c r="C41" s="329"/>
      <c r="D41" s="712"/>
      <c r="E41" s="710" t="s">
        <v>262</v>
      </c>
      <c r="F41" s="710"/>
      <c r="G41" s="710"/>
      <c r="H41" s="710"/>
      <c r="I41" s="104">
        <v>59</v>
      </c>
      <c r="J41" s="715">
        <v>0.86764705882352944</v>
      </c>
      <c r="K41" s="715"/>
      <c r="L41" s="329"/>
    </row>
    <row r="42" spans="3:12">
      <c r="C42" s="329"/>
      <c r="D42" s="710" t="s">
        <v>263</v>
      </c>
      <c r="E42" s="710"/>
      <c r="F42" s="710"/>
      <c r="G42" s="710"/>
      <c r="H42" s="710"/>
      <c r="I42" s="329"/>
      <c r="J42" s="717"/>
      <c r="K42" s="717"/>
      <c r="L42" s="329"/>
    </row>
    <row r="43" spans="3:12">
      <c r="C43" s="329"/>
      <c r="D43" s="712">
        <v>68</v>
      </c>
      <c r="E43" s="710" t="s">
        <v>26</v>
      </c>
      <c r="F43" s="710"/>
      <c r="G43" s="710"/>
      <c r="H43" s="710"/>
      <c r="I43" s="104">
        <v>44</v>
      </c>
      <c r="J43" s="715">
        <v>0.64705882352941202</v>
      </c>
      <c r="K43" s="715"/>
      <c r="L43" s="329"/>
    </row>
    <row r="44" spans="3:12">
      <c r="C44" s="329"/>
      <c r="D44" s="716"/>
      <c r="E44" s="710" t="s">
        <v>25</v>
      </c>
      <c r="F44" s="710"/>
      <c r="G44" s="710"/>
      <c r="H44" s="710"/>
      <c r="I44" s="104">
        <v>24</v>
      </c>
      <c r="J44" s="718">
        <v>0.35294117647058826</v>
      </c>
      <c r="K44" s="718"/>
      <c r="L44" s="329"/>
    </row>
    <row r="45" spans="3:12">
      <c r="C45" s="329"/>
      <c r="D45" s="402" t="s">
        <v>264</v>
      </c>
      <c r="E45" s="402"/>
      <c r="F45" s="402"/>
      <c r="G45" s="402"/>
      <c r="H45" s="402"/>
      <c r="I45" s="400" t="s">
        <v>265</v>
      </c>
      <c r="J45" s="400" t="s">
        <v>266</v>
      </c>
      <c r="K45" s="400" t="s">
        <v>228</v>
      </c>
      <c r="L45" s="329"/>
    </row>
    <row r="46" spans="3:12">
      <c r="C46" s="329"/>
      <c r="D46" s="401" t="s">
        <v>267</v>
      </c>
      <c r="E46" s="401"/>
      <c r="F46" s="401"/>
      <c r="G46" s="401"/>
      <c r="H46" s="401"/>
      <c r="I46" s="403">
        <v>43.652173913043477</v>
      </c>
      <c r="J46" s="403">
        <v>13.973531793817877</v>
      </c>
      <c r="K46" s="104">
        <v>69</v>
      </c>
      <c r="L46" s="329"/>
    </row>
    <row r="47" spans="3:12">
      <c r="C47" s="329"/>
      <c r="D47" s="401" t="s">
        <v>268</v>
      </c>
      <c r="E47" s="401"/>
      <c r="F47" s="401"/>
      <c r="G47" s="401"/>
      <c r="H47" s="401"/>
      <c r="I47" s="403">
        <v>17.522388059701491</v>
      </c>
      <c r="J47" s="403">
        <v>5.8707239989093694</v>
      </c>
      <c r="K47" s="104">
        <v>68</v>
      </c>
      <c r="L47" s="329"/>
    </row>
    <row r="48" spans="3:12">
      <c r="C48" s="329"/>
      <c r="D48" s="401" t="s">
        <v>269</v>
      </c>
      <c r="E48" s="401"/>
      <c r="F48" s="401"/>
      <c r="G48" s="401"/>
      <c r="H48" s="401"/>
      <c r="I48" s="403">
        <v>67.180357142857147</v>
      </c>
      <c r="J48" s="403">
        <v>4.3200029624108014</v>
      </c>
      <c r="K48" s="104">
        <v>70</v>
      </c>
      <c r="L48" s="329"/>
    </row>
    <row r="49" spans="3:12">
      <c r="C49" s="329"/>
      <c r="D49" s="401" t="s">
        <v>270</v>
      </c>
      <c r="E49" s="401"/>
      <c r="F49" s="401"/>
      <c r="G49" s="401"/>
      <c r="H49" s="401"/>
      <c r="I49" s="403">
        <v>187.33999999999997</v>
      </c>
      <c r="J49" s="403">
        <v>53.349312099119686</v>
      </c>
      <c r="K49" s="104">
        <v>70</v>
      </c>
      <c r="L49" s="329"/>
    </row>
    <row r="50" spans="3:12">
      <c r="C50" s="329"/>
      <c r="D50" s="401" t="s">
        <v>271</v>
      </c>
      <c r="E50" s="401"/>
      <c r="F50" s="401"/>
      <c r="G50" s="401"/>
      <c r="H50" s="401"/>
      <c r="I50" s="403">
        <v>29.190017865789443</v>
      </c>
      <c r="J50" s="403">
        <v>7.6287690079240909</v>
      </c>
      <c r="K50" s="104">
        <v>70</v>
      </c>
      <c r="L50" s="329"/>
    </row>
    <row r="51" spans="3:12">
      <c r="C51" s="329"/>
      <c r="D51" s="401" t="s">
        <v>272</v>
      </c>
      <c r="E51" s="401"/>
      <c r="F51" s="401"/>
      <c r="G51" s="401"/>
      <c r="H51" s="401"/>
      <c r="I51" s="403">
        <v>67.183796296296293</v>
      </c>
      <c r="J51" s="403">
        <v>4.4699815261938527</v>
      </c>
      <c r="K51" s="104">
        <v>54</v>
      </c>
      <c r="L51" s="329"/>
    </row>
    <row r="52" spans="3:12">
      <c r="C52" s="329"/>
      <c r="D52" s="401" t="s">
        <v>273</v>
      </c>
      <c r="E52" s="401"/>
      <c r="F52" s="401"/>
      <c r="G52" s="401"/>
      <c r="H52" s="401"/>
      <c r="I52" s="403">
        <v>192.94629629629631</v>
      </c>
      <c r="J52" s="403">
        <v>53.349777502897389</v>
      </c>
      <c r="K52" s="104">
        <v>54</v>
      </c>
      <c r="L52" s="329"/>
    </row>
    <row r="53" spans="3:12">
      <c r="C53" s="329"/>
      <c r="D53" s="710" t="s">
        <v>274</v>
      </c>
      <c r="E53" s="710"/>
      <c r="F53" s="710"/>
      <c r="G53" s="710"/>
      <c r="H53" s="710"/>
      <c r="I53" s="403">
        <v>30.14314952876645</v>
      </c>
      <c r="J53" s="403">
        <v>7.8121719567501513</v>
      </c>
      <c r="K53" s="104">
        <v>54</v>
      </c>
      <c r="L53" s="329"/>
    </row>
    <row r="54" spans="3:12">
      <c r="C54" s="329"/>
      <c r="D54" s="714" t="s">
        <v>275</v>
      </c>
      <c r="E54" s="714"/>
      <c r="F54" s="714"/>
      <c r="G54" s="714"/>
      <c r="H54" s="714"/>
      <c r="I54" s="404">
        <v>4.1617647058823533</v>
      </c>
      <c r="J54" s="404">
        <v>2.4471140121756649</v>
      </c>
      <c r="K54" s="366">
        <v>68</v>
      </c>
      <c r="L54" s="329"/>
    </row>
  </sheetData>
  <mergeCells count="77">
    <mergeCell ref="D31:H31"/>
    <mergeCell ref="D32:D36"/>
    <mergeCell ref="E35:H35"/>
    <mergeCell ref="E36:H36"/>
    <mergeCell ref="J31:K31"/>
    <mergeCell ref="I7:I8"/>
    <mergeCell ref="J7:K8"/>
    <mergeCell ref="J37:K37"/>
    <mergeCell ref="J36:K36"/>
    <mergeCell ref="J35:K35"/>
    <mergeCell ref="J34:K34"/>
    <mergeCell ref="J33:K33"/>
    <mergeCell ref="J32:K32"/>
    <mergeCell ref="J19:K19"/>
    <mergeCell ref="J18:K18"/>
    <mergeCell ref="J17:K17"/>
    <mergeCell ref="J30:K30"/>
    <mergeCell ref="J29:K29"/>
    <mergeCell ref="J28:K28"/>
    <mergeCell ref="J27:K27"/>
    <mergeCell ref="J44:K44"/>
    <mergeCell ref="J43:K43"/>
    <mergeCell ref="J42:K42"/>
    <mergeCell ref="J41:K41"/>
    <mergeCell ref="J40:K40"/>
    <mergeCell ref="J39:K39"/>
    <mergeCell ref="J38:K38"/>
    <mergeCell ref="J11:K11"/>
    <mergeCell ref="J10:K10"/>
    <mergeCell ref="J9:K9"/>
    <mergeCell ref="J26:K26"/>
    <mergeCell ref="J25:K25"/>
    <mergeCell ref="J24:K24"/>
    <mergeCell ref="J23:K23"/>
    <mergeCell ref="J22:K22"/>
    <mergeCell ref="J21:K21"/>
    <mergeCell ref="J20:K20"/>
    <mergeCell ref="J14:K14"/>
    <mergeCell ref="J13:K13"/>
    <mergeCell ref="J12:K12"/>
    <mergeCell ref="E44:H44"/>
    <mergeCell ref="D53:H53"/>
    <mergeCell ref="D54:H54"/>
    <mergeCell ref="J16:K16"/>
    <mergeCell ref="J15:K15"/>
    <mergeCell ref="D37:H37"/>
    <mergeCell ref="D38:D41"/>
    <mergeCell ref="E40:H40"/>
    <mergeCell ref="E41:H41"/>
    <mergeCell ref="D42:H42"/>
    <mergeCell ref="E43:H43"/>
    <mergeCell ref="D43:D44"/>
    <mergeCell ref="D25:H25"/>
    <mergeCell ref="D26:D30"/>
    <mergeCell ref="E29:H29"/>
    <mergeCell ref="E30:H30"/>
    <mergeCell ref="D18:D24"/>
    <mergeCell ref="E18:H18"/>
    <mergeCell ref="E19:H19"/>
    <mergeCell ref="E20:H20"/>
    <mergeCell ref="E21:H21"/>
    <mergeCell ref="E22:H22"/>
    <mergeCell ref="E23:H23"/>
    <mergeCell ref="E24:H24"/>
    <mergeCell ref="D17:H17"/>
    <mergeCell ref="D7:H7"/>
    <mergeCell ref="D9:H9"/>
    <mergeCell ref="D10:D11"/>
    <mergeCell ref="E10:H10"/>
    <mergeCell ref="E11:H11"/>
    <mergeCell ref="D12:H12"/>
    <mergeCell ref="D13:D16"/>
    <mergeCell ref="E13:H13"/>
    <mergeCell ref="E14:H14"/>
    <mergeCell ref="E15:H15"/>
    <mergeCell ref="E16:H16"/>
    <mergeCell ref="D8:H8"/>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1489D-88FE-404D-8D0B-8834AB11B10E}">
  <dimension ref="B1:W65"/>
  <sheetViews>
    <sheetView workbookViewId="0">
      <selection activeCell="Z11" sqref="Z11"/>
    </sheetView>
  </sheetViews>
  <sheetFormatPr baseColWidth="10" defaultRowHeight="16"/>
  <cols>
    <col min="3" max="3" width="4.1640625" bestFit="1" customWidth="1"/>
    <col min="4" max="4" width="21.6640625" bestFit="1" customWidth="1"/>
    <col min="5" max="5" width="29.6640625" customWidth="1"/>
    <col min="6" max="6" width="9.1640625" customWidth="1"/>
    <col min="7" max="7" width="21.6640625" bestFit="1" customWidth="1"/>
    <col min="8" max="8" width="29.5" customWidth="1"/>
    <col min="9" max="9" width="9.1640625" bestFit="1" customWidth="1"/>
    <col min="10" max="10" width="14.33203125" customWidth="1"/>
    <col min="11" max="11" width="22.5" customWidth="1"/>
    <col min="12" max="12" width="10.33203125" customWidth="1"/>
    <col min="13" max="13" width="15" customWidth="1"/>
    <col min="14" max="14" width="23.6640625" customWidth="1"/>
    <col min="15" max="15" width="9.33203125" customWidth="1"/>
    <col min="16" max="16" width="4.1640625" bestFit="1" customWidth="1"/>
    <col min="17" max="17" width="21.6640625" bestFit="1" customWidth="1"/>
    <col min="18" max="18" width="26.33203125" customWidth="1"/>
    <col min="19" max="19" width="9.1640625" bestFit="1" customWidth="1"/>
    <col min="20" max="20" width="21.6640625" bestFit="1" customWidth="1"/>
    <col min="21" max="21" width="25.1640625" customWidth="1"/>
    <col min="22" max="22" width="9" bestFit="1" customWidth="1"/>
  </cols>
  <sheetData>
    <row r="1" spans="2:23">
      <c r="B1" s="329"/>
      <c r="C1" s="525"/>
      <c r="D1" s="525"/>
      <c r="E1" s="525"/>
      <c r="F1" s="525"/>
      <c r="G1" s="525"/>
      <c r="H1" s="525"/>
      <c r="I1" s="525"/>
      <c r="J1" s="525"/>
      <c r="K1" s="525"/>
      <c r="L1" s="525"/>
      <c r="M1" s="525"/>
      <c r="N1" s="525"/>
      <c r="O1" s="329"/>
      <c r="P1" s="329"/>
      <c r="Q1" s="329"/>
      <c r="R1" s="329"/>
      <c r="S1" s="329"/>
      <c r="T1" s="329"/>
      <c r="U1" s="329"/>
      <c r="V1" s="329"/>
      <c r="W1" s="329"/>
    </row>
    <row r="2" spans="2:23" ht="17" customHeight="1">
      <c r="B2" s="329"/>
      <c r="C2" s="721" t="s">
        <v>43</v>
      </c>
      <c r="D2" s="725" t="s">
        <v>319</v>
      </c>
      <c r="E2" s="725"/>
      <c r="F2" s="725"/>
      <c r="G2" s="725"/>
      <c r="H2" s="725"/>
      <c r="I2" s="725"/>
      <c r="J2" s="329"/>
      <c r="O2" s="329"/>
      <c r="P2" s="721" t="s">
        <v>43</v>
      </c>
      <c r="Q2" s="729" t="s">
        <v>320</v>
      </c>
      <c r="R2" s="729"/>
      <c r="S2" s="729"/>
      <c r="T2" s="730"/>
      <c r="U2" s="730"/>
      <c r="V2" s="730"/>
      <c r="W2" s="329"/>
    </row>
    <row r="3" spans="2:23" ht="17" customHeight="1">
      <c r="B3" s="329"/>
      <c r="C3" s="721"/>
      <c r="D3" s="723" t="s">
        <v>283</v>
      </c>
      <c r="E3" s="724"/>
      <c r="F3" s="724"/>
      <c r="G3" s="724" t="s">
        <v>284</v>
      </c>
      <c r="H3" s="724"/>
      <c r="I3" s="724"/>
      <c r="J3" s="329"/>
      <c r="O3" s="329"/>
      <c r="P3" s="730"/>
      <c r="Q3" s="726" t="s">
        <v>283</v>
      </c>
      <c r="R3" s="727"/>
      <c r="S3" s="728"/>
      <c r="T3" s="726" t="s">
        <v>284</v>
      </c>
      <c r="U3" s="727"/>
      <c r="V3" s="728"/>
      <c r="W3" s="329"/>
    </row>
    <row r="4" spans="2:23" ht="82" customHeight="1">
      <c r="B4" s="329"/>
      <c r="C4" s="722"/>
      <c r="D4" s="545" t="s">
        <v>327</v>
      </c>
      <c r="E4" s="544" t="s">
        <v>329</v>
      </c>
      <c r="F4" s="549" t="s">
        <v>315</v>
      </c>
      <c r="G4" s="545" t="s">
        <v>328</v>
      </c>
      <c r="H4" s="544" t="s">
        <v>330</v>
      </c>
      <c r="I4" s="549" t="s">
        <v>315</v>
      </c>
      <c r="J4" s="329"/>
      <c r="O4" s="329"/>
      <c r="P4" s="729"/>
      <c r="Q4" s="548" t="s">
        <v>325</v>
      </c>
      <c r="R4" s="544" t="s">
        <v>338</v>
      </c>
      <c r="S4" s="549" t="s">
        <v>315</v>
      </c>
      <c r="T4" s="548" t="s">
        <v>326</v>
      </c>
      <c r="U4" s="544" t="s">
        <v>321</v>
      </c>
      <c r="V4" s="549" t="s">
        <v>315</v>
      </c>
      <c r="W4" s="329"/>
    </row>
    <row r="5" spans="2:23" ht="17" customHeight="1">
      <c r="B5" s="431"/>
      <c r="C5" s="546">
        <v>202</v>
      </c>
      <c r="D5" s="550">
        <v>1</v>
      </c>
      <c r="E5" s="543">
        <v>2</v>
      </c>
      <c r="F5" s="551">
        <f>D5/E5</f>
        <v>0.5</v>
      </c>
      <c r="G5" s="550">
        <v>2</v>
      </c>
      <c r="H5" s="543">
        <v>1</v>
      </c>
      <c r="I5" s="551">
        <f>G5/H5</f>
        <v>2</v>
      </c>
      <c r="J5" s="329"/>
      <c r="O5" s="329"/>
      <c r="P5" s="52">
        <v>202</v>
      </c>
      <c r="Q5" s="550">
        <v>2</v>
      </c>
      <c r="R5" s="543">
        <v>3</v>
      </c>
      <c r="S5" s="551">
        <f>Q5/R5</f>
        <v>0.66666666666666663</v>
      </c>
      <c r="T5" s="550">
        <v>9</v>
      </c>
      <c r="U5" s="543">
        <v>7</v>
      </c>
      <c r="V5" s="551">
        <f>T5/U5</f>
        <v>1.2857142857142858</v>
      </c>
      <c r="W5" s="329"/>
    </row>
    <row r="6" spans="2:23" ht="17" customHeight="1">
      <c r="B6" s="431"/>
      <c r="C6" s="546">
        <v>203</v>
      </c>
      <c r="D6" s="552">
        <v>1</v>
      </c>
      <c r="E6" s="541">
        <v>1</v>
      </c>
      <c r="F6" s="553">
        <f t="shared" ref="F6:F53" si="0">D6/E6</f>
        <v>1</v>
      </c>
      <c r="G6" s="552">
        <v>0</v>
      </c>
      <c r="H6" s="541">
        <v>0</v>
      </c>
      <c r="I6" s="553" t="s">
        <v>322</v>
      </c>
      <c r="J6" s="329"/>
      <c r="K6" s="193"/>
      <c r="L6" s="193"/>
      <c r="O6" s="329"/>
      <c r="P6" s="52">
        <v>203</v>
      </c>
      <c r="Q6" s="552">
        <v>4</v>
      </c>
      <c r="R6" s="541">
        <v>2</v>
      </c>
      <c r="S6" s="553">
        <f t="shared" ref="S6:S53" si="1">Q6/R6</f>
        <v>2</v>
      </c>
      <c r="T6" s="558">
        <v>0</v>
      </c>
      <c r="U6" s="557">
        <v>0</v>
      </c>
      <c r="V6" s="553" t="s">
        <v>322</v>
      </c>
      <c r="W6" s="329"/>
    </row>
    <row r="7" spans="2:23" ht="17" customHeight="1">
      <c r="B7" s="431"/>
      <c r="C7" s="546">
        <v>205</v>
      </c>
      <c r="D7" s="552">
        <v>5</v>
      </c>
      <c r="E7" s="541">
        <v>4</v>
      </c>
      <c r="F7" s="553">
        <f t="shared" si="0"/>
        <v>1.25</v>
      </c>
      <c r="G7" s="552">
        <v>0</v>
      </c>
      <c r="H7" s="541">
        <v>0</v>
      </c>
      <c r="I7" s="553" t="s">
        <v>322</v>
      </c>
      <c r="J7" s="329"/>
      <c r="K7" s="193"/>
      <c r="L7" s="193"/>
      <c r="O7" s="329"/>
      <c r="P7" s="52">
        <v>205</v>
      </c>
      <c r="Q7" s="552">
        <v>13</v>
      </c>
      <c r="R7" s="541">
        <v>10</v>
      </c>
      <c r="S7" s="553">
        <f t="shared" si="1"/>
        <v>1.3</v>
      </c>
      <c r="T7" s="558">
        <v>0</v>
      </c>
      <c r="U7" s="557">
        <v>0</v>
      </c>
      <c r="V7" s="553" t="s">
        <v>322</v>
      </c>
      <c r="W7" s="329"/>
    </row>
    <row r="8" spans="2:23" ht="17" customHeight="1">
      <c r="B8" s="431"/>
      <c r="C8" s="546">
        <v>207</v>
      </c>
      <c r="D8" s="552">
        <v>0</v>
      </c>
      <c r="E8" s="541">
        <v>0</v>
      </c>
      <c r="F8" s="553" t="s">
        <v>322</v>
      </c>
      <c r="G8" s="552">
        <v>1</v>
      </c>
      <c r="H8" s="541">
        <v>1</v>
      </c>
      <c r="I8" s="553">
        <f t="shared" ref="I8:I51" si="2">G8/H8</f>
        <v>1</v>
      </c>
      <c r="J8" s="329"/>
      <c r="K8" s="193"/>
      <c r="L8" s="193"/>
      <c r="O8" s="329"/>
      <c r="P8" s="52">
        <v>207</v>
      </c>
      <c r="Q8" s="552">
        <v>1</v>
      </c>
      <c r="R8" s="541">
        <v>1</v>
      </c>
      <c r="S8" s="553">
        <f t="shared" si="1"/>
        <v>1</v>
      </c>
      <c r="T8" s="552">
        <v>15</v>
      </c>
      <c r="U8" s="541">
        <v>8</v>
      </c>
      <c r="V8" s="553">
        <f t="shared" ref="V8:V52" si="3">T8/U8</f>
        <v>1.875</v>
      </c>
      <c r="W8" s="329"/>
    </row>
    <row r="9" spans="2:23" ht="17" customHeight="1">
      <c r="B9" s="431"/>
      <c r="C9" s="546">
        <v>208</v>
      </c>
      <c r="D9" s="552">
        <v>1</v>
      </c>
      <c r="E9" s="541">
        <v>1</v>
      </c>
      <c r="F9" s="553">
        <f t="shared" si="0"/>
        <v>1</v>
      </c>
      <c r="G9" s="552">
        <v>8</v>
      </c>
      <c r="H9" s="541">
        <v>4</v>
      </c>
      <c r="I9" s="553">
        <f t="shared" si="2"/>
        <v>2</v>
      </c>
      <c r="J9" s="329"/>
      <c r="K9" s="193"/>
      <c r="L9" s="193"/>
      <c r="O9" s="329"/>
      <c r="P9" s="52">
        <v>208</v>
      </c>
      <c r="Q9" s="552">
        <v>3</v>
      </c>
      <c r="R9" s="541">
        <v>1</v>
      </c>
      <c r="S9" s="553">
        <f t="shared" si="1"/>
        <v>3</v>
      </c>
      <c r="T9" s="552">
        <v>7</v>
      </c>
      <c r="U9" s="541">
        <v>6</v>
      </c>
      <c r="V9" s="553">
        <f t="shared" si="3"/>
        <v>1.1666666666666667</v>
      </c>
      <c r="W9" s="329"/>
    </row>
    <row r="10" spans="2:23" ht="17" customHeight="1">
      <c r="B10" s="431"/>
      <c r="C10" s="546">
        <v>211</v>
      </c>
      <c r="D10" s="552">
        <v>1</v>
      </c>
      <c r="E10" s="541">
        <v>1</v>
      </c>
      <c r="F10" s="553">
        <f t="shared" si="0"/>
        <v>1</v>
      </c>
      <c r="G10" s="552">
        <v>5</v>
      </c>
      <c r="H10" s="541">
        <v>4</v>
      </c>
      <c r="I10" s="553">
        <f t="shared" si="2"/>
        <v>1.25</v>
      </c>
      <c r="J10" s="329"/>
      <c r="K10" s="193"/>
      <c r="L10" s="193"/>
      <c r="O10" s="329"/>
      <c r="P10" s="52">
        <v>211</v>
      </c>
      <c r="Q10" s="552">
        <v>2</v>
      </c>
      <c r="R10" s="541">
        <v>3</v>
      </c>
      <c r="S10" s="553">
        <f t="shared" si="1"/>
        <v>0.66666666666666663</v>
      </c>
      <c r="T10" s="552">
        <v>8</v>
      </c>
      <c r="U10" s="541">
        <v>8</v>
      </c>
      <c r="V10" s="553">
        <f t="shared" si="3"/>
        <v>1</v>
      </c>
      <c r="W10" s="329"/>
    </row>
    <row r="11" spans="2:23" ht="18" customHeight="1">
      <c r="B11" s="431"/>
      <c r="C11" s="546">
        <v>212</v>
      </c>
      <c r="D11" s="552">
        <v>2</v>
      </c>
      <c r="E11" s="541">
        <v>1</v>
      </c>
      <c r="F11" s="553">
        <f t="shared" si="0"/>
        <v>2</v>
      </c>
      <c r="G11" s="552">
        <v>0</v>
      </c>
      <c r="H11" s="541">
        <v>0</v>
      </c>
      <c r="I11" s="553" t="s">
        <v>322</v>
      </c>
      <c r="J11" s="329"/>
      <c r="K11" s="193"/>
      <c r="L11" s="193"/>
      <c r="O11" s="329"/>
      <c r="P11" s="52">
        <v>212</v>
      </c>
      <c r="Q11" s="552">
        <v>4</v>
      </c>
      <c r="R11" s="541">
        <v>4</v>
      </c>
      <c r="S11" s="553">
        <f t="shared" si="1"/>
        <v>1</v>
      </c>
      <c r="T11" s="558">
        <v>0</v>
      </c>
      <c r="U11" s="557">
        <v>0</v>
      </c>
      <c r="V11" s="553" t="s">
        <v>322</v>
      </c>
      <c r="W11" s="329"/>
    </row>
    <row r="12" spans="2:23" ht="17" customHeight="1">
      <c r="B12" s="431"/>
      <c r="C12" s="546">
        <v>213</v>
      </c>
      <c r="D12" s="552">
        <v>1</v>
      </c>
      <c r="E12" s="541">
        <v>1</v>
      </c>
      <c r="F12" s="553">
        <f t="shared" si="0"/>
        <v>1</v>
      </c>
      <c r="G12" s="552">
        <v>0</v>
      </c>
      <c r="H12" s="541">
        <v>0</v>
      </c>
      <c r="I12" s="553" t="s">
        <v>322</v>
      </c>
      <c r="J12" s="329"/>
      <c r="K12" s="193"/>
      <c r="L12" s="193"/>
      <c r="O12" s="329"/>
      <c r="P12" s="52">
        <v>213</v>
      </c>
      <c r="Q12" s="552">
        <v>2</v>
      </c>
      <c r="R12" s="541">
        <v>2</v>
      </c>
      <c r="S12" s="553">
        <f t="shared" si="1"/>
        <v>1</v>
      </c>
      <c r="T12" s="558">
        <v>0</v>
      </c>
      <c r="U12" s="557">
        <v>0</v>
      </c>
      <c r="V12" s="553" t="s">
        <v>322</v>
      </c>
      <c r="W12" s="329"/>
    </row>
    <row r="13" spans="2:23" ht="17" customHeight="1">
      <c r="B13" s="431"/>
      <c r="C13" s="546">
        <v>214</v>
      </c>
      <c r="D13" s="552">
        <v>0</v>
      </c>
      <c r="E13" s="541">
        <v>0</v>
      </c>
      <c r="F13" s="553" t="s">
        <v>322</v>
      </c>
      <c r="G13" s="552">
        <v>0</v>
      </c>
      <c r="H13" s="541">
        <v>0</v>
      </c>
      <c r="I13" s="553" t="s">
        <v>322</v>
      </c>
      <c r="J13" s="329"/>
      <c r="K13" s="193"/>
      <c r="L13" s="193"/>
      <c r="O13" s="329"/>
      <c r="P13" s="52">
        <v>214</v>
      </c>
      <c r="Q13" s="552">
        <v>3</v>
      </c>
      <c r="R13" s="541">
        <v>3</v>
      </c>
      <c r="S13" s="553">
        <f t="shared" si="1"/>
        <v>1</v>
      </c>
      <c r="T13" s="552">
        <v>4</v>
      </c>
      <c r="U13" s="541">
        <v>5</v>
      </c>
      <c r="V13" s="553">
        <f t="shared" si="3"/>
        <v>0.8</v>
      </c>
      <c r="W13" s="329"/>
    </row>
    <row r="14" spans="2:23" ht="17" customHeight="1">
      <c r="B14" s="431"/>
      <c r="C14" s="546">
        <v>216</v>
      </c>
      <c r="D14" s="552">
        <v>9</v>
      </c>
      <c r="E14" s="541">
        <v>5</v>
      </c>
      <c r="F14" s="553">
        <f t="shared" si="0"/>
        <v>1.8</v>
      </c>
      <c r="G14" s="552">
        <v>4</v>
      </c>
      <c r="H14" s="541">
        <v>2</v>
      </c>
      <c r="I14" s="553">
        <f t="shared" si="2"/>
        <v>2</v>
      </c>
      <c r="J14" s="329"/>
      <c r="K14" s="193"/>
      <c r="L14" s="193"/>
      <c r="O14" s="329"/>
      <c r="P14" s="52">
        <v>216</v>
      </c>
      <c r="Q14" s="552">
        <v>10</v>
      </c>
      <c r="R14" s="541">
        <v>7</v>
      </c>
      <c r="S14" s="553">
        <f t="shared" si="1"/>
        <v>1.4285714285714286</v>
      </c>
      <c r="T14" s="552">
        <v>3</v>
      </c>
      <c r="U14" s="541">
        <v>3</v>
      </c>
      <c r="V14" s="553">
        <f t="shared" si="3"/>
        <v>1</v>
      </c>
      <c r="W14" s="329"/>
    </row>
    <row r="15" spans="2:23" ht="17" customHeight="1">
      <c r="B15" s="431"/>
      <c r="C15" s="546">
        <v>219</v>
      </c>
      <c r="D15" s="552">
        <v>0</v>
      </c>
      <c r="E15" s="541">
        <v>0</v>
      </c>
      <c r="F15" s="553" t="s">
        <v>322</v>
      </c>
      <c r="G15" s="552">
        <v>13</v>
      </c>
      <c r="H15" s="541">
        <v>7</v>
      </c>
      <c r="I15" s="553">
        <f t="shared" si="2"/>
        <v>1.8571428571428572</v>
      </c>
      <c r="J15" s="329"/>
      <c r="K15" s="193"/>
      <c r="L15" s="193"/>
      <c r="O15" s="329"/>
      <c r="P15" s="52">
        <v>219</v>
      </c>
      <c r="Q15" s="552">
        <v>0</v>
      </c>
      <c r="R15" s="541">
        <v>1</v>
      </c>
      <c r="S15" s="553">
        <f t="shared" si="1"/>
        <v>0</v>
      </c>
      <c r="T15" s="552">
        <v>13</v>
      </c>
      <c r="U15" s="541">
        <v>10</v>
      </c>
      <c r="V15" s="553">
        <f t="shared" si="3"/>
        <v>1.3</v>
      </c>
      <c r="W15" s="329"/>
    </row>
    <row r="16" spans="2:23">
      <c r="B16" s="431"/>
      <c r="C16" s="546">
        <v>221</v>
      </c>
      <c r="D16" s="552">
        <v>0</v>
      </c>
      <c r="E16" s="541">
        <v>0</v>
      </c>
      <c r="F16" s="553" t="s">
        <v>322</v>
      </c>
      <c r="G16" s="552">
        <v>0</v>
      </c>
      <c r="H16" s="541">
        <v>0</v>
      </c>
      <c r="I16" s="553" t="s">
        <v>322</v>
      </c>
      <c r="J16" s="329"/>
      <c r="K16" s="193"/>
      <c r="L16" s="193"/>
      <c r="O16" s="329"/>
      <c r="P16" s="52">
        <v>221</v>
      </c>
      <c r="Q16" s="552">
        <v>1</v>
      </c>
      <c r="R16" s="541">
        <v>1</v>
      </c>
      <c r="S16" s="553">
        <f t="shared" si="1"/>
        <v>1</v>
      </c>
      <c r="T16" s="558">
        <v>0</v>
      </c>
      <c r="U16" s="557">
        <v>0</v>
      </c>
      <c r="V16" s="553" t="s">
        <v>322</v>
      </c>
      <c r="W16" s="329"/>
    </row>
    <row r="17" spans="2:23">
      <c r="B17" s="431"/>
      <c r="C17" s="546">
        <v>222</v>
      </c>
      <c r="D17" s="552">
        <v>0</v>
      </c>
      <c r="E17" s="541">
        <v>0</v>
      </c>
      <c r="F17" s="553" t="s">
        <v>322</v>
      </c>
      <c r="G17" s="552">
        <v>0</v>
      </c>
      <c r="H17" s="541">
        <v>0</v>
      </c>
      <c r="I17" s="553" t="s">
        <v>322</v>
      </c>
      <c r="J17" s="329"/>
      <c r="K17" s="193"/>
      <c r="L17" s="193"/>
      <c r="O17" s="329"/>
      <c r="P17" s="52">
        <v>222</v>
      </c>
      <c r="Q17" s="552">
        <v>1</v>
      </c>
      <c r="R17" s="541">
        <v>1</v>
      </c>
      <c r="S17" s="553">
        <f t="shared" si="1"/>
        <v>1</v>
      </c>
      <c r="T17" s="552">
        <v>3</v>
      </c>
      <c r="U17" s="541">
        <v>2</v>
      </c>
      <c r="V17" s="553">
        <f t="shared" si="3"/>
        <v>1.5</v>
      </c>
      <c r="W17" s="329"/>
    </row>
    <row r="18" spans="2:23">
      <c r="B18" s="431"/>
      <c r="C18" s="546">
        <v>223</v>
      </c>
      <c r="D18" s="552">
        <v>5</v>
      </c>
      <c r="E18" s="541">
        <v>6</v>
      </c>
      <c r="F18" s="553">
        <f t="shared" si="0"/>
        <v>0.83333333333333337</v>
      </c>
      <c r="G18" s="552">
        <v>0</v>
      </c>
      <c r="H18" s="541">
        <v>0</v>
      </c>
      <c r="I18" s="553" t="s">
        <v>322</v>
      </c>
      <c r="J18" s="329"/>
      <c r="M18" s="542"/>
      <c r="O18" s="329"/>
      <c r="P18" s="52">
        <v>223</v>
      </c>
      <c r="Q18" s="552">
        <v>13</v>
      </c>
      <c r="R18" s="541">
        <v>8</v>
      </c>
      <c r="S18" s="553">
        <f t="shared" si="1"/>
        <v>1.625</v>
      </c>
      <c r="T18" s="558">
        <v>0</v>
      </c>
      <c r="U18" s="557">
        <v>0</v>
      </c>
      <c r="V18" s="553" t="s">
        <v>322</v>
      </c>
      <c r="W18" s="329"/>
    </row>
    <row r="19" spans="2:23">
      <c r="B19" s="431"/>
      <c r="C19" s="546">
        <v>224</v>
      </c>
      <c r="D19" s="552">
        <v>2</v>
      </c>
      <c r="E19" s="541">
        <v>1</v>
      </c>
      <c r="F19" s="553">
        <f t="shared" si="0"/>
        <v>2</v>
      </c>
      <c r="G19" s="552">
        <v>4</v>
      </c>
      <c r="H19" s="541">
        <v>1</v>
      </c>
      <c r="I19" s="553">
        <f t="shared" si="2"/>
        <v>4</v>
      </c>
      <c r="J19" s="329"/>
      <c r="O19" s="329"/>
      <c r="P19" s="52">
        <v>224</v>
      </c>
      <c r="Q19" s="558">
        <v>0</v>
      </c>
      <c r="R19" s="557">
        <v>0</v>
      </c>
      <c r="S19" s="553" t="s">
        <v>322</v>
      </c>
      <c r="T19" s="552">
        <v>2</v>
      </c>
      <c r="U19" s="541">
        <v>3</v>
      </c>
      <c r="V19" s="553">
        <f t="shared" si="3"/>
        <v>0.66666666666666663</v>
      </c>
      <c r="W19" s="329"/>
    </row>
    <row r="20" spans="2:23">
      <c r="B20" s="431"/>
      <c r="C20" s="546">
        <v>225</v>
      </c>
      <c r="D20" s="552">
        <v>1</v>
      </c>
      <c r="E20" s="541">
        <v>2</v>
      </c>
      <c r="F20" s="553">
        <f t="shared" si="0"/>
        <v>0.5</v>
      </c>
      <c r="G20" s="552">
        <v>0</v>
      </c>
      <c r="H20" s="541">
        <v>0</v>
      </c>
      <c r="I20" s="553" t="s">
        <v>322</v>
      </c>
      <c r="J20" s="329"/>
      <c r="O20" s="329"/>
      <c r="P20" s="52">
        <v>225</v>
      </c>
      <c r="Q20" s="552">
        <v>18</v>
      </c>
      <c r="R20" s="541">
        <v>10</v>
      </c>
      <c r="S20" s="553">
        <f t="shared" si="1"/>
        <v>1.8</v>
      </c>
      <c r="T20" s="558">
        <v>0</v>
      </c>
      <c r="U20" s="557">
        <v>0</v>
      </c>
      <c r="V20" s="553" t="s">
        <v>322</v>
      </c>
      <c r="W20" s="329"/>
    </row>
    <row r="21" spans="2:23">
      <c r="B21" s="431"/>
      <c r="C21" s="546">
        <v>226</v>
      </c>
      <c r="D21" s="552">
        <v>0</v>
      </c>
      <c r="E21" s="541">
        <v>0</v>
      </c>
      <c r="F21" s="553" t="s">
        <v>322</v>
      </c>
      <c r="G21" s="552">
        <v>10</v>
      </c>
      <c r="H21" s="541">
        <v>5</v>
      </c>
      <c r="I21" s="553">
        <f t="shared" si="2"/>
        <v>2</v>
      </c>
      <c r="J21" s="329"/>
      <c r="O21" s="329"/>
      <c r="P21" s="52">
        <v>226</v>
      </c>
      <c r="Q21" s="558">
        <v>0</v>
      </c>
      <c r="R21" s="557">
        <v>0</v>
      </c>
      <c r="S21" s="553" t="s">
        <v>322</v>
      </c>
      <c r="T21" s="552">
        <v>11</v>
      </c>
      <c r="U21" s="541">
        <v>9</v>
      </c>
      <c r="V21" s="553">
        <f t="shared" si="3"/>
        <v>1.2222222222222223</v>
      </c>
      <c r="W21" s="329"/>
    </row>
    <row r="22" spans="2:23">
      <c r="B22" s="431"/>
      <c r="C22" s="546">
        <v>227</v>
      </c>
      <c r="D22" s="552">
        <v>0</v>
      </c>
      <c r="E22" s="541">
        <v>0</v>
      </c>
      <c r="F22" s="553" t="s">
        <v>322</v>
      </c>
      <c r="G22" s="552">
        <v>12</v>
      </c>
      <c r="H22" s="541">
        <v>7</v>
      </c>
      <c r="I22" s="553">
        <f t="shared" si="2"/>
        <v>1.7142857142857142</v>
      </c>
      <c r="J22" s="329"/>
      <c r="O22" s="329"/>
      <c r="P22" s="52">
        <v>227</v>
      </c>
      <c r="Q22" s="558">
        <v>0</v>
      </c>
      <c r="R22" s="557">
        <v>0</v>
      </c>
      <c r="S22" s="553" t="s">
        <v>322</v>
      </c>
      <c r="T22" s="552">
        <v>19</v>
      </c>
      <c r="U22" s="541">
        <v>10</v>
      </c>
      <c r="V22" s="553">
        <f t="shared" si="3"/>
        <v>1.9</v>
      </c>
      <c r="W22" s="329"/>
    </row>
    <row r="23" spans="2:23">
      <c r="B23" s="431"/>
      <c r="C23" s="546">
        <v>228</v>
      </c>
      <c r="D23" s="552">
        <v>1</v>
      </c>
      <c r="E23" s="541">
        <v>1</v>
      </c>
      <c r="F23" s="553">
        <f t="shared" si="0"/>
        <v>1</v>
      </c>
      <c r="G23" s="552">
        <v>3</v>
      </c>
      <c r="H23" s="541">
        <v>3</v>
      </c>
      <c r="I23" s="553">
        <f t="shared" si="2"/>
        <v>1</v>
      </c>
      <c r="J23" s="329"/>
      <c r="O23" s="329"/>
      <c r="P23" s="52">
        <v>228</v>
      </c>
      <c r="Q23" s="552">
        <v>0</v>
      </c>
      <c r="R23" s="541">
        <v>1</v>
      </c>
      <c r="S23" s="553">
        <f t="shared" si="1"/>
        <v>0</v>
      </c>
      <c r="T23" s="552">
        <v>15</v>
      </c>
      <c r="U23" s="541">
        <v>9</v>
      </c>
      <c r="V23" s="553">
        <f t="shared" si="3"/>
        <v>1.6666666666666667</v>
      </c>
      <c r="W23" s="329"/>
    </row>
    <row r="24" spans="2:23">
      <c r="B24" s="431"/>
      <c r="C24" s="546">
        <v>229</v>
      </c>
      <c r="D24" s="552">
        <v>0</v>
      </c>
      <c r="E24" s="541">
        <v>0</v>
      </c>
      <c r="F24" s="553" t="s">
        <v>322</v>
      </c>
      <c r="G24" s="552">
        <v>1</v>
      </c>
      <c r="H24" s="541">
        <v>1</v>
      </c>
      <c r="I24" s="553">
        <f t="shared" si="2"/>
        <v>1</v>
      </c>
      <c r="J24" s="329"/>
      <c r="O24" s="329"/>
      <c r="P24" s="52">
        <v>229</v>
      </c>
      <c r="Q24" s="552">
        <v>0</v>
      </c>
      <c r="R24" s="541">
        <v>1</v>
      </c>
      <c r="S24" s="553">
        <f t="shared" si="1"/>
        <v>0</v>
      </c>
      <c r="T24" s="552">
        <v>2</v>
      </c>
      <c r="U24" s="541">
        <v>1</v>
      </c>
      <c r="V24" s="553">
        <f t="shared" si="3"/>
        <v>2</v>
      </c>
      <c r="W24" s="329"/>
    </row>
    <row r="25" spans="2:23">
      <c r="B25" s="431"/>
      <c r="C25" s="546">
        <v>231</v>
      </c>
      <c r="D25" s="552">
        <v>0</v>
      </c>
      <c r="E25" s="541">
        <v>0</v>
      </c>
      <c r="F25" s="553" t="s">
        <v>322</v>
      </c>
      <c r="G25" s="552">
        <v>1</v>
      </c>
      <c r="H25" s="541">
        <v>1</v>
      </c>
      <c r="I25" s="553">
        <f t="shared" si="2"/>
        <v>1</v>
      </c>
      <c r="J25" s="329"/>
      <c r="O25" s="329"/>
      <c r="P25" s="52">
        <v>231</v>
      </c>
      <c r="Q25" s="552">
        <v>0</v>
      </c>
      <c r="R25" s="541">
        <v>1</v>
      </c>
      <c r="S25" s="553">
        <f t="shared" si="1"/>
        <v>0</v>
      </c>
      <c r="T25" s="552">
        <v>1</v>
      </c>
      <c r="U25" s="541">
        <v>1</v>
      </c>
      <c r="V25" s="553">
        <f t="shared" si="3"/>
        <v>1</v>
      </c>
      <c r="W25" s="329"/>
    </row>
    <row r="26" spans="2:23">
      <c r="B26" s="431"/>
      <c r="C26" s="546">
        <v>233</v>
      </c>
      <c r="D26" s="552">
        <v>0</v>
      </c>
      <c r="E26" s="541">
        <v>0</v>
      </c>
      <c r="F26" s="553" t="s">
        <v>322</v>
      </c>
      <c r="G26" s="552">
        <v>2</v>
      </c>
      <c r="H26" s="541">
        <v>2</v>
      </c>
      <c r="I26" s="553">
        <f t="shared" si="2"/>
        <v>1</v>
      </c>
      <c r="J26" s="329"/>
      <c r="O26" s="329"/>
      <c r="P26" s="52">
        <v>233</v>
      </c>
      <c r="Q26" s="552">
        <v>2</v>
      </c>
      <c r="R26" s="541">
        <v>2</v>
      </c>
      <c r="S26" s="553">
        <f t="shared" si="1"/>
        <v>1</v>
      </c>
      <c r="T26" s="552">
        <v>9</v>
      </c>
      <c r="U26" s="541">
        <v>5</v>
      </c>
      <c r="V26" s="553">
        <f t="shared" si="3"/>
        <v>1.8</v>
      </c>
      <c r="W26" s="329"/>
    </row>
    <row r="27" spans="2:23">
      <c r="B27" s="431"/>
      <c r="C27" s="546">
        <v>234</v>
      </c>
      <c r="D27" s="552">
        <v>0</v>
      </c>
      <c r="E27" s="541">
        <v>0</v>
      </c>
      <c r="F27" s="553" t="s">
        <v>322</v>
      </c>
      <c r="G27" s="552">
        <v>0</v>
      </c>
      <c r="H27" s="541">
        <v>0</v>
      </c>
      <c r="I27" s="553" t="s">
        <v>322</v>
      </c>
      <c r="J27" s="329"/>
      <c r="O27" s="329"/>
      <c r="P27" s="52">
        <v>234</v>
      </c>
      <c r="Q27" s="552">
        <v>3</v>
      </c>
      <c r="R27" s="541">
        <v>1</v>
      </c>
      <c r="S27" s="553">
        <f t="shared" si="1"/>
        <v>3</v>
      </c>
      <c r="T27" s="558">
        <v>0</v>
      </c>
      <c r="U27" s="557">
        <v>0</v>
      </c>
      <c r="V27" s="553" t="s">
        <v>322</v>
      </c>
      <c r="W27" s="329"/>
    </row>
    <row r="28" spans="2:23">
      <c r="B28" s="431"/>
      <c r="C28" s="546">
        <v>235</v>
      </c>
      <c r="D28" s="552">
        <v>1</v>
      </c>
      <c r="E28" s="541">
        <v>2</v>
      </c>
      <c r="F28" s="553">
        <f t="shared" si="0"/>
        <v>0.5</v>
      </c>
      <c r="G28" s="552">
        <v>0</v>
      </c>
      <c r="H28" s="541">
        <v>0</v>
      </c>
      <c r="I28" s="553" t="s">
        <v>322</v>
      </c>
      <c r="J28" s="329"/>
      <c r="O28" s="329"/>
      <c r="P28" s="52">
        <v>235</v>
      </c>
      <c r="Q28" s="552">
        <v>8</v>
      </c>
      <c r="R28" s="541">
        <v>5</v>
      </c>
      <c r="S28" s="553">
        <f t="shared" si="1"/>
        <v>1.6</v>
      </c>
      <c r="T28" s="558">
        <v>0</v>
      </c>
      <c r="U28" s="557">
        <v>0</v>
      </c>
      <c r="V28" s="553" t="s">
        <v>322</v>
      </c>
      <c r="W28" s="329"/>
    </row>
    <row r="29" spans="2:23">
      <c r="B29" s="431"/>
      <c r="C29" s="546">
        <v>238</v>
      </c>
      <c r="D29" s="552">
        <v>0</v>
      </c>
      <c r="E29" s="541">
        <v>0</v>
      </c>
      <c r="F29" s="553" t="s">
        <v>322</v>
      </c>
      <c r="G29" s="552">
        <v>1</v>
      </c>
      <c r="H29" s="541">
        <v>1</v>
      </c>
      <c r="I29" s="553">
        <f t="shared" si="2"/>
        <v>1</v>
      </c>
      <c r="J29" s="329"/>
      <c r="O29" s="329"/>
      <c r="P29" s="52">
        <v>238</v>
      </c>
      <c r="Q29" s="552">
        <v>0</v>
      </c>
      <c r="R29" s="541">
        <v>1</v>
      </c>
      <c r="S29" s="553">
        <f t="shared" si="1"/>
        <v>0</v>
      </c>
      <c r="T29" s="552">
        <v>13</v>
      </c>
      <c r="U29" s="541">
        <v>7</v>
      </c>
      <c r="V29" s="553">
        <f t="shared" si="3"/>
        <v>1.8571428571428572</v>
      </c>
      <c r="W29" s="329"/>
    </row>
    <row r="30" spans="2:23">
      <c r="B30" s="431"/>
      <c r="C30" s="546">
        <v>240</v>
      </c>
      <c r="D30" s="552">
        <v>0</v>
      </c>
      <c r="E30" s="541">
        <v>0</v>
      </c>
      <c r="F30" s="553" t="s">
        <v>322</v>
      </c>
      <c r="G30" s="552">
        <v>0</v>
      </c>
      <c r="H30" s="541">
        <v>0</v>
      </c>
      <c r="I30" s="553" t="s">
        <v>322</v>
      </c>
      <c r="J30" s="329"/>
      <c r="O30" s="329"/>
      <c r="P30" s="52">
        <v>240</v>
      </c>
      <c r="Q30" s="552">
        <v>0</v>
      </c>
      <c r="R30" s="541">
        <v>1</v>
      </c>
      <c r="S30" s="553">
        <f t="shared" si="1"/>
        <v>0</v>
      </c>
      <c r="T30" s="552">
        <v>10</v>
      </c>
      <c r="U30" s="541">
        <v>7</v>
      </c>
      <c r="V30" s="553">
        <f t="shared" si="3"/>
        <v>1.4285714285714286</v>
      </c>
      <c r="W30" s="329"/>
    </row>
    <row r="31" spans="2:23">
      <c r="B31" s="431"/>
      <c r="C31" s="546">
        <v>242</v>
      </c>
      <c r="D31" s="552">
        <v>1</v>
      </c>
      <c r="E31" s="541">
        <v>1</v>
      </c>
      <c r="F31" s="553">
        <f t="shared" si="0"/>
        <v>1</v>
      </c>
      <c r="G31" s="552">
        <v>0</v>
      </c>
      <c r="H31" s="541">
        <v>0</v>
      </c>
      <c r="I31" s="553" t="s">
        <v>322</v>
      </c>
      <c r="J31" s="329"/>
      <c r="O31" s="329"/>
      <c r="P31" s="52">
        <v>242</v>
      </c>
      <c r="Q31" s="552">
        <v>5</v>
      </c>
      <c r="R31" s="541">
        <v>3</v>
      </c>
      <c r="S31" s="553">
        <f t="shared" si="1"/>
        <v>1.6666666666666667</v>
      </c>
      <c r="T31" s="558">
        <v>0</v>
      </c>
      <c r="U31" s="557">
        <v>0</v>
      </c>
      <c r="V31" s="553" t="s">
        <v>322</v>
      </c>
      <c r="W31" s="329"/>
    </row>
    <row r="32" spans="2:23">
      <c r="B32" s="431"/>
      <c r="C32" s="546">
        <v>243</v>
      </c>
      <c r="D32" s="552">
        <v>0</v>
      </c>
      <c r="E32" s="541">
        <v>1</v>
      </c>
      <c r="F32" s="553" t="s">
        <v>322</v>
      </c>
      <c r="G32" s="552">
        <v>3</v>
      </c>
      <c r="H32" s="541">
        <v>3</v>
      </c>
      <c r="I32" s="553">
        <f t="shared" si="2"/>
        <v>1</v>
      </c>
      <c r="J32" s="329"/>
      <c r="O32" s="329"/>
      <c r="P32" s="52">
        <v>243</v>
      </c>
      <c r="Q32" s="552">
        <v>1</v>
      </c>
      <c r="R32" s="541">
        <v>1</v>
      </c>
      <c r="S32" s="553">
        <f t="shared" si="1"/>
        <v>1</v>
      </c>
      <c r="T32" s="552">
        <v>0</v>
      </c>
      <c r="U32" s="541">
        <v>2</v>
      </c>
      <c r="V32" s="553">
        <f t="shared" si="3"/>
        <v>0</v>
      </c>
      <c r="W32" s="329"/>
    </row>
    <row r="33" spans="2:23">
      <c r="B33" s="431"/>
      <c r="C33" s="546">
        <v>244</v>
      </c>
      <c r="D33" s="552">
        <v>7</v>
      </c>
      <c r="E33" s="541">
        <v>6</v>
      </c>
      <c r="F33" s="553">
        <f t="shared" si="0"/>
        <v>1.1666666666666667</v>
      </c>
      <c r="G33" s="552">
        <v>0</v>
      </c>
      <c r="H33" s="541">
        <v>0</v>
      </c>
      <c r="I33" s="553" t="s">
        <v>322</v>
      </c>
      <c r="J33" s="329"/>
      <c r="O33" s="329"/>
      <c r="P33" s="52">
        <v>244</v>
      </c>
      <c r="Q33" s="552">
        <v>9</v>
      </c>
      <c r="R33" s="541">
        <v>10</v>
      </c>
      <c r="S33" s="553">
        <f t="shared" si="1"/>
        <v>0.9</v>
      </c>
      <c r="T33" s="558">
        <v>0</v>
      </c>
      <c r="U33" s="557">
        <v>0</v>
      </c>
      <c r="V33" s="553" t="s">
        <v>322</v>
      </c>
      <c r="W33" s="329"/>
    </row>
    <row r="34" spans="2:23">
      <c r="B34" s="431"/>
      <c r="C34" s="546">
        <v>245</v>
      </c>
      <c r="D34" s="552">
        <v>0</v>
      </c>
      <c r="E34" s="541">
        <v>0</v>
      </c>
      <c r="F34" s="553" t="s">
        <v>322</v>
      </c>
      <c r="G34" s="552">
        <v>0</v>
      </c>
      <c r="H34" s="541">
        <v>0</v>
      </c>
      <c r="I34" s="553" t="s">
        <v>322</v>
      </c>
      <c r="J34" s="329"/>
      <c r="O34" s="329"/>
      <c r="P34" s="52">
        <v>245</v>
      </c>
      <c r="Q34" s="552">
        <v>9</v>
      </c>
      <c r="R34" s="541">
        <v>7</v>
      </c>
      <c r="S34" s="553">
        <f t="shared" si="1"/>
        <v>1.2857142857142858</v>
      </c>
      <c r="T34" s="558">
        <v>0</v>
      </c>
      <c r="U34" s="557">
        <v>0</v>
      </c>
      <c r="V34" s="553" t="s">
        <v>322</v>
      </c>
      <c r="W34" s="329"/>
    </row>
    <row r="35" spans="2:23">
      <c r="B35" s="431"/>
      <c r="C35" s="546">
        <v>248</v>
      </c>
      <c r="D35" s="552">
        <v>0</v>
      </c>
      <c r="E35" s="541">
        <v>0</v>
      </c>
      <c r="F35" s="553" t="s">
        <v>322</v>
      </c>
      <c r="G35" s="552">
        <v>0</v>
      </c>
      <c r="H35" s="541">
        <v>0</v>
      </c>
      <c r="I35" s="553" t="s">
        <v>322</v>
      </c>
      <c r="J35" s="329"/>
      <c r="O35" s="329"/>
      <c r="P35" s="52">
        <v>248</v>
      </c>
      <c r="Q35" s="552">
        <v>3</v>
      </c>
      <c r="R35" s="541">
        <v>6</v>
      </c>
      <c r="S35" s="553">
        <f t="shared" si="1"/>
        <v>0.5</v>
      </c>
      <c r="T35" s="558">
        <v>0</v>
      </c>
      <c r="U35" s="557">
        <v>0</v>
      </c>
      <c r="V35" s="553" t="s">
        <v>322</v>
      </c>
      <c r="W35" s="329"/>
    </row>
    <row r="36" spans="2:23">
      <c r="B36" s="431"/>
      <c r="C36" s="546">
        <v>249</v>
      </c>
      <c r="D36" s="552">
        <v>4</v>
      </c>
      <c r="E36" s="541">
        <v>2</v>
      </c>
      <c r="F36" s="553">
        <f t="shared" si="0"/>
        <v>2</v>
      </c>
      <c r="G36" s="552">
        <v>7</v>
      </c>
      <c r="H36" s="541">
        <v>6</v>
      </c>
      <c r="I36" s="553">
        <f t="shared" si="2"/>
        <v>1.1666666666666667</v>
      </c>
      <c r="J36" s="329"/>
      <c r="O36" s="329"/>
      <c r="P36" s="52">
        <v>249</v>
      </c>
      <c r="Q36" s="552">
        <v>1</v>
      </c>
      <c r="R36" s="541">
        <v>2</v>
      </c>
      <c r="S36" s="553">
        <f t="shared" si="1"/>
        <v>0.5</v>
      </c>
      <c r="T36" s="552">
        <v>14</v>
      </c>
      <c r="U36" s="541">
        <v>7</v>
      </c>
      <c r="V36" s="553">
        <f t="shared" si="3"/>
        <v>2</v>
      </c>
      <c r="W36" s="329"/>
    </row>
    <row r="37" spans="2:23">
      <c r="B37" s="431"/>
      <c r="C37" s="546">
        <v>250</v>
      </c>
      <c r="D37" s="552">
        <v>7</v>
      </c>
      <c r="E37" s="541">
        <v>3</v>
      </c>
      <c r="F37" s="553">
        <f t="shared" si="0"/>
        <v>2.3333333333333335</v>
      </c>
      <c r="G37" s="552">
        <v>0</v>
      </c>
      <c r="H37" s="541">
        <v>0</v>
      </c>
      <c r="I37" s="553" t="s">
        <v>322</v>
      </c>
      <c r="J37" s="329"/>
      <c r="O37" s="329"/>
      <c r="P37" s="52">
        <v>250</v>
      </c>
      <c r="Q37" s="552">
        <v>13</v>
      </c>
      <c r="R37" s="541">
        <v>10</v>
      </c>
      <c r="S37" s="553">
        <f t="shared" si="1"/>
        <v>1.3</v>
      </c>
      <c r="T37" s="558">
        <v>0</v>
      </c>
      <c r="U37" s="557">
        <v>0</v>
      </c>
      <c r="V37" s="553" t="s">
        <v>322</v>
      </c>
      <c r="W37" s="329"/>
    </row>
    <row r="38" spans="2:23">
      <c r="B38" s="431"/>
      <c r="C38" s="546">
        <v>251</v>
      </c>
      <c r="D38" s="552">
        <v>0</v>
      </c>
      <c r="E38" s="541">
        <v>0</v>
      </c>
      <c r="F38" s="561" t="s">
        <v>322</v>
      </c>
      <c r="G38" s="552">
        <v>2</v>
      </c>
      <c r="H38" s="541">
        <v>2</v>
      </c>
      <c r="I38" s="553">
        <f t="shared" si="2"/>
        <v>1</v>
      </c>
      <c r="J38" s="329"/>
      <c r="O38" s="329"/>
      <c r="P38" s="52">
        <v>251</v>
      </c>
      <c r="Q38" s="558">
        <v>0</v>
      </c>
      <c r="R38" s="557">
        <v>0</v>
      </c>
      <c r="S38" s="553" t="s">
        <v>322</v>
      </c>
      <c r="T38" s="552">
        <v>13</v>
      </c>
      <c r="U38" s="541">
        <v>6</v>
      </c>
      <c r="V38" s="553">
        <f t="shared" si="3"/>
        <v>2.1666666666666665</v>
      </c>
      <c r="W38" s="329"/>
    </row>
    <row r="39" spans="2:23">
      <c r="B39" s="431"/>
      <c r="C39" s="546">
        <v>252</v>
      </c>
      <c r="D39" s="552">
        <v>0</v>
      </c>
      <c r="E39" s="541">
        <v>0</v>
      </c>
      <c r="F39" s="561" t="s">
        <v>322</v>
      </c>
      <c r="G39" s="552">
        <v>11</v>
      </c>
      <c r="H39" s="541">
        <v>6</v>
      </c>
      <c r="I39" s="553">
        <f t="shared" si="2"/>
        <v>1.8333333333333333</v>
      </c>
      <c r="J39" s="329"/>
      <c r="O39" s="329"/>
      <c r="P39" s="52">
        <v>252</v>
      </c>
      <c r="Q39" s="552">
        <v>2</v>
      </c>
      <c r="R39" s="541">
        <v>2</v>
      </c>
      <c r="S39" s="553">
        <f t="shared" si="1"/>
        <v>1</v>
      </c>
      <c r="T39" s="552">
        <v>21</v>
      </c>
      <c r="U39" s="541">
        <v>9</v>
      </c>
      <c r="V39" s="553">
        <f t="shared" si="3"/>
        <v>2.3333333333333335</v>
      </c>
      <c r="W39" s="329"/>
    </row>
    <row r="40" spans="2:23">
      <c r="B40" s="431"/>
      <c r="C40" s="546">
        <v>253</v>
      </c>
      <c r="D40" s="552">
        <v>5</v>
      </c>
      <c r="E40" s="541">
        <v>4</v>
      </c>
      <c r="F40" s="553">
        <f t="shared" si="0"/>
        <v>1.25</v>
      </c>
      <c r="G40" s="552">
        <v>9</v>
      </c>
      <c r="H40" s="541">
        <v>4</v>
      </c>
      <c r="I40" s="553">
        <f t="shared" si="2"/>
        <v>2.25</v>
      </c>
      <c r="J40" s="329"/>
      <c r="O40" s="329"/>
      <c r="P40" s="52">
        <v>253</v>
      </c>
      <c r="Q40" s="552">
        <v>7</v>
      </c>
      <c r="R40" s="541">
        <v>5</v>
      </c>
      <c r="S40" s="553">
        <f t="shared" si="1"/>
        <v>1.4</v>
      </c>
      <c r="T40" s="552">
        <v>6</v>
      </c>
      <c r="U40" s="541">
        <v>5</v>
      </c>
      <c r="V40" s="553">
        <f t="shared" si="3"/>
        <v>1.2</v>
      </c>
      <c r="W40" s="329"/>
    </row>
    <row r="41" spans="2:23">
      <c r="B41" s="431"/>
      <c r="C41" s="546">
        <v>255</v>
      </c>
      <c r="D41" s="552">
        <v>0</v>
      </c>
      <c r="E41" s="541">
        <v>0</v>
      </c>
      <c r="F41" s="561" t="s">
        <v>322</v>
      </c>
      <c r="G41" s="552">
        <v>0</v>
      </c>
      <c r="H41" s="541">
        <v>0</v>
      </c>
      <c r="I41" s="553" t="s">
        <v>322</v>
      </c>
      <c r="J41" s="329"/>
      <c r="O41" s="329"/>
      <c r="P41" s="52">
        <v>255</v>
      </c>
      <c r="Q41" s="552">
        <v>1</v>
      </c>
      <c r="R41" s="541">
        <v>1</v>
      </c>
      <c r="S41" s="553">
        <f t="shared" si="1"/>
        <v>1</v>
      </c>
      <c r="T41" s="558">
        <v>0</v>
      </c>
      <c r="U41" s="557">
        <v>0</v>
      </c>
      <c r="V41" s="553" t="s">
        <v>322</v>
      </c>
      <c r="W41" s="329"/>
    </row>
    <row r="42" spans="2:23">
      <c r="B42" s="431"/>
      <c r="C42" s="546">
        <v>256</v>
      </c>
      <c r="D42" s="552">
        <v>1</v>
      </c>
      <c r="E42" s="541">
        <v>1</v>
      </c>
      <c r="F42" s="553">
        <f t="shared" si="0"/>
        <v>1</v>
      </c>
      <c r="G42" s="552">
        <v>3</v>
      </c>
      <c r="H42" s="541">
        <v>2</v>
      </c>
      <c r="I42" s="553">
        <f t="shared" si="2"/>
        <v>1.5</v>
      </c>
      <c r="J42" s="329"/>
      <c r="O42" s="329"/>
      <c r="P42" s="52">
        <v>256</v>
      </c>
      <c r="Q42" s="552">
        <v>1</v>
      </c>
      <c r="R42" s="541">
        <v>4</v>
      </c>
      <c r="S42" s="553">
        <f t="shared" si="1"/>
        <v>0.25</v>
      </c>
      <c r="T42" s="552">
        <v>3</v>
      </c>
      <c r="U42" s="541">
        <v>5</v>
      </c>
      <c r="V42" s="553">
        <f t="shared" si="3"/>
        <v>0.6</v>
      </c>
      <c r="W42" s="329"/>
    </row>
    <row r="43" spans="2:23">
      <c r="B43" s="431"/>
      <c r="C43" s="546">
        <v>258</v>
      </c>
      <c r="D43" s="552">
        <v>0</v>
      </c>
      <c r="E43" s="541">
        <v>0</v>
      </c>
      <c r="F43" s="561" t="s">
        <v>322</v>
      </c>
      <c r="G43" s="552">
        <v>0</v>
      </c>
      <c r="H43" s="541">
        <v>0</v>
      </c>
      <c r="I43" s="553" t="s">
        <v>322</v>
      </c>
      <c r="J43" s="329"/>
      <c r="O43" s="329"/>
      <c r="P43" s="52">
        <v>258</v>
      </c>
      <c r="Q43" s="552">
        <v>1</v>
      </c>
      <c r="R43" s="541">
        <v>4</v>
      </c>
      <c r="S43" s="553">
        <f t="shared" si="1"/>
        <v>0.25</v>
      </c>
      <c r="T43" s="558">
        <v>0</v>
      </c>
      <c r="U43" s="557">
        <v>0</v>
      </c>
      <c r="V43" s="553" t="s">
        <v>322</v>
      </c>
      <c r="W43" s="329"/>
    </row>
    <row r="44" spans="2:23">
      <c r="B44" s="431"/>
      <c r="C44" s="546">
        <v>259</v>
      </c>
      <c r="D44" s="552">
        <v>0</v>
      </c>
      <c r="E44" s="541">
        <v>0</v>
      </c>
      <c r="F44" s="561" t="s">
        <v>322</v>
      </c>
      <c r="G44" s="552">
        <v>0</v>
      </c>
      <c r="H44" s="541">
        <v>0</v>
      </c>
      <c r="I44" s="553" t="s">
        <v>322</v>
      </c>
      <c r="J44" s="329"/>
      <c r="O44" s="329"/>
      <c r="P44" s="52">
        <v>259</v>
      </c>
      <c r="Q44" s="552">
        <v>1</v>
      </c>
      <c r="R44" s="541">
        <v>1</v>
      </c>
      <c r="S44" s="553">
        <f t="shared" si="1"/>
        <v>1</v>
      </c>
      <c r="T44" s="558">
        <v>0</v>
      </c>
      <c r="U44" s="557">
        <v>0</v>
      </c>
      <c r="V44" s="553" t="s">
        <v>322</v>
      </c>
      <c r="W44" s="329"/>
    </row>
    <row r="45" spans="2:23">
      <c r="B45" s="431"/>
      <c r="C45" s="546">
        <v>260</v>
      </c>
      <c r="D45" s="552">
        <v>8</v>
      </c>
      <c r="E45" s="541">
        <v>6</v>
      </c>
      <c r="F45" s="553">
        <f t="shared" si="0"/>
        <v>1.3333333333333333</v>
      </c>
      <c r="G45" s="552">
        <v>0</v>
      </c>
      <c r="H45" s="541">
        <v>0</v>
      </c>
      <c r="I45" s="553" t="s">
        <v>322</v>
      </c>
      <c r="J45" s="329"/>
      <c r="O45" s="329"/>
      <c r="P45" s="52">
        <v>260</v>
      </c>
      <c r="Q45" s="552">
        <v>17</v>
      </c>
      <c r="R45" s="541">
        <v>10</v>
      </c>
      <c r="S45" s="553">
        <f t="shared" si="1"/>
        <v>1.7</v>
      </c>
      <c r="T45" s="558">
        <v>0</v>
      </c>
      <c r="U45" s="557">
        <v>0</v>
      </c>
      <c r="V45" s="553" t="s">
        <v>322</v>
      </c>
      <c r="W45" s="329"/>
    </row>
    <row r="46" spans="2:23">
      <c r="B46" s="431"/>
      <c r="C46" s="546">
        <v>261</v>
      </c>
      <c r="D46" s="552">
        <v>0</v>
      </c>
      <c r="E46" s="541">
        <v>0</v>
      </c>
      <c r="F46" s="561" t="s">
        <v>322</v>
      </c>
      <c r="G46" s="552">
        <v>7</v>
      </c>
      <c r="H46" s="541">
        <v>6</v>
      </c>
      <c r="I46" s="553">
        <f t="shared" si="2"/>
        <v>1.1666666666666667</v>
      </c>
      <c r="J46" s="329"/>
      <c r="O46" s="329"/>
      <c r="P46" s="52">
        <v>261</v>
      </c>
      <c r="Q46" s="552">
        <v>0</v>
      </c>
      <c r="R46" s="541">
        <v>1</v>
      </c>
      <c r="S46" s="553">
        <f t="shared" si="1"/>
        <v>0</v>
      </c>
      <c r="T46" s="552">
        <v>10</v>
      </c>
      <c r="U46" s="541">
        <v>9</v>
      </c>
      <c r="V46" s="553">
        <f t="shared" si="3"/>
        <v>1.1111111111111112</v>
      </c>
      <c r="W46" s="329"/>
    </row>
    <row r="47" spans="2:23">
      <c r="B47" s="431"/>
      <c r="C47" s="546">
        <v>262</v>
      </c>
      <c r="D47" s="552">
        <v>0</v>
      </c>
      <c r="E47" s="541">
        <v>0</v>
      </c>
      <c r="F47" s="561" t="s">
        <v>322</v>
      </c>
      <c r="G47" s="552">
        <v>1</v>
      </c>
      <c r="H47" s="541">
        <v>1</v>
      </c>
      <c r="I47" s="553">
        <f t="shared" si="2"/>
        <v>1</v>
      </c>
      <c r="J47" s="329"/>
      <c r="O47" s="329"/>
      <c r="P47" s="52">
        <v>262</v>
      </c>
      <c r="Q47" s="552">
        <v>0</v>
      </c>
      <c r="R47" s="541">
        <v>1</v>
      </c>
      <c r="S47" s="553">
        <f t="shared" si="1"/>
        <v>0</v>
      </c>
      <c r="T47" s="552">
        <v>14</v>
      </c>
      <c r="U47" s="541">
        <v>10</v>
      </c>
      <c r="V47" s="553">
        <f t="shared" si="3"/>
        <v>1.4</v>
      </c>
      <c r="W47" s="329"/>
    </row>
    <row r="48" spans="2:23">
      <c r="B48" s="431"/>
      <c r="C48" s="546">
        <v>264</v>
      </c>
      <c r="D48" s="552">
        <v>0</v>
      </c>
      <c r="E48" s="541">
        <v>0</v>
      </c>
      <c r="F48" s="561" t="s">
        <v>322</v>
      </c>
      <c r="G48" s="552">
        <v>0</v>
      </c>
      <c r="H48" s="541">
        <v>0</v>
      </c>
      <c r="I48" s="553" t="s">
        <v>322</v>
      </c>
      <c r="J48" s="329"/>
      <c r="O48" s="329"/>
      <c r="P48" s="52">
        <v>264</v>
      </c>
      <c r="Q48" s="552">
        <v>1</v>
      </c>
      <c r="R48" s="541">
        <v>1</v>
      </c>
      <c r="S48" s="553">
        <f t="shared" si="1"/>
        <v>1</v>
      </c>
      <c r="T48" s="552">
        <v>14</v>
      </c>
      <c r="U48" s="541">
        <v>9</v>
      </c>
      <c r="V48" s="553">
        <f t="shared" si="3"/>
        <v>1.5555555555555556</v>
      </c>
      <c r="W48" s="329"/>
    </row>
    <row r="49" spans="2:23">
      <c r="B49" s="431"/>
      <c r="C49" s="546">
        <v>265</v>
      </c>
      <c r="D49" s="552">
        <v>1</v>
      </c>
      <c r="E49" s="541">
        <v>1</v>
      </c>
      <c r="F49" s="553">
        <f t="shared" si="0"/>
        <v>1</v>
      </c>
      <c r="G49" s="552">
        <v>13</v>
      </c>
      <c r="H49" s="541">
        <v>6</v>
      </c>
      <c r="I49" s="553">
        <f t="shared" si="2"/>
        <v>2.1666666666666665</v>
      </c>
      <c r="J49" s="329"/>
      <c r="O49" s="329"/>
      <c r="P49" s="52">
        <v>265</v>
      </c>
      <c r="Q49" s="552">
        <v>3</v>
      </c>
      <c r="R49" s="541">
        <v>2</v>
      </c>
      <c r="S49" s="553">
        <f t="shared" si="1"/>
        <v>1.5</v>
      </c>
      <c r="T49" s="552">
        <v>7</v>
      </c>
      <c r="U49" s="541">
        <v>7</v>
      </c>
      <c r="V49" s="553">
        <f t="shared" si="3"/>
        <v>1</v>
      </c>
      <c r="W49" s="329"/>
    </row>
    <row r="50" spans="2:23">
      <c r="B50" s="431"/>
      <c r="C50" s="546">
        <v>266</v>
      </c>
      <c r="D50" s="552">
        <v>0</v>
      </c>
      <c r="E50" s="541">
        <v>0</v>
      </c>
      <c r="F50" s="561" t="s">
        <v>322</v>
      </c>
      <c r="G50" s="552">
        <v>0</v>
      </c>
      <c r="H50" s="541">
        <v>0</v>
      </c>
      <c r="I50" s="553" t="s">
        <v>322</v>
      </c>
      <c r="J50" s="329"/>
      <c r="O50" s="329"/>
      <c r="P50" s="52">
        <v>266</v>
      </c>
      <c r="Q50" s="552">
        <v>0</v>
      </c>
      <c r="R50" s="541">
        <v>1</v>
      </c>
      <c r="S50" s="553">
        <f t="shared" si="1"/>
        <v>0</v>
      </c>
      <c r="T50" s="552">
        <v>3</v>
      </c>
      <c r="U50" s="541">
        <v>2</v>
      </c>
      <c r="V50" s="553">
        <f t="shared" si="3"/>
        <v>1.5</v>
      </c>
      <c r="W50" s="329"/>
    </row>
    <row r="51" spans="2:23">
      <c r="B51" s="431"/>
      <c r="C51" s="546">
        <v>267</v>
      </c>
      <c r="D51" s="552">
        <v>0</v>
      </c>
      <c r="E51" s="541">
        <v>0</v>
      </c>
      <c r="F51" s="561" t="s">
        <v>322</v>
      </c>
      <c r="G51" s="552">
        <v>3</v>
      </c>
      <c r="H51" s="541">
        <v>2</v>
      </c>
      <c r="I51" s="553">
        <f t="shared" si="2"/>
        <v>1.5</v>
      </c>
      <c r="J51" s="329"/>
      <c r="O51" s="329"/>
      <c r="P51" s="52">
        <v>267</v>
      </c>
      <c r="Q51" s="552">
        <v>0</v>
      </c>
      <c r="R51" s="557">
        <v>0</v>
      </c>
      <c r="S51" s="553" t="s">
        <v>322</v>
      </c>
      <c r="T51" s="552">
        <v>7</v>
      </c>
      <c r="U51" s="541">
        <v>6</v>
      </c>
      <c r="V51" s="553">
        <f t="shared" si="3"/>
        <v>1.1666666666666667</v>
      </c>
      <c r="W51" s="329"/>
    </row>
    <row r="52" spans="2:23">
      <c r="B52" s="431"/>
      <c r="C52" s="546">
        <v>268</v>
      </c>
      <c r="D52" s="552">
        <v>0</v>
      </c>
      <c r="E52" s="541">
        <v>0</v>
      </c>
      <c r="F52" s="561" t="s">
        <v>322</v>
      </c>
      <c r="G52" s="552">
        <v>0</v>
      </c>
      <c r="H52" s="541">
        <v>0</v>
      </c>
      <c r="I52" s="553" t="s">
        <v>322</v>
      </c>
      <c r="J52" s="329"/>
      <c r="O52" s="329"/>
      <c r="P52" s="52">
        <v>268</v>
      </c>
      <c r="Q52" s="552">
        <v>0</v>
      </c>
      <c r="R52" s="541">
        <v>1</v>
      </c>
      <c r="S52" s="553">
        <f t="shared" si="1"/>
        <v>0</v>
      </c>
      <c r="T52" s="552">
        <v>0</v>
      </c>
      <c r="U52" s="541">
        <v>1</v>
      </c>
      <c r="V52" s="553">
        <f t="shared" si="3"/>
        <v>0</v>
      </c>
      <c r="W52" s="329"/>
    </row>
    <row r="53" spans="2:23">
      <c r="B53" s="431"/>
      <c r="C53" s="547">
        <v>269</v>
      </c>
      <c r="D53" s="554">
        <v>3</v>
      </c>
      <c r="E53" s="555">
        <v>3</v>
      </c>
      <c r="F53" s="556">
        <f t="shared" si="0"/>
        <v>1</v>
      </c>
      <c r="G53" s="554">
        <v>0</v>
      </c>
      <c r="H53" s="555">
        <v>0</v>
      </c>
      <c r="I53" s="556" t="s">
        <v>322</v>
      </c>
      <c r="J53" s="329"/>
      <c r="O53" s="329"/>
      <c r="P53" s="528">
        <v>269</v>
      </c>
      <c r="Q53" s="554">
        <v>15</v>
      </c>
      <c r="R53" s="555">
        <v>10</v>
      </c>
      <c r="S53" s="556">
        <f t="shared" si="1"/>
        <v>1.5</v>
      </c>
      <c r="T53" s="559">
        <v>0</v>
      </c>
      <c r="U53" s="560">
        <v>0</v>
      </c>
      <c r="V53" s="556" t="s">
        <v>322</v>
      </c>
      <c r="W53" s="329"/>
    </row>
    <row r="54" spans="2:23">
      <c r="B54" s="431"/>
      <c r="C54" s="52"/>
      <c r="D54" s="52"/>
      <c r="E54" s="52"/>
      <c r="F54" s="526"/>
      <c r="G54" s="52"/>
      <c r="H54" s="52"/>
      <c r="I54" s="526"/>
      <c r="J54" s="329"/>
      <c r="O54" s="329"/>
      <c r="P54" s="52"/>
      <c r="Q54" s="52"/>
      <c r="R54" s="52"/>
      <c r="S54" s="526"/>
      <c r="T54" s="531"/>
      <c r="U54" s="531"/>
      <c r="V54" s="527"/>
      <c r="W54" s="329"/>
    </row>
    <row r="55" spans="2:23">
      <c r="B55" s="329"/>
      <c r="C55" s="524"/>
      <c r="D55" s="733" t="s">
        <v>323</v>
      </c>
      <c r="E55" s="734"/>
      <c r="F55" s="529">
        <f>AVERAGE(F5:F7,F9:F12,F14,F18:F20,F23,F28,F31,F33,F36:F37,F40,F42,F45,F49,F53)</f>
        <v>1.2030303030303029</v>
      </c>
      <c r="G55" s="733" t="s">
        <v>323</v>
      </c>
      <c r="H55" s="734"/>
      <c r="I55" s="529">
        <f>AVERAGE(I5,I8:I10,I14,I15,I19,I21:I26,I29,I32,I36,I38:I40,I42,I46:I47,I49,I51)</f>
        <v>1.558531746031746</v>
      </c>
      <c r="J55" s="329"/>
      <c r="O55" s="329"/>
      <c r="P55" s="524"/>
      <c r="Q55" s="733" t="s">
        <v>323</v>
      </c>
      <c r="R55" s="734"/>
      <c r="S55" s="529">
        <f>AVERAGE(S5:S18,S20,S23:S37,S39:S50,S52,S53)</f>
        <v>0.95089285714285721</v>
      </c>
      <c r="T55" s="733" t="s">
        <v>323</v>
      </c>
      <c r="U55" s="734"/>
      <c r="V55" s="529">
        <f>AVERAGE(V5,V8:V10,V13:V15,V17,V19,V21:V26,V29:V30,V32,V36,V38:V40,V42,V46:V52)</f>
        <v>1.3167328042328041</v>
      </c>
      <c r="W55" s="329"/>
    </row>
    <row r="56" spans="2:23" s="193" customFormat="1">
      <c r="B56" s="151"/>
      <c r="C56" s="524"/>
      <c r="D56" s="731" t="s">
        <v>324</v>
      </c>
      <c r="E56" s="732"/>
      <c r="F56" s="536">
        <f>STDEV(F53,F49,F45,F42,F40,F37,F36,F33,F31,F28,F23,F20,F19,F18,F14,F12,F11,F10,F9,F7,F6,F5)</f>
        <v>0.51420654352931938</v>
      </c>
      <c r="G56" s="731" t="s">
        <v>324</v>
      </c>
      <c r="H56" s="732"/>
      <c r="I56" s="530">
        <f>STDEV(I51,I49,I46:I47,I42,I38:I40,I36,I32,I29,I21:I26,I19,I14,I15,I10,I9,I8,I5)</f>
        <v>0.69137619528917371</v>
      </c>
      <c r="J56" s="151"/>
      <c r="O56" s="151"/>
      <c r="P56" s="524"/>
      <c r="Q56" s="731" t="s">
        <v>324</v>
      </c>
      <c r="R56" s="732"/>
      <c r="S56" s="530">
        <f>STDEV(S5:S18,S20,S23:S37,S39:S50,S52,S53)</f>
        <v>0.74990683582623852</v>
      </c>
      <c r="T56" s="731" t="s">
        <v>324</v>
      </c>
      <c r="U56" s="732"/>
      <c r="V56" s="530">
        <f>STDEV(V5,V8:V10,V13:V15,V17,V19,V21:V26,V29:V30,V32,V36,V38:V40,V42,V46:V52)</f>
        <v>0.56679392630695291</v>
      </c>
      <c r="W56" s="151"/>
    </row>
    <row r="57" spans="2:23" s="193" customFormat="1">
      <c r="B57" s="151"/>
      <c r="C57" s="524"/>
      <c r="D57" s="537"/>
      <c r="E57" s="537"/>
      <c r="F57" s="533"/>
      <c r="G57" s="537"/>
      <c r="H57" s="537"/>
      <c r="I57" s="532"/>
      <c r="J57" s="151"/>
      <c r="O57" s="151"/>
      <c r="P57" s="524"/>
      <c r="Q57" s="537"/>
      <c r="R57" s="537"/>
      <c r="S57" s="532"/>
      <c r="T57" s="537"/>
      <c r="U57" s="537"/>
      <c r="V57" s="534"/>
      <c r="W57" s="151"/>
    </row>
    <row r="58" spans="2:23" ht="34">
      <c r="B58" s="329"/>
      <c r="C58" s="524"/>
      <c r="D58" s="538" t="s">
        <v>316</v>
      </c>
      <c r="E58" s="538" t="s">
        <v>317</v>
      </c>
      <c r="F58" s="539" t="s">
        <v>318</v>
      </c>
      <c r="G58" s="538" t="s">
        <v>316</v>
      </c>
      <c r="H58" s="538" t="s">
        <v>317</v>
      </c>
      <c r="I58" s="539" t="s">
        <v>318</v>
      </c>
      <c r="J58" s="329"/>
      <c r="O58" s="329"/>
      <c r="P58" s="524"/>
      <c r="Q58" s="538" t="s">
        <v>316</v>
      </c>
      <c r="R58" s="538" t="s">
        <v>317</v>
      </c>
      <c r="S58" s="539" t="s">
        <v>318</v>
      </c>
      <c r="T58" s="538" t="s">
        <v>316</v>
      </c>
      <c r="U58" s="538" t="s">
        <v>317</v>
      </c>
      <c r="V58" s="539" t="s">
        <v>318</v>
      </c>
      <c r="W58" s="329"/>
    </row>
    <row r="59" spans="2:23">
      <c r="B59" s="329"/>
      <c r="C59" s="151"/>
      <c r="D59" s="538">
        <f>SUM(D5:D53)</f>
        <v>68</v>
      </c>
      <c r="E59" s="538">
        <f>SUM(E5:E53)</f>
        <v>56</v>
      </c>
      <c r="F59" s="540">
        <v>1.2142857142857142</v>
      </c>
      <c r="G59" s="538">
        <f>SUM(G5:G53)</f>
        <v>126</v>
      </c>
      <c r="H59" s="538">
        <f>SUM(H5:H53)</f>
        <v>78</v>
      </c>
      <c r="I59" s="540">
        <v>1.6153846153846154</v>
      </c>
      <c r="J59" s="329"/>
      <c r="O59" s="329"/>
      <c r="P59" s="151"/>
      <c r="Q59" s="538">
        <f>SUM(Q5:Q53)</f>
        <v>180</v>
      </c>
      <c r="R59" s="538">
        <f>SUM(R5:R53)</f>
        <v>153</v>
      </c>
      <c r="S59" s="540">
        <v>1.1764705882352942</v>
      </c>
      <c r="T59" s="538">
        <f>SUM(T5:T53)</f>
        <v>256</v>
      </c>
      <c r="U59" s="538">
        <f>SUM(U5:U53)</f>
        <v>179</v>
      </c>
      <c r="V59" s="540">
        <v>1.4301675977653632</v>
      </c>
      <c r="W59" s="329"/>
    </row>
    <row r="60" spans="2:23">
      <c r="B60" s="329"/>
      <c r="C60" s="329"/>
      <c r="D60" s="329"/>
      <c r="E60" s="329"/>
      <c r="F60" s="329"/>
      <c r="G60" s="329"/>
      <c r="H60" s="329"/>
      <c r="I60" s="329"/>
      <c r="J60" s="329"/>
      <c r="K60" s="329"/>
      <c r="L60" s="329"/>
      <c r="M60" s="329"/>
      <c r="N60" s="329"/>
      <c r="O60" s="329"/>
      <c r="P60" s="329"/>
      <c r="Q60" s="329"/>
      <c r="R60" s="329"/>
      <c r="S60" s="329"/>
      <c r="T60" s="329"/>
      <c r="U60" s="329"/>
      <c r="V60" s="329"/>
      <c r="W60" s="329"/>
    </row>
    <row r="65" spans="6:6">
      <c r="F65" s="535"/>
    </row>
  </sheetData>
  <mergeCells count="16">
    <mergeCell ref="T56:U56"/>
    <mergeCell ref="D55:E55"/>
    <mergeCell ref="G55:H55"/>
    <mergeCell ref="Q55:R55"/>
    <mergeCell ref="T55:U55"/>
    <mergeCell ref="D56:E56"/>
    <mergeCell ref="G56:H56"/>
    <mergeCell ref="Q56:R56"/>
    <mergeCell ref="C2:C4"/>
    <mergeCell ref="D3:F3"/>
    <mergeCell ref="G3:I3"/>
    <mergeCell ref="D2:I2"/>
    <mergeCell ref="Q3:S3"/>
    <mergeCell ref="Q2:V2"/>
    <mergeCell ref="T3:V3"/>
    <mergeCell ref="P2:P4"/>
  </mergeCells>
  <conditionalFormatting sqref="D5:F37 D40:F40 D38:E39 D42:F42 D41:E41 D45:F45 D43:E44 D49:F49 D46:E48 D53:F54 D50:E52">
    <cfRule type="cellIs" dxfId="145" priority="218" operator="equal">
      <formula>0</formula>
    </cfRule>
  </conditionalFormatting>
  <conditionalFormatting sqref="F5:F37 F40 F42 F45 F49 F53:F54">
    <cfRule type="cellIs" dxfId="144" priority="217" operator="equal">
      <formula>"NA"</formula>
    </cfRule>
  </conditionalFormatting>
  <conditionalFormatting sqref="D5:F37 D40:F40 D38:E39 D42:F42 D41:E41 D45:F45 D43:E44 D49:F49 D46:E48 D50:E52">
    <cfRule type="cellIs" dxfId="143" priority="216" operator="equal">
      <formula>"NA"</formula>
    </cfRule>
  </conditionalFormatting>
  <conditionalFormatting sqref="G5:I5 G8:I10 G6:H7 G14:I15 G11:H13 G19:I19 G16:H18 G21:I26 G20:H20 G29:I29 G27:H28 G32:I32 G30:H31 G36:I36 G33:H35 G38:I40 G37:H37 G42:I42 G41:H41 G46:I47 G43:H45 G49:I49 G48:H48 G51:I51 G50:H50 G54:I54 G52:H53">
    <cfRule type="cellIs" dxfId="142" priority="214" operator="equal">
      <formula>"NA"</formula>
    </cfRule>
    <cfRule type="cellIs" dxfId="141" priority="215" operator="equal">
      <formula>0</formula>
    </cfRule>
  </conditionalFormatting>
  <conditionalFormatting sqref="F5:F53">
    <cfRule type="cellIs" dxfId="140" priority="141" operator="equal">
      <formula>"NaN"</formula>
    </cfRule>
  </conditionalFormatting>
  <conditionalFormatting sqref="I6">
    <cfRule type="cellIs" dxfId="139" priority="140" operator="equal">
      <formula>0</formula>
    </cfRule>
  </conditionalFormatting>
  <conditionalFormatting sqref="I6">
    <cfRule type="cellIs" dxfId="138" priority="139" operator="equal">
      <formula>"NA"</formula>
    </cfRule>
  </conditionalFormatting>
  <conditionalFormatting sqref="I6">
    <cfRule type="cellIs" dxfId="137" priority="138" operator="equal">
      <formula>"NA"</formula>
    </cfRule>
  </conditionalFormatting>
  <conditionalFormatting sqref="I6">
    <cfRule type="cellIs" dxfId="136" priority="137" operator="equal">
      <formula>"NaN"</formula>
    </cfRule>
  </conditionalFormatting>
  <conditionalFormatting sqref="I7">
    <cfRule type="cellIs" dxfId="135" priority="136" operator="equal">
      <formula>0</formula>
    </cfRule>
  </conditionalFormatting>
  <conditionalFormatting sqref="I7">
    <cfRule type="cellIs" dxfId="134" priority="135" operator="equal">
      <formula>"NA"</formula>
    </cfRule>
  </conditionalFormatting>
  <conditionalFormatting sqref="I7">
    <cfRule type="cellIs" dxfId="133" priority="134" operator="equal">
      <formula>"NA"</formula>
    </cfRule>
  </conditionalFormatting>
  <conditionalFormatting sqref="I7">
    <cfRule type="cellIs" dxfId="132" priority="133" operator="equal">
      <formula>"NaN"</formula>
    </cfRule>
  </conditionalFormatting>
  <conditionalFormatting sqref="I11">
    <cfRule type="cellIs" dxfId="131" priority="132" operator="equal">
      <formula>0</formula>
    </cfRule>
  </conditionalFormatting>
  <conditionalFormatting sqref="I11">
    <cfRule type="cellIs" dxfId="130" priority="131" operator="equal">
      <formula>"NA"</formula>
    </cfRule>
  </conditionalFormatting>
  <conditionalFormatting sqref="I11">
    <cfRule type="cellIs" dxfId="129" priority="130" operator="equal">
      <formula>"NA"</formula>
    </cfRule>
  </conditionalFormatting>
  <conditionalFormatting sqref="I11">
    <cfRule type="cellIs" dxfId="128" priority="129" operator="equal">
      <formula>"NaN"</formula>
    </cfRule>
  </conditionalFormatting>
  <conditionalFormatting sqref="I12">
    <cfRule type="cellIs" dxfId="127" priority="128" operator="equal">
      <formula>0</formula>
    </cfRule>
  </conditionalFormatting>
  <conditionalFormatting sqref="I12">
    <cfRule type="cellIs" dxfId="126" priority="127" operator="equal">
      <formula>"NA"</formula>
    </cfRule>
  </conditionalFormatting>
  <conditionalFormatting sqref="I12">
    <cfRule type="cellIs" dxfId="125" priority="126" operator="equal">
      <formula>"NA"</formula>
    </cfRule>
  </conditionalFormatting>
  <conditionalFormatting sqref="I12">
    <cfRule type="cellIs" dxfId="124" priority="125" operator="equal">
      <formula>"NaN"</formula>
    </cfRule>
  </conditionalFormatting>
  <conditionalFormatting sqref="I13">
    <cfRule type="cellIs" dxfId="123" priority="124" operator="equal">
      <formula>0</formula>
    </cfRule>
  </conditionalFormatting>
  <conditionalFormatting sqref="I13">
    <cfRule type="cellIs" dxfId="122" priority="123" operator="equal">
      <formula>"NA"</formula>
    </cfRule>
  </conditionalFormatting>
  <conditionalFormatting sqref="I13">
    <cfRule type="cellIs" dxfId="121" priority="122" operator="equal">
      <formula>"NA"</formula>
    </cfRule>
  </conditionalFormatting>
  <conditionalFormatting sqref="I13">
    <cfRule type="cellIs" dxfId="120" priority="121" operator="equal">
      <formula>"NaN"</formula>
    </cfRule>
  </conditionalFormatting>
  <conditionalFormatting sqref="I16:I18">
    <cfRule type="cellIs" dxfId="119" priority="120" operator="equal">
      <formula>0</formula>
    </cfRule>
  </conditionalFormatting>
  <conditionalFormatting sqref="I16:I18">
    <cfRule type="cellIs" dxfId="118" priority="119" operator="equal">
      <formula>"NA"</formula>
    </cfRule>
  </conditionalFormatting>
  <conditionalFormatting sqref="I16:I18">
    <cfRule type="cellIs" dxfId="117" priority="118" operator="equal">
      <formula>"NA"</formula>
    </cfRule>
  </conditionalFormatting>
  <conditionalFormatting sqref="I16:I18">
    <cfRule type="cellIs" dxfId="116" priority="117" operator="equal">
      <formula>"NaN"</formula>
    </cfRule>
  </conditionalFormatting>
  <conditionalFormatting sqref="I20">
    <cfRule type="cellIs" dxfId="115" priority="116" operator="equal">
      <formula>0</formula>
    </cfRule>
  </conditionalFormatting>
  <conditionalFormatting sqref="I20">
    <cfRule type="cellIs" dxfId="114" priority="115" operator="equal">
      <formula>"NA"</formula>
    </cfRule>
  </conditionalFormatting>
  <conditionalFormatting sqref="I20">
    <cfRule type="cellIs" dxfId="113" priority="114" operator="equal">
      <formula>"NA"</formula>
    </cfRule>
  </conditionalFormatting>
  <conditionalFormatting sqref="I20">
    <cfRule type="cellIs" dxfId="112" priority="113" operator="equal">
      <formula>"NaN"</formula>
    </cfRule>
  </conditionalFormatting>
  <conditionalFormatting sqref="I27:I28">
    <cfRule type="cellIs" dxfId="111" priority="112" operator="equal">
      <formula>0</formula>
    </cfRule>
  </conditionalFormatting>
  <conditionalFormatting sqref="I27:I28">
    <cfRule type="cellIs" dxfId="110" priority="111" operator="equal">
      <formula>"NA"</formula>
    </cfRule>
  </conditionalFormatting>
  <conditionalFormatting sqref="I27:I28">
    <cfRule type="cellIs" dxfId="109" priority="110" operator="equal">
      <formula>"NA"</formula>
    </cfRule>
  </conditionalFormatting>
  <conditionalFormatting sqref="I27:I28">
    <cfRule type="cellIs" dxfId="108" priority="109" operator="equal">
      <formula>"NaN"</formula>
    </cfRule>
  </conditionalFormatting>
  <conditionalFormatting sqref="I30:I31">
    <cfRule type="cellIs" dxfId="107" priority="108" operator="equal">
      <formula>0</formula>
    </cfRule>
  </conditionalFormatting>
  <conditionalFormatting sqref="I30:I31">
    <cfRule type="cellIs" dxfId="106" priority="107" operator="equal">
      <formula>"NA"</formula>
    </cfRule>
  </conditionalFormatting>
  <conditionalFormatting sqref="I30:I31">
    <cfRule type="cellIs" dxfId="105" priority="106" operator="equal">
      <formula>"NA"</formula>
    </cfRule>
  </conditionalFormatting>
  <conditionalFormatting sqref="I30:I31">
    <cfRule type="cellIs" dxfId="104" priority="105" operator="equal">
      <formula>"NaN"</formula>
    </cfRule>
  </conditionalFormatting>
  <conditionalFormatting sqref="I33:I35">
    <cfRule type="cellIs" dxfId="103" priority="104" operator="equal">
      <formula>0</formula>
    </cfRule>
  </conditionalFormatting>
  <conditionalFormatting sqref="I33:I35">
    <cfRule type="cellIs" dxfId="102" priority="103" operator="equal">
      <formula>"NA"</formula>
    </cfRule>
  </conditionalFormatting>
  <conditionalFormatting sqref="I33:I35">
    <cfRule type="cellIs" dxfId="101" priority="102" operator="equal">
      <formula>"NA"</formula>
    </cfRule>
  </conditionalFormatting>
  <conditionalFormatting sqref="I33:I35">
    <cfRule type="cellIs" dxfId="100" priority="101" operator="equal">
      <formula>"NaN"</formula>
    </cfRule>
  </conditionalFormatting>
  <conditionalFormatting sqref="I37">
    <cfRule type="cellIs" dxfId="99" priority="100" operator="equal">
      <formula>0</formula>
    </cfRule>
  </conditionalFormatting>
  <conditionalFormatting sqref="I37">
    <cfRule type="cellIs" dxfId="98" priority="99" operator="equal">
      <formula>"NA"</formula>
    </cfRule>
  </conditionalFormatting>
  <conditionalFormatting sqref="I37">
    <cfRule type="cellIs" dxfId="97" priority="98" operator="equal">
      <formula>"NA"</formula>
    </cfRule>
  </conditionalFormatting>
  <conditionalFormatting sqref="I37">
    <cfRule type="cellIs" dxfId="96" priority="97" operator="equal">
      <formula>"NaN"</formula>
    </cfRule>
  </conditionalFormatting>
  <conditionalFormatting sqref="I41">
    <cfRule type="cellIs" dxfId="95" priority="96" operator="equal">
      <formula>0</formula>
    </cfRule>
  </conditionalFormatting>
  <conditionalFormatting sqref="I41">
    <cfRule type="cellIs" dxfId="94" priority="95" operator="equal">
      <formula>"NA"</formula>
    </cfRule>
  </conditionalFormatting>
  <conditionalFormatting sqref="I41">
    <cfRule type="cellIs" dxfId="93" priority="94" operator="equal">
      <formula>"NA"</formula>
    </cfRule>
  </conditionalFormatting>
  <conditionalFormatting sqref="I41">
    <cfRule type="cellIs" dxfId="92" priority="93" operator="equal">
      <formula>"NaN"</formula>
    </cfRule>
  </conditionalFormatting>
  <conditionalFormatting sqref="I43:I45">
    <cfRule type="cellIs" dxfId="91" priority="92" operator="equal">
      <formula>0</formula>
    </cfRule>
  </conditionalFormatting>
  <conditionalFormatting sqref="I43:I45">
    <cfRule type="cellIs" dxfId="90" priority="91" operator="equal">
      <formula>"NA"</formula>
    </cfRule>
  </conditionalFormatting>
  <conditionalFormatting sqref="I43:I45">
    <cfRule type="cellIs" dxfId="89" priority="90" operator="equal">
      <formula>"NA"</formula>
    </cfRule>
  </conditionalFormatting>
  <conditionalFormatting sqref="I43:I45">
    <cfRule type="cellIs" dxfId="88" priority="89" operator="equal">
      <formula>"NaN"</formula>
    </cfRule>
  </conditionalFormatting>
  <conditionalFormatting sqref="I48">
    <cfRule type="cellIs" dxfId="87" priority="88" operator="equal">
      <formula>0</formula>
    </cfRule>
  </conditionalFormatting>
  <conditionalFormatting sqref="I48">
    <cfRule type="cellIs" dxfId="86" priority="87" operator="equal">
      <formula>"NA"</formula>
    </cfRule>
  </conditionalFormatting>
  <conditionalFormatting sqref="I48">
    <cfRule type="cellIs" dxfId="85" priority="86" operator="equal">
      <formula>"NA"</formula>
    </cfRule>
  </conditionalFormatting>
  <conditionalFormatting sqref="I48">
    <cfRule type="cellIs" dxfId="84" priority="85" operator="equal">
      <formula>"NaN"</formula>
    </cfRule>
  </conditionalFormatting>
  <conditionalFormatting sqref="I50">
    <cfRule type="cellIs" dxfId="83" priority="84" operator="equal">
      <formula>0</formula>
    </cfRule>
  </conditionalFormatting>
  <conditionalFormatting sqref="I50">
    <cfRule type="cellIs" dxfId="82" priority="83" operator="equal">
      <formula>"NA"</formula>
    </cfRule>
  </conditionalFormatting>
  <conditionalFormatting sqref="I50">
    <cfRule type="cellIs" dxfId="81" priority="82" operator="equal">
      <formula>"NA"</formula>
    </cfRule>
  </conditionalFormatting>
  <conditionalFormatting sqref="I50">
    <cfRule type="cellIs" dxfId="80" priority="81" operator="equal">
      <formula>"NaN"</formula>
    </cfRule>
  </conditionalFormatting>
  <conditionalFormatting sqref="I52:I53">
    <cfRule type="cellIs" dxfId="79" priority="80" operator="equal">
      <formula>0</formula>
    </cfRule>
  </conditionalFormatting>
  <conditionalFormatting sqref="I52:I53">
    <cfRule type="cellIs" dxfId="78" priority="79" operator="equal">
      <formula>"NA"</formula>
    </cfRule>
  </conditionalFormatting>
  <conditionalFormatting sqref="I52:I53">
    <cfRule type="cellIs" dxfId="77" priority="78" operator="equal">
      <formula>"NA"</formula>
    </cfRule>
  </conditionalFormatting>
  <conditionalFormatting sqref="I52:I53">
    <cfRule type="cellIs" dxfId="76" priority="77" operator="equal">
      <formula>"NaN"</formula>
    </cfRule>
  </conditionalFormatting>
  <conditionalFormatting sqref="S19">
    <cfRule type="cellIs" dxfId="75" priority="76" operator="equal">
      <formula>0</formula>
    </cfRule>
  </conditionalFormatting>
  <conditionalFormatting sqref="S19">
    <cfRule type="cellIs" dxfId="74" priority="75" operator="equal">
      <formula>"NA"</formula>
    </cfRule>
  </conditionalFormatting>
  <conditionalFormatting sqref="S19">
    <cfRule type="cellIs" dxfId="73" priority="74" operator="equal">
      <formula>"NA"</formula>
    </cfRule>
  </conditionalFormatting>
  <conditionalFormatting sqref="S19">
    <cfRule type="cellIs" dxfId="72" priority="73" operator="equal">
      <formula>"NaN"</formula>
    </cfRule>
  </conditionalFormatting>
  <conditionalFormatting sqref="S21">
    <cfRule type="cellIs" dxfId="71" priority="72" operator="equal">
      <formula>0</formula>
    </cfRule>
  </conditionalFormatting>
  <conditionalFormatting sqref="S21">
    <cfRule type="cellIs" dxfId="70" priority="71" operator="equal">
      <formula>"NA"</formula>
    </cfRule>
  </conditionalFormatting>
  <conditionalFormatting sqref="S21">
    <cfRule type="cellIs" dxfId="69" priority="70" operator="equal">
      <formula>"NA"</formula>
    </cfRule>
  </conditionalFormatting>
  <conditionalFormatting sqref="S21">
    <cfRule type="cellIs" dxfId="68" priority="69" operator="equal">
      <formula>"NaN"</formula>
    </cfRule>
  </conditionalFormatting>
  <conditionalFormatting sqref="S22">
    <cfRule type="cellIs" dxfId="67" priority="68" operator="equal">
      <formula>0</formula>
    </cfRule>
  </conditionalFormatting>
  <conditionalFormatting sqref="S22">
    <cfRule type="cellIs" dxfId="66" priority="67" operator="equal">
      <formula>"NA"</formula>
    </cfRule>
  </conditionalFormatting>
  <conditionalFormatting sqref="S22">
    <cfRule type="cellIs" dxfId="65" priority="66" operator="equal">
      <formula>"NA"</formula>
    </cfRule>
  </conditionalFormatting>
  <conditionalFormatting sqref="S22">
    <cfRule type="cellIs" dxfId="64" priority="65" operator="equal">
      <formula>"NaN"</formula>
    </cfRule>
  </conditionalFormatting>
  <conditionalFormatting sqref="S38">
    <cfRule type="cellIs" dxfId="63" priority="64" operator="equal">
      <formula>0</formula>
    </cfRule>
  </conditionalFormatting>
  <conditionalFormatting sqref="S38">
    <cfRule type="cellIs" dxfId="62" priority="63" operator="equal">
      <formula>"NA"</formula>
    </cfRule>
  </conditionalFormatting>
  <conditionalFormatting sqref="S38">
    <cfRule type="cellIs" dxfId="61" priority="62" operator="equal">
      <formula>"NA"</formula>
    </cfRule>
  </conditionalFormatting>
  <conditionalFormatting sqref="S38">
    <cfRule type="cellIs" dxfId="60" priority="61" operator="equal">
      <formula>"NaN"</formula>
    </cfRule>
  </conditionalFormatting>
  <conditionalFormatting sqref="S51">
    <cfRule type="cellIs" dxfId="59" priority="60" operator="equal">
      <formula>0</formula>
    </cfRule>
  </conditionalFormatting>
  <conditionalFormatting sqref="S51">
    <cfRule type="cellIs" dxfId="58" priority="59" operator="equal">
      <formula>"NA"</formula>
    </cfRule>
  </conditionalFormatting>
  <conditionalFormatting sqref="S51">
    <cfRule type="cellIs" dxfId="57" priority="58" operator="equal">
      <formula>"NA"</formula>
    </cfRule>
  </conditionalFormatting>
  <conditionalFormatting sqref="S51">
    <cfRule type="cellIs" dxfId="56" priority="57" operator="equal">
      <formula>"NaN"</formula>
    </cfRule>
  </conditionalFormatting>
  <conditionalFormatting sqref="V53">
    <cfRule type="cellIs" dxfId="55" priority="56" operator="equal">
      <formula>0</formula>
    </cfRule>
  </conditionalFormatting>
  <conditionalFormatting sqref="V53">
    <cfRule type="cellIs" dxfId="54" priority="55" operator="equal">
      <formula>"NA"</formula>
    </cfRule>
  </conditionalFormatting>
  <conditionalFormatting sqref="V53">
    <cfRule type="cellIs" dxfId="53" priority="54" operator="equal">
      <formula>"NA"</formula>
    </cfRule>
  </conditionalFormatting>
  <conditionalFormatting sqref="V53">
    <cfRule type="cellIs" dxfId="52" priority="53" operator="equal">
      <formula>"NaN"</formula>
    </cfRule>
  </conditionalFormatting>
  <conditionalFormatting sqref="V45">
    <cfRule type="cellIs" dxfId="51" priority="52" operator="equal">
      <formula>0</formula>
    </cfRule>
  </conditionalFormatting>
  <conditionalFormatting sqref="V45">
    <cfRule type="cellIs" dxfId="50" priority="51" operator="equal">
      <formula>"NA"</formula>
    </cfRule>
  </conditionalFormatting>
  <conditionalFormatting sqref="V45">
    <cfRule type="cellIs" dxfId="49" priority="50" operator="equal">
      <formula>"NA"</formula>
    </cfRule>
  </conditionalFormatting>
  <conditionalFormatting sqref="V45">
    <cfRule type="cellIs" dxfId="48" priority="49" operator="equal">
      <formula>"NaN"</formula>
    </cfRule>
  </conditionalFormatting>
  <conditionalFormatting sqref="V44">
    <cfRule type="cellIs" dxfId="47" priority="48" operator="equal">
      <formula>0</formula>
    </cfRule>
  </conditionalFormatting>
  <conditionalFormatting sqref="V44">
    <cfRule type="cellIs" dxfId="46" priority="47" operator="equal">
      <formula>"NA"</formula>
    </cfRule>
  </conditionalFormatting>
  <conditionalFormatting sqref="V44">
    <cfRule type="cellIs" dxfId="45" priority="46" operator="equal">
      <formula>"NA"</formula>
    </cfRule>
  </conditionalFormatting>
  <conditionalFormatting sqref="V44">
    <cfRule type="cellIs" dxfId="44" priority="45" operator="equal">
      <formula>"NaN"</formula>
    </cfRule>
  </conditionalFormatting>
  <conditionalFormatting sqref="V43">
    <cfRule type="cellIs" dxfId="43" priority="44" operator="equal">
      <formula>0</formula>
    </cfRule>
  </conditionalFormatting>
  <conditionalFormatting sqref="V43">
    <cfRule type="cellIs" dxfId="42" priority="43" operator="equal">
      <formula>"NA"</formula>
    </cfRule>
  </conditionalFormatting>
  <conditionalFormatting sqref="V43">
    <cfRule type="cellIs" dxfId="41" priority="42" operator="equal">
      <formula>"NA"</formula>
    </cfRule>
  </conditionalFormatting>
  <conditionalFormatting sqref="V43">
    <cfRule type="cellIs" dxfId="40" priority="41" operator="equal">
      <formula>"NaN"</formula>
    </cfRule>
  </conditionalFormatting>
  <conditionalFormatting sqref="V41">
    <cfRule type="cellIs" dxfId="39" priority="40" operator="equal">
      <formula>0</formula>
    </cfRule>
  </conditionalFormatting>
  <conditionalFormatting sqref="V41">
    <cfRule type="cellIs" dxfId="38" priority="39" operator="equal">
      <formula>"NA"</formula>
    </cfRule>
  </conditionalFormatting>
  <conditionalFormatting sqref="V41">
    <cfRule type="cellIs" dxfId="37" priority="38" operator="equal">
      <formula>"NA"</formula>
    </cfRule>
  </conditionalFormatting>
  <conditionalFormatting sqref="V41">
    <cfRule type="cellIs" dxfId="36" priority="37" operator="equal">
      <formula>"NaN"</formula>
    </cfRule>
  </conditionalFormatting>
  <conditionalFormatting sqref="V37">
    <cfRule type="cellIs" dxfId="35" priority="36" operator="equal">
      <formula>0</formula>
    </cfRule>
  </conditionalFormatting>
  <conditionalFormatting sqref="V37">
    <cfRule type="cellIs" dxfId="34" priority="35" operator="equal">
      <formula>"NA"</formula>
    </cfRule>
  </conditionalFormatting>
  <conditionalFormatting sqref="V37">
    <cfRule type="cellIs" dxfId="33" priority="34" operator="equal">
      <formula>"NA"</formula>
    </cfRule>
  </conditionalFormatting>
  <conditionalFormatting sqref="V37">
    <cfRule type="cellIs" dxfId="32" priority="33" operator="equal">
      <formula>"NaN"</formula>
    </cfRule>
  </conditionalFormatting>
  <conditionalFormatting sqref="V33:V35">
    <cfRule type="cellIs" dxfId="31" priority="32" operator="equal">
      <formula>0</formula>
    </cfRule>
  </conditionalFormatting>
  <conditionalFormatting sqref="V33:V35">
    <cfRule type="cellIs" dxfId="30" priority="31" operator="equal">
      <formula>"NA"</formula>
    </cfRule>
  </conditionalFormatting>
  <conditionalFormatting sqref="V33:V35">
    <cfRule type="cellIs" dxfId="29" priority="30" operator="equal">
      <formula>"NA"</formula>
    </cfRule>
  </conditionalFormatting>
  <conditionalFormatting sqref="V33:V35">
    <cfRule type="cellIs" dxfId="28" priority="29" operator="equal">
      <formula>"NaN"</formula>
    </cfRule>
  </conditionalFormatting>
  <conditionalFormatting sqref="V31">
    <cfRule type="cellIs" dxfId="27" priority="28" operator="equal">
      <formula>0</formula>
    </cfRule>
  </conditionalFormatting>
  <conditionalFormatting sqref="V31">
    <cfRule type="cellIs" dxfId="26" priority="27" operator="equal">
      <formula>"NA"</formula>
    </cfRule>
  </conditionalFormatting>
  <conditionalFormatting sqref="V31">
    <cfRule type="cellIs" dxfId="25" priority="26" operator="equal">
      <formula>"NA"</formula>
    </cfRule>
  </conditionalFormatting>
  <conditionalFormatting sqref="V31">
    <cfRule type="cellIs" dxfId="24" priority="25" operator="equal">
      <formula>"NaN"</formula>
    </cfRule>
  </conditionalFormatting>
  <conditionalFormatting sqref="V27:V28">
    <cfRule type="cellIs" dxfId="23" priority="24" operator="equal">
      <formula>0</formula>
    </cfRule>
  </conditionalFormatting>
  <conditionalFormatting sqref="V27:V28">
    <cfRule type="cellIs" dxfId="22" priority="23" operator="equal">
      <formula>"NA"</formula>
    </cfRule>
  </conditionalFormatting>
  <conditionalFormatting sqref="V27:V28">
    <cfRule type="cellIs" dxfId="21" priority="22" operator="equal">
      <formula>"NA"</formula>
    </cfRule>
  </conditionalFormatting>
  <conditionalFormatting sqref="V27:V28">
    <cfRule type="cellIs" dxfId="20" priority="21" operator="equal">
      <formula>"NaN"</formula>
    </cfRule>
  </conditionalFormatting>
  <conditionalFormatting sqref="V20">
    <cfRule type="cellIs" dxfId="19" priority="20" operator="equal">
      <formula>0</formula>
    </cfRule>
  </conditionalFormatting>
  <conditionalFormatting sqref="V20">
    <cfRule type="cellIs" dxfId="18" priority="19" operator="equal">
      <formula>"NA"</formula>
    </cfRule>
  </conditionalFormatting>
  <conditionalFormatting sqref="V20">
    <cfRule type="cellIs" dxfId="17" priority="18" operator="equal">
      <formula>"NA"</formula>
    </cfRule>
  </conditionalFormatting>
  <conditionalFormatting sqref="V20">
    <cfRule type="cellIs" dxfId="16" priority="17" operator="equal">
      <formula>"NaN"</formula>
    </cfRule>
  </conditionalFormatting>
  <conditionalFormatting sqref="V18">
    <cfRule type="cellIs" dxfId="15" priority="16" operator="equal">
      <formula>0</formula>
    </cfRule>
  </conditionalFormatting>
  <conditionalFormatting sqref="V18">
    <cfRule type="cellIs" dxfId="14" priority="15" operator="equal">
      <formula>"NA"</formula>
    </cfRule>
  </conditionalFormatting>
  <conditionalFormatting sqref="V18">
    <cfRule type="cellIs" dxfId="13" priority="14" operator="equal">
      <formula>"NA"</formula>
    </cfRule>
  </conditionalFormatting>
  <conditionalFormatting sqref="V18">
    <cfRule type="cellIs" dxfId="12" priority="13" operator="equal">
      <formula>"NaN"</formula>
    </cfRule>
  </conditionalFormatting>
  <conditionalFormatting sqref="V16">
    <cfRule type="cellIs" dxfId="11" priority="12" operator="equal">
      <formula>0</formula>
    </cfRule>
  </conditionalFormatting>
  <conditionalFormatting sqref="V16">
    <cfRule type="cellIs" dxfId="10" priority="11" operator="equal">
      <formula>"NA"</formula>
    </cfRule>
  </conditionalFormatting>
  <conditionalFormatting sqref="V16">
    <cfRule type="cellIs" dxfId="9" priority="10" operator="equal">
      <formula>"NA"</formula>
    </cfRule>
  </conditionalFormatting>
  <conditionalFormatting sqref="V16">
    <cfRule type="cellIs" dxfId="8" priority="9" operator="equal">
      <formula>"NaN"</formula>
    </cfRule>
  </conditionalFormatting>
  <conditionalFormatting sqref="V11:V12">
    <cfRule type="cellIs" dxfId="7" priority="8" operator="equal">
      <formula>0</formula>
    </cfRule>
  </conditionalFormatting>
  <conditionalFormatting sqref="V11:V12">
    <cfRule type="cellIs" dxfId="6" priority="7" operator="equal">
      <formula>"NA"</formula>
    </cfRule>
  </conditionalFormatting>
  <conditionalFormatting sqref="V11:V12">
    <cfRule type="cellIs" dxfId="5" priority="6" operator="equal">
      <formula>"NA"</formula>
    </cfRule>
  </conditionalFormatting>
  <conditionalFormatting sqref="V11:V12">
    <cfRule type="cellIs" dxfId="4" priority="5" operator="equal">
      <formula>"NaN"</formula>
    </cfRule>
  </conditionalFormatting>
  <conditionalFormatting sqref="V6:V7">
    <cfRule type="cellIs" dxfId="3" priority="4" operator="equal">
      <formula>0</formula>
    </cfRule>
  </conditionalFormatting>
  <conditionalFormatting sqref="V6:V7">
    <cfRule type="cellIs" dxfId="2" priority="3" operator="equal">
      <formula>"NA"</formula>
    </cfRule>
  </conditionalFormatting>
  <conditionalFormatting sqref="V6:V7">
    <cfRule type="cellIs" dxfId="1" priority="2" operator="equal">
      <formula>"NA"</formula>
    </cfRule>
  </conditionalFormatting>
  <conditionalFormatting sqref="V6:V7">
    <cfRule type="cellIs" dxfId="0" priority="1" operator="equal">
      <formula>"NaN"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1766F-3BC0-AA4D-BA9D-96CE1A45B8E0}">
  <dimension ref="B2:K83"/>
  <sheetViews>
    <sheetView topLeftCell="A67" zoomScale="120" zoomScaleNormal="120" workbookViewId="0">
      <selection activeCell="I81" sqref="I81"/>
    </sheetView>
  </sheetViews>
  <sheetFormatPr baseColWidth="10" defaultColWidth="8.83203125" defaultRowHeight="16"/>
  <cols>
    <col min="1" max="1" width="8.83203125" style="3"/>
    <col min="2" max="2" width="12.1640625" style="3" customWidth="1"/>
    <col min="3" max="3" width="16" style="3" customWidth="1"/>
    <col min="4" max="4" width="16.33203125" style="3" customWidth="1"/>
    <col min="5" max="5" width="31.1640625" style="3" customWidth="1"/>
    <col min="6" max="6" width="12.6640625" style="3" bestFit="1" customWidth="1"/>
    <col min="7" max="7" width="15" style="3" bestFit="1" customWidth="1"/>
    <col min="8" max="8" width="16" style="3" bestFit="1" customWidth="1"/>
    <col min="9" max="9" width="47.1640625" style="3" customWidth="1"/>
    <col min="10" max="10" width="13.33203125" style="3" bestFit="1" customWidth="1"/>
    <col min="11" max="11" width="11" style="3" bestFit="1" customWidth="1"/>
    <col min="12" max="12" width="16" style="3" bestFit="1" customWidth="1"/>
    <col min="13" max="16384" width="8.83203125" style="3"/>
  </cols>
  <sheetData>
    <row r="2" spans="2:11">
      <c r="F2" s="599" t="s">
        <v>174</v>
      </c>
      <c r="G2" s="600"/>
      <c r="H2" s="601"/>
    </row>
    <row r="3" spans="2:11">
      <c r="F3" s="28" t="s">
        <v>25</v>
      </c>
      <c r="G3" s="14" t="s">
        <v>67</v>
      </c>
      <c r="H3" s="188" t="s">
        <v>172</v>
      </c>
    </row>
    <row r="4" spans="2:11">
      <c r="F4" s="185" t="s">
        <v>26</v>
      </c>
      <c r="G4" s="19" t="s">
        <v>67</v>
      </c>
      <c r="H4" s="20" t="s">
        <v>173</v>
      </c>
    </row>
    <row r="6" spans="2:11">
      <c r="F6" s="596" t="s">
        <v>171</v>
      </c>
      <c r="G6" s="597"/>
      <c r="H6" s="598"/>
    </row>
    <row r="7" spans="2:11">
      <c r="F7" s="191">
        <v>1</v>
      </c>
      <c r="G7" s="192">
        <v>2</v>
      </c>
      <c r="H7" s="192">
        <v>3</v>
      </c>
      <c r="I7" s="42"/>
      <c r="J7" s="42"/>
      <c r="K7" s="42"/>
    </row>
    <row r="8" spans="2:11" s="9" customFormat="1" ht="17" customHeight="1">
      <c r="B8" s="21" t="s">
        <v>0</v>
      </c>
      <c r="C8" s="22" t="s">
        <v>1</v>
      </c>
      <c r="D8" s="22" t="s">
        <v>2</v>
      </c>
      <c r="E8" s="23" t="s">
        <v>24</v>
      </c>
      <c r="F8" s="189" t="s">
        <v>21</v>
      </c>
      <c r="G8" s="190" t="s">
        <v>22</v>
      </c>
      <c r="H8" s="27" t="s">
        <v>23</v>
      </c>
    </row>
    <row r="9" spans="2:11">
      <c r="B9" s="12">
        <v>101</v>
      </c>
      <c r="C9" s="13">
        <v>42793</v>
      </c>
      <c r="D9" s="13">
        <v>42795</v>
      </c>
      <c r="E9" s="14" t="s">
        <v>3</v>
      </c>
      <c r="F9" s="179" t="s">
        <v>26</v>
      </c>
      <c r="G9" s="180" t="s">
        <v>26</v>
      </c>
      <c r="H9" s="181" t="s">
        <v>26</v>
      </c>
    </row>
    <row r="10" spans="2:11">
      <c r="B10" s="15">
        <v>102</v>
      </c>
      <c r="C10" s="5">
        <v>42814</v>
      </c>
      <c r="D10" s="5">
        <v>42817</v>
      </c>
      <c r="E10" s="3" t="s">
        <v>3</v>
      </c>
      <c r="F10" s="182" t="s">
        <v>26</v>
      </c>
      <c r="G10" s="183" t="s">
        <v>26</v>
      </c>
      <c r="H10" s="184" t="s">
        <v>26</v>
      </c>
    </row>
    <row r="11" spans="2:11">
      <c r="B11" s="15">
        <v>103</v>
      </c>
      <c r="C11" s="5">
        <v>42832</v>
      </c>
      <c r="D11" s="5">
        <v>42835</v>
      </c>
      <c r="E11" s="3" t="s">
        <v>3</v>
      </c>
      <c r="F11" s="182" t="s">
        <v>26</v>
      </c>
      <c r="G11" s="183" t="s">
        <v>26</v>
      </c>
      <c r="H11" s="184" t="s">
        <v>26</v>
      </c>
    </row>
    <row r="12" spans="2:11">
      <c r="B12" s="15">
        <v>104</v>
      </c>
      <c r="C12" s="5">
        <v>42839</v>
      </c>
      <c r="D12" s="5">
        <v>42842</v>
      </c>
      <c r="E12" s="3" t="s">
        <v>3</v>
      </c>
      <c r="F12" s="182" t="s">
        <v>26</v>
      </c>
      <c r="G12" s="183" t="s">
        <v>26</v>
      </c>
      <c r="H12" s="184" t="s">
        <v>26</v>
      </c>
      <c r="I12" s="221"/>
      <c r="J12" s="221"/>
      <c r="K12" s="221"/>
    </row>
    <row r="13" spans="2:11">
      <c r="B13" s="17">
        <v>105</v>
      </c>
      <c r="C13" s="18">
        <v>42860</v>
      </c>
      <c r="D13" s="18">
        <v>42863</v>
      </c>
      <c r="E13" s="19" t="s">
        <v>3</v>
      </c>
      <c r="F13" s="185" t="s">
        <v>26</v>
      </c>
      <c r="G13" s="186" t="s">
        <v>26</v>
      </c>
      <c r="H13" s="187" t="s">
        <v>26</v>
      </c>
      <c r="I13" s="219"/>
      <c r="J13" s="220"/>
      <c r="K13" s="219"/>
    </row>
    <row r="14" spans="2:11" ht="17">
      <c r="B14" s="12">
        <v>201</v>
      </c>
      <c r="C14" s="13">
        <v>42909</v>
      </c>
      <c r="D14" s="24" t="s">
        <v>4</v>
      </c>
      <c r="E14" s="14"/>
      <c r="F14" s="182" t="s">
        <v>26</v>
      </c>
      <c r="G14" s="3" t="s">
        <v>25</v>
      </c>
      <c r="H14" s="184" t="s">
        <v>26</v>
      </c>
      <c r="I14" s="44"/>
      <c r="J14" s="44"/>
    </row>
    <row r="15" spans="2:11">
      <c r="B15" s="25">
        <v>202</v>
      </c>
      <c r="C15" s="7">
        <v>42912</v>
      </c>
      <c r="D15" s="7">
        <v>42915</v>
      </c>
      <c r="F15" s="29" t="s">
        <v>25</v>
      </c>
      <c r="G15" s="3" t="s">
        <v>25</v>
      </c>
      <c r="H15" s="184" t="s">
        <v>26</v>
      </c>
      <c r="I15" s="44"/>
      <c r="J15" s="44"/>
    </row>
    <row r="16" spans="2:11">
      <c r="B16" s="25">
        <v>203</v>
      </c>
      <c r="C16" s="7">
        <v>42954</v>
      </c>
      <c r="D16" s="7">
        <v>42957</v>
      </c>
      <c r="F16" s="182" t="s">
        <v>26</v>
      </c>
      <c r="G16" s="3" t="s">
        <v>25</v>
      </c>
      <c r="H16" s="184" t="s">
        <v>26</v>
      </c>
      <c r="I16" s="44"/>
      <c r="J16" s="44"/>
    </row>
    <row r="17" spans="2:10">
      <c r="B17" s="15">
        <v>204</v>
      </c>
      <c r="C17" s="5">
        <v>42961</v>
      </c>
      <c r="D17" s="5">
        <v>42964</v>
      </c>
      <c r="E17" s="3" t="s">
        <v>5</v>
      </c>
      <c r="F17" s="29" t="s">
        <v>25</v>
      </c>
      <c r="G17" s="3" t="s">
        <v>25</v>
      </c>
      <c r="H17" s="184" t="s">
        <v>26</v>
      </c>
      <c r="I17" s="44"/>
      <c r="J17" s="44"/>
    </row>
    <row r="18" spans="2:10">
      <c r="B18" s="25">
        <v>205</v>
      </c>
      <c r="C18" s="7">
        <v>42965</v>
      </c>
      <c r="D18" s="7">
        <v>42968</v>
      </c>
      <c r="F18" s="29" t="s">
        <v>25</v>
      </c>
      <c r="G18" s="3" t="s">
        <v>25</v>
      </c>
      <c r="H18" s="184" t="s">
        <v>26</v>
      </c>
      <c r="I18" s="44"/>
      <c r="J18" s="44"/>
    </row>
    <row r="19" spans="2:10">
      <c r="B19" s="15">
        <v>206</v>
      </c>
      <c r="C19" s="5">
        <v>42993</v>
      </c>
      <c r="D19" s="5">
        <v>42996</v>
      </c>
      <c r="F19" s="182" t="s">
        <v>26</v>
      </c>
      <c r="G19" s="3" t="s">
        <v>25</v>
      </c>
      <c r="H19" s="184" t="s">
        <v>26</v>
      </c>
      <c r="I19" s="44"/>
      <c r="J19" s="44"/>
    </row>
    <row r="20" spans="2:10">
      <c r="B20" s="25">
        <v>207</v>
      </c>
      <c r="C20" s="7">
        <v>42996</v>
      </c>
      <c r="D20" s="7">
        <v>42999</v>
      </c>
      <c r="F20" s="29" t="s">
        <v>25</v>
      </c>
      <c r="G20" s="3" t="s">
        <v>25</v>
      </c>
      <c r="H20" s="184" t="s">
        <v>26</v>
      </c>
      <c r="I20" s="44"/>
      <c r="J20" s="44"/>
    </row>
    <row r="21" spans="2:10">
      <c r="B21" s="25">
        <v>208</v>
      </c>
      <c r="C21" s="7">
        <v>42996</v>
      </c>
      <c r="D21" s="7">
        <v>42999</v>
      </c>
      <c r="F21" s="29" t="s">
        <v>25</v>
      </c>
      <c r="G21" s="3" t="s">
        <v>25</v>
      </c>
      <c r="H21" s="184" t="s">
        <v>26</v>
      </c>
      <c r="I21" s="44"/>
      <c r="J21" s="44"/>
    </row>
    <row r="22" spans="2:10">
      <c r="B22" s="25">
        <v>209</v>
      </c>
      <c r="C22" s="7">
        <v>43007</v>
      </c>
      <c r="D22" s="7">
        <v>43010</v>
      </c>
      <c r="E22" s="3" t="s">
        <v>6</v>
      </c>
      <c r="F22" s="29" t="s">
        <v>25</v>
      </c>
      <c r="G22" s="3" t="s">
        <v>25</v>
      </c>
      <c r="H22" s="184" t="s">
        <v>26</v>
      </c>
      <c r="I22" s="44"/>
      <c r="J22" s="44"/>
    </row>
    <row r="23" spans="2:10" ht="17">
      <c r="B23" s="25">
        <v>210</v>
      </c>
      <c r="C23" s="7">
        <v>43007</v>
      </c>
      <c r="D23" s="6" t="s">
        <v>7</v>
      </c>
      <c r="E23" s="3" t="s">
        <v>8</v>
      </c>
      <c r="F23" s="182" t="s">
        <v>26</v>
      </c>
      <c r="G23" s="3" t="s">
        <v>25</v>
      </c>
      <c r="H23" s="184" t="s">
        <v>26</v>
      </c>
      <c r="I23" s="44"/>
      <c r="J23" s="44"/>
    </row>
    <row r="24" spans="2:10">
      <c r="B24" s="15">
        <v>211</v>
      </c>
      <c r="C24" s="5">
        <v>43010</v>
      </c>
      <c r="D24" s="5">
        <v>43013</v>
      </c>
      <c r="F24" s="29" t="s">
        <v>25</v>
      </c>
      <c r="G24" s="3" t="s">
        <v>25</v>
      </c>
      <c r="H24" s="184" t="s">
        <v>26</v>
      </c>
      <c r="I24" s="44"/>
      <c r="J24" s="44"/>
    </row>
    <row r="25" spans="2:10">
      <c r="B25" s="25">
        <v>212</v>
      </c>
      <c r="C25" s="7">
        <v>43021</v>
      </c>
      <c r="D25" s="10">
        <v>43024</v>
      </c>
      <c r="F25" s="29" t="s">
        <v>25</v>
      </c>
      <c r="G25" s="3" t="s">
        <v>25</v>
      </c>
      <c r="H25" s="184" t="s">
        <v>26</v>
      </c>
      <c r="I25" s="44"/>
      <c r="J25" s="44"/>
    </row>
    <row r="26" spans="2:10">
      <c r="B26" s="25">
        <v>213</v>
      </c>
      <c r="C26" s="7">
        <v>43024</v>
      </c>
      <c r="D26" s="7">
        <v>43027</v>
      </c>
      <c r="E26" s="3" t="s">
        <v>9</v>
      </c>
      <c r="F26" s="29" t="s">
        <v>25</v>
      </c>
      <c r="G26" s="3" t="s">
        <v>25</v>
      </c>
      <c r="H26" s="184" t="s">
        <v>26</v>
      </c>
      <c r="I26" s="44"/>
      <c r="J26" s="44"/>
    </row>
    <row r="27" spans="2:10">
      <c r="B27" s="25">
        <v>214</v>
      </c>
      <c r="C27" s="7">
        <v>43031</v>
      </c>
      <c r="D27" s="7">
        <v>43034</v>
      </c>
      <c r="F27" s="29" t="s">
        <v>25</v>
      </c>
      <c r="G27" s="3" t="s">
        <v>25</v>
      </c>
      <c r="H27" s="184" t="s">
        <v>26</v>
      </c>
      <c r="I27" s="44"/>
      <c r="J27" s="44"/>
    </row>
    <row r="28" spans="2:10">
      <c r="B28" s="25">
        <v>215</v>
      </c>
      <c r="C28" s="7">
        <v>43035</v>
      </c>
      <c r="D28" s="7">
        <v>43038</v>
      </c>
      <c r="F28" s="29" t="s">
        <v>25</v>
      </c>
      <c r="G28" s="3" t="s">
        <v>25</v>
      </c>
      <c r="H28" s="184" t="s">
        <v>26</v>
      </c>
      <c r="I28" s="44"/>
      <c r="J28" s="44"/>
    </row>
    <row r="29" spans="2:10">
      <c r="B29" s="25">
        <v>216</v>
      </c>
      <c r="C29" s="7">
        <v>43035</v>
      </c>
      <c r="D29" s="7">
        <v>43038</v>
      </c>
      <c r="F29" s="29" t="s">
        <v>25</v>
      </c>
      <c r="G29" s="3" t="s">
        <v>25</v>
      </c>
      <c r="H29" s="184" t="s">
        <v>26</v>
      </c>
      <c r="I29" s="44"/>
      <c r="J29" s="44"/>
    </row>
    <row r="30" spans="2:10">
      <c r="B30" s="25">
        <v>217</v>
      </c>
      <c r="C30" s="7">
        <v>43038</v>
      </c>
      <c r="D30" s="7">
        <v>43041</v>
      </c>
      <c r="F30" s="29" t="s">
        <v>25</v>
      </c>
      <c r="G30" s="3" t="s">
        <v>25</v>
      </c>
      <c r="H30" s="184" t="s">
        <v>26</v>
      </c>
      <c r="I30" s="44"/>
      <c r="J30" s="44"/>
    </row>
    <row r="31" spans="2:10">
      <c r="B31" s="25">
        <v>218</v>
      </c>
      <c r="C31" s="10">
        <v>43042</v>
      </c>
      <c r="D31" s="10">
        <v>43045</v>
      </c>
      <c r="F31" s="29" t="s">
        <v>25</v>
      </c>
      <c r="G31" s="3" t="s">
        <v>25</v>
      </c>
      <c r="H31" s="184" t="s">
        <v>26</v>
      </c>
      <c r="I31" s="44"/>
      <c r="J31" s="44"/>
    </row>
    <row r="32" spans="2:10">
      <c r="B32" s="25">
        <v>219</v>
      </c>
      <c r="C32" s="7">
        <v>43052</v>
      </c>
      <c r="D32" s="7">
        <v>43055</v>
      </c>
      <c r="F32" s="29" t="s">
        <v>25</v>
      </c>
      <c r="G32" s="3" t="s">
        <v>25</v>
      </c>
      <c r="H32" s="184" t="s">
        <v>26</v>
      </c>
      <c r="I32" s="44"/>
      <c r="J32" s="44"/>
    </row>
    <row r="33" spans="2:10">
      <c r="B33" s="25">
        <v>220</v>
      </c>
      <c r="C33" s="7">
        <v>43066</v>
      </c>
      <c r="D33" s="7">
        <v>43069</v>
      </c>
      <c r="E33" s="3" t="s">
        <v>10</v>
      </c>
      <c r="F33" s="29" t="s">
        <v>25</v>
      </c>
      <c r="G33" s="3" t="s">
        <v>25</v>
      </c>
      <c r="H33" s="184" t="s">
        <v>26</v>
      </c>
      <c r="I33" s="44"/>
      <c r="J33" s="44"/>
    </row>
    <row r="34" spans="2:10">
      <c r="B34" s="25">
        <v>221</v>
      </c>
      <c r="C34" s="7">
        <v>43066</v>
      </c>
      <c r="D34" s="10">
        <v>43069</v>
      </c>
      <c r="F34" s="182" t="s">
        <v>26</v>
      </c>
      <c r="G34" s="3" t="s">
        <v>25</v>
      </c>
      <c r="H34" s="184" t="s">
        <v>26</v>
      </c>
      <c r="I34" s="44"/>
      <c r="J34" s="44"/>
    </row>
    <row r="35" spans="2:10">
      <c r="B35" s="25">
        <v>222</v>
      </c>
      <c r="C35" s="7">
        <v>43073</v>
      </c>
      <c r="D35" s="7">
        <v>43076</v>
      </c>
      <c r="F35" s="29" t="s">
        <v>25</v>
      </c>
      <c r="G35" s="3" t="s">
        <v>25</v>
      </c>
      <c r="H35" s="184" t="s">
        <v>26</v>
      </c>
      <c r="I35" s="44"/>
      <c r="J35" s="44"/>
    </row>
    <row r="36" spans="2:10">
      <c r="B36" s="15">
        <v>223</v>
      </c>
      <c r="C36" s="5">
        <v>43105</v>
      </c>
      <c r="D36" s="5">
        <v>43108</v>
      </c>
      <c r="F36" s="182" t="s">
        <v>26</v>
      </c>
      <c r="G36" s="3" t="s">
        <v>179</v>
      </c>
      <c r="H36" s="16" t="s">
        <v>25</v>
      </c>
      <c r="I36" s="44"/>
      <c r="J36" s="44"/>
    </row>
    <row r="37" spans="2:10">
      <c r="B37" s="15">
        <v>224</v>
      </c>
      <c r="C37" s="5">
        <v>43122</v>
      </c>
      <c r="D37" s="5">
        <v>43125</v>
      </c>
      <c r="F37" s="182" t="s">
        <v>26</v>
      </c>
      <c r="G37" s="3" t="s">
        <v>179</v>
      </c>
      <c r="H37" s="16" t="s">
        <v>25</v>
      </c>
      <c r="I37" s="44"/>
      <c r="J37" s="44"/>
    </row>
    <row r="38" spans="2:10">
      <c r="B38" s="15">
        <v>225</v>
      </c>
      <c r="C38" s="5">
        <v>43126</v>
      </c>
      <c r="D38" s="5">
        <v>43129</v>
      </c>
      <c r="F38" s="182" t="s">
        <v>26</v>
      </c>
      <c r="G38" s="3" t="s">
        <v>179</v>
      </c>
      <c r="H38" s="16" t="s">
        <v>25</v>
      </c>
      <c r="I38" s="44"/>
      <c r="J38" s="44"/>
    </row>
    <row r="39" spans="2:10">
      <c r="B39" s="15">
        <v>226</v>
      </c>
      <c r="C39" s="5">
        <v>43140</v>
      </c>
      <c r="D39" s="5">
        <v>43143</v>
      </c>
      <c r="F39" s="182" t="s">
        <v>26</v>
      </c>
      <c r="G39" s="183" t="s">
        <v>26</v>
      </c>
      <c r="H39" s="16" t="s">
        <v>25</v>
      </c>
      <c r="I39" s="44"/>
      <c r="J39" s="44"/>
    </row>
    <row r="40" spans="2:10">
      <c r="B40" s="15">
        <v>227</v>
      </c>
      <c r="C40" s="5">
        <v>43140</v>
      </c>
      <c r="D40" s="5">
        <v>43143</v>
      </c>
      <c r="F40" s="182" t="s">
        <v>26</v>
      </c>
      <c r="G40" s="183" t="s">
        <v>26</v>
      </c>
      <c r="H40" s="16" t="s">
        <v>25</v>
      </c>
      <c r="I40" s="44"/>
      <c r="J40" s="44"/>
    </row>
    <row r="41" spans="2:10">
      <c r="B41" s="15">
        <v>228</v>
      </c>
      <c r="C41" s="5">
        <v>43196</v>
      </c>
      <c r="D41" s="5">
        <v>43199</v>
      </c>
      <c r="F41" s="29" t="s">
        <v>25</v>
      </c>
      <c r="G41" s="3" t="s">
        <v>25</v>
      </c>
      <c r="H41" s="184" t="s">
        <v>26</v>
      </c>
      <c r="I41" s="44"/>
      <c r="J41" s="44"/>
    </row>
    <row r="42" spans="2:10">
      <c r="B42" s="15">
        <v>229</v>
      </c>
      <c r="C42" s="5">
        <v>43203</v>
      </c>
      <c r="D42" s="5">
        <v>43206</v>
      </c>
      <c r="F42" s="182" t="s">
        <v>26</v>
      </c>
      <c r="G42" s="3" t="s">
        <v>25</v>
      </c>
      <c r="H42" s="184" t="s">
        <v>26</v>
      </c>
      <c r="I42" s="44"/>
      <c r="J42" s="44"/>
    </row>
    <row r="43" spans="2:10">
      <c r="B43" s="15">
        <v>230</v>
      </c>
      <c r="C43" s="5">
        <v>43269</v>
      </c>
      <c r="D43" s="5">
        <v>43272</v>
      </c>
      <c r="F43" s="29" t="s">
        <v>25</v>
      </c>
      <c r="G43" s="3" t="s">
        <v>25</v>
      </c>
      <c r="H43" s="184" t="s">
        <v>26</v>
      </c>
      <c r="I43" s="44"/>
      <c r="J43" s="44"/>
    </row>
    <row r="44" spans="2:10">
      <c r="B44" s="15">
        <v>231</v>
      </c>
      <c r="C44" s="5">
        <v>43269</v>
      </c>
      <c r="D44" s="5">
        <v>43272</v>
      </c>
      <c r="F44" s="29" t="s">
        <v>25</v>
      </c>
      <c r="G44" s="3" t="s">
        <v>25</v>
      </c>
      <c r="H44" s="184" t="s">
        <v>26</v>
      </c>
      <c r="I44" s="44"/>
      <c r="J44" s="44"/>
    </row>
    <row r="45" spans="2:10">
      <c r="B45" s="15">
        <v>232</v>
      </c>
      <c r="C45" s="5">
        <v>43283</v>
      </c>
      <c r="D45" s="5">
        <v>43286</v>
      </c>
      <c r="E45" s="3" t="s">
        <v>11</v>
      </c>
      <c r="F45" s="29" t="s">
        <v>25</v>
      </c>
      <c r="G45" s="3" t="s">
        <v>25</v>
      </c>
      <c r="H45" s="184" t="s">
        <v>26</v>
      </c>
      <c r="I45" s="44"/>
      <c r="J45" s="44"/>
    </row>
    <row r="46" spans="2:10">
      <c r="B46" s="15">
        <v>233</v>
      </c>
      <c r="C46" s="5">
        <v>43294</v>
      </c>
      <c r="D46" s="5">
        <v>43297</v>
      </c>
      <c r="F46" s="29" t="s">
        <v>25</v>
      </c>
      <c r="G46" s="3" t="s">
        <v>25</v>
      </c>
      <c r="H46" s="184" t="s">
        <v>26</v>
      </c>
      <c r="I46" s="44"/>
      <c r="J46" s="44"/>
    </row>
    <row r="47" spans="2:10">
      <c r="B47" s="15">
        <v>234</v>
      </c>
      <c r="C47" s="5">
        <v>43297</v>
      </c>
      <c r="D47" s="5">
        <v>43300</v>
      </c>
      <c r="F47" s="29" t="s">
        <v>25</v>
      </c>
      <c r="G47" s="3" t="s">
        <v>25</v>
      </c>
      <c r="H47" s="184" t="s">
        <v>26</v>
      </c>
      <c r="I47" s="44"/>
      <c r="J47" s="44"/>
    </row>
    <row r="48" spans="2:10">
      <c r="B48" s="15">
        <v>235</v>
      </c>
      <c r="C48" s="11">
        <v>43301</v>
      </c>
      <c r="D48" s="11">
        <v>43304</v>
      </c>
      <c r="F48" s="29" t="s">
        <v>25</v>
      </c>
      <c r="G48" s="3" t="s">
        <v>25</v>
      </c>
      <c r="H48" s="184" t="s">
        <v>26</v>
      </c>
      <c r="I48" s="44"/>
      <c r="J48" s="44"/>
    </row>
    <row r="49" spans="2:10" ht="17">
      <c r="B49" s="15">
        <v>236</v>
      </c>
      <c r="C49" s="5">
        <v>43304</v>
      </c>
      <c r="D49" s="8" t="s">
        <v>12</v>
      </c>
      <c r="E49" s="3" t="s">
        <v>13</v>
      </c>
      <c r="F49" s="29" t="s">
        <v>25</v>
      </c>
      <c r="G49" s="3" t="s">
        <v>25</v>
      </c>
      <c r="H49" s="184" t="s">
        <v>26</v>
      </c>
      <c r="I49" s="44"/>
      <c r="J49" s="44"/>
    </row>
    <row r="50" spans="2:10" ht="17">
      <c r="B50" s="15">
        <v>237</v>
      </c>
      <c r="C50" s="5">
        <v>43308</v>
      </c>
      <c r="D50" s="8" t="s">
        <v>14</v>
      </c>
      <c r="E50" s="3" t="s">
        <v>15</v>
      </c>
      <c r="F50" s="29" t="s">
        <v>25</v>
      </c>
      <c r="G50" s="3" t="s">
        <v>25</v>
      </c>
      <c r="H50" s="184" t="s">
        <v>26</v>
      </c>
      <c r="I50" s="44"/>
      <c r="J50" s="44"/>
    </row>
    <row r="51" spans="2:10">
      <c r="B51" s="15">
        <v>238</v>
      </c>
      <c r="C51" s="5">
        <v>43318</v>
      </c>
      <c r="D51" s="5">
        <v>43321</v>
      </c>
      <c r="F51" s="29" t="s">
        <v>25</v>
      </c>
      <c r="G51" s="3" t="s">
        <v>25</v>
      </c>
      <c r="H51" s="184" t="s">
        <v>26</v>
      </c>
      <c r="I51" s="44"/>
      <c r="J51" s="44"/>
    </row>
    <row r="52" spans="2:10" ht="17">
      <c r="B52" s="26">
        <v>239</v>
      </c>
      <c r="C52" s="11">
        <v>43322</v>
      </c>
      <c r="D52" s="11" t="s">
        <v>16</v>
      </c>
      <c r="E52" s="3" t="s">
        <v>17</v>
      </c>
      <c r="F52" s="29" t="s">
        <v>25</v>
      </c>
      <c r="G52" s="3" t="s">
        <v>25</v>
      </c>
      <c r="H52" s="184" t="s">
        <v>26</v>
      </c>
      <c r="I52" s="44"/>
      <c r="J52" s="44"/>
    </row>
    <row r="53" spans="2:10">
      <c r="B53" s="15">
        <v>240</v>
      </c>
      <c r="C53" s="5">
        <v>43325</v>
      </c>
      <c r="D53" s="5">
        <v>43328</v>
      </c>
      <c r="F53" s="29" t="s">
        <v>25</v>
      </c>
      <c r="G53" s="3" t="s">
        <v>25</v>
      </c>
      <c r="H53" s="184" t="s">
        <v>26</v>
      </c>
      <c r="I53" s="44"/>
      <c r="J53" s="44"/>
    </row>
    <row r="54" spans="2:10">
      <c r="B54" s="15">
        <v>241</v>
      </c>
      <c r="C54" s="5">
        <v>43329</v>
      </c>
      <c r="D54" s="5">
        <v>43332</v>
      </c>
      <c r="F54" s="29" t="s">
        <v>25</v>
      </c>
      <c r="G54" s="3" t="s">
        <v>25</v>
      </c>
      <c r="H54" s="184" t="s">
        <v>26</v>
      </c>
    </row>
    <row r="55" spans="2:10">
      <c r="B55" s="15">
        <v>242</v>
      </c>
      <c r="C55" s="5">
        <v>43336</v>
      </c>
      <c r="D55" s="5">
        <v>43339</v>
      </c>
      <c r="F55" s="29" t="s">
        <v>25</v>
      </c>
      <c r="G55" s="3" t="s">
        <v>25</v>
      </c>
      <c r="H55" s="184" t="s">
        <v>26</v>
      </c>
    </row>
    <row r="56" spans="2:10">
      <c r="B56" s="15">
        <v>243</v>
      </c>
      <c r="C56" s="5">
        <v>43339</v>
      </c>
      <c r="D56" s="5">
        <v>43342</v>
      </c>
      <c r="F56" s="29" t="s">
        <v>25</v>
      </c>
      <c r="G56" s="3" t="s">
        <v>25</v>
      </c>
      <c r="H56" s="184" t="s">
        <v>26</v>
      </c>
    </row>
    <row r="57" spans="2:10">
      <c r="B57" s="15">
        <v>244</v>
      </c>
      <c r="C57" s="5">
        <v>43350</v>
      </c>
      <c r="D57" s="5">
        <v>43353</v>
      </c>
      <c r="F57" s="182" t="s">
        <v>26</v>
      </c>
      <c r="G57" s="3" t="s">
        <v>25</v>
      </c>
      <c r="H57" s="184" t="s">
        <v>26</v>
      </c>
    </row>
    <row r="58" spans="2:10">
      <c r="B58" s="15">
        <v>245</v>
      </c>
      <c r="C58" s="5">
        <v>43353</v>
      </c>
      <c r="D58" s="5">
        <v>43356</v>
      </c>
      <c r="F58" s="29" t="s">
        <v>25</v>
      </c>
      <c r="G58" s="3" t="s">
        <v>25</v>
      </c>
      <c r="H58" s="184" t="s">
        <v>26</v>
      </c>
    </row>
    <row r="59" spans="2:10">
      <c r="B59" s="15">
        <v>246</v>
      </c>
      <c r="C59" s="5">
        <v>43381</v>
      </c>
      <c r="D59" s="5">
        <v>43384</v>
      </c>
      <c r="E59" s="3" t="s">
        <v>18</v>
      </c>
      <c r="F59" s="29" t="s">
        <v>25</v>
      </c>
      <c r="G59" s="3" t="s">
        <v>25</v>
      </c>
      <c r="H59" s="184" t="s">
        <v>26</v>
      </c>
    </row>
    <row r="60" spans="2:10">
      <c r="B60" s="15">
        <v>247</v>
      </c>
      <c r="C60" s="5">
        <v>43395</v>
      </c>
      <c r="D60" s="5">
        <v>43398</v>
      </c>
      <c r="F60" s="29" t="s">
        <v>25</v>
      </c>
      <c r="G60" s="3" t="s">
        <v>25</v>
      </c>
      <c r="H60" s="184" t="s">
        <v>26</v>
      </c>
    </row>
    <row r="61" spans="2:10">
      <c r="B61" s="15">
        <v>248</v>
      </c>
      <c r="C61" s="5">
        <v>43395</v>
      </c>
      <c r="D61" s="5">
        <v>43398</v>
      </c>
      <c r="F61" s="29" t="s">
        <v>25</v>
      </c>
      <c r="G61" s="3" t="s">
        <v>25</v>
      </c>
      <c r="H61" s="184" t="s">
        <v>26</v>
      </c>
    </row>
    <row r="62" spans="2:10">
      <c r="B62" s="15">
        <v>249</v>
      </c>
      <c r="C62" s="5">
        <v>43399</v>
      </c>
      <c r="D62" s="5">
        <v>43402</v>
      </c>
      <c r="F62" s="29" t="s">
        <v>25</v>
      </c>
      <c r="G62" s="3" t="s">
        <v>25</v>
      </c>
      <c r="H62" s="184" t="s">
        <v>26</v>
      </c>
    </row>
    <row r="63" spans="2:10">
      <c r="B63" s="15">
        <v>250</v>
      </c>
      <c r="C63" s="5">
        <v>43402</v>
      </c>
      <c r="D63" s="5">
        <v>43405</v>
      </c>
      <c r="F63" s="29" t="s">
        <v>25</v>
      </c>
      <c r="G63" s="3" t="s">
        <v>25</v>
      </c>
      <c r="H63" s="184" t="s">
        <v>26</v>
      </c>
    </row>
    <row r="64" spans="2:10" ht="49" customHeight="1">
      <c r="B64" s="15">
        <v>251</v>
      </c>
      <c r="C64" s="5">
        <v>43416</v>
      </c>
      <c r="D64" s="5">
        <v>43420</v>
      </c>
      <c r="E64" s="4" t="s">
        <v>19</v>
      </c>
      <c r="F64" s="182" t="s">
        <v>26</v>
      </c>
      <c r="G64" s="3" t="s">
        <v>25</v>
      </c>
      <c r="H64" s="184" t="s">
        <v>26</v>
      </c>
    </row>
    <row r="65" spans="2:9">
      <c r="B65" s="15">
        <v>252</v>
      </c>
      <c r="C65" s="5">
        <v>43434</v>
      </c>
      <c r="D65" s="5">
        <v>43437</v>
      </c>
      <c r="F65" s="29" t="s">
        <v>25</v>
      </c>
      <c r="G65" s="3" t="s">
        <v>25</v>
      </c>
      <c r="H65" s="184" t="s">
        <v>26</v>
      </c>
    </row>
    <row r="66" spans="2:9">
      <c r="B66" s="15">
        <v>253</v>
      </c>
      <c r="C66" s="5">
        <v>43434</v>
      </c>
      <c r="D66" s="5">
        <v>43437</v>
      </c>
      <c r="F66" s="29" t="s">
        <v>25</v>
      </c>
      <c r="G66" s="3" t="s">
        <v>25</v>
      </c>
      <c r="H66" s="184" t="s">
        <v>26</v>
      </c>
    </row>
    <row r="67" spans="2:9">
      <c r="B67" s="15">
        <v>254</v>
      </c>
      <c r="C67" s="5">
        <v>43476</v>
      </c>
      <c r="D67" s="5">
        <v>43479</v>
      </c>
      <c r="F67" s="29" t="s">
        <v>25</v>
      </c>
      <c r="G67" s="183" t="s">
        <v>26</v>
      </c>
      <c r="H67" s="184" t="s">
        <v>26</v>
      </c>
    </row>
    <row r="68" spans="2:9">
      <c r="B68" s="15">
        <v>255</v>
      </c>
      <c r="C68" s="5">
        <v>43490</v>
      </c>
      <c r="D68" s="5">
        <v>43493</v>
      </c>
      <c r="F68" s="29" t="s">
        <v>25</v>
      </c>
      <c r="G68" s="183" t="s">
        <v>26</v>
      </c>
      <c r="H68" s="184" t="s">
        <v>26</v>
      </c>
    </row>
    <row r="69" spans="2:9">
      <c r="B69" s="15">
        <v>256</v>
      </c>
      <c r="C69" s="5">
        <v>43500</v>
      </c>
      <c r="D69" s="5">
        <v>43503</v>
      </c>
      <c r="F69" s="29" t="s">
        <v>25</v>
      </c>
      <c r="G69" s="183" t="s">
        <v>26</v>
      </c>
      <c r="H69" s="184" t="s">
        <v>26</v>
      </c>
    </row>
    <row r="70" spans="2:9" s="9" customFormat="1" ht="51">
      <c r="B70" s="263">
        <v>257</v>
      </c>
      <c r="C70" s="264">
        <v>43539</v>
      </c>
      <c r="D70" s="265" t="s">
        <v>20</v>
      </c>
      <c r="E70" s="266"/>
      <c r="F70" s="267" t="s">
        <v>26</v>
      </c>
      <c r="G70" s="268" t="s">
        <v>26</v>
      </c>
      <c r="H70" s="269" t="s">
        <v>26</v>
      </c>
      <c r="I70" s="6" t="s">
        <v>180</v>
      </c>
    </row>
    <row r="71" spans="2:9">
      <c r="B71" s="15">
        <v>258</v>
      </c>
      <c r="C71" s="5">
        <v>43539</v>
      </c>
      <c r="D71" s="5">
        <v>43542</v>
      </c>
      <c r="F71" s="29" t="s">
        <v>25</v>
      </c>
      <c r="G71" s="183" t="s">
        <v>26</v>
      </c>
      <c r="H71" s="184" t="s">
        <v>26</v>
      </c>
    </row>
    <row r="72" spans="2:9">
      <c r="B72" s="15">
        <v>259</v>
      </c>
      <c r="C72" s="5">
        <v>43546</v>
      </c>
      <c r="D72" s="5">
        <v>43549</v>
      </c>
      <c r="F72" s="29" t="s">
        <v>25</v>
      </c>
      <c r="G72" s="183" t="s">
        <v>26</v>
      </c>
      <c r="H72" s="184" t="s">
        <v>26</v>
      </c>
    </row>
    <row r="73" spans="2:9">
      <c r="B73" s="15">
        <v>260</v>
      </c>
      <c r="C73" s="5">
        <v>43553</v>
      </c>
      <c r="D73" s="5">
        <v>43556</v>
      </c>
      <c r="F73" s="29" t="s">
        <v>25</v>
      </c>
      <c r="G73" s="183" t="s">
        <v>26</v>
      </c>
      <c r="H73" s="184" t="s">
        <v>26</v>
      </c>
    </row>
    <row r="74" spans="2:9">
      <c r="B74" s="15">
        <v>261</v>
      </c>
      <c r="C74" s="5">
        <v>43567</v>
      </c>
      <c r="D74" s="5">
        <v>43570</v>
      </c>
      <c r="F74" s="29" t="s">
        <v>25</v>
      </c>
      <c r="G74" s="183" t="s">
        <v>26</v>
      </c>
      <c r="H74" s="184" t="s">
        <v>26</v>
      </c>
    </row>
    <row r="75" spans="2:9">
      <c r="B75" s="15">
        <v>262</v>
      </c>
      <c r="C75" s="5">
        <v>43574</v>
      </c>
      <c r="D75" s="5">
        <v>43577</v>
      </c>
      <c r="F75" s="29" t="s">
        <v>25</v>
      </c>
      <c r="G75" s="183" t="s">
        <v>26</v>
      </c>
      <c r="H75" s="184" t="s">
        <v>26</v>
      </c>
    </row>
    <row r="76" spans="2:9" ht="17">
      <c r="B76" s="15">
        <v>263</v>
      </c>
      <c r="C76" s="5">
        <v>43574</v>
      </c>
      <c r="D76" s="4" t="s">
        <v>4</v>
      </c>
      <c r="F76" s="29" t="s">
        <v>25</v>
      </c>
      <c r="G76" s="183" t="s">
        <v>26</v>
      </c>
      <c r="H76" s="184" t="s">
        <v>26</v>
      </c>
    </row>
    <row r="77" spans="2:9">
      <c r="B77" s="15">
        <v>264</v>
      </c>
      <c r="C77" s="5">
        <v>43595</v>
      </c>
      <c r="D77" s="5">
        <v>43598</v>
      </c>
      <c r="F77" s="29" t="s">
        <v>25</v>
      </c>
      <c r="G77" s="183" t="s">
        <v>26</v>
      </c>
      <c r="H77" s="184" t="s">
        <v>26</v>
      </c>
    </row>
    <row r="78" spans="2:9">
      <c r="B78" s="15">
        <v>265</v>
      </c>
      <c r="C78" s="5">
        <v>43616</v>
      </c>
      <c r="D78" s="5">
        <v>43619</v>
      </c>
      <c r="F78" s="29" t="s">
        <v>25</v>
      </c>
      <c r="G78" s="183" t="s">
        <v>26</v>
      </c>
      <c r="H78" s="184" t="s">
        <v>26</v>
      </c>
    </row>
    <row r="79" spans="2:9">
      <c r="B79" s="15">
        <v>266</v>
      </c>
      <c r="C79" s="5">
        <v>43616</v>
      </c>
      <c r="D79" s="5">
        <v>43620</v>
      </c>
      <c r="F79" s="29" t="s">
        <v>25</v>
      </c>
      <c r="G79" s="183" t="s">
        <v>26</v>
      </c>
      <c r="H79" s="184" t="s">
        <v>26</v>
      </c>
    </row>
    <row r="80" spans="2:9">
      <c r="B80" s="15">
        <v>267</v>
      </c>
      <c r="C80" s="5">
        <v>43637</v>
      </c>
      <c r="D80" s="5">
        <v>43640</v>
      </c>
      <c r="F80" s="29" t="s">
        <v>25</v>
      </c>
      <c r="G80" s="183" t="s">
        <v>26</v>
      </c>
      <c r="H80" s="184" t="s">
        <v>26</v>
      </c>
    </row>
    <row r="81" spans="2:9" s="9" customFormat="1" ht="102">
      <c r="B81" s="263">
        <v>268</v>
      </c>
      <c r="C81" s="264">
        <v>43644</v>
      </c>
      <c r="D81" s="264">
        <v>43647</v>
      </c>
      <c r="E81" s="266"/>
      <c r="F81" s="267" t="s">
        <v>26</v>
      </c>
      <c r="G81" s="268" t="s">
        <v>26</v>
      </c>
      <c r="H81" s="269" t="s">
        <v>26</v>
      </c>
      <c r="I81" s="6" t="s">
        <v>181</v>
      </c>
    </row>
    <row r="82" spans="2:9">
      <c r="B82" s="15">
        <v>269</v>
      </c>
      <c r="C82" s="5">
        <v>43644</v>
      </c>
      <c r="D82" s="5">
        <v>43647</v>
      </c>
      <c r="F82" s="29" t="s">
        <v>25</v>
      </c>
      <c r="G82" s="183" t="s">
        <v>26</v>
      </c>
      <c r="H82" s="184" t="s">
        <v>26</v>
      </c>
    </row>
    <row r="83" spans="2:9">
      <c r="B83" s="17">
        <v>270</v>
      </c>
      <c r="C83" s="18">
        <v>43654</v>
      </c>
      <c r="D83" s="18">
        <v>43657</v>
      </c>
      <c r="E83" s="19"/>
      <c r="F83" s="30" t="s">
        <v>25</v>
      </c>
      <c r="G83" s="186" t="s">
        <v>26</v>
      </c>
      <c r="H83" s="187" t="s">
        <v>26</v>
      </c>
    </row>
  </sheetData>
  <mergeCells count="2">
    <mergeCell ref="F6:H6"/>
    <mergeCell ref="F2:H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82FA9-D204-6D49-9CF9-DD07EBA96964}">
  <dimension ref="A3:P40"/>
  <sheetViews>
    <sheetView topLeftCell="A3" zoomScale="130" zoomScaleNormal="130" workbookViewId="0">
      <selection activeCell="N6" sqref="N6:O6"/>
    </sheetView>
  </sheetViews>
  <sheetFormatPr baseColWidth="10" defaultColWidth="4.33203125" defaultRowHeight="16"/>
  <cols>
    <col min="1" max="5" width="4.33203125" style="193"/>
    <col min="6" max="6" width="2.33203125" style="193" customWidth="1"/>
    <col min="7" max="8" width="4.33203125" style="193"/>
    <col min="9" max="9" width="4.33203125" style="193" customWidth="1"/>
    <col min="10" max="10" width="4.33203125" style="193"/>
    <col min="11" max="11" width="2.33203125" style="193" customWidth="1"/>
    <col min="12" max="16384" width="4.33203125" style="193"/>
  </cols>
  <sheetData>
    <row r="3" spans="1:16">
      <c r="A3" s="151"/>
      <c r="B3" s="151"/>
      <c r="C3" s="151"/>
      <c r="D3" s="151"/>
      <c r="E3" s="151"/>
      <c r="F3" s="151"/>
      <c r="G3" s="151"/>
      <c r="H3" s="151"/>
      <c r="I3" s="151"/>
      <c r="J3" s="151"/>
      <c r="K3" s="151"/>
      <c r="L3" s="151"/>
      <c r="M3" s="151"/>
      <c r="N3" s="151"/>
      <c r="O3" s="151"/>
      <c r="P3" s="151"/>
    </row>
    <row r="4" spans="1:16">
      <c r="A4" s="151"/>
      <c r="B4" s="602" t="s">
        <v>177</v>
      </c>
      <c r="C4" s="603"/>
      <c r="D4" s="603"/>
      <c r="E4" s="604"/>
      <c r="F4" s="197"/>
      <c r="G4" s="602" t="s">
        <v>177</v>
      </c>
      <c r="H4" s="603"/>
      <c r="I4" s="603"/>
      <c r="J4" s="604"/>
      <c r="K4" s="198"/>
      <c r="L4" s="602" t="s">
        <v>177</v>
      </c>
      <c r="M4" s="603"/>
      <c r="N4" s="603"/>
      <c r="O4" s="604"/>
      <c r="P4" s="151"/>
    </row>
    <row r="5" spans="1:16" s="196" customFormat="1" ht="76" customHeight="1">
      <c r="A5" s="199"/>
      <c r="B5" s="209" t="s">
        <v>43</v>
      </c>
      <c r="C5" s="214" t="s">
        <v>170</v>
      </c>
      <c r="D5" s="214" t="s">
        <v>178</v>
      </c>
      <c r="E5" s="215" t="s">
        <v>23</v>
      </c>
      <c r="F5" s="200"/>
      <c r="G5" s="209" t="s">
        <v>43</v>
      </c>
      <c r="H5" s="214" t="s">
        <v>170</v>
      </c>
      <c r="I5" s="214" t="s">
        <v>178</v>
      </c>
      <c r="J5" s="215" t="s">
        <v>23</v>
      </c>
      <c r="K5" s="199"/>
      <c r="L5" s="209" t="s">
        <v>43</v>
      </c>
      <c r="M5" s="214" t="s">
        <v>170</v>
      </c>
      <c r="N5" s="214" t="s">
        <v>178</v>
      </c>
      <c r="O5" s="215" t="s">
        <v>23</v>
      </c>
      <c r="P5" s="199"/>
    </row>
    <row r="6" spans="1:16" ht="19">
      <c r="A6" s="151"/>
      <c r="B6" s="210">
        <v>201</v>
      </c>
      <c r="C6" s="201" t="s">
        <v>176</v>
      </c>
      <c r="D6" s="202" t="s">
        <v>175</v>
      </c>
      <c r="E6" s="203" t="s">
        <v>176</v>
      </c>
      <c r="F6" s="201"/>
      <c r="G6" s="210">
        <v>225</v>
      </c>
      <c r="H6" s="201" t="s">
        <v>176</v>
      </c>
      <c r="I6" s="202" t="s">
        <v>175</v>
      </c>
      <c r="J6" s="204" t="s">
        <v>175</v>
      </c>
      <c r="K6" s="151"/>
      <c r="L6" s="210">
        <v>248</v>
      </c>
      <c r="M6" s="202" t="s">
        <v>175</v>
      </c>
      <c r="N6" s="202" t="s">
        <v>175</v>
      </c>
      <c r="O6" s="203" t="s">
        <v>176</v>
      </c>
      <c r="P6" s="151"/>
    </row>
    <row r="7" spans="1:16" ht="19">
      <c r="A7" s="151"/>
      <c r="B7" s="211">
        <v>202</v>
      </c>
      <c r="C7" s="202" t="s">
        <v>175</v>
      </c>
      <c r="D7" s="202" t="s">
        <v>175</v>
      </c>
      <c r="E7" s="203" t="s">
        <v>176</v>
      </c>
      <c r="F7" s="201"/>
      <c r="G7" s="210">
        <v>226</v>
      </c>
      <c r="H7" s="201" t="s">
        <v>176</v>
      </c>
      <c r="I7" s="201" t="s">
        <v>176</v>
      </c>
      <c r="J7" s="204" t="s">
        <v>175</v>
      </c>
      <c r="K7" s="151"/>
      <c r="L7" s="210">
        <v>249</v>
      </c>
      <c r="M7" s="202" t="s">
        <v>175</v>
      </c>
      <c r="N7" s="202" t="s">
        <v>175</v>
      </c>
      <c r="O7" s="203" t="s">
        <v>176</v>
      </c>
      <c r="P7" s="151"/>
    </row>
    <row r="8" spans="1:16" ht="19">
      <c r="A8" s="151"/>
      <c r="B8" s="211">
        <v>203</v>
      </c>
      <c r="C8" s="201" t="s">
        <v>176</v>
      </c>
      <c r="D8" s="202" t="s">
        <v>175</v>
      </c>
      <c r="E8" s="203" t="s">
        <v>176</v>
      </c>
      <c r="F8" s="201"/>
      <c r="G8" s="210">
        <v>227</v>
      </c>
      <c r="H8" s="201" t="s">
        <v>176</v>
      </c>
      <c r="I8" s="201" t="s">
        <v>176</v>
      </c>
      <c r="J8" s="204" t="s">
        <v>175</v>
      </c>
      <c r="K8" s="151"/>
      <c r="L8" s="210">
        <v>250</v>
      </c>
      <c r="M8" s="202" t="s">
        <v>175</v>
      </c>
      <c r="N8" s="202" t="s">
        <v>175</v>
      </c>
      <c r="O8" s="203" t="s">
        <v>176</v>
      </c>
      <c r="P8" s="151"/>
    </row>
    <row r="9" spans="1:16" ht="19">
      <c r="A9" s="151"/>
      <c r="B9" s="210">
        <v>204</v>
      </c>
      <c r="C9" s="202" t="s">
        <v>175</v>
      </c>
      <c r="D9" s="202" t="s">
        <v>175</v>
      </c>
      <c r="E9" s="203" t="s">
        <v>176</v>
      </c>
      <c r="F9" s="201"/>
      <c r="G9" s="210">
        <v>228</v>
      </c>
      <c r="H9" s="202" t="s">
        <v>175</v>
      </c>
      <c r="I9" s="202" t="s">
        <v>175</v>
      </c>
      <c r="J9" s="203" t="s">
        <v>176</v>
      </c>
      <c r="K9" s="151"/>
      <c r="L9" s="210">
        <v>251</v>
      </c>
      <c r="M9" s="201" t="s">
        <v>176</v>
      </c>
      <c r="N9" s="202" t="s">
        <v>175</v>
      </c>
      <c r="O9" s="203" t="s">
        <v>176</v>
      </c>
      <c r="P9" s="151"/>
    </row>
    <row r="10" spans="1:16" ht="19">
      <c r="A10" s="151"/>
      <c r="B10" s="211">
        <v>205</v>
      </c>
      <c r="C10" s="202" t="s">
        <v>175</v>
      </c>
      <c r="D10" s="202" t="s">
        <v>175</v>
      </c>
      <c r="E10" s="203" t="s">
        <v>176</v>
      </c>
      <c r="F10" s="201"/>
      <c r="G10" s="210">
        <v>229</v>
      </c>
      <c r="H10" s="201" t="s">
        <v>176</v>
      </c>
      <c r="I10" s="202" t="s">
        <v>175</v>
      </c>
      <c r="J10" s="203" t="s">
        <v>176</v>
      </c>
      <c r="K10" s="151"/>
      <c r="L10" s="210">
        <v>252</v>
      </c>
      <c r="M10" s="202" t="s">
        <v>175</v>
      </c>
      <c r="N10" s="202" t="s">
        <v>175</v>
      </c>
      <c r="O10" s="203" t="s">
        <v>176</v>
      </c>
      <c r="P10" s="151"/>
    </row>
    <row r="11" spans="1:16" ht="19">
      <c r="A11" s="151"/>
      <c r="B11" s="210">
        <v>206</v>
      </c>
      <c r="C11" s="201" t="s">
        <v>176</v>
      </c>
      <c r="D11" s="202" t="s">
        <v>175</v>
      </c>
      <c r="E11" s="203" t="s">
        <v>176</v>
      </c>
      <c r="F11" s="201"/>
      <c r="G11" s="210">
        <v>230</v>
      </c>
      <c r="H11" s="202" t="s">
        <v>175</v>
      </c>
      <c r="I11" s="202" t="s">
        <v>175</v>
      </c>
      <c r="J11" s="203" t="s">
        <v>176</v>
      </c>
      <c r="K11" s="151"/>
      <c r="L11" s="210">
        <v>253</v>
      </c>
      <c r="M11" s="202" t="s">
        <v>175</v>
      </c>
      <c r="N11" s="202" t="s">
        <v>175</v>
      </c>
      <c r="O11" s="203" t="s">
        <v>176</v>
      </c>
      <c r="P11" s="151"/>
    </row>
    <row r="12" spans="1:16" ht="19">
      <c r="A12" s="151"/>
      <c r="B12" s="211">
        <v>207</v>
      </c>
      <c r="C12" s="202" t="s">
        <v>175</v>
      </c>
      <c r="D12" s="202" t="s">
        <v>175</v>
      </c>
      <c r="E12" s="203" t="s">
        <v>176</v>
      </c>
      <c r="F12" s="201"/>
      <c r="G12" s="210">
        <v>231</v>
      </c>
      <c r="H12" s="202" t="s">
        <v>175</v>
      </c>
      <c r="I12" s="202" t="s">
        <v>175</v>
      </c>
      <c r="J12" s="203" t="s">
        <v>176</v>
      </c>
      <c r="K12" s="151"/>
      <c r="L12" s="210">
        <v>254</v>
      </c>
      <c r="M12" s="202" t="s">
        <v>175</v>
      </c>
      <c r="N12" s="201" t="s">
        <v>176</v>
      </c>
      <c r="O12" s="203" t="s">
        <v>176</v>
      </c>
      <c r="P12" s="151"/>
    </row>
    <row r="13" spans="1:16" ht="19">
      <c r="A13" s="151"/>
      <c r="B13" s="211">
        <v>208</v>
      </c>
      <c r="C13" s="202" t="s">
        <v>175</v>
      </c>
      <c r="D13" s="202" t="s">
        <v>175</v>
      </c>
      <c r="E13" s="203" t="s">
        <v>176</v>
      </c>
      <c r="F13" s="201"/>
      <c r="G13" s="210">
        <v>232</v>
      </c>
      <c r="H13" s="202" t="s">
        <v>175</v>
      </c>
      <c r="I13" s="202" t="s">
        <v>175</v>
      </c>
      <c r="J13" s="203" t="s">
        <v>176</v>
      </c>
      <c r="K13" s="151"/>
      <c r="L13" s="210">
        <v>255</v>
      </c>
      <c r="M13" s="202" t="s">
        <v>175</v>
      </c>
      <c r="N13" s="201" t="s">
        <v>176</v>
      </c>
      <c r="O13" s="203" t="s">
        <v>176</v>
      </c>
      <c r="P13" s="151"/>
    </row>
    <row r="14" spans="1:16" ht="19">
      <c r="A14" s="151"/>
      <c r="B14" s="211">
        <v>209</v>
      </c>
      <c r="C14" s="202" t="s">
        <v>175</v>
      </c>
      <c r="D14" s="202" t="s">
        <v>175</v>
      </c>
      <c r="E14" s="203" t="s">
        <v>176</v>
      </c>
      <c r="F14" s="201"/>
      <c r="G14" s="210">
        <v>233</v>
      </c>
      <c r="H14" s="202" t="s">
        <v>175</v>
      </c>
      <c r="I14" s="202" t="s">
        <v>175</v>
      </c>
      <c r="J14" s="203" t="s">
        <v>176</v>
      </c>
      <c r="K14" s="151"/>
      <c r="L14" s="210">
        <v>256</v>
      </c>
      <c r="M14" s="202" t="s">
        <v>175</v>
      </c>
      <c r="N14" s="201" t="s">
        <v>176</v>
      </c>
      <c r="O14" s="203" t="s">
        <v>176</v>
      </c>
      <c r="P14" s="151"/>
    </row>
    <row r="15" spans="1:16" ht="19">
      <c r="A15" s="151"/>
      <c r="B15" s="211">
        <v>210</v>
      </c>
      <c r="C15" s="201" t="s">
        <v>176</v>
      </c>
      <c r="D15" s="202" t="s">
        <v>175</v>
      </c>
      <c r="E15" s="203" t="s">
        <v>176</v>
      </c>
      <c r="F15" s="201"/>
      <c r="G15" s="210">
        <v>234</v>
      </c>
      <c r="H15" s="202" t="s">
        <v>175</v>
      </c>
      <c r="I15" s="202" t="s">
        <v>175</v>
      </c>
      <c r="J15" s="203" t="s">
        <v>176</v>
      </c>
      <c r="K15" s="151"/>
      <c r="L15" s="210">
        <v>257</v>
      </c>
      <c r="M15" s="201" t="s">
        <v>176</v>
      </c>
      <c r="N15" s="201" t="s">
        <v>176</v>
      </c>
      <c r="O15" s="203" t="s">
        <v>176</v>
      </c>
      <c r="P15" s="151"/>
    </row>
    <row r="16" spans="1:16" ht="19">
      <c r="A16" s="151"/>
      <c r="B16" s="210">
        <v>211</v>
      </c>
      <c r="C16" s="202" t="s">
        <v>175</v>
      </c>
      <c r="D16" s="202" t="s">
        <v>175</v>
      </c>
      <c r="E16" s="203" t="s">
        <v>176</v>
      </c>
      <c r="F16" s="201"/>
      <c r="G16" s="210">
        <v>235</v>
      </c>
      <c r="H16" s="202" t="s">
        <v>175</v>
      </c>
      <c r="I16" s="202" t="s">
        <v>175</v>
      </c>
      <c r="J16" s="203" t="s">
        <v>176</v>
      </c>
      <c r="K16" s="151"/>
      <c r="L16" s="210">
        <v>258</v>
      </c>
      <c r="M16" s="202" t="s">
        <v>175</v>
      </c>
      <c r="N16" s="201" t="s">
        <v>176</v>
      </c>
      <c r="O16" s="203" t="s">
        <v>176</v>
      </c>
      <c r="P16" s="151"/>
    </row>
    <row r="17" spans="1:16" ht="19">
      <c r="A17" s="151"/>
      <c r="B17" s="211">
        <v>212</v>
      </c>
      <c r="C17" s="202" t="s">
        <v>175</v>
      </c>
      <c r="D17" s="202" t="s">
        <v>175</v>
      </c>
      <c r="E17" s="203" t="s">
        <v>176</v>
      </c>
      <c r="F17" s="201"/>
      <c r="G17" s="210">
        <v>236</v>
      </c>
      <c r="H17" s="202" t="s">
        <v>175</v>
      </c>
      <c r="I17" s="202" t="s">
        <v>175</v>
      </c>
      <c r="J17" s="203" t="s">
        <v>176</v>
      </c>
      <c r="K17" s="151"/>
      <c r="L17" s="210">
        <v>259</v>
      </c>
      <c r="M17" s="202" t="s">
        <v>175</v>
      </c>
      <c r="N17" s="201" t="s">
        <v>176</v>
      </c>
      <c r="O17" s="203" t="s">
        <v>176</v>
      </c>
      <c r="P17" s="151"/>
    </row>
    <row r="18" spans="1:16" ht="19">
      <c r="A18" s="151"/>
      <c r="B18" s="211">
        <v>213</v>
      </c>
      <c r="C18" s="202" t="s">
        <v>175</v>
      </c>
      <c r="D18" s="202" t="s">
        <v>175</v>
      </c>
      <c r="E18" s="203" t="s">
        <v>176</v>
      </c>
      <c r="F18" s="201"/>
      <c r="G18" s="210">
        <v>237</v>
      </c>
      <c r="H18" s="202" t="s">
        <v>175</v>
      </c>
      <c r="I18" s="202" t="s">
        <v>175</v>
      </c>
      <c r="J18" s="203" t="s">
        <v>176</v>
      </c>
      <c r="K18" s="151"/>
      <c r="L18" s="210">
        <v>260</v>
      </c>
      <c r="M18" s="202" t="s">
        <v>175</v>
      </c>
      <c r="N18" s="201" t="s">
        <v>176</v>
      </c>
      <c r="O18" s="203" t="s">
        <v>176</v>
      </c>
      <c r="P18" s="151"/>
    </row>
    <row r="19" spans="1:16" ht="19">
      <c r="A19" s="151"/>
      <c r="B19" s="211">
        <v>214</v>
      </c>
      <c r="C19" s="202" t="s">
        <v>175</v>
      </c>
      <c r="D19" s="202" t="s">
        <v>175</v>
      </c>
      <c r="E19" s="203" t="s">
        <v>176</v>
      </c>
      <c r="F19" s="201"/>
      <c r="G19" s="210">
        <v>238</v>
      </c>
      <c r="H19" s="202" t="s">
        <v>175</v>
      </c>
      <c r="I19" s="202" t="s">
        <v>175</v>
      </c>
      <c r="J19" s="203" t="s">
        <v>176</v>
      </c>
      <c r="K19" s="151"/>
      <c r="L19" s="210">
        <v>261</v>
      </c>
      <c r="M19" s="202" t="s">
        <v>175</v>
      </c>
      <c r="N19" s="201" t="s">
        <v>176</v>
      </c>
      <c r="O19" s="203" t="s">
        <v>176</v>
      </c>
      <c r="P19" s="151"/>
    </row>
    <row r="20" spans="1:16" ht="19">
      <c r="A20" s="151"/>
      <c r="B20" s="211">
        <v>215</v>
      </c>
      <c r="C20" s="202" t="s">
        <v>175</v>
      </c>
      <c r="D20" s="202" t="s">
        <v>175</v>
      </c>
      <c r="E20" s="203" t="s">
        <v>176</v>
      </c>
      <c r="F20" s="201"/>
      <c r="G20" s="213">
        <v>239</v>
      </c>
      <c r="H20" s="202" t="s">
        <v>175</v>
      </c>
      <c r="I20" s="202" t="s">
        <v>175</v>
      </c>
      <c r="J20" s="203" t="s">
        <v>176</v>
      </c>
      <c r="K20" s="151"/>
      <c r="L20" s="210">
        <v>262</v>
      </c>
      <c r="M20" s="202" t="s">
        <v>175</v>
      </c>
      <c r="N20" s="201" t="s">
        <v>176</v>
      </c>
      <c r="O20" s="203" t="s">
        <v>176</v>
      </c>
      <c r="P20" s="151"/>
    </row>
    <row r="21" spans="1:16" ht="19">
      <c r="A21" s="151"/>
      <c r="B21" s="211">
        <v>216</v>
      </c>
      <c r="C21" s="202" t="s">
        <v>175</v>
      </c>
      <c r="D21" s="202" t="s">
        <v>175</v>
      </c>
      <c r="E21" s="203" t="s">
        <v>176</v>
      </c>
      <c r="F21" s="201"/>
      <c r="G21" s="210">
        <v>240</v>
      </c>
      <c r="H21" s="202" t="s">
        <v>175</v>
      </c>
      <c r="I21" s="202" t="s">
        <v>175</v>
      </c>
      <c r="J21" s="203" t="s">
        <v>176</v>
      </c>
      <c r="K21" s="151"/>
      <c r="L21" s="210">
        <v>263</v>
      </c>
      <c r="M21" s="202" t="s">
        <v>175</v>
      </c>
      <c r="N21" s="201" t="s">
        <v>176</v>
      </c>
      <c r="O21" s="203" t="s">
        <v>176</v>
      </c>
      <c r="P21" s="151"/>
    </row>
    <row r="22" spans="1:16" ht="19">
      <c r="A22" s="151"/>
      <c r="B22" s="211">
        <v>217</v>
      </c>
      <c r="C22" s="202" t="s">
        <v>175</v>
      </c>
      <c r="D22" s="202" t="s">
        <v>175</v>
      </c>
      <c r="E22" s="203" t="s">
        <v>176</v>
      </c>
      <c r="F22" s="201"/>
      <c r="G22" s="210">
        <v>241</v>
      </c>
      <c r="H22" s="202" t="s">
        <v>175</v>
      </c>
      <c r="I22" s="202" t="s">
        <v>175</v>
      </c>
      <c r="J22" s="203" t="s">
        <v>176</v>
      </c>
      <c r="K22" s="151"/>
      <c r="L22" s="210">
        <v>264</v>
      </c>
      <c r="M22" s="202" t="s">
        <v>175</v>
      </c>
      <c r="N22" s="201" t="s">
        <v>176</v>
      </c>
      <c r="O22" s="203" t="s">
        <v>176</v>
      </c>
      <c r="P22" s="151"/>
    </row>
    <row r="23" spans="1:16" ht="19">
      <c r="A23" s="151"/>
      <c r="B23" s="211">
        <v>218</v>
      </c>
      <c r="C23" s="202" t="s">
        <v>175</v>
      </c>
      <c r="D23" s="202" t="s">
        <v>175</v>
      </c>
      <c r="E23" s="203" t="s">
        <v>176</v>
      </c>
      <c r="F23" s="201"/>
      <c r="G23" s="210">
        <v>242</v>
      </c>
      <c r="H23" s="202" t="s">
        <v>175</v>
      </c>
      <c r="I23" s="202" t="s">
        <v>175</v>
      </c>
      <c r="J23" s="203" t="s">
        <v>176</v>
      </c>
      <c r="K23" s="151"/>
      <c r="L23" s="210">
        <v>265</v>
      </c>
      <c r="M23" s="202" t="s">
        <v>175</v>
      </c>
      <c r="N23" s="201" t="s">
        <v>176</v>
      </c>
      <c r="O23" s="203" t="s">
        <v>176</v>
      </c>
      <c r="P23" s="151"/>
    </row>
    <row r="24" spans="1:16" ht="19">
      <c r="A24" s="151"/>
      <c r="B24" s="211">
        <v>219</v>
      </c>
      <c r="C24" s="202" t="s">
        <v>175</v>
      </c>
      <c r="D24" s="202" t="s">
        <v>175</v>
      </c>
      <c r="E24" s="203" t="s">
        <v>176</v>
      </c>
      <c r="F24" s="201"/>
      <c r="G24" s="210">
        <v>243</v>
      </c>
      <c r="H24" s="202" t="s">
        <v>175</v>
      </c>
      <c r="I24" s="202" t="s">
        <v>175</v>
      </c>
      <c r="J24" s="203" t="s">
        <v>176</v>
      </c>
      <c r="K24" s="151"/>
      <c r="L24" s="210">
        <v>266</v>
      </c>
      <c r="M24" s="202" t="s">
        <v>175</v>
      </c>
      <c r="N24" s="201" t="s">
        <v>176</v>
      </c>
      <c r="O24" s="203" t="s">
        <v>176</v>
      </c>
      <c r="P24" s="151"/>
    </row>
    <row r="25" spans="1:16" ht="19">
      <c r="A25" s="151"/>
      <c r="B25" s="211">
        <v>220</v>
      </c>
      <c r="C25" s="202" t="s">
        <v>175</v>
      </c>
      <c r="D25" s="202" t="s">
        <v>175</v>
      </c>
      <c r="E25" s="203" t="s">
        <v>176</v>
      </c>
      <c r="F25" s="201"/>
      <c r="G25" s="210">
        <v>244</v>
      </c>
      <c r="H25" s="201" t="s">
        <v>176</v>
      </c>
      <c r="I25" s="202" t="s">
        <v>175</v>
      </c>
      <c r="J25" s="203" t="s">
        <v>176</v>
      </c>
      <c r="K25" s="151"/>
      <c r="L25" s="210">
        <v>267</v>
      </c>
      <c r="M25" s="202" t="s">
        <v>175</v>
      </c>
      <c r="N25" s="201" t="s">
        <v>176</v>
      </c>
      <c r="O25" s="203" t="s">
        <v>176</v>
      </c>
      <c r="P25" s="151"/>
    </row>
    <row r="26" spans="1:16" ht="19">
      <c r="A26" s="151"/>
      <c r="B26" s="211">
        <v>221</v>
      </c>
      <c r="C26" s="201" t="s">
        <v>176</v>
      </c>
      <c r="D26" s="202" t="s">
        <v>175</v>
      </c>
      <c r="E26" s="203" t="s">
        <v>176</v>
      </c>
      <c r="F26" s="201"/>
      <c r="G26" s="210">
        <v>245</v>
      </c>
      <c r="H26" s="202" t="s">
        <v>175</v>
      </c>
      <c r="I26" s="202" t="s">
        <v>175</v>
      </c>
      <c r="J26" s="203" t="s">
        <v>176</v>
      </c>
      <c r="K26" s="151"/>
      <c r="L26" s="210">
        <v>268</v>
      </c>
      <c r="M26" s="201" t="s">
        <v>176</v>
      </c>
      <c r="N26" s="201" t="s">
        <v>176</v>
      </c>
      <c r="O26" s="203" t="s">
        <v>176</v>
      </c>
      <c r="P26" s="151"/>
    </row>
    <row r="27" spans="1:16" ht="19">
      <c r="A27" s="151"/>
      <c r="B27" s="211">
        <v>222</v>
      </c>
      <c r="C27" s="202" t="s">
        <v>175</v>
      </c>
      <c r="D27" s="202" t="s">
        <v>175</v>
      </c>
      <c r="E27" s="203" t="s">
        <v>176</v>
      </c>
      <c r="F27" s="201"/>
      <c r="G27" s="210">
        <v>246</v>
      </c>
      <c r="H27" s="202" t="s">
        <v>175</v>
      </c>
      <c r="I27" s="202" t="s">
        <v>175</v>
      </c>
      <c r="J27" s="203" t="s">
        <v>176</v>
      </c>
      <c r="K27" s="151"/>
      <c r="L27" s="210">
        <v>269</v>
      </c>
      <c r="M27" s="202" t="s">
        <v>175</v>
      </c>
      <c r="N27" s="201" t="s">
        <v>176</v>
      </c>
      <c r="O27" s="203" t="s">
        <v>176</v>
      </c>
      <c r="P27" s="151"/>
    </row>
    <row r="28" spans="1:16" ht="19">
      <c r="A28" s="151"/>
      <c r="B28" s="210">
        <v>223</v>
      </c>
      <c r="C28" s="201" t="s">
        <v>176</v>
      </c>
      <c r="D28" s="202" t="s">
        <v>175</v>
      </c>
      <c r="E28" s="204" t="s">
        <v>175</v>
      </c>
      <c r="F28" s="202"/>
      <c r="G28" s="212">
        <v>247</v>
      </c>
      <c r="H28" s="205" t="s">
        <v>175</v>
      </c>
      <c r="I28" s="205" t="s">
        <v>175</v>
      </c>
      <c r="J28" s="206" t="s">
        <v>176</v>
      </c>
      <c r="K28" s="151"/>
      <c r="L28" s="212">
        <v>270</v>
      </c>
      <c r="M28" s="205" t="s">
        <v>175</v>
      </c>
      <c r="N28" s="207" t="s">
        <v>176</v>
      </c>
      <c r="O28" s="206" t="s">
        <v>176</v>
      </c>
      <c r="P28" s="151"/>
    </row>
    <row r="29" spans="1:16" ht="19">
      <c r="A29" s="151"/>
      <c r="B29" s="212">
        <v>224</v>
      </c>
      <c r="C29" s="207" t="s">
        <v>176</v>
      </c>
      <c r="D29" s="205" t="s">
        <v>175</v>
      </c>
      <c r="E29" s="208" t="s">
        <v>175</v>
      </c>
      <c r="F29" s="202"/>
      <c r="G29" s="151"/>
      <c r="H29" s="151"/>
      <c r="I29" s="151"/>
      <c r="J29" s="151"/>
      <c r="K29" s="151"/>
      <c r="L29" s="151"/>
      <c r="M29" s="151"/>
      <c r="N29" s="151"/>
      <c r="O29" s="151"/>
      <c r="P29" s="151"/>
    </row>
    <row r="30" spans="1:16" ht="19">
      <c r="A30" s="151"/>
      <c r="B30" s="151"/>
      <c r="C30" s="151"/>
      <c r="D30" s="151"/>
      <c r="E30" s="151"/>
      <c r="F30" s="202"/>
      <c r="G30" s="151"/>
      <c r="H30" s="151"/>
      <c r="I30" s="151"/>
      <c r="J30" s="151"/>
      <c r="K30" s="151"/>
      <c r="L30" s="151"/>
      <c r="M30" s="151"/>
      <c r="N30" s="151"/>
      <c r="O30" s="151"/>
      <c r="P30" s="151"/>
    </row>
    <row r="31" spans="1:16" ht="19">
      <c r="F31" s="194"/>
    </row>
    <row r="32" spans="1:16" ht="19">
      <c r="F32" s="194"/>
    </row>
    <row r="33" spans="6:6" ht="19">
      <c r="F33" s="195"/>
    </row>
    <row r="34" spans="6:6" ht="19">
      <c r="F34" s="195"/>
    </row>
    <row r="35" spans="6:6" ht="19">
      <c r="F35" s="195"/>
    </row>
    <row r="36" spans="6:6" ht="19">
      <c r="F36" s="195"/>
    </row>
    <row r="37" spans="6:6" ht="19">
      <c r="F37" s="195"/>
    </row>
    <row r="38" spans="6:6" ht="19">
      <c r="F38" s="195"/>
    </row>
    <row r="39" spans="6:6" ht="19">
      <c r="F39" s="195"/>
    </row>
    <row r="40" spans="6:6" ht="19">
      <c r="F40" s="195"/>
    </row>
  </sheetData>
  <mergeCells count="3">
    <mergeCell ref="B4:E4"/>
    <mergeCell ref="G4:J4"/>
    <mergeCell ref="L4:O4"/>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B3965-F5FB-E241-AD1B-93E7F6A5D071}">
  <dimension ref="B2:K18"/>
  <sheetViews>
    <sheetView topLeftCell="A57" zoomScale="80" zoomScaleNormal="80" workbookViewId="0">
      <selection activeCell="D24" sqref="D24"/>
    </sheetView>
  </sheetViews>
  <sheetFormatPr baseColWidth="10" defaultColWidth="30.83203125" defaultRowHeight="21"/>
  <cols>
    <col min="1" max="1" width="30.83203125" style="32"/>
    <col min="2" max="2" width="21.6640625" style="32" customWidth="1"/>
    <col min="3" max="3" width="6.5" style="32" bestFit="1" customWidth="1"/>
    <col min="4" max="4" width="19" style="32" bestFit="1" customWidth="1"/>
    <col min="5" max="5" width="22.33203125" style="32" bestFit="1" customWidth="1"/>
    <col min="6" max="6" width="25" style="32" bestFit="1" customWidth="1"/>
    <col min="7" max="7" width="30.83203125" style="32"/>
    <col min="8" max="8" width="19.6640625" style="32" bestFit="1" customWidth="1"/>
    <col min="9" max="9" width="5.1640625" style="32" bestFit="1" customWidth="1"/>
    <col min="10" max="10" width="14.6640625" style="32" bestFit="1" customWidth="1"/>
    <col min="11" max="16384" width="30.83203125" style="32"/>
  </cols>
  <sheetData>
    <row r="2" spans="2:11" ht="22">
      <c r="B2" s="31"/>
      <c r="C2" s="35" t="s">
        <v>27</v>
      </c>
      <c r="D2" s="36" t="s">
        <v>28</v>
      </c>
      <c r="E2" s="36" t="s">
        <v>29</v>
      </c>
      <c r="F2" s="162" t="s">
        <v>30</v>
      </c>
      <c r="G2" s="153"/>
      <c r="H2" s="151"/>
      <c r="I2" s="151"/>
      <c r="J2" s="151"/>
      <c r="K2" s="153"/>
    </row>
    <row r="3" spans="2:11" ht="18" customHeight="1">
      <c r="B3" s="605" t="s">
        <v>31</v>
      </c>
      <c r="C3" s="37">
        <v>1</v>
      </c>
      <c r="D3" s="38" t="s">
        <v>32</v>
      </c>
      <c r="E3" s="38" t="s">
        <v>33</v>
      </c>
      <c r="F3" s="163" t="s">
        <v>34</v>
      </c>
      <c r="G3" s="153"/>
      <c r="H3" s="152"/>
      <c r="I3" s="160" t="s">
        <v>27</v>
      </c>
      <c r="J3" s="160" t="s">
        <v>28</v>
      </c>
      <c r="K3" s="153"/>
    </row>
    <row r="4" spans="2:11" ht="18" customHeight="1">
      <c r="B4" s="606"/>
      <c r="C4" s="39">
        <v>2</v>
      </c>
      <c r="D4" s="34" t="s">
        <v>32</v>
      </c>
      <c r="E4" s="34" t="s">
        <v>35</v>
      </c>
      <c r="F4" s="164"/>
      <c r="G4" s="153"/>
      <c r="H4" s="608" t="s">
        <v>31</v>
      </c>
      <c r="I4" s="154">
        <v>1</v>
      </c>
      <c r="J4" s="161" t="s">
        <v>70</v>
      </c>
      <c r="K4" s="153"/>
    </row>
    <row r="5" spans="2:11" ht="18" customHeight="1">
      <c r="B5" s="607"/>
      <c r="C5" s="40">
        <v>3</v>
      </c>
      <c r="D5" s="41" t="s">
        <v>36</v>
      </c>
      <c r="E5" s="41" t="s">
        <v>33</v>
      </c>
      <c r="F5" s="165" t="s">
        <v>34</v>
      </c>
      <c r="G5" s="153"/>
      <c r="H5" s="609"/>
      <c r="I5" s="155">
        <v>2</v>
      </c>
      <c r="J5" s="157" t="s">
        <v>70</v>
      </c>
      <c r="K5" s="153"/>
    </row>
    <row r="6" spans="2:11" ht="18" customHeight="1">
      <c r="B6" s="606" t="s">
        <v>37</v>
      </c>
      <c r="C6" s="39">
        <v>4</v>
      </c>
      <c r="D6" s="33" t="s">
        <v>38</v>
      </c>
      <c r="E6" s="33" t="s">
        <v>39</v>
      </c>
      <c r="F6" s="166" t="s">
        <v>34</v>
      </c>
      <c r="G6" s="153"/>
      <c r="H6" s="610"/>
      <c r="I6" s="156">
        <v>3</v>
      </c>
      <c r="J6" s="159" t="s">
        <v>71</v>
      </c>
      <c r="K6" s="153"/>
    </row>
    <row r="7" spans="2:11" ht="18" customHeight="1">
      <c r="B7" s="606"/>
      <c r="C7" s="39">
        <v>5</v>
      </c>
      <c r="D7" s="34" t="s">
        <v>40</v>
      </c>
      <c r="E7" s="34" t="s">
        <v>35</v>
      </c>
      <c r="F7" s="164"/>
      <c r="G7" s="153"/>
      <c r="H7" s="609" t="s">
        <v>37</v>
      </c>
      <c r="I7" s="155">
        <v>4</v>
      </c>
      <c r="J7" s="158" t="s">
        <v>72</v>
      </c>
      <c r="K7" s="153"/>
    </row>
    <row r="8" spans="2:11" ht="18" customHeight="1">
      <c r="B8" s="606"/>
      <c r="C8" s="39">
        <v>6</v>
      </c>
      <c r="D8" s="34" t="s">
        <v>40</v>
      </c>
      <c r="E8" s="34" t="s">
        <v>35</v>
      </c>
      <c r="F8" s="164" t="s">
        <v>41</v>
      </c>
      <c r="G8" s="153"/>
      <c r="H8" s="609"/>
      <c r="I8" s="155">
        <v>5</v>
      </c>
      <c r="J8" s="157" t="s">
        <v>73</v>
      </c>
      <c r="K8" s="153"/>
    </row>
    <row r="9" spans="2:11" ht="18" customHeight="1">
      <c r="B9" s="606"/>
      <c r="C9" s="39">
        <v>7</v>
      </c>
      <c r="D9" s="34" t="s">
        <v>40</v>
      </c>
      <c r="E9" s="34" t="s">
        <v>35</v>
      </c>
      <c r="F9" s="164"/>
      <c r="G9" s="153"/>
      <c r="H9" s="609"/>
      <c r="I9" s="155">
        <v>6</v>
      </c>
      <c r="J9" s="157" t="s">
        <v>73</v>
      </c>
      <c r="K9" s="153"/>
    </row>
    <row r="10" spans="2:11" ht="18" customHeight="1">
      <c r="B10" s="606"/>
      <c r="C10" s="39">
        <v>8</v>
      </c>
      <c r="D10" s="34" t="s">
        <v>40</v>
      </c>
      <c r="E10" s="34" t="s">
        <v>35</v>
      </c>
      <c r="F10" s="164" t="s">
        <v>41</v>
      </c>
      <c r="G10" s="153"/>
      <c r="H10" s="609"/>
      <c r="I10" s="155">
        <v>7</v>
      </c>
      <c r="J10" s="157" t="s">
        <v>73</v>
      </c>
      <c r="K10" s="153"/>
    </row>
    <row r="11" spans="2:11" ht="18" customHeight="1">
      <c r="B11" s="606"/>
      <c r="C11" s="39">
        <v>9</v>
      </c>
      <c r="D11" s="34" t="s">
        <v>40</v>
      </c>
      <c r="E11" s="34" t="s">
        <v>35</v>
      </c>
      <c r="F11" s="164"/>
      <c r="G11" s="153"/>
      <c r="H11" s="609"/>
      <c r="I11" s="155">
        <v>8</v>
      </c>
      <c r="J11" s="157" t="s">
        <v>73</v>
      </c>
      <c r="K11" s="153"/>
    </row>
    <row r="12" spans="2:11" ht="18" customHeight="1">
      <c r="B12" s="606"/>
      <c r="C12" s="39">
        <v>10</v>
      </c>
      <c r="D12" s="34" t="s">
        <v>40</v>
      </c>
      <c r="E12" s="34" t="s">
        <v>35</v>
      </c>
      <c r="F12" s="164"/>
      <c r="G12" s="153"/>
      <c r="H12" s="609"/>
      <c r="I12" s="155">
        <v>9</v>
      </c>
      <c r="J12" s="157" t="s">
        <v>73</v>
      </c>
      <c r="K12" s="153"/>
    </row>
    <row r="13" spans="2:11" ht="18" customHeight="1">
      <c r="B13" s="606"/>
      <c r="C13" s="39">
        <v>11</v>
      </c>
      <c r="D13" s="34" t="s">
        <v>40</v>
      </c>
      <c r="E13" s="34" t="s">
        <v>35</v>
      </c>
      <c r="F13" s="164"/>
      <c r="G13" s="153"/>
      <c r="H13" s="609"/>
      <c r="I13" s="155">
        <v>10</v>
      </c>
      <c r="J13" s="157" t="s">
        <v>73</v>
      </c>
      <c r="K13" s="153"/>
    </row>
    <row r="14" spans="2:11" ht="18" customHeight="1">
      <c r="B14" s="606"/>
      <c r="C14" s="39">
        <v>12</v>
      </c>
      <c r="D14" s="34" t="s">
        <v>40</v>
      </c>
      <c r="E14" s="34" t="s">
        <v>35</v>
      </c>
      <c r="F14" s="164"/>
      <c r="G14" s="153"/>
      <c r="H14" s="609"/>
      <c r="I14" s="155">
        <v>11</v>
      </c>
      <c r="J14" s="157" t="s">
        <v>73</v>
      </c>
      <c r="K14" s="153"/>
    </row>
    <row r="15" spans="2:11" ht="18" customHeight="1">
      <c r="B15" s="606"/>
      <c r="C15" s="39">
        <v>13</v>
      </c>
      <c r="D15" s="34" t="s">
        <v>40</v>
      </c>
      <c r="E15" s="34" t="s">
        <v>35</v>
      </c>
      <c r="F15" s="164"/>
      <c r="G15" s="153"/>
      <c r="H15" s="609"/>
      <c r="I15" s="155">
        <v>12</v>
      </c>
      <c r="J15" s="157" t="s">
        <v>73</v>
      </c>
      <c r="K15" s="153"/>
    </row>
    <row r="16" spans="2:11" ht="18" customHeight="1">
      <c r="B16" s="607"/>
      <c r="C16" s="40">
        <v>14</v>
      </c>
      <c r="D16" s="41" t="s">
        <v>40</v>
      </c>
      <c r="E16" s="41" t="s">
        <v>42</v>
      </c>
      <c r="F16" s="165"/>
      <c r="G16" s="153"/>
      <c r="H16" s="609"/>
      <c r="I16" s="155">
        <v>13</v>
      </c>
      <c r="J16" s="157" t="s">
        <v>73</v>
      </c>
      <c r="K16" s="153"/>
    </row>
    <row r="17" spans="7:11" ht="18" customHeight="1">
      <c r="G17" s="153"/>
      <c r="H17" s="610"/>
      <c r="I17" s="156">
        <v>14</v>
      </c>
      <c r="J17" s="159" t="s">
        <v>73</v>
      </c>
      <c r="K17" s="153"/>
    </row>
    <row r="18" spans="7:11">
      <c r="G18" s="153"/>
      <c r="H18" s="153"/>
      <c r="I18" s="153"/>
      <c r="J18" s="153"/>
      <c r="K18" s="153"/>
    </row>
  </sheetData>
  <mergeCells count="4">
    <mergeCell ref="B3:B5"/>
    <mergeCell ref="B6:B16"/>
    <mergeCell ref="H4:H6"/>
    <mergeCell ref="H7:H1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14ED6-8ABC-D24B-BE2B-DC046C0A3F4D}">
  <dimension ref="A1:AT135"/>
  <sheetViews>
    <sheetView topLeftCell="A2" zoomScaleNormal="100" workbookViewId="0">
      <selection activeCell="I24" sqref="I24:J24"/>
    </sheetView>
  </sheetViews>
  <sheetFormatPr baseColWidth="10" defaultColWidth="10.33203125" defaultRowHeight="16"/>
  <cols>
    <col min="1" max="1" width="19" style="229" bestFit="1" customWidth="1"/>
    <col min="2" max="2" width="10.6640625" style="52" bestFit="1" customWidth="1"/>
    <col min="3" max="3" width="13" style="52" bestFit="1" customWidth="1"/>
    <col min="4" max="4" width="7.83203125" style="52" bestFit="1" customWidth="1"/>
    <col min="5" max="5" width="10" style="45" bestFit="1" customWidth="1"/>
    <col min="6" max="6" width="9" style="45" bestFit="1" customWidth="1"/>
    <col min="7" max="7" width="13" style="45" bestFit="1" customWidth="1"/>
    <col min="8" max="8" width="10" style="45" bestFit="1" customWidth="1"/>
    <col min="9" max="9" width="13" style="45" bestFit="1" customWidth="1"/>
    <col min="10" max="10" width="10" style="45" bestFit="1" customWidth="1"/>
    <col min="11" max="11" width="42.5" style="45" bestFit="1" customWidth="1"/>
    <col min="12" max="20" width="9.33203125" style="45" bestFit="1" customWidth="1"/>
    <col min="21" max="21" width="10.33203125" style="51"/>
    <col min="22" max="22" width="14.83203125" style="51" customWidth="1"/>
    <col min="23" max="23" width="13" style="51" bestFit="1" customWidth="1"/>
    <col min="24" max="24" width="10.33203125" style="51"/>
    <col min="25" max="25" width="10.83203125" style="51" bestFit="1" customWidth="1"/>
    <col min="26" max="26" width="12.1640625" style="51" bestFit="1" customWidth="1"/>
    <col min="27" max="27" width="4" style="51" bestFit="1" customWidth="1"/>
    <col min="28" max="28" width="4.1640625" style="51" bestFit="1" customWidth="1"/>
    <col min="29" max="29" width="4.6640625" style="51" bestFit="1" customWidth="1"/>
    <col min="30" max="30" width="8.33203125" style="51" bestFit="1" customWidth="1"/>
    <col min="31" max="31" width="9.1640625" style="51" bestFit="1" customWidth="1"/>
    <col min="32" max="32" width="11.6640625" style="51" bestFit="1" customWidth="1"/>
    <col min="33" max="33" width="13.1640625" style="51" bestFit="1" customWidth="1"/>
    <col min="34" max="34" width="10.6640625" style="51" bestFit="1" customWidth="1"/>
    <col min="35" max="35" width="10.33203125" style="51"/>
    <col min="36" max="36" width="17.6640625" style="51" bestFit="1" customWidth="1"/>
    <col min="37" max="42" width="12.33203125" style="51" bestFit="1" customWidth="1"/>
    <col min="43" max="43" width="14.1640625" style="51" bestFit="1" customWidth="1"/>
    <col min="44" max="44" width="11.33203125" style="51" bestFit="1" customWidth="1"/>
    <col min="45" max="45" width="11.83203125" style="51" bestFit="1" customWidth="1"/>
    <col min="46" max="46" width="12.1640625" style="51" bestFit="1" customWidth="1"/>
    <col min="47" max="16384" width="10.33203125" style="51"/>
  </cols>
  <sheetData>
    <row r="1" spans="1:46">
      <c r="E1" s="51"/>
      <c r="F1" s="51"/>
      <c r="G1" s="229"/>
      <c r="H1" s="51"/>
      <c r="I1" s="229"/>
      <c r="J1" s="51"/>
      <c r="K1" s="51"/>
      <c r="L1" s="51"/>
      <c r="M1" s="51"/>
      <c r="N1" s="51"/>
      <c r="O1" s="51"/>
      <c r="P1" s="51"/>
      <c r="Q1" s="51"/>
      <c r="R1" s="51"/>
      <c r="S1" s="51"/>
      <c r="T1" s="51"/>
    </row>
    <row r="2" spans="1:46">
      <c r="E2" s="51"/>
      <c r="F2" s="51"/>
      <c r="G2" s="229"/>
      <c r="H2" s="51"/>
      <c r="I2" s="229"/>
      <c r="J2" s="51"/>
      <c r="K2" s="51"/>
      <c r="L2" s="51"/>
      <c r="M2" s="51"/>
      <c r="N2" s="51"/>
      <c r="O2" s="51"/>
      <c r="P2" s="51"/>
      <c r="Q2" s="51"/>
      <c r="R2" s="51"/>
      <c r="S2" s="51"/>
      <c r="T2" s="51"/>
    </row>
    <row r="3" spans="1:46">
      <c r="E3" s="67"/>
      <c r="F3" s="68" t="s">
        <v>67</v>
      </c>
      <c r="G3" s="294" t="s">
        <v>68</v>
      </c>
      <c r="H3" s="626" t="s">
        <v>206</v>
      </c>
      <c r="I3" s="626"/>
      <c r="J3" s="627"/>
      <c r="K3" s="51"/>
      <c r="L3" s="51"/>
      <c r="M3" s="51"/>
      <c r="N3" s="51"/>
      <c r="O3" s="51"/>
      <c r="P3" s="51"/>
      <c r="Q3" s="51"/>
      <c r="R3" s="51"/>
      <c r="S3" s="51"/>
      <c r="T3" s="51"/>
    </row>
    <row r="4" spans="1:46" ht="17" thickBot="1">
      <c r="E4" s="51"/>
      <c r="F4" s="51"/>
      <c r="G4" s="229"/>
      <c r="H4" s="51"/>
      <c r="I4" s="229"/>
      <c r="J4" s="51"/>
      <c r="K4" s="51"/>
      <c r="L4" s="51"/>
      <c r="M4" s="51"/>
      <c r="N4" s="51"/>
      <c r="O4" s="51"/>
      <c r="P4" s="51"/>
      <c r="Q4" s="51"/>
      <c r="R4" s="51"/>
      <c r="S4" s="51"/>
      <c r="T4" s="51"/>
      <c r="W4" s="684"/>
      <c r="X4" s="684"/>
      <c r="Y4" s="684"/>
      <c r="Z4" s="684"/>
      <c r="AA4" s="684"/>
      <c r="AB4" s="684"/>
      <c r="AC4" s="684"/>
    </row>
    <row r="5" spans="1:46" ht="19" customHeight="1">
      <c r="A5" s="615" t="s">
        <v>225</v>
      </c>
      <c r="B5" s="682" t="s">
        <v>0</v>
      </c>
      <c r="C5" s="680" t="s">
        <v>44</v>
      </c>
      <c r="D5" s="623" t="s">
        <v>46</v>
      </c>
      <c r="E5" s="624"/>
      <c r="F5" s="70" t="s">
        <v>47</v>
      </c>
      <c r="G5" s="623" t="s">
        <v>48</v>
      </c>
      <c r="H5" s="624"/>
      <c r="I5" s="690" t="s">
        <v>49</v>
      </c>
      <c r="J5" s="682"/>
      <c r="K5" s="70" t="s">
        <v>50</v>
      </c>
      <c r="L5" s="70" t="s">
        <v>51</v>
      </c>
      <c r="M5" s="70" t="s">
        <v>52</v>
      </c>
      <c r="N5" s="70" t="s">
        <v>53</v>
      </c>
      <c r="O5" s="70" t="s">
        <v>54</v>
      </c>
      <c r="P5" s="70" t="s">
        <v>55</v>
      </c>
      <c r="Q5" s="70" t="s">
        <v>56</v>
      </c>
      <c r="R5" s="70" t="s">
        <v>57</v>
      </c>
      <c r="S5" s="121" t="s">
        <v>58</v>
      </c>
      <c r="T5" s="130" t="s">
        <v>59</v>
      </c>
      <c r="U5" s="127"/>
      <c r="V5" s="127"/>
      <c r="W5" s="628" t="s">
        <v>0</v>
      </c>
      <c r="X5" s="614" t="s">
        <v>183</v>
      </c>
      <c r="Y5" s="614" t="s">
        <v>184</v>
      </c>
      <c r="Z5" s="614" t="s">
        <v>185</v>
      </c>
      <c r="AA5" s="614" t="s">
        <v>186</v>
      </c>
      <c r="AB5" s="614" t="s">
        <v>187</v>
      </c>
      <c r="AC5" s="614" t="s">
        <v>188</v>
      </c>
      <c r="AD5" s="614" t="s">
        <v>189</v>
      </c>
      <c r="AE5" s="614" t="s">
        <v>190</v>
      </c>
      <c r="AF5" s="614" t="s">
        <v>191</v>
      </c>
      <c r="AG5" s="614" t="s">
        <v>192</v>
      </c>
      <c r="AH5" s="614" t="s">
        <v>193</v>
      </c>
      <c r="AI5" s="614" t="s">
        <v>194</v>
      </c>
      <c r="AJ5" s="614" t="s">
        <v>195</v>
      </c>
      <c r="AK5" s="614" t="s">
        <v>196</v>
      </c>
      <c r="AL5" s="614" t="s">
        <v>197</v>
      </c>
      <c r="AM5" s="614" t="s">
        <v>198</v>
      </c>
      <c r="AN5" s="614" t="s">
        <v>199</v>
      </c>
      <c r="AO5" s="614" t="s">
        <v>200</v>
      </c>
      <c r="AP5" s="614" t="s">
        <v>201</v>
      </c>
      <c r="AQ5" s="614" t="s">
        <v>202</v>
      </c>
      <c r="AR5" s="614" t="s">
        <v>203</v>
      </c>
      <c r="AS5" s="614" t="s">
        <v>204</v>
      </c>
      <c r="AT5" s="614" t="s">
        <v>205</v>
      </c>
    </row>
    <row r="6" spans="1:46" ht="16" customHeight="1">
      <c r="A6" s="616"/>
      <c r="B6" s="683"/>
      <c r="C6" s="681"/>
      <c r="D6" s="621" t="s">
        <v>60</v>
      </c>
      <c r="E6" s="622"/>
      <c r="F6" s="53" t="s">
        <v>60</v>
      </c>
      <c r="G6" s="621" t="s">
        <v>61</v>
      </c>
      <c r="H6" s="622"/>
      <c r="I6" s="689" t="s">
        <v>62</v>
      </c>
      <c r="J6" s="683"/>
      <c r="K6" s="53" t="s">
        <v>63</v>
      </c>
      <c r="L6" s="53" t="s">
        <v>63</v>
      </c>
      <c r="M6" s="53" t="s">
        <v>63</v>
      </c>
      <c r="N6" s="53" t="s">
        <v>63</v>
      </c>
      <c r="O6" s="53" t="s">
        <v>63</v>
      </c>
      <c r="P6" s="53" t="s">
        <v>63</v>
      </c>
      <c r="Q6" s="53" t="s">
        <v>63</v>
      </c>
      <c r="R6" s="53" t="s">
        <v>63</v>
      </c>
      <c r="S6" s="91" t="s">
        <v>63</v>
      </c>
      <c r="T6" s="131" t="s">
        <v>63</v>
      </c>
      <c r="W6" s="628"/>
      <c r="X6" s="614"/>
      <c r="Y6" s="614"/>
      <c r="Z6" s="614"/>
      <c r="AA6" s="614"/>
      <c r="AB6" s="614"/>
      <c r="AC6" s="614"/>
      <c r="AD6" s="614"/>
      <c r="AE6" s="614"/>
      <c r="AF6" s="614"/>
      <c r="AG6" s="614"/>
      <c r="AH6" s="614"/>
      <c r="AI6" s="614"/>
      <c r="AJ6" s="614"/>
      <c r="AK6" s="614"/>
      <c r="AL6" s="614"/>
      <c r="AM6" s="614"/>
      <c r="AN6" s="614"/>
      <c r="AO6" s="614"/>
      <c r="AP6" s="614"/>
      <c r="AQ6" s="614"/>
      <c r="AR6" s="614"/>
      <c r="AS6" s="614"/>
      <c r="AT6" s="614"/>
    </row>
    <row r="7" spans="1:46" ht="16" customHeight="1">
      <c r="A7" s="142" t="s">
        <v>207</v>
      </c>
      <c r="B7" s="324">
        <v>201</v>
      </c>
      <c r="C7" s="46">
        <v>3</v>
      </c>
      <c r="D7" s="643">
        <v>42909</v>
      </c>
      <c r="E7" s="644"/>
      <c r="F7" s="67"/>
      <c r="G7" s="619"/>
      <c r="H7" s="625"/>
      <c r="I7" s="687"/>
      <c r="J7" s="688"/>
      <c r="K7" s="47"/>
      <c r="L7" s="47"/>
      <c r="M7" s="54"/>
      <c r="N7" s="47"/>
      <c r="O7" s="47"/>
      <c r="P7" s="47"/>
      <c r="Q7" s="47"/>
      <c r="R7" s="47"/>
      <c r="S7" s="68"/>
      <c r="T7" s="132"/>
      <c r="V7" s="128"/>
      <c r="W7" s="285">
        <v>201</v>
      </c>
      <c r="X7" s="295">
        <v>60.625</v>
      </c>
      <c r="Y7" s="295">
        <v>126.2</v>
      </c>
      <c r="Z7" s="295">
        <v>24.1385498990328</v>
      </c>
      <c r="AA7" s="295">
        <v>0</v>
      </c>
      <c r="AB7" s="295">
        <v>43</v>
      </c>
      <c r="AC7" s="295">
        <v>4</v>
      </c>
      <c r="AD7" s="295">
        <v>0</v>
      </c>
      <c r="AE7" s="295">
        <v>6</v>
      </c>
      <c r="AF7" s="295">
        <v>4</v>
      </c>
      <c r="AG7" s="295">
        <v>0</v>
      </c>
      <c r="AH7" s="295">
        <v>14</v>
      </c>
      <c r="AI7" s="295">
        <v>3</v>
      </c>
      <c r="AJ7" s="295">
        <v>1</v>
      </c>
      <c r="AK7" s="295">
        <v>0</v>
      </c>
      <c r="AL7" s="295">
        <v>0</v>
      </c>
      <c r="AM7" s="295">
        <v>0</v>
      </c>
      <c r="AN7" s="295">
        <v>0</v>
      </c>
      <c r="AO7" s="295">
        <v>0</v>
      </c>
      <c r="AP7" s="295">
        <v>1</v>
      </c>
      <c r="AQ7" s="295">
        <v>1</v>
      </c>
      <c r="AR7" s="295"/>
      <c r="AS7" s="295"/>
      <c r="AT7" s="295"/>
    </row>
    <row r="8" spans="1:46">
      <c r="A8" s="142"/>
      <c r="B8" s="324">
        <v>202</v>
      </c>
      <c r="C8" s="46">
        <v>14</v>
      </c>
      <c r="D8" s="643">
        <v>42912</v>
      </c>
      <c r="E8" s="644"/>
      <c r="F8" s="67"/>
      <c r="G8" s="619"/>
      <c r="H8" s="625"/>
      <c r="I8" s="678" t="s">
        <v>64</v>
      </c>
      <c r="J8" s="679"/>
      <c r="K8" s="67"/>
      <c r="L8" s="67"/>
      <c r="M8" s="69"/>
      <c r="N8" s="67"/>
      <c r="O8" s="67"/>
      <c r="P8" s="67"/>
      <c r="Q8" s="67"/>
      <c r="R8" s="67"/>
      <c r="S8" s="78"/>
      <c r="T8" s="133"/>
      <c r="V8" s="2"/>
      <c r="W8" s="285">
        <v>202</v>
      </c>
      <c r="X8" s="295">
        <v>65.5</v>
      </c>
      <c r="Y8" s="295">
        <v>214.2</v>
      </c>
      <c r="Z8" s="295">
        <v>35.098793776586398</v>
      </c>
      <c r="AA8" s="295">
        <v>0</v>
      </c>
      <c r="AB8" s="295">
        <v>29</v>
      </c>
      <c r="AC8" s="295">
        <v>3</v>
      </c>
      <c r="AD8" s="295">
        <v>0</v>
      </c>
      <c r="AE8" s="295">
        <v>7</v>
      </c>
      <c r="AF8" s="295">
        <v>2</v>
      </c>
      <c r="AG8" s="295">
        <v>0</v>
      </c>
      <c r="AH8" s="295">
        <v>25</v>
      </c>
      <c r="AI8" s="295">
        <v>2</v>
      </c>
      <c r="AJ8" s="295">
        <v>0</v>
      </c>
      <c r="AK8" s="295">
        <v>2</v>
      </c>
      <c r="AL8" s="295">
        <v>0</v>
      </c>
      <c r="AM8" s="295">
        <v>1</v>
      </c>
      <c r="AN8" s="295">
        <v>0</v>
      </c>
      <c r="AO8" s="295">
        <v>0</v>
      </c>
      <c r="AP8" s="295">
        <v>0</v>
      </c>
      <c r="AQ8" s="295">
        <v>3</v>
      </c>
      <c r="AR8" s="295">
        <v>65.125</v>
      </c>
      <c r="AS8" s="295">
        <v>218.5</v>
      </c>
      <c r="AT8" s="295">
        <v>36.216901647135103</v>
      </c>
    </row>
    <row r="9" spans="1:46" ht="17" customHeight="1">
      <c r="A9" s="142"/>
      <c r="B9" s="324">
        <v>203</v>
      </c>
      <c r="C9" s="46">
        <v>5</v>
      </c>
      <c r="D9" s="643">
        <v>42954</v>
      </c>
      <c r="E9" s="644"/>
      <c r="F9" s="67"/>
      <c r="G9" s="619"/>
      <c r="H9" s="625"/>
      <c r="I9" s="678" t="s">
        <v>64</v>
      </c>
      <c r="J9" s="679"/>
      <c r="K9" s="47"/>
      <c r="L9" s="47"/>
      <c r="M9" s="69"/>
      <c r="N9" s="47"/>
      <c r="O9" s="47"/>
      <c r="P9" s="47"/>
      <c r="Q9" s="47"/>
      <c r="R9" s="47"/>
      <c r="S9" s="68"/>
      <c r="T9" s="132"/>
      <c r="V9" s="2"/>
      <c r="W9" s="285">
        <v>203</v>
      </c>
      <c r="X9" s="295">
        <v>69.75</v>
      </c>
      <c r="Y9" s="295">
        <v>211.2</v>
      </c>
      <c r="Z9" s="295">
        <v>30.5183335260338</v>
      </c>
      <c r="AA9" s="295">
        <v>0</v>
      </c>
      <c r="AB9" s="295">
        <v>40</v>
      </c>
      <c r="AC9" s="295">
        <v>3</v>
      </c>
      <c r="AD9" s="295">
        <v>0</v>
      </c>
      <c r="AE9" s="295">
        <v>4</v>
      </c>
      <c r="AF9" s="295">
        <v>1</v>
      </c>
      <c r="AG9" s="295">
        <v>0</v>
      </c>
      <c r="AH9" s="295">
        <v>17</v>
      </c>
      <c r="AI9" s="295">
        <v>3</v>
      </c>
      <c r="AJ9" s="295">
        <v>0</v>
      </c>
      <c r="AK9" s="295">
        <v>3</v>
      </c>
      <c r="AL9" s="295">
        <v>0</v>
      </c>
      <c r="AM9" s="295">
        <v>1</v>
      </c>
      <c r="AN9" s="295">
        <v>0</v>
      </c>
      <c r="AO9" s="295">
        <v>1</v>
      </c>
      <c r="AP9" s="295">
        <v>1</v>
      </c>
      <c r="AQ9" s="295">
        <v>6</v>
      </c>
      <c r="AR9" s="295"/>
      <c r="AS9" s="295"/>
      <c r="AT9" s="295"/>
    </row>
    <row r="10" spans="1:46">
      <c r="A10" s="142" t="s">
        <v>207</v>
      </c>
      <c r="B10" s="324">
        <v>204</v>
      </c>
      <c r="C10" s="46">
        <v>4</v>
      </c>
      <c r="D10" s="643">
        <v>42961</v>
      </c>
      <c r="E10" s="644"/>
      <c r="F10" s="67"/>
      <c r="G10" s="641" t="s">
        <v>65</v>
      </c>
      <c r="H10" s="642"/>
      <c r="I10" s="670" t="s">
        <v>64</v>
      </c>
      <c r="J10" s="671"/>
      <c r="K10" s="48"/>
      <c r="L10" s="48"/>
      <c r="M10" s="48"/>
      <c r="N10" s="48"/>
      <c r="O10" s="48"/>
      <c r="P10" s="48"/>
      <c r="Q10" s="48"/>
      <c r="R10" s="69"/>
      <c r="S10" s="122"/>
      <c r="T10" s="134"/>
      <c r="V10" s="2"/>
      <c r="W10" s="285">
        <v>204</v>
      </c>
      <c r="X10" s="295">
        <v>71</v>
      </c>
      <c r="Y10" s="295">
        <v>273.29999999999899</v>
      </c>
      <c r="Z10" s="295">
        <v>38.113449712358602</v>
      </c>
      <c r="AA10" s="295">
        <v>1</v>
      </c>
      <c r="AB10" s="295">
        <v>32</v>
      </c>
      <c r="AC10" s="295">
        <v>4</v>
      </c>
      <c r="AD10" s="295">
        <v>0</v>
      </c>
      <c r="AE10" s="295">
        <v>8</v>
      </c>
      <c r="AF10" s="295">
        <v>4</v>
      </c>
      <c r="AG10" s="295">
        <v>0</v>
      </c>
      <c r="AH10" s="295">
        <v>18</v>
      </c>
      <c r="AI10" s="295">
        <v>3</v>
      </c>
      <c r="AJ10" s="295">
        <v>0</v>
      </c>
      <c r="AK10" s="295">
        <v>2</v>
      </c>
      <c r="AL10" s="295">
        <v>0</v>
      </c>
      <c r="AM10" s="295">
        <v>0</v>
      </c>
      <c r="AN10" s="295">
        <v>1</v>
      </c>
      <c r="AO10" s="295">
        <v>1</v>
      </c>
      <c r="AP10" s="295">
        <v>1</v>
      </c>
      <c r="AQ10" s="295">
        <v>5</v>
      </c>
      <c r="AR10" s="295"/>
      <c r="AS10" s="295"/>
      <c r="AT10" s="295"/>
    </row>
    <row r="11" spans="1:46">
      <c r="A11" s="142"/>
      <c r="B11" s="324">
        <v>205</v>
      </c>
      <c r="C11" s="46">
        <v>14</v>
      </c>
      <c r="D11" s="643">
        <v>42965</v>
      </c>
      <c r="E11" s="644"/>
      <c r="F11" s="67"/>
      <c r="G11" s="619"/>
      <c r="H11" s="625"/>
      <c r="I11" s="678" t="s">
        <v>64</v>
      </c>
      <c r="J11" s="679"/>
      <c r="K11" s="67"/>
      <c r="L11" s="67"/>
      <c r="M11" s="69"/>
      <c r="N11" s="67"/>
      <c r="O11" s="67"/>
      <c r="P11" s="67"/>
      <c r="Q11" s="67"/>
      <c r="R11" s="67"/>
      <c r="S11" s="78"/>
      <c r="T11" s="133"/>
      <c r="V11" s="2"/>
      <c r="W11" s="285">
        <v>205</v>
      </c>
      <c r="X11" s="295">
        <v>69.25</v>
      </c>
      <c r="Y11" s="295">
        <v>154.30000000000001</v>
      </c>
      <c r="Z11" s="295">
        <v>22.619432027004098</v>
      </c>
      <c r="AA11" s="295">
        <v>1</v>
      </c>
      <c r="AB11" s="295">
        <v>28</v>
      </c>
      <c r="AC11" s="295">
        <v>4</v>
      </c>
      <c r="AD11" s="295">
        <v>0</v>
      </c>
      <c r="AE11" s="295">
        <v>10</v>
      </c>
      <c r="AF11" s="295">
        <v>2</v>
      </c>
      <c r="AG11" s="295">
        <v>0</v>
      </c>
      <c r="AH11" s="295">
        <v>24</v>
      </c>
      <c r="AI11" s="295">
        <v>3</v>
      </c>
      <c r="AJ11" s="295">
        <v>0</v>
      </c>
      <c r="AK11" s="295">
        <v>2</v>
      </c>
      <c r="AL11" s="295">
        <v>1</v>
      </c>
      <c r="AM11" s="295">
        <v>1</v>
      </c>
      <c r="AN11" s="295">
        <v>1</v>
      </c>
      <c r="AO11" s="295">
        <v>0</v>
      </c>
      <c r="AP11" s="295">
        <v>0</v>
      </c>
      <c r="AQ11" s="295">
        <v>5</v>
      </c>
      <c r="AR11" s="295">
        <v>69</v>
      </c>
      <c r="AS11" s="295">
        <v>153</v>
      </c>
      <c r="AT11" s="295">
        <v>22.591682419659701</v>
      </c>
    </row>
    <row r="12" spans="1:46">
      <c r="A12" s="142" t="s">
        <v>207</v>
      </c>
      <c r="B12" s="324">
        <v>206</v>
      </c>
      <c r="C12" s="46">
        <v>5</v>
      </c>
      <c r="D12" s="663">
        <v>42993</v>
      </c>
      <c r="E12" s="664"/>
      <c r="F12" s="47"/>
      <c r="G12" s="639"/>
      <c r="H12" s="640"/>
      <c r="I12" s="670" t="s">
        <v>64</v>
      </c>
      <c r="J12" s="671"/>
      <c r="K12" s="47"/>
      <c r="L12" s="47"/>
      <c r="M12" s="54"/>
      <c r="N12" s="47"/>
      <c r="O12" s="67"/>
      <c r="P12" s="67"/>
      <c r="Q12" s="67"/>
      <c r="R12" s="67"/>
      <c r="S12" s="78"/>
      <c r="T12" s="132"/>
      <c r="V12" s="2"/>
      <c r="W12" s="285">
        <v>206</v>
      </c>
      <c r="X12" s="295">
        <v>69.875</v>
      </c>
      <c r="Y12" s="295">
        <v>294.39999999999998</v>
      </c>
      <c r="Z12" s="295">
        <v>42.388640589347801</v>
      </c>
      <c r="AA12" s="295">
        <v>1</v>
      </c>
      <c r="AB12" s="295">
        <v>47</v>
      </c>
      <c r="AC12" s="295">
        <v>3</v>
      </c>
      <c r="AD12" s="295">
        <v>0</v>
      </c>
      <c r="AE12" s="295">
        <v>4</v>
      </c>
      <c r="AF12" s="295">
        <v>4</v>
      </c>
      <c r="AG12" s="295">
        <v>0</v>
      </c>
      <c r="AH12" s="295">
        <v>12</v>
      </c>
      <c r="AI12" s="295">
        <v>3</v>
      </c>
      <c r="AJ12" s="295">
        <v>0</v>
      </c>
      <c r="AK12" s="295">
        <v>1</v>
      </c>
      <c r="AL12" s="295">
        <v>0</v>
      </c>
      <c r="AM12" s="295">
        <v>1</v>
      </c>
      <c r="AN12" s="295">
        <v>1</v>
      </c>
      <c r="AO12" s="295">
        <v>1</v>
      </c>
      <c r="AP12" s="295">
        <v>0</v>
      </c>
      <c r="AQ12" s="295">
        <v>4</v>
      </c>
      <c r="AR12" s="295">
        <v>69.599999999999994</v>
      </c>
      <c r="AS12" s="295">
        <v>288.8</v>
      </c>
      <c r="AT12" s="295">
        <v>41.911580129475503</v>
      </c>
    </row>
    <row r="13" spans="1:46">
      <c r="A13" s="142"/>
      <c r="B13" s="324">
        <v>207</v>
      </c>
      <c r="C13" s="46">
        <v>12</v>
      </c>
      <c r="D13" s="643">
        <v>42996</v>
      </c>
      <c r="E13" s="644"/>
      <c r="F13" s="67"/>
      <c r="G13" s="619"/>
      <c r="H13" s="625"/>
      <c r="I13" s="678" t="s">
        <v>64</v>
      </c>
      <c r="J13" s="679"/>
      <c r="K13" s="67"/>
      <c r="L13" s="67"/>
      <c r="M13" s="69"/>
      <c r="N13" s="67"/>
      <c r="O13" s="67"/>
      <c r="P13" s="67"/>
      <c r="Q13" s="67"/>
      <c r="R13" s="67"/>
      <c r="S13" s="68"/>
      <c r="T13" s="132"/>
      <c r="V13" s="2"/>
      <c r="W13" s="285">
        <v>207</v>
      </c>
      <c r="X13" s="295">
        <v>65.25</v>
      </c>
      <c r="Y13" s="295">
        <v>252.2</v>
      </c>
      <c r="Z13" s="295">
        <v>41.642747464071199</v>
      </c>
      <c r="AA13" s="295">
        <v>0</v>
      </c>
      <c r="AB13" s="295">
        <v>58</v>
      </c>
      <c r="AC13" s="295">
        <v>3</v>
      </c>
      <c r="AD13" s="295">
        <v>0</v>
      </c>
      <c r="AE13" s="295">
        <v>4</v>
      </c>
      <c r="AF13" s="295">
        <v>1</v>
      </c>
      <c r="AG13" s="295">
        <v>0</v>
      </c>
      <c r="AH13" s="295">
        <v>17</v>
      </c>
      <c r="AI13" s="295">
        <v>3</v>
      </c>
      <c r="AJ13" s="295">
        <v>1</v>
      </c>
      <c r="AK13" s="295">
        <v>3</v>
      </c>
      <c r="AL13" s="295">
        <v>0</v>
      </c>
      <c r="AM13" s="295">
        <v>1</v>
      </c>
      <c r="AN13" s="295">
        <v>1</v>
      </c>
      <c r="AO13" s="295">
        <v>0</v>
      </c>
      <c r="AP13" s="295">
        <v>0</v>
      </c>
      <c r="AQ13" s="295">
        <v>5</v>
      </c>
      <c r="AR13" s="295">
        <v>65.125</v>
      </c>
      <c r="AS13" s="295">
        <v>252.8</v>
      </c>
      <c r="AT13" s="295">
        <v>41.902209319889003</v>
      </c>
    </row>
    <row r="14" spans="1:46" ht="18" customHeight="1">
      <c r="A14" s="142"/>
      <c r="B14" s="324">
        <v>208</v>
      </c>
      <c r="C14" s="46">
        <v>10</v>
      </c>
      <c r="D14" s="643">
        <v>42996</v>
      </c>
      <c r="E14" s="644"/>
      <c r="F14" s="67"/>
      <c r="G14" s="619"/>
      <c r="H14" s="625"/>
      <c r="I14" s="685" t="s">
        <v>64</v>
      </c>
      <c r="J14" s="686"/>
      <c r="K14" s="74"/>
      <c r="L14" s="75"/>
      <c r="M14" s="76"/>
      <c r="N14" s="55"/>
      <c r="O14" s="75"/>
      <c r="P14" s="75"/>
      <c r="Q14" s="75"/>
      <c r="R14" s="55"/>
      <c r="S14" s="123"/>
      <c r="T14" s="135"/>
      <c r="W14" s="285">
        <v>208</v>
      </c>
      <c r="X14" s="295">
        <v>70.25</v>
      </c>
      <c r="Y14" s="295">
        <v>207.2</v>
      </c>
      <c r="Z14" s="295">
        <v>29.515654563645299</v>
      </c>
      <c r="AA14" s="295">
        <v>0</v>
      </c>
      <c r="AB14" s="295">
        <v>56</v>
      </c>
      <c r="AC14" s="295">
        <v>3</v>
      </c>
      <c r="AD14" s="295">
        <v>0</v>
      </c>
      <c r="AE14" s="295">
        <v>5</v>
      </c>
      <c r="AF14" s="295">
        <v>3</v>
      </c>
      <c r="AG14" s="295">
        <v>3</v>
      </c>
      <c r="AH14" s="295">
        <v>37</v>
      </c>
      <c r="AI14" s="295">
        <v>3</v>
      </c>
      <c r="AJ14" s="295">
        <v>0</v>
      </c>
      <c r="AK14" s="295">
        <v>2</v>
      </c>
      <c r="AL14" s="295">
        <v>1</v>
      </c>
      <c r="AM14" s="295">
        <v>1</v>
      </c>
      <c r="AN14" s="295">
        <v>0</v>
      </c>
      <c r="AO14" s="295">
        <v>1</v>
      </c>
      <c r="AP14" s="295">
        <v>1</v>
      </c>
      <c r="AQ14" s="295">
        <v>6</v>
      </c>
      <c r="AR14" s="295">
        <v>82.25</v>
      </c>
      <c r="AS14" s="295">
        <v>208.5</v>
      </c>
      <c r="AT14" s="295">
        <v>21.666540405206899</v>
      </c>
    </row>
    <row r="15" spans="1:46" ht="17">
      <c r="A15" s="142" t="s">
        <v>207</v>
      </c>
      <c r="B15" s="280">
        <v>209</v>
      </c>
      <c r="C15" s="224">
        <v>4</v>
      </c>
      <c r="D15" s="659">
        <v>43007</v>
      </c>
      <c r="E15" s="660"/>
      <c r="F15" s="232"/>
      <c r="G15" s="637"/>
      <c r="H15" s="638"/>
      <c r="I15" s="288" t="s">
        <v>64</v>
      </c>
      <c r="J15" s="289" t="s">
        <v>65</v>
      </c>
      <c r="K15" s="275"/>
      <c r="L15" s="223"/>
      <c r="M15" s="223"/>
      <c r="N15" s="223"/>
      <c r="O15" s="223"/>
      <c r="P15" s="223"/>
      <c r="Q15" s="223"/>
      <c r="R15" s="223"/>
      <c r="S15" s="273"/>
      <c r="T15" s="231"/>
      <c r="U15" s="274"/>
      <c r="V15" s="229"/>
      <c r="W15" s="285">
        <v>209</v>
      </c>
      <c r="X15" s="295">
        <v>66.75</v>
      </c>
      <c r="Y15" s="295">
        <v>165.7</v>
      </c>
      <c r="Z15" s="295">
        <v>26.144196159295198</v>
      </c>
      <c r="AA15" s="295">
        <v>1</v>
      </c>
      <c r="AB15" s="295">
        <v>55</v>
      </c>
      <c r="AC15" s="295">
        <v>4</v>
      </c>
      <c r="AD15" s="295">
        <v>0</v>
      </c>
      <c r="AE15" s="295">
        <v>5</v>
      </c>
      <c r="AF15" s="295">
        <v>3</v>
      </c>
      <c r="AG15" s="295">
        <v>0</v>
      </c>
      <c r="AH15" s="295">
        <v>18</v>
      </c>
      <c r="AI15" s="295">
        <v>3</v>
      </c>
      <c r="AJ15" s="295">
        <v>1</v>
      </c>
      <c r="AK15" s="295">
        <v>0</v>
      </c>
      <c r="AL15" s="295">
        <v>1</v>
      </c>
      <c r="AM15" s="295">
        <v>0</v>
      </c>
      <c r="AN15" s="295">
        <v>1</v>
      </c>
      <c r="AO15" s="295">
        <v>0</v>
      </c>
      <c r="AP15" s="295">
        <v>0</v>
      </c>
      <c r="AQ15" s="295">
        <v>2</v>
      </c>
      <c r="AR15" s="295"/>
      <c r="AS15" s="295"/>
      <c r="AT15" s="295"/>
    </row>
    <row r="16" spans="1:46">
      <c r="A16" s="142" t="s">
        <v>207</v>
      </c>
      <c r="B16" s="325">
        <v>210</v>
      </c>
      <c r="C16" s="285">
        <v>1</v>
      </c>
      <c r="D16" s="284">
        <v>43007</v>
      </c>
      <c r="E16" s="276" t="s">
        <v>65</v>
      </c>
      <c r="F16" s="286"/>
      <c r="G16" s="631"/>
      <c r="H16" s="632"/>
      <c r="I16" s="290"/>
      <c r="J16" s="291"/>
      <c r="K16" s="286"/>
      <c r="L16" s="292"/>
      <c r="M16" s="292"/>
      <c r="N16" s="292"/>
      <c r="O16" s="292"/>
      <c r="P16" s="292"/>
      <c r="Q16" s="292"/>
      <c r="R16" s="292"/>
      <c r="S16" s="287"/>
      <c r="T16" s="142"/>
      <c r="U16" s="229"/>
      <c r="V16" s="229"/>
      <c r="W16" s="285">
        <v>210</v>
      </c>
      <c r="X16" s="295">
        <v>58</v>
      </c>
      <c r="Y16" s="295">
        <v>125</v>
      </c>
      <c r="Z16" s="295">
        <v>26.122175980975001</v>
      </c>
      <c r="AA16" s="295">
        <v>0</v>
      </c>
      <c r="AB16" s="295">
        <v>64</v>
      </c>
      <c r="AC16" s="295">
        <v>5</v>
      </c>
      <c r="AD16" s="295">
        <v>1</v>
      </c>
      <c r="AE16" s="295">
        <v>4</v>
      </c>
      <c r="AF16" s="295">
        <v>1</v>
      </c>
      <c r="AG16" s="295">
        <v>0</v>
      </c>
      <c r="AH16" s="295">
        <v>17</v>
      </c>
      <c r="AI16" s="295">
        <v>3</v>
      </c>
      <c r="AJ16" s="295">
        <v>0</v>
      </c>
      <c r="AK16" s="295">
        <v>3</v>
      </c>
      <c r="AL16" s="295">
        <v>0</v>
      </c>
      <c r="AM16" s="295">
        <v>0</v>
      </c>
      <c r="AN16" s="295">
        <v>3</v>
      </c>
      <c r="AO16" s="295">
        <v>1</v>
      </c>
      <c r="AP16" s="295">
        <v>0</v>
      </c>
      <c r="AQ16" s="295">
        <v>7</v>
      </c>
      <c r="AR16" s="295"/>
      <c r="AS16" s="295"/>
      <c r="AT16" s="295"/>
    </row>
    <row r="17" spans="1:46">
      <c r="A17" s="142"/>
      <c r="B17" s="324">
        <v>211</v>
      </c>
      <c r="C17" s="58">
        <v>14</v>
      </c>
      <c r="D17" s="651">
        <v>43010</v>
      </c>
      <c r="E17" s="652"/>
      <c r="F17" s="81"/>
      <c r="G17" s="649"/>
      <c r="H17" s="650"/>
      <c r="I17" s="676" t="s">
        <v>64</v>
      </c>
      <c r="J17" s="677"/>
      <c r="K17" s="80"/>
      <c r="L17" s="81"/>
      <c r="M17" s="82"/>
      <c r="N17" s="81"/>
      <c r="O17" s="81"/>
      <c r="P17" s="81"/>
      <c r="Q17" s="81"/>
      <c r="R17" s="81"/>
      <c r="S17" s="124"/>
      <c r="T17" s="136"/>
      <c r="W17" s="285">
        <v>211</v>
      </c>
      <c r="X17" s="295">
        <v>68.25</v>
      </c>
      <c r="Y17" s="295">
        <v>153.4</v>
      </c>
      <c r="Z17" s="295">
        <v>23.1512994941566</v>
      </c>
      <c r="AA17" s="295">
        <v>0</v>
      </c>
      <c r="AB17" s="295">
        <v>25</v>
      </c>
      <c r="AC17" s="295">
        <v>4</v>
      </c>
      <c r="AD17" s="295">
        <v>0</v>
      </c>
      <c r="AE17" s="295">
        <v>6</v>
      </c>
      <c r="AF17" s="295">
        <v>4</v>
      </c>
      <c r="AG17" s="295">
        <v>0</v>
      </c>
      <c r="AH17" s="295">
        <v>16</v>
      </c>
      <c r="AI17" s="295">
        <v>3</v>
      </c>
      <c r="AJ17" s="295">
        <v>0</v>
      </c>
      <c r="AK17" s="295">
        <v>2</v>
      </c>
      <c r="AL17" s="295">
        <v>0</v>
      </c>
      <c r="AM17" s="295">
        <v>1</v>
      </c>
      <c r="AN17" s="295">
        <v>0</v>
      </c>
      <c r="AO17" s="295">
        <v>1</v>
      </c>
      <c r="AP17" s="295">
        <v>1</v>
      </c>
      <c r="AQ17" s="295">
        <v>5</v>
      </c>
      <c r="AR17" s="295">
        <v>68.125</v>
      </c>
      <c r="AS17" s="295">
        <v>152.80000000000001</v>
      </c>
      <c r="AT17" s="295">
        <v>23.1454510563083</v>
      </c>
    </row>
    <row r="18" spans="1:46" ht="17" customHeight="1">
      <c r="A18" s="142"/>
      <c r="B18" s="324">
        <v>212</v>
      </c>
      <c r="C18" s="46">
        <v>13</v>
      </c>
      <c r="D18" s="643">
        <v>43021</v>
      </c>
      <c r="E18" s="644"/>
      <c r="F18" s="67"/>
      <c r="G18" s="619"/>
      <c r="H18" s="625"/>
      <c r="I18" s="678" t="s">
        <v>64</v>
      </c>
      <c r="J18" s="679"/>
      <c r="K18" s="83"/>
      <c r="L18" s="67"/>
      <c r="M18" s="69"/>
      <c r="N18" s="67"/>
      <c r="O18" s="47"/>
      <c r="P18" s="67"/>
      <c r="Q18" s="67"/>
      <c r="R18" s="67"/>
      <c r="S18" s="78"/>
      <c r="T18" s="133"/>
      <c r="W18" s="285">
        <v>212</v>
      </c>
      <c r="X18" s="295">
        <v>62.75</v>
      </c>
      <c r="Y18" s="295">
        <v>162.80000000000001</v>
      </c>
      <c r="Z18" s="295">
        <v>29.065798955572099</v>
      </c>
      <c r="AA18" s="295">
        <v>0</v>
      </c>
      <c r="AB18" s="295">
        <v>29</v>
      </c>
      <c r="AC18" s="295">
        <v>5</v>
      </c>
      <c r="AD18" s="295">
        <v>1</v>
      </c>
      <c r="AE18" s="295">
        <v>7</v>
      </c>
      <c r="AF18" s="295">
        <v>2</v>
      </c>
      <c r="AG18" s="295">
        <v>0</v>
      </c>
      <c r="AH18" s="295">
        <v>18</v>
      </c>
      <c r="AI18" s="295">
        <v>3</v>
      </c>
      <c r="AJ18" s="295">
        <v>0</v>
      </c>
      <c r="AK18" s="295">
        <v>1</v>
      </c>
      <c r="AL18" s="295">
        <v>0</v>
      </c>
      <c r="AM18" s="295">
        <v>0</v>
      </c>
      <c r="AN18" s="295">
        <v>0</v>
      </c>
      <c r="AO18" s="295">
        <v>0</v>
      </c>
      <c r="AP18" s="295">
        <v>1</v>
      </c>
      <c r="AQ18" s="295">
        <v>2</v>
      </c>
      <c r="AR18" s="295">
        <v>63.125</v>
      </c>
      <c r="AS18" s="295">
        <v>164.4</v>
      </c>
      <c r="AT18" s="295">
        <v>29.003763552592801</v>
      </c>
    </row>
    <row r="19" spans="1:46" s="52" customFormat="1" ht="17" customHeight="1">
      <c r="A19" s="328"/>
      <c r="B19" s="324">
        <v>213</v>
      </c>
      <c r="C19" s="46">
        <v>5</v>
      </c>
      <c r="D19" s="643">
        <v>43024</v>
      </c>
      <c r="E19" s="644"/>
      <c r="F19" s="143"/>
      <c r="G19" s="647"/>
      <c r="H19" s="648"/>
      <c r="I19" s="678" t="s">
        <v>64</v>
      </c>
      <c r="J19" s="679"/>
      <c r="K19" s="77"/>
      <c r="L19" s="144"/>
      <c r="M19" s="54"/>
      <c r="N19" s="144"/>
      <c r="O19" s="145" t="s">
        <v>65</v>
      </c>
      <c r="P19" s="146"/>
      <c r="Q19" s="146"/>
      <c r="R19" s="146"/>
      <c r="S19" s="147"/>
      <c r="T19" s="148"/>
      <c r="W19" s="285">
        <v>213</v>
      </c>
      <c r="X19" s="295">
        <v>70.125</v>
      </c>
      <c r="Y19" s="295">
        <v>142.80000000000001</v>
      </c>
      <c r="Z19" s="295">
        <v>20.414454707502799</v>
      </c>
      <c r="AA19" s="295">
        <v>1</v>
      </c>
      <c r="AB19" s="295">
        <v>24</v>
      </c>
      <c r="AC19" s="295">
        <v>4</v>
      </c>
      <c r="AD19" s="295">
        <v>0</v>
      </c>
      <c r="AE19" s="295">
        <v>7</v>
      </c>
      <c r="AF19" s="295">
        <v>2</v>
      </c>
      <c r="AG19" s="295">
        <v>0</v>
      </c>
      <c r="AH19" s="295">
        <v>19</v>
      </c>
      <c r="AI19" s="295">
        <v>3</v>
      </c>
      <c r="AJ19" s="295">
        <v>0</v>
      </c>
      <c r="AK19" s="295">
        <v>0</v>
      </c>
      <c r="AL19" s="295">
        <v>0</v>
      </c>
      <c r="AM19" s="295">
        <v>0</v>
      </c>
      <c r="AN19" s="295">
        <v>0</v>
      </c>
      <c r="AO19" s="295">
        <v>0</v>
      </c>
      <c r="AP19" s="295">
        <v>0</v>
      </c>
      <c r="AQ19" s="295">
        <v>0</v>
      </c>
      <c r="AR19" s="295"/>
      <c r="AS19" s="295"/>
      <c r="AT19" s="295"/>
    </row>
    <row r="20" spans="1:46">
      <c r="A20" s="142"/>
      <c r="B20" s="324">
        <v>214</v>
      </c>
      <c r="C20" s="46">
        <v>12</v>
      </c>
      <c r="D20" s="643">
        <v>43031</v>
      </c>
      <c r="E20" s="644"/>
      <c r="F20" s="67"/>
      <c r="G20" s="619"/>
      <c r="H20" s="625"/>
      <c r="I20" s="678" t="s">
        <v>64</v>
      </c>
      <c r="J20" s="679"/>
      <c r="K20" s="66"/>
      <c r="L20" s="67"/>
      <c r="M20" s="69"/>
      <c r="N20" s="67"/>
      <c r="O20" s="67"/>
      <c r="P20" s="67"/>
      <c r="Q20" s="67"/>
      <c r="R20" s="47"/>
      <c r="S20" s="78"/>
      <c r="T20" s="132"/>
      <c r="W20" s="285">
        <v>214</v>
      </c>
      <c r="X20" s="295">
        <v>71.75</v>
      </c>
      <c r="Y20" s="295">
        <v>183</v>
      </c>
      <c r="Z20" s="295">
        <v>24.989789848122399</v>
      </c>
      <c r="AA20" s="295">
        <v>1</v>
      </c>
      <c r="AB20" s="295">
        <v>31</v>
      </c>
      <c r="AC20" s="295">
        <v>6</v>
      </c>
      <c r="AD20" s="295">
        <v>0</v>
      </c>
      <c r="AE20" s="295">
        <v>8</v>
      </c>
      <c r="AF20" s="295">
        <v>2</v>
      </c>
      <c r="AG20" s="295">
        <v>0</v>
      </c>
      <c r="AH20" s="295">
        <v>22</v>
      </c>
      <c r="AI20" s="295">
        <v>3</v>
      </c>
      <c r="AJ20" s="295">
        <v>0</v>
      </c>
      <c r="AK20" s="295">
        <v>2</v>
      </c>
      <c r="AL20" s="295">
        <v>1</v>
      </c>
      <c r="AM20" s="295">
        <v>1</v>
      </c>
      <c r="AN20" s="295">
        <v>2</v>
      </c>
      <c r="AO20" s="295">
        <v>1</v>
      </c>
      <c r="AP20" s="295">
        <v>0</v>
      </c>
      <c r="AQ20" s="295">
        <v>7</v>
      </c>
      <c r="AR20" s="295">
        <v>71.75</v>
      </c>
      <c r="AS20" s="295">
        <v>183.4</v>
      </c>
      <c r="AT20" s="295">
        <v>25.044412339593698</v>
      </c>
    </row>
    <row r="21" spans="1:46">
      <c r="A21" s="142" t="s">
        <v>207</v>
      </c>
      <c r="B21" s="324">
        <v>215</v>
      </c>
      <c r="C21" s="46">
        <v>14</v>
      </c>
      <c r="D21" s="643">
        <v>43035</v>
      </c>
      <c r="E21" s="644"/>
      <c r="F21" s="67"/>
      <c r="G21" s="619"/>
      <c r="H21" s="625"/>
      <c r="I21" s="661" t="s">
        <v>64</v>
      </c>
      <c r="J21" s="662"/>
      <c r="K21" s="66"/>
      <c r="L21" s="67"/>
      <c r="M21" s="69"/>
      <c r="N21" s="67"/>
      <c r="O21" s="67"/>
      <c r="P21" s="67"/>
      <c r="Q21" s="67"/>
      <c r="R21" s="67"/>
      <c r="S21" s="78"/>
      <c r="T21" s="133"/>
      <c r="W21" s="285">
        <v>215</v>
      </c>
      <c r="X21" s="295">
        <v>71.875</v>
      </c>
      <c r="Y21" s="295">
        <v>157.4</v>
      </c>
      <c r="Z21" s="295">
        <v>21.4192538374291</v>
      </c>
      <c r="AA21" s="295">
        <v>1</v>
      </c>
      <c r="AB21" s="295">
        <v>35</v>
      </c>
      <c r="AC21" s="295">
        <v>4</v>
      </c>
      <c r="AD21" s="295">
        <v>0</v>
      </c>
      <c r="AE21" s="295">
        <v>7</v>
      </c>
      <c r="AF21" s="295">
        <v>2</v>
      </c>
      <c r="AG21" s="295">
        <v>0</v>
      </c>
      <c r="AH21" s="295">
        <v>23</v>
      </c>
      <c r="AI21" s="295">
        <v>3</v>
      </c>
      <c r="AJ21" s="295">
        <v>1</v>
      </c>
      <c r="AK21" s="295">
        <v>2</v>
      </c>
      <c r="AL21" s="295">
        <v>0</v>
      </c>
      <c r="AM21" s="295">
        <v>1</v>
      </c>
      <c r="AN21" s="295">
        <v>0</v>
      </c>
      <c r="AO21" s="295">
        <v>1</v>
      </c>
      <c r="AP21" s="295">
        <v>0</v>
      </c>
      <c r="AQ21" s="295">
        <v>4</v>
      </c>
      <c r="AR21" s="295">
        <v>71.5</v>
      </c>
      <c r="AS21" s="295">
        <v>157.80000000000001</v>
      </c>
      <c r="AT21" s="295">
        <v>21.699525649176</v>
      </c>
    </row>
    <row r="22" spans="1:46">
      <c r="A22" s="142"/>
      <c r="B22" s="324">
        <v>216</v>
      </c>
      <c r="C22" s="46">
        <v>13</v>
      </c>
      <c r="D22" s="643">
        <v>43035</v>
      </c>
      <c r="E22" s="644"/>
      <c r="F22" s="67"/>
      <c r="G22" s="619"/>
      <c r="H22" s="625"/>
      <c r="I22" s="661" t="s">
        <v>64</v>
      </c>
      <c r="J22" s="662"/>
      <c r="K22" s="66"/>
      <c r="L22" s="67"/>
      <c r="M22" s="69"/>
      <c r="N22" s="67"/>
      <c r="O22" s="67"/>
      <c r="P22" s="47"/>
      <c r="Q22" s="67"/>
      <c r="R22" s="67"/>
      <c r="S22" s="78"/>
      <c r="T22" s="133"/>
      <c r="W22" s="285">
        <v>216</v>
      </c>
      <c r="X22" s="295">
        <v>65.25</v>
      </c>
      <c r="Y22" s="295">
        <v>158.19999999999999</v>
      </c>
      <c r="Z22" s="295">
        <v>26.121659987375399</v>
      </c>
      <c r="AA22" s="295">
        <v>1</v>
      </c>
      <c r="AB22" s="295">
        <v>60</v>
      </c>
      <c r="AC22" s="295">
        <v>5</v>
      </c>
      <c r="AD22" s="295">
        <v>0</v>
      </c>
      <c r="AE22" s="295">
        <v>7</v>
      </c>
      <c r="AF22" s="295">
        <v>3</v>
      </c>
      <c r="AG22" s="295">
        <v>0</v>
      </c>
      <c r="AH22" s="295">
        <v>14</v>
      </c>
      <c r="AI22" s="295">
        <v>3</v>
      </c>
      <c r="AJ22" s="295">
        <v>1</v>
      </c>
      <c r="AK22" s="295">
        <v>2</v>
      </c>
      <c r="AL22" s="295">
        <v>0</v>
      </c>
      <c r="AM22" s="295">
        <v>0</v>
      </c>
      <c r="AN22" s="295">
        <v>0</v>
      </c>
      <c r="AO22" s="295">
        <v>1</v>
      </c>
      <c r="AP22" s="295">
        <v>0</v>
      </c>
      <c r="AQ22" s="295">
        <v>3</v>
      </c>
      <c r="AR22" s="295">
        <v>65.5</v>
      </c>
      <c r="AS22" s="295">
        <v>154.6</v>
      </c>
      <c r="AT22" s="295">
        <v>25.332742847153401</v>
      </c>
    </row>
    <row r="23" spans="1:46">
      <c r="A23" s="142" t="s">
        <v>207</v>
      </c>
      <c r="B23" s="324">
        <v>217</v>
      </c>
      <c r="C23" s="46">
        <v>12</v>
      </c>
      <c r="D23" s="643">
        <v>43038</v>
      </c>
      <c r="E23" s="644"/>
      <c r="F23" s="67"/>
      <c r="G23" s="619"/>
      <c r="H23" s="625"/>
      <c r="I23" s="661" t="s">
        <v>64</v>
      </c>
      <c r="J23" s="662"/>
      <c r="K23" s="66"/>
      <c r="L23" s="67"/>
      <c r="M23" s="69"/>
      <c r="N23" s="67"/>
      <c r="O23" s="67"/>
      <c r="P23" s="67"/>
      <c r="Q23" s="67"/>
      <c r="R23" s="67"/>
      <c r="S23" s="68"/>
      <c r="T23" s="132"/>
      <c r="W23" s="285">
        <v>217</v>
      </c>
      <c r="X23" s="295">
        <v>65.5</v>
      </c>
      <c r="Y23" s="295">
        <v>157.4</v>
      </c>
      <c r="Z23" s="295">
        <v>25.791550608938799</v>
      </c>
      <c r="AA23" s="295">
        <v>1</v>
      </c>
      <c r="AB23" s="295">
        <v>43</v>
      </c>
      <c r="AC23" s="295">
        <v>3</v>
      </c>
      <c r="AD23" s="295">
        <v>0</v>
      </c>
      <c r="AE23" s="295">
        <v>5</v>
      </c>
      <c r="AF23" s="295">
        <v>1</v>
      </c>
      <c r="AG23" s="295">
        <v>0</v>
      </c>
      <c r="AH23" s="295">
        <v>21</v>
      </c>
      <c r="AI23" s="295">
        <v>3</v>
      </c>
      <c r="AJ23" s="295">
        <v>0</v>
      </c>
      <c r="AK23" s="295">
        <v>2</v>
      </c>
      <c r="AL23" s="295">
        <v>0</v>
      </c>
      <c r="AM23" s="295">
        <v>1</v>
      </c>
      <c r="AN23" s="295">
        <v>0</v>
      </c>
      <c r="AO23" s="295">
        <v>0</v>
      </c>
      <c r="AP23" s="295">
        <v>0</v>
      </c>
      <c r="AQ23" s="295">
        <v>3</v>
      </c>
      <c r="AR23" s="295">
        <v>65.625</v>
      </c>
      <c r="AS23" s="295">
        <v>151.5</v>
      </c>
      <c r="AT23" s="295">
        <v>24.730296598639399</v>
      </c>
    </row>
    <row r="24" spans="1:46">
      <c r="A24" s="142" t="s">
        <v>207</v>
      </c>
      <c r="B24" s="324">
        <v>218</v>
      </c>
      <c r="C24" s="46">
        <v>14</v>
      </c>
      <c r="D24" s="653">
        <v>43042</v>
      </c>
      <c r="E24" s="654"/>
      <c r="F24" s="67"/>
      <c r="G24" s="619"/>
      <c r="H24" s="625"/>
      <c r="I24" s="661" t="s">
        <v>64</v>
      </c>
      <c r="J24" s="662"/>
      <c r="K24" s="83"/>
      <c r="L24" s="67"/>
      <c r="M24" s="69"/>
      <c r="N24" s="67"/>
      <c r="O24" s="67"/>
      <c r="P24" s="67"/>
      <c r="Q24" s="67"/>
      <c r="R24" s="67"/>
      <c r="S24" s="78"/>
      <c r="T24" s="133"/>
      <c r="W24" s="285">
        <v>218</v>
      </c>
      <c r="X24" s="295">
        <v>68.125</v>
      </c>
      <c r="Y24" s="295">
        <v>138.30000000000001</v>
      </c>
      <c r="Z24" s="295">
        <v>20.949056813399501</v>
      </c>
      <c r="AA24" s="295">
        <v>1</v>
      </c>
      <c r="AB24" s="295">
        <v>59</v>
      </c>
      <c r="AC24" s="295">
        <v>3</v>
      </c>
      <c r="AD24" s="295">
        <v>0</v>
      </c>
      <c r="AE24" s="295">
        <v>3</v>
      </c>
      <c r="AF24" s="295">
        <v>1</v>
      </c>
      <c r="AG24" s="295">
        <v>2</v>
      </c>
      <c r="AH24" s="295">
        <v>15</v>
      </c>
      <c r="AI24" s="295">
        <v>3</v>
      </c>
      <c r="AJ24" s="295">
        <v>0</v>
      </c>
      <c r="AK24" s="295">
        <v>3</v>
      </c>
      <c r="AL24" s="295">
        <v>0</v>
      </c>
      <c r="AM24" s="295">
        <v>1</v>
      </c>
      <c r="AN24" s="295">
        <v>1</v>
      </c>
      <c r="AO24" s="295">
        <v>1</v>
      </c>
      <c r="AP24" s="295">
        <v>1</v>
      </c>
      <c r="AQ24" s="295">
        <v>7</v>
      </c>
      <c r="AR24" s="295">
        <v>68.25</v>
      </c>
      <c r="AS24" s="295">
        <v>139.4</v>
      </c>
      <c r="AT24" s="295">
        <v>21.038403842799401</v>
      </c>
    </row>
    <row r="25" spans="1:46">
      <c r="A25" s="142"/>
      <c r="B25" s="324">
        <v>219</v>
      </c>
      <c r="C25" s="46">
        <v>14</v>
      </c>
      <c r="D25" s="643">
        <v>43052</v>
      </c>
      <c r="E25" s="644"/>
      <c r="F25" s="67"/>
      <c r="G25" s="619"/>
      <c r="H25" s="625"/>
      <c r="I25" s="674" t="s">
        <v>64</v>
      </c>
      <c r="J25" s="675"/>
      <c r="K25" s="74"/>
      <c r="L25" s="75"/>
      <c r="M25" s="76"/>
      <c r="N25" s="75"/>
      <c r="O25" s="75"/>
      <c r="P25" s="75"/>
      <c r="Q25" s="75"/>
      <c r="R25" s="75"/>
      <c r="S25" s="79"/>
      <c r="T25" s="137"/>
      <c r="W25" s="285">
        <v>219</v>
      </c>
      <c r="X25" s="295">
        <v>66.375</v>
      </c>
      <c r="Y25" s="295">
        <v>188.8</v>
      </c>
      <c r="Z25" s="295">
        <v>30.126469972797601</v>
      </c>
      <c r="AA25" s="295">
        <v>1</v>
      </c>
      <c r="AB25" s="295">
        <v>53</v>
      </c>
      <c r="AC25" s="295">
        <v>3</v>
      </c>
      <c r="AD25" s="295">
        <v>0</v>
      </c>
      <c r="AE25" s="295">
        <v>4</v>
      </c>
      <c r="AF25" s="295">
        <v>1</v>
      </c>
      <c r="AG25" s="295">
        <v>0</v>
      </c>
      <c r="AH25" s="295">
        <v>13</v>
      </c>
      <c r="AI25" s="295">
        <v>3</v>
      </c>
      <c r="AJ25" s="295">
        <v>0</v>
      </c>
      <c r="AK25" s="295">
        <v>1</v>
      </c>
      <c r="AL25" s="295">
        <v>0</v>
      </c>
      <c r="AM25" s="295">
        <v>1</v>
      </c>
      <c r="AN25" s="295">
        <v>0</v>
      </c>
      <c r="AO25" s="295">
        <v>0</v>
      </c>
      <c r="AP25" s="295">
        <v>0</v>
      </c>
      <c r="AQ25" s="295">
        <v>2</v>
      </c>
      <c r="AR25" s="295">
        <v>66.625</v>
      </c>
      <c r="AS25" s="295">
        <v>184.8</v>
      </c>
      <c r="AT25" s="295">
        <v>29.2673127083414</v>
      </c>
    </row>
    <row r="26" spans="1:46" ht="17">
      <c r="A26" s="142" t="s">
        <v>207</v>
      </c>
      <c r="B26" s="324">
        <v>220</v>
      </c>
      <c r="C26" s="225">
        <v>4</v>
      </c>
      <c r="D26" s="643">
        <v>43066</v>
      </c>
      <c r="E26" s="644"/>
      <c r="F26" s="234"/>
      <c r="G26" s="619"/>
      <c r="H26" s="620"/>
      <c r="I26" s="279" t="s">
        <v>64</v>
      </c>
      <c r="J26" s="276" t="s">
        <v>65</v>
      </c>
      <c r="K26" s="278"/>
      <c r="L26" s="225"/>
      <c r="M26" s="225"/>
      <c r="N26" s="225"/>
      <c r="O26" s="225"/>
      <c r="P26" s="225"/>
      <c r="Q26" s="225"/>
      <c r="R26" s="225"/>
      <c r="S26" s="226"/>
      <c r="T26" s="227"/>
      <c r="U26" s="229"/>
      <c r="V26" s="229"/>
      <c r="W26" s="285">
        <v>220</v>
      </c>
      <c r="X26" s="295">
        <v>58.125</v>
      </c>
      <c r="Y26" s="295">
        <v>109.2</v>
      </c>
      <c r="Z26" s="295">
        <v>22.722286507110599</v>
      </c>
      <c r="AA26" s="295">
        <v>0</v>
      </c>
      <c r="AB26" s="295">
        <v>29</v>
      </c>
      <c r="AC26" s="295">
        <v>1</v>
      </c>
      <c r="AD26" s="295">
        <v>0</v>
      </c>
      <c r="AE26" s="295">
        <v>5</v>
      </c>
      <c r="AF26" s="295">
        <v>1</v>
      </c>
      <c r="AG26" s="295">
        <v>0</v>
      </c>
      <c r="AH26" s="295">
        <v>24</v>
      </c>
      <c r="AI26" s="295">
        <v>3</v>
      </c>
      <c r="AJ26" s="295">
        <v>0</v>
      </c>
      <c r="AK26" s="295">
        <v>3</v>
      </c>
      <c r="AL26" s="295">
        <v>1</v>
      </c>
      <c r="AM26" s="295">
        <v>1</v>
      </c>
      <c r="AN26" s="295">
        <v>0</v>
      </c>
      <c r="AO26" s="295">
        <v>1</v>
      </c>
      <c r="AP26" s="295">
        <v>1</v>
      </c>
      <c r="AQ26" s="295">
        <v>7</v>
      </c>
      <c r="AR26" s="295"/>
      <c r="AS26" s="295"/>
      <c r="AT26" s="295"/>
    </row>
    <row r="27" spans="1:46" ht="21">
      <c r="A27" s="142"/>
      <c r="B27" s="324">
        <v>221</v>
      </c>
      <c r="C27" s="46">
        <v>4</v>
      </c>
      <c r="D27" s="643">
        <v>43066</v>
      </c>
      <c r="E27" s="644"/>
      <c r="F27" s="67"/>
      <c r="G27" s="619"/>
      <c r="H27" s="625"/>
      <c r="I27" s="668" t="s">
        <v>64</v>
      </c>
      <c r="J27" s="669"/>
      <c r="K27" s="61"/>
      <c r="L27" s="62"/>
      <c r="M27" s="60"/>
      <c r="N27" s="59"/>
      <c r="O27" s="59"/>
      <c r="P27" s="59"/>
      <c r="Q27" s="59"/>
      <c r="R27" s="59"/>
      <c r="S27" s="49"/>
      <c r="T27" s="138"/>
      <c r="W27" s="285">
        <v>221</v>
      </c>
      <c r="X27" s="295">
        <v>65.375</v>
      </c>
      <c r="Y27" s="295">
        <v>241.7</v>
      </c>
      <c r="Z27" s="295">
        <v>39.7565391603815</v>
      </c>
      <c r="AA27" s="295">
        <v>0</v>
      </c>
      <c r="AB27" s="295">
        <v>63</v>
      </c>
      <c r="AC27" s="295">
        <v>3</v>
      </c>
      <c r="AD27" s="295">
        <v>0</v>
      </c>
      <c r="AE27" s="295">
        <v>6</v>
      </c>
      <c r="AF27" s="295">
        <v>3</v>
      </c>
      <c r="AG27" s="295">
        <v>0</v>
      </c>
      <c r="AH27" s="295">
        <v>18</v>
      </c>
      <c r="AI27" s="295">
        <v>3</v>
      </c>
      <c r="AJ27" s="295">
        <v>0</v>
      </c>
      <c r="AK27" s="295">
        <v>3</v>
      </c>
      <c r="AL27" s="295">
        <v>1</v>
      </c>
      <c r="AM27" s="295">
        <v>1</v>
      </c>
      <c r="AN27" s="295">
        <v>0</v>
      </c>
      <c r="AO27" s="295">
        <v>1</v>
      </c>
      <c r="AP27" s="295">
        <v>0</v>
      </c>
      <c r="AQ27" s="295">
        <v>6</v>
      </c>
      <c r="AR27" s="295">
        <v>65.75</v>
      </c>
      <c r="AS27" s="295">
        <v>239.7</v>
      </c>
      <c r="AT27" s="295">
        <v>38.979103355549398</v>
      </c>
    </row>
    <row r="28" spans="1:46" ht="21">
      <c r="A28" s="142"/>
      <c r="B28" s="324">
        <v>222</v>
      </c>
      <c r="C28" s="46">
        <v>5</v>
      </c>
      <c r="D28" s="643">
        <v>43073</v>
      </c>
      <c r="E28" s="644"/>
      <c r="F28" s="67"/>
      <c r="G28" s="619"/>
      <c r="H28" s="625"/>
      <c r="I28" s="661" t="s">
        <v>64</v>
      </c>
      <c r="J28" s="662"/>
      <c r="K28" s="66"/>
      <c r="L28" s="63"/>
      <c r="M28" s="54"/>
      <c r="N28" s="47"/>
      <c r="O28" s="47"/>
      <c r="P28" s="47"/>
      <c r="Q28" s="47"/>
      <c r="R28" s="47"/>
      <c r="S28" s="68"/>
      <c r="T28" s="132"/>
      <c r="W28" s="285">
        <v>222</v>
      </c>
      <c r="X28" s="295">
        <v>71.375</v>
      </c>
      <c r="Y28" s="295">
        <v>260.29999999999899</v>
      </c>
      <c r="Z28" s="295">
        <v>35.920076309421198</v>
      </c>
      <c r="AA28" s="295">
        <v>1</v>
      </c>
      <c r="AB28" s="295">
        <v>49</v>
      </c>
      <c r="AC28" s="295">
        <v>3</v>
      </c>
      <c r="AD28" s="295">
        <v>0</v>
      </c>
      <c r="AE28" s="295">
        <v>4</v>
      </c>
      <c r="AF28" s="295">
        <v>3</v>
      </c>
      <c r="AG28" s="295">
        <v>2</v>
      </c>
      <c r="AH28" s="295">
        <v>18</v>
      </c>
      <c r="AI28" s="295">
        <v>3</v>
      </c>
      <c r="AJ28" s="295">
        <v>0</v>
      </c>
      <c r="AK28" s="295">
        <v>3</v>
      </c>
      <c r="AL28" s="295">
        <v>0</v>
      </c>
      <c r="AM28" s="295">
        <v>1</v>
      </c>
      <c r="AN28" s="295">
        <v>2</v>
      </c>
      <c r="AO28" s="295">
        <v>1</v>
      </c>
      <c r="AP28" s="295">
        <v>1</v>
      </c>
      <c r="AQ28" s="295">
        <v>8</v>
      </c>
      <c r="AR28" s="295"/>
      <c r="AS28" s="295"/>
      <c r="AT28" s="295"/>
    </row>
    <row r="29" spans="1:46" ht="21">
      <c r="A29" s="142"/>
      <c r="B29" s="324">
        <v>223</v>
      </c>
      <c r="C29" s="46">
        <v>13</v>
      </c>
      <c r="D29" s="643">
        <v>43105</v>
      </c>
      <c r="E29" s="644"/>
      <c r="F29" s="67"/>
      <c r="G29" s="619"/>
      <c r="H29" s="625"/>
      <c r="I29" s="661" t="s">
        <v>64</v>
      </c>
      <c r="J29" s="662"/>
      <c r="K29" s="66"/>
      <c r="L29" s="85"/>
      <c r="M29" s="69"/>
      <c r="N29" s="67"/>
      <c r="O29" s="67"/>
      <c r="P29" s="67"/>
      <c r="Q29" s="67"/>
      <c r="R29" s="47"/>
      <c r="S29" s="78"/>
      <c r="T29" s="133"/>
      <c r="W29" s="285">
        <v>223</v>
      </c>
      <c r="X29" s="295">
        <v>70.875</v>
      </c>
      <c r="Y29" s="295">
        <v>184.9</v>
      </c>
      <c r="Z29" s="295">
        <v>25.8765332561922</v>
      </c>
      <c r="AA29" s="295">
        <v>1</v>
      </c>
      <c r="AB29" s="295">
        <v>54</v>
      </c>
      <c r="AC29" s="295">
        <v>3</v>
      </c>
      <c r="AD29" s="295">
        <v>0</v>
      </c>
      <c r="AE29" s="295">
        <v>6</v>
      </c>
      <c r="AF29" s="295">
        <v>1</v>
      </c>
      <c r="AG29" s="295">
        <v>1</v>
      </c>
      <c r="AH29" s="295">
        <v>12</v>
      </c>
      <c r="AI29" s="295">
        <v>3</v>
      </c>
      <c r="AJ29" s="295">
        <v>0</v>
      </c>
      <c r="AK29" s="295">
        <v>0</v>
      </c>
      <c r="AL29" s="295">
        <v>0</v>
      </c>
      <c r="AM29" s="295">
        <v>1</v>
      </c>
      <c r="AN29" s="295">
        <v>0</v>
      </c>
      <c r="AO29" s="295">
        <v>0</v>
      </c>
      <c r="AP29" s="295">
        <v>0</v>
      </c>
      <c r="AQ29" s="295">
        <v>1</v>
      </c>
      <c r="AR29" s="295">
        <v>71</v>
      </c>
      <c r="AS29" s="295">
        <v>191.6</v>
      </c>
      <c r="AT29" s="295">
        <v>26.7198571711961</v>
      </c>
    </row>
    <row r="30" spans="1:46" ht="21">
      <c r="A30" s="142"/>
      <c r="B30" s="324">
        <v>224</v>
      </c>
      <c r="C30" s="46">
        <v>12</v>
      </c>
      <c r="D30" s="643">
        <v>43122</v>
      </c>
      <c r="E30" s="644"/>
      <c r="F30" s="67"/>
      <c r="G30" s="619"/>
      <c r="H30" s="620"/>
      <c r="I30" s="661" t="s">
        <v>64</v>
      </c>
      <c r="J30" s="662"/>
      <c r="K30" s="66"/>
      <c r="L30" s="86"/>
      <c r="M30" s="54"/>
      <c r="N30" s="67"/>
      <c r="O30" s="67"/>
      <c r="P30" s="67"/>
      <c r="Q30" s="67"/>
      <c r="R30" s="67"/>
      <c r="S30" s="78"/>
      <c r="T30" s="132"/>
      <c r="W30" s="285">
        <v>224</v>
      </c>
      <c r="X30" s="295">
        <v>61.5</v>
      </c>
      <c r="Y30" s="295">
        <v>155.69999999999999</v>
      </c>
      <c r="Z30" s="295">
        <v>28.939678762641201</v>
      </c>
      <c r="AA30" s="295">
        <v>1</v>
      </c>
      <c r="AB30" s="295">
        <v>53</v>
      </c>
      <c r="AC30" s="295">
        <v>3</v>
      </c>
      <c r="AD30" s="295">
        <v>0</v>
      </c>
      <c r="AE30" s="295">
        <v>5</v>
      </c>
      <c r="AF30" s="295">
        <v>1</v>
      </c>
      <c r="AG30" s="295">
        <v>0</v>
      </c>
      <c r="AH30" s="295"/>
      <c r="AI30" s="295"/>
      <c r="AJ30" s="295"/>
      <c r="AK30" s="295"/>
      <c r="AL30" s="295"/>
      <c r="AM30" s="295"/>
      <c r="AN30" s="295"/>
      <c r="AO30" s="295"/>
      <c r="AP30" s="295"/>
      <c r="AQ30" s="295"/>
      <c r="AR30" s="295">
        <v>61.625</v>
      </c>
      <c r="AS30" s="295">
        <v>154.19999999999999</v>
      </c>
      <c r="AT30" s="295">
        <v>28.544723080531</v>
      </c>
    </row>
    <row r="31" spans="1:46" ht="21">
      <c r="A31" s="142"/>
      <c r="B31" s="324">
        <v>225</v>
      </c>
      <c r="C31" s="46">
        <v>11</v>
      </c>
      <c r="D31" s="663">
        <v>43126</v>
      </c>
      <c r="E31" s="664"/>
      <c r="F31" s="47"/>
      <c r="G31" s="631"/>
      <c r="H31" s="632"/>
      <c r="I31" s="661" t="s">
        <v>64</v>
      </c>
      <c r="J31" s="662"/>
      <c r="K31" s="66"/>
      <c r="L31" s="86"/>
      <c r="M31" s="69"/>
      <c r="N31" s="67"/>
      <c r="O31" s="67"/>
      <c r="P31" s="67"/>
      <c r="Q31" s="67"/>
      <c r="R31" s="67"/>
      <c r="S31" s="78"/>
      <c r="T31" s="133"/>
      <c r="W31" s="285">
        <v>225</v>
      </c>
      <c r="X31" s="295">
        <v>70</v>
      </c>
      <c r="Y31" s="295">
        <v>175</v>
      </c>
      <c r="Z31" s="295">
        <v>25.107142857142801</v>
      </c>
      <c r="AA31" s="295">
        <v>1</v>
      </c>
      <c r="AB31" s="295">
        <v>52</v>
      </c>
      <c r="AC31" s="295">
        <v>3</v>
      </c>
      <c r="AD31" s="295">
        <v>0</v>
      </c>
      <c r="AE31" s="295">
        <v>5</v>
      </c>
      <c r="AF31" s="295">
        <v>3</v>
      </c>
      <c r="AG31" s="295">
        <v>0</v>
      </c>
      <c r="AH31" s="295">
        <v>16</v>
      </c>
      <c r="AI31" s="295">
        <v>3</v>
      </c>
      <c r="AJ31" s="295">
        <v>0</v>
      </c>
      <c r="AK31" s="295">
        <v>2</v>
      </c>
      <c r="AL31" s="295">
        <v>1</v>
      </c>
      <c r="AM31" s="295">
        <v>1</v>
      </c>
      <c r="AN31" s="295">
        <v>1</v>
      </c>
      <c r="AO31" s="295">
        <v>0</v>
      </c>
      <c r="AP31" s="295">
        <v>0</v>
      </c>
      <c r="AQ31" s="295">
        <v>5</v>
      </c>
      <c r="AR31" s="295">
        <v>69.625</v>
      </c>
      <c r="AS31" s="295">
        <v>174.1</v>
      </c>
      <c r="AT31" s="295">
        <v>25.2478080509526</v>
      </c>
    </row>
    <row r="32" spans="1:46" ht="21">
      <c r="A32" s="142"/>
      <c r="B32" s="324">
        <v>226</v>
      </c>
      <c r="C32" s="46">
        <v>14</v>
      </c>
      <c r="D32" s="643">
        <v>43140</v>
      </c>
      <c r="E32" s="644"/>
      <c r="F32" s="67"/>
      <c r="G32" s="619"/>
      <c r="H32" s="625"/>
      <c r="I32" s="661" t="s">
        <v>64</v>
      </c>
      <c r="J32" s="662"/>
      <c r="K32" s="66"/>
      <c r="L32" s="86"/>
      <c r="M32" s="69"/>
      <c r="N32" s="67"/>
      <c r="O32" s="67"/>
      <c r="P32" s="67"/>
      <c r="Q32" s="67"/>
      <c r="R32" s="67"/>
      <c r="S32" s="78"/>
      <c r="T32" s="133"/>
      <c r="W32" s="285">
        <v>226</v>
      </c>
      <c r="X32" s="295">
        <v>61</v>
      </c>
      <c r="Y32" s="295">
        <v>165.2</v>
      </c>
      <c r="Z32" s="295">
        <v>31.210857296425601</v>
      </c>
      <c r="AA32" s="295">
        <v>0</v>
      </c>
      <c r="AB32" s="295">
        <v>56</v>
      </c>
      <c r="AC32" s="295">
        <v>3</v>
      </c>
      <c r="AD32" s="295">
        <v>0</v>
      </c>
      <c r="AE32" s="295">
        <v>4</v>
      </c>
      <c r="AF32" s="295">
        <v>1</v>
      </c>
      <c r="AG32" s="295">
        <v>0</v>
      </c>
      <c r="AH32" s="295">
        <v>15</v>
      </c>
      <c r="AI32" s="295">
        <v>3</v>
      </c>
      <c r="AJ32" s="295">
        <v>0</v>
      </c>
      <c r="AK32" s="295">
        <v>2</v>
      </c>
      <c r="AL32" s="295">
        <v>1</v>
      </c>
      <c r="AM32" s="295">
        <v>1</v>
      </c>
      <c r="AN32" s="295">
        <v>0</v>
      </c>
      <c r="AO32" s="295">
        <v>1</v>
      </c>
      <c r="AP32" s="295">
        <v>1</v>
      </c>
      <c r="AQ32" s="295">
        <v>6</v>
      </c>
      <c r="AR32" s="295">
        <v>61</v>
      </c>
      <c r="AS32" s="295">
        <v>162.6</v>
      </c>
      <c r="AT32" s="295">
        <v>30.7196452566514</v>
      </c>
    </row>
    <row r="33" spans="1:46" ht="21">
      <c r="A33" s="142"/>
      <c r="B33" s="324">
        <v>227</v>
      </c>
      <c r="C33" s="46">
        <v>14</v>
      </c>
      <c r="D33" s="643">
        <v>43140</v>
      </c>
      <c r="E33" s="644"/>
      <c r="F33" s="67"/>
      <c r="G33" s="619"/>
      <c r="H33" s="620"/>
      <c r="I33" s="661" t="s">
        <v>64</v>
      </c>
      <c r="J33" s="662"/>
      <c r="K33" s="66"/>
      <c r="L33" s="86"/>
      <c r="M33" s="69"/>
      <c r="N33" s="67"/>
      <c r="O33" s="67"/>
      <c r="P33" s="67"/>
      <c r="Q33" s="67"/>
      <c r="R33" s="67"/>
      <c r="S33" s="78"/>
      <c r="T33" s="133"/>
      <c r="W33" s="285">
        <v>227</v>
      </c>
      <c r="X33" s="295">
        <v>70.125</v>
      </c>
      <c r="Y33" s="295">
        <v>240.7</v>
      </c>
      <c r="Z33" s="295">
        <v>34.410078768178799</v>
      </c>
      <c r="AA33" s="295">
        <v>1</v>
      </c>
      <c r="AB33" s="295">
        <v>522</v>
      </c>
      <c r="AC33" s="295">
        <v>3</v>
      </c>
      <c r="AD33" s="295">
        <v>0</v>
      </c>
      <c r="AE33" s="295">
        <v>4</v>
      </c>
      <c r="AF33" s="295">
        <v>5</v>
      </c>
      <c r="AG33" s="295">
        <v>0</v>
      </c>
      <c r="AH33" s="295">
        <v>122</v>
      </c>
      <c r="AI33" s="295">
        <v>3</v>
      </c>
      <c r="AJ33" s="295">
        <v>1</v>
      </c>
      <c r="AK33" s="295">
        <v>3</v>
      </c>
      <c r="AL33" s="295">
        <v>1</v>
      </c>
      <c r="AM33" s="295">
        <v>1</v>
      </c>
      <c r="AN33" s="295">
        <v>0</v>
      </c>
      <c r="AO33" s="295">
        <v>1</v>
      </c>
      <c r="AP33" s="295">
        <v>1</v>
      </c>
      <c r="AQ33" s="295">
        <v>7</v>
      </c>
      <c r="AR33" s="295">
        <v>70</v>
      </c>
      <c r="AS33" s="295">
        <v>241</v>
      </c>
      <c r="AT33" s="295">
        <v>34.576122448979497</v>
      </c>
    </row>
    <row r="34" spans="1:46" ht="21">
      <c r="A34" s="142"/>
      <c r="B34" s="324">
        <v>228</v>
      </c>
      <c r="C34" s="46">
        <v>14</v>
      </c>
      <c r="D34" s="643">
        <v>43196</v>
      </c>
      <c r="E34" s="644"/>
      <c r="F34" s="67"/>
      <c r="G34" s="619"/>
      <c r="H34" s="625"/>
      <c r="I34" s="661" t="s">
        <v>64</v>
      </c>
      <c r="J34" s="662"/>
      <c r="K34" s="66"/>
      <c r="L34" s="86"/>
      <c r="M34" s="69"/>
      <c r="N34" s="67"/>
      <c r="O34" s="67"/>
      <c r="P34" s="67"/>
      <c r="Q34" s="67"/>
      <c r="R34" s="67"/>
      <c r="S34" s="78"/>
      <c r="T34" s="133"/>
      <c r="W34" s="285">
        <v>228</v>
      </c>
      <c r="X34" s="295">
        <v>67</v>
      </c>
      <c r="Y34" s="295">
        <v>193.8</v>
      </c>
      <c r="Z34" s="295">
        <v>30.350055691690699</v>
      </c>
      <c r="AA34" s="295">
        <v>1</v>
      </c>
      <c r="AB34" s="295">
        <v>38</v>
      </c>
      <c r="AC34" s="295">
        <v>4</v>
      </c>
      <c r="AD34" s="295">
        <v>0</v>
      </c>
      <c r="AE34" s="295">
        <v>6</v>
      </c>
      <c r="AF34" s="295">
        <v>1</v>
      </c>
      <c r="AG34" s="295">
        <v>0</v>
      </c>
      <c r="AH34" s="295">
        <v>18</v>
      </c>
      <c r="AI34" s="295">
        <v>3</v>
      </c>
      <c r="AJ34" s="295">
        <v>1</v>
      </c>
      <c r="AK34" s="295">
        <v>2</v>
      </c>
      <c r="AL34" s="295">
        <v>0</v>
      </c>
      <c r="AM34" s="295">
        <v>1</v>
      </c>
      <c r="AN34" s="295">
        <v>1</v>
      </c>
      <c r="AO34" s="295">
        <v>0</v>
      </c>
      <c r="AP34" s="295">
        <v>0</v>
      </c>
      <c r="AQ34" s="295">
        <v>4</v>
      </c>
      <c r="AR34" s="295">
        <v>67</v>
      </c>
      <c r="AS34" s="295">
        <v>193.4</v>
      </c>
      <c r="AT34" s="295">
        <v>30.287413677879201</v>
      </c>
    </row>
    <row r="35" spans="1:46" ht="21">
      <c r="A35" s="142"/>
      <c r="B35" s="324">
        <v>229</v>
      </c>
      <c r="C35" s="46">
        <v>7</v>
      </c>
      <c r="D35" s="643">
        <v>43203</v>
      </c>
      <c r="E35" s="644"/>
      <c r="F35" s="67"/>
      <c r="G35" s="619"/>
      <c r="H35" s="620"/>
      <c r="I35" s="661" t="s">
        <v>64</v>
      </c>
      <c r="J35" s="662"/>
      <c r="K35" s="50"/>
      <c r="L35" s="86"/>
      <c r="M35" s="69"/>
      <c r="N35" s="67"/>
      <c r="O35" s="47"/>
      <c r="P35" s="47"/>
      <c r="Q35" s="47"/>
      <c r="R35" s="47"/>
      <c r="S35" s="68"/>
      <c r="T35" s="132"/>
      <c r="W35" s="285">
        <v>229</v>
      </c>
      <c r="X35" s="295">
        <v>76</v>
      </c>
      <c r="Y35" s="295">
        <v>177</v>
      </c>
      <c r="Z35" s="295">
        <v>21.542763157894701</v>
      </c>
      <c r="AA35" s="295">
        <v>1</v>
      </c>
      <c r="AB35" s="295">
        <v>56</v>
      </c>
      <c r="AC35" s="295">
        <v>3</v>
      </c>
      <c r="AD35" s="295">
        <v>0</v>
      </c>
      <c r="AE35" s="295">
        <v>5</v>
      </c>
      <c r="AF35" s="295">
        <v>1</v>
      </c>
      <c r="AG35" s="295">
        <v>0</v>
      </c>
      <c r="AH35" s="295">
        <v>17</v>
      </c>
      <c r="AI35" s="295">
        <v>3</v>
      </c>
      <c r="AJ35" s="295">
        <v>1</v>
      </c>
      <c r="AK35" s="295">
        <v>2</v>
      </c>
      <c r="AL35" s="295">
        <v>1</v>
      </c>
      <c r="AM35" s="295">
        <v>1</v>
      </c>
      <c r="AN35" s="295">
        <v>0</v>
      </c>
      <c r="AO35" s="295">
        <v>1</v>
      </c>
      <c r="AP35" s="295">
        <v>1</v>
      </c>
      <c r="AQ35" s="295">
        <v>6</v>
      </c>
      <c r="AR35" s="295"/>
      <c r="AS35" s="295"/>
      <c r="AT35" s="295"/>
    </row>
    <row r="36" spans="1:46" ht="21">
      <c r="A36" s="142" t="s">
        <v>207</v>
      </c>
      <c r="B36" s="324">
        <v>230</v>
      </c>
      <c r="C36" s="46">
        <v>13</v>
      </c>
      <c r="D36" s="643">
        <v>43269</v>
      </c>
      <c r="E36" s="644"/>
      <c r="F36" s="67"/>
      <c r="G36" s="619"/>
      <c r="H36" s="625"/>
      <c r="I36" s="661" t="s">
        <v>64</v>
      </c>
      <c r="J36" s="662"/>
      <c r="K36" s="66"/>
      <c r="L36" s="86"/>
      <c r="M36" s="69"/>
      <c r="N36" s="67"/>
      <c r="O36" s="67"/>
      <c r="P36" s="67"/>
      <c r="Q36" s="67"/>
      <c r="R36" s="67"/>
      <c r="S36" s="78"/>
      <c r="T36" s="132"/>
      <c r="W36" s="285">
        <v>230</v>
      </c>
      <c r="X36" s="295">
        <v>66</v>
      </c>
      <c r="Y36" s="295">
        <v>214</v>
      </c>
      <c r="Z36" s="295">
        <v>34.536730945821802</v>
      </c>
      <c r="AA36" s="295">
        <v>0</v>
      </c>
      <c r="AB36" s="295">
        <v>50</v>
      </c>
      <c r="AC36" s="295">
        <v>3</v>
      </c>
      <c r="AD36" s="295">
        <v>0</v>
      </c>
      <c r="AE36" s="295">
        <v>5</v>
      </c>
      <c r="AF36" s="295">
        <v>1</v>
      </c>
      <c r="AG36" s="295">
        <v>1</v>
      </c>
      <c r="AH36" s="295">
        <v>45</v>
      </c>
      <c r="AI36" s="295">
        <v>2</v>
      </c>
      <c r="AJ36" s="295">
        <v>1</v>
      </c>
      <c r="AK36" s="295">
        <v>1</v>
      </c>
      <c r="AL36" s="295">
        <v>0</v>
      </c>
      <c r="AM36" s="295">
        <v>0</v>
      </c>
      <c r="AN36" s="295">
        <v>0</v>
      </c>
      <c r="AO36" s="295">
        <v>1</v>
      </c>
      <c r="AP36" s="295">
        <v>0</v>
      </c>
      <c r="AQ36" s="295">
        <v>2</v>
      </c>
      <c r="AR36" s="295">
        <v>66</v>
      </c>
      <c r="AS36" s="295">
        <v>223.8</v>
      </c>
      <c r="AT36" s="295">
        <v>36.118319559228603</v>
      </c>
    </row>
    <row r="37" spans="1:46" ht="21">
      <c r="A37" s="142"/>
      <c r="B37" s="324">
        <v>231</v>
      </c>
      <c r="C37" s="46">
        <v>6</v>
      </c>
      <c r="D37" s="643">
        <v>43269</v>
      </c>
      <c r="E37" s="644"/>
      <c r="F37" s="67"/>
      <c r="G37" s="619"/>
      <c r="H37" s="620"/>
      <c r="I37" s="674" t="s">
        <v>64</v>
      </c>
      <c r="J37" s="675"/>
      <c r="K37" s="74"/>
      <c r="L37" s="87"/>
      <c r="M37" s="56"/>
      <c r="N37" s="55"/>
      <c r="O37" s="55"/>
      <c r="P37" s="55"/>
      <c r="Q37" s="55"/>
      <c r="R37" s="55"/>
      <c r="S37" s="123"/>
      <c r="T37" s="135"/>
      <c r="W37" s="285">
        <v>231</v>
      </c>
      <c r="X37" s="295">
        <v>66.625</v>
      </c>
      <c r="Y37" s="295">
        <v>150.4</v>
      </c>
      <c r="Z37" s="295">
        <v>23.819284801593799</v>
      </c>
      <c r="AA37" s="295">
        <v>1</v>
      </c>
      <c r="AB37" s="295">
        <v>37</v>
      </c>
      <c r="AC37" s="295">
        <v>3</v>
      </c>
      <c r="AD37" s="295">
        <v>0</v>
      </c>
      <c r="AE37" s="295">
        <v>4</v>
      </c>
      <c r="AF37" s="295">
        <v>3</v>
      </c>
      <c r="AG37" s="295">
        <v>0</v>
      </c>
      <c r="AH37" s="295">
        <v>26</v>
      </c>
      <c r="AI37" s="295">
        <v>3</v>
      </c>
      <c r="AJ37" s="295">
        <v>1</v>
      </c>
      <c r="AK37" s="295">
        <v>2</v>
      </c>
      <c r="AL37" s="295">
        <v>0</v>
      </c>
      <c r="AM37" s="295">
        <v>0</v>
      </c>
      <c r="AN37" s="295">
        <v>1</v>
      </c>
      <c r="AO37" s="295">
        <v>0</v>
      </c>
      <c r="AP37" s="295">
        <v>0</v>
      </c>
      <c r="AQ37" s="295">
        <v>3</v>
      </c>
      <c r="AR37" s="295">
        <v>66</v>
      </c>
      <c r="AS37" s="295">
        <v>155.1</v>
      </c>
      <c r="AT37" s="295">
        <v>25.031060606060599</v>
      </c>
    </row>
    <row r="38" spans="1:46" ht="17">
      <c r="A38" s="142" t="s">
        <v>207</v>
      </c>
      <c r="B38" s="324">
        <v>232</v>
      </c>
      <c r="C38" s="224">
        <v>1</v>
      </c>
      <c r="D38" s="643">
        <v>43283</v>
      </c>
      <c r="E38" s="644"/>
      <c r="F38" s="223"/>
      <c r="G38" s="631"/>
      <c r="H38" s="632"/>
      <c r="I38" s="281" t="s">
        <v>64</v>
      </c>
      <c r="J38" s="283" t="s">
        <v>65</v>
      </c>
      <c r="K38" s="297"/>
      <c r="L38" s="298"/>
      <c r="M38" s="298"/>
      <c r="N38" s="298"/>
      <c r="O38" s="298"/>
      <c r="P38" s="298"/>
      <c r="Q38" s="298"/>
      <c r="R38" s="298"/>
      <c r="S38" s="299"/>
      <c r="T38" s="285"/>
      <c r="U38" s="229"/>
      <c r="V38" s="229"/>
      <c r="W38" s="285">
        <v>232</v>
      </c>
      <c r="X38" s="295">
        <v>73.875</v>
      </c>
      <c r="Y38" s="295">
        <v>133</v>
      </c>
      <c r="Z38" s="295">
        <v>17.132154339915399</v>
      </c>
      <c r="AA38" s="295"/>
      <c r="AB38" s="295"/>
      <c r="AC38" s="295"/>
      <c r="AD38" s="295"/>
      <c r="AE38" s="295"/>
      <c r="AF38" s="295"/>
      <c r="AG38" s="295"/>
      <c r="AH38" s="295"/>
      <c r="AI38" s="295"/>
      <c r="AJ38" s="295"/>
      <c r="AK38" s="295"/>
      <c r="AL38" s="295"/>
      <c r="AM38" s="295"/>
      <c r="AN38" s="295"/>
      <c r="AO38" s="295"/>
      <c r="AP38" s="295"/>
      <c r="AQ38" s="295"/>
      <c r="AR38" s="295"/>
      <c r="AS38" s="295"/>
      <c r="AT38" s="295"/>
    </row>
    <row r="39" spans="1:46" ht="21">
      <c r="A39" s="142"/>
      <c r="B39" s="324">
        <v>233</v>
      </c>
      <c r="C39" s="46">
        <v>14</v>
      </c>
      <c r="D39" s="643">
        <v>43294</v>
      </c>
      <c r="E39" s="644"/>
      <c r="F39" s="67"/>
      <c r="G39" s="619"/>
      <c r="H39" s="625"/>
      <c r="I39" s="668" t="s">
        <v>64</v>
      </c>
      <c r="J39" s="669"/>
      <c r="K39" s="80"/>
      <c r="L39" s="88"/>
      <c r="M39" s="82"/>
      <c r="N39" s="81"/>
      <c r="O39" s="81"/>
      <c r="P39" s="81"/>
      <c r="Q39" s="81"/>
      <c r="R39" s="81"/>
      <c r="S39" s="124"/>
      <c r="T39" s="136"/>
      <c r="W39" s="285">
        <v>233</v>
      </c>
      <c r="X39" s="295">
        <v>61.5</v>
      </c>
      <c r="Y39" s="295">
        <v>137.30000000000001</v>
      </c>
      <c r="Z39" s="295">
        <v>25.519703879965601</v>
      </c>
      <c r="AA39" s="295">
        <v>0</v>
      </c>
      <c r="AB39" s="295">
        <v>23</v>
      </c>
      <c r="AC39" s="295">
        <v>4</v>
      </c>
      <c r="AD39" s="295">
        <v>0</v>
      </c>
      <c r="AE39" s="295">
        <v>4</v>
      </c>
      <c r="AF39" s="295">
        <v>1</v>
      </c>
      <c r="AG39" s="295">
        <v>0</v>
      </c>
      <c r="AH39" s="295">
        <v>13</v>
      </c>
      <c r="AI39" s="295">
        <v>3</v>
      </c>
      <c r="AJ39" s="295">
        <v>1</v>
      </c>
      <c r="AK39" s="295">
        <v>2</v>
      </c>
      <c r="AL39" s="295">
        <v>1</v>
      </c>
      <c r="AM39" s="295">
        <v>0</v>
      </c>
      <c r="AN39" s="295">
        <v>0</v>
      </c>
      <c r="AO39" s="295">
        <v>0</v>
      </c>
      <c r="AP39" s="295">
        <v>1</v>
      </c>
      <c r="AQ39" s="295">
        <v>4</v>
      </c>
      <c r="AR39" s="295">
        <v>61.75</v>
      </c>
      <c r="AS39" s="295">
        <v>137.4</v>
      </c>
      <c r="AT39" s="295">
        <v>25.331921519775701</v>
      </c>
    </row>
    <row r="40" spans="1:46">
      <c r="A40" s="142"/>
      <c r="B40" s="324">
        <v>234</v>
      </c>
      <c r="C40" s="46">
        <v>5</v>
      </c>
      <c r="D40" s="643">
        <v>43297</v>
      </c>
      <c r="E40" s="644"/>
      <c r="F40" s="67"/>
      <c r="G40" s="619"/>
      <c r="H40" s="620"/>
      <c r="I40" s="661" t="s">
        <v>64</v>
      </c>
      <c r="J40" s="662"/>
      <c r="K40" s="66"/>
      <c r="L40" s="47"/>
      <c r="M40" s="54"/>
      <c r="N40" s="47"/>
      <c r="O40" s="47"/>
      <c r="P40" s="47"/>
      <c r="Q40" s="47"/>
      <c r="R40" s="47"/>
      <c r="S40" s="68"/>
      <c r="T40" s="132"/>
      <c r="W40" s="285">
        <v>234</v>
      </c>
      <c r="X40" s="295">
        <v>66.75</v>
      </c>
      <c r="Y40" s="295">
        <v>163</v>
      </c>
      <c r="Z40" s="295">
        <v>25.718189341974199</v>
      </c>
      <c r="AA40" s="295">
        <v>1</v>
      </c>
      <c r="AB40" s="295">
        <v>20</v>
      </c>
      <c r="AC40" s="295">
        <v>4</v>
      </c>
      <c r="AD40" s="295">
        <v>0</v>
      </c>
      <c r="AE40" s="295">
        <v>5</v>
      </c>
      <c r="AF40" s="295">
        <v>2</v>
      </c>
      <c r="AG40" s="295">
        <v>0</v>
      </c>
      <c r="AH40" s="295">
        <v>14</v>
      </c>
      <c r="AI40" s="295">
        <v>3</v>
      </c>
      <c r="AJ40" s="295">
        <v>0</v>
      </c>
      <c r="AK40" s="295">
        <v>2</v>
      </c>
      <c r="AL40" s="295">
        <v>0</v>
      </c>
      <c r="AM40" s="295">
        <v>0</v>
      </c>
      <c r="AN40" s="295">
        <v>1</v>
      </c>
      <c r="AO40" s="295">
        <v>0</v>
      </c>
      <c r="AP40" s="295">
        <v>1</v>
      </c>
      <c r="AQ40" s="295">
        <v>4</v>
      </c>
      <c r="AR40" s="295">
        <v>67</v>
      </c>
      <c r="AS40" s="295">
        <v>167.4</v>
      </c>
      <c r="AT40" s="295">
        <v>26.2156827801292</v>
      </c>
    </row>
    <row r="41" spans="1:46">
      <c r="A41" s="142"/>
      <c r="B41" s="324">
        <v>235</v>
      </c>
      <c r="C41" s="46">
        <v>8</v>
      </c>
      <c r="D41" s="653">
        <v>43301</v>
      </c>
      <c r="E41" s="654"/>
      <c r="F41" s="67"/>
      <c r="G41" s="619"/>
      <c r="H41" s="620"/>
      <c r="I41" s="661" t="s">
        <v>64</v>
      </c>
      <c r="J41" s="662"/>
      <c r="K41" s="89"/>
      <c r="L41" s="75"/>
      <c r="M41" s="76"/>
      <c r="N41" s="75"/>
      <c r="O41" s="55"/>
      <c r="P41" s="55"/>
      <c r="Q41" s="55"/>
      <c r="R41" s="55"/>
      <c r="S41" s="123"/>
      <c r="T41" s="135"/>
      <c r="W41" s="285">
        <v>235</v>
      </c>
      <c r="X41" s="295">
        <v>64</v>
      </c>
      <c r="Y41" s="295">
        <v>195.9</v>
      </c>
      <c r="Z41" s="295">
        <v>33.622485351562503</v>
      </c>
      <c r="AA41" s="295">
        <v>0</v>
      </c>
      <c r="AB41" s="295">
        <v>48</v>
      </c>
      <c r="AC41" s="295">
        <v>3</v>
      </c>
      <c r="AD41" s="295">
        <v>0</v>
      </c>
      <c r="AE41" s="295">
        <v>7</v>
      </c>
      <c r="AF41" s="295">
        <v>1</v>
      </c>
      <c r="AG41" s="295">
        <v>1</v>
      </c>
      <c r="AH41" s="295">
        <v>20</v>
      </c>
      <c r="AI41" s="295">
        <v>3</v>
      </c>
      <c r="AJ41" s="295">
        <v>0</v>
      </c>
      <c r="AK41" s="295">
        <v>2</v>
      </c>
      <c r="AL41" s="295">
        <v>1</v>
      </c>
      <c r="AM41" s="295">
        <v>1</v>
      </c>
      <c r="AN41" s="295">
        <v>0</v>
      </c>
      <c r="AO41" s="295">
        <v>0</v>
      </c>
      <c r="AP41" s="295">
        <v>0</v>
      </c>
      <c r="AQ41" s="295">
        <v>4</v>
      </c>
      <c r="AR41" s="295">
        <v>64</v>
      </c>
      <c r="AS41" s="295">
        <v>192.3</v>
      </c>
      <c r="AT41" s="295">
        <v>33.004614257812499</v>
      </c>
    </row>
    <row r="42" spans="1:46" ht="18" customHeight="1">
      <c r="A42" s="142" t="s">
        <v>207</v>
      </c>
      <c r="B42" s="324">
        <v>236</v>
      </c>
      <c r="C42" s="223">
        <v>2</v>
      </c>
      <c r="D42" s="659">
        <v>43304</v>
      </c>
      <c r="E42" s="660"/>
      <c r="F42" s="235"/>
      <c r="G42" s="300" t="s">
        <v>64</v>
      </c>
      <c r="H42" s="301" t="s">
        <v>65</v>
      </c>
      <c r="I42" s="293"/>
      <c r="J42" s="277"/>
      <c r="K42" s="223"/>
      <c r="L42" s="223"/>
      <c r="M42" s="223"/>
      <c r="N42" s="223"/>
      <c r="O42" s="64"/>
      <c r="P42" s="65"/>
      <c r="Q42" s="64"/>
      <c r="R42" s="64"/>
      <c r="S42" s="125"/>
      <c r="T42" s="139"/>
      <c r="U42" s="229"/>
      <c r="V42" s="229"/>
      <c r="W42" s="285">
        <v>236</v>
      </c>
      <c r="X42" s="295">
        <v>68.25</v>
      </c>
      <c r="Y42" s="295">
        <v>256.60000000000002</v>
      </c>
      <c r="Z42" s="295">
        <v>38.726358867018199</v>
      </c>
      <c r="AA42" s="295">
        <v>0</v>
      </c>
      <c r="AB42" s="295">
        <v>41</v>
      </c>
      <c r="AC42" s="295">
        <v>3</v>
      </c>
      <c r="AD42" s="295">
        <v>0</v>
      </c>
      <c r="AE42" s="295">
        <v>5</v>
      </c>
      <c r="AF42" s="295">
        <v>3</v>
      </c>
      <c r="AG42" s="295">
        <v>0</v>
      </c>
      <c r="AH42" s="295">
        <v>15</v>
      </c>
      <c r="AI42" s="295">
        <v>3</v>
      </c>
      <c r="AJ42" s="295">
        <v>1</v>
      </c>
      <c r="AK42" s="295">
        <v>2</v>
      </c>
      <c r="AL42" s="295">
        <v>0</v>
      </c>
      <c r="AM42" s="295">
        <v>1</v>
      </c>
      <c r="AN42" s="295">
        <v>0</v>
      </c>
      <c r="AO42" s="295">
        <v>0</v>
      </c>
      <c r="AP42" s="295">
        <v>0</v>
      </c>
      <c r="AQ42" s="295">
        <v>3</v>
      </c>
      <c r="AR42" s="295"/>
      <c r="AS42" s="295"/>
      <c r="AT42" s="295"/>
    </row>
    <row r="43" spans="1:46" ht="17">
      <c r="A43" s="142" t="s">
        <v>207</v>
      </c>
      <c r="B43" s="324">
        <v>237</v>
      </c>
      <c r="C43" s="230">
        <v>2</v>
      </c>
      <c r="D43" s="657">
        <v>43308</v>
      </c>
      <c r="E43" s="658"/>
      <c r="F43" s="303"/>
      <c r="G43" s="633"/>
      <c r="H43" s="634"/>
      <c r="I43" s="300" t="s">
        <v>64</v>
      </c>
      <c r="J43" s="301" t="s">
        <v>65</v>
      </c>
      <c r="K43" s="304"/>
      <c r="L43" s="305"/>
      <c r="M43" s="305"/>
      <c r="N43" s="306"/>
      <c r="O43" s="307"/>
      <c r="P43" s="308"/>
      <c r="Q43" s="309"/>
      <c r="R43" s="310"/>
      <c r="S43" s="311"/>
      <c r="T43" s="312"/>
      <c r="U43" s="228"/>
      <c r="V43" s="228"/>
      <c r="W43" s="285">
        <v>237</v>
      </c>
      <c r="X43" s="295">
        <v>64</v>
      </c>
      <c r="Y43" s="295">
        <v>108.5</v>
      </c>
      <c r="Z43" s="295">
        <v>18.6219482421875</v>
      </c>
      <c r="AA43" s="295">
        <v>1</v>
      </c>
      <c r="AB43" s="295">
        <v>20</v>
      </c>
      <c r="AC43" s="295">
        <v>1</v>
      </c>
      <c r="AD43" s="295">
        <v>0</v>
      </c>
      <c r="AE43" s="295">
        <v>5</v>
      </c>
      <c r="AF43" s="295">
        <v>2</v>
      </c>
      <c r="AG43" s="295">
        <v>0</v>
      </c>
      <c r="AH43" s="295">
        <v>14</v>
      </c>
      <c r="AI43" s="295">
        <v>1</v>
      </c>
      <c r="AJ43" s="295">
        <v>1</v>
      </c>
      <c r="AK43" s="295">
        <v>0</v>
      </c>
      <c r="AL43" s="295">
        <v>0</v>
      </c>
      <c r="AM43" s="295">
        <v>0</v>
      </c>
      <c r="AN43" s="295">
        <v>0</v>
      </c>
      <c r="AO43" s="295">
        <v>0</v>
      </c>
      <c r="AP43" s="295">
        <v>0</v>
      </c>
      <c r="AQ43" s="295">
        <v>0</v>
      </c>
      <c r="AR43" s="295"/>
      <c r="AS43" s="295"/>
      <c r="AT43" s="295"/>
    </row>
    <row r="44" spans="1:46">
      <c r="A44" s="142"/>
      <c r="B44" s="324">
        <v>238</v>
      </c>
      <c r="C44" s="46">
        <v>13</v>
      </c>
      <c r="D44" s="651">
        <v>43318</v>
      </c>
      <c r="E44" s="656"/>
      <c r="F44" s="313"/>
      <c r="G44" s="629"/>
      <c r="H44" s="630"/>
      <c r="I44" s="672" t="s">
        <v>64</v>
      </c>
      <c r="J44" s="673"/>
      <c r="K44" s="314"/>
      <c r="L44" s="302"/>
      <c r="M44" s="315"/>
      <c r="N44" s="316"/>
      <c r="O44" s="317"/>
      <c r="P44" s="292"/>
      <c r="Q44" s="302"/>
      <c r="R44" s="302"/>
      <c r="S44" s="318"/>
      <c r="T44" s="272"/>
      <c r="W44" s="285">
        <v>238</v>
      </c>
      <c r="X44" s="295">
        <v>64.75</v>
      </c>
      <c r="Y44" s="295">
        <v>201.6</v>
      </c>
      <c r="Z44" s="295">
        <v>33.803861003861002</v>
      </c>
      <c r="AA44" s="295">
        <v>0</v>
      </c>
      <c r="AB44" s="295">
        <v>59</v>
      </c>
      <c r="AC44" s="295">
        <v>3</v>
      </c>
      <c r="AD44" s="295">
        <v>0</v>
      </c>
      <c r="AE44" s="295">
        <v>5</v>
      </c>
      <c r="AF44" s="295">
        <v>1</v>
      </c>
      <c r="AG44" s="295">
        <v>1</v>
      </c>
      <c r="AH44" s="295">
        <v>14</v>
      </c>
      <c r="AI44" s="295">
        <v>3</v>
      </c>
      <c r="AJ44" s="295">
        <v>1</v>
      </c>
      <c r="AK44" s="295">
        <v>2</v>
      </c>
      <c r="AL44" s="295">
        <v>1</v>
      </c>
      <c r="AM44" s="295">
        <v>1</v>
      </c>
      <c r="AN44" s="295">
        <v>3</v>
      </c>
      <c r="AO44" s="295">
        <v>1</v>
      </c>
      <c r="AP44" s="295">
        <v>1</v>
      </c>
      <c r="AQ44" s="295">
        <v>9</v>
      </c>
      <c r="AR44" s="295">
        <v>64.5</v>
      </c>
      <c r="AS44" s="295">
        <v>203</v>
      </c>
      <c r="AT44" s="295">
        <v>34.302986599363003</v>
      </c>
    </row>
    <row r="45" spans="1:46" ht="17">
      <c r="A45" s="142" t="s">
        <v>207</v>
      </c>
      <c r="B45" s="326">
        <v>239</v>
      </c>
      <c r="C45" s="222">
        <v>1</v>
      </c>
      <c r="D45" s="653">
        <v>43322</v>
      </c>
      <c r="E45" s="655"/>
      <c r="F45" s="281"/>
      <c r="G45" s="631"/>
      <c r="H45" s="632"/>
      <c r="I45" s="281" t="s">
        <v>64</v>
      </c>
      <c r="J45" s="283" t="s">
        <v>65</v>
      </c>
      <c r="K45" s="319"/>
      <c r="L45" s="320"/>
      <c r="M45" s="320"/>
      <c r="N45" s="320"/>
      <c r="O45" s="321"/>
      <c r="P45" s="321"/>
      <c r="Q45" s="321"/>
      <c r="R45" s="321"/>
      <c r="S45" s="322"/>
      <c r="T45" s="323"/>
      <c r="U45" s="228"/>
      <c r="V45" s="228"/>
      <c r="W45" s="296">
        <v>239</v>
      </c>
      <c r="X45" s="295">
        <v>69</v>
      </c>
      <c r="Y45" s="295">
        <v>172</v>
      </c>
      <c r="Z45" s="295">
        <v>25.397185465238302</v>
      </c>
      <c r="AA45" s="295">
        <v>1</v>
      </c>
      <c r="AB45" s="295">
        <v>33</v>
      </c>
      <c r="AC45" s="295">
        <v>4</v>
      </c>
      <c r="AD45" s="295">
        <v>1</v>
      </c>
      <c r="AE45" s="295">
        <v>9</v>
      </c>
      <c r="AF45" s="295">
        <v>4</v>
      </c>
      <c r="AG45" s="295">
        <v>0</v>
      </c>
      <c r="AH45" s="295">
        <v>13</v>
      </c>
      <c r="AI45" s="295">
        <v>3</v>
      </c>
      <c r="AJ45" s="295">
        <v>0</v>
      </c>
      <c r="AK45" s="295">
        <v>0</v>
      </c>
      <c r="AL45" s="295">
        <v>0</v>
      </c>
      <c r="AM45" s="295">
        <v>0</v>
      </c>
      <c r="AN45" s="295">
        <v>0</v>
      </c>
      <c r="AO45" s="295">
        <v>0</v>
      </c>
      <c r="AP45" s="295">
        <v>0</v>
      </c>
      <c r="AQ45" s="295">
        <v>0</v>
      </c>
      <c r="AR45" s="295"/>
      <c r="AS45" s="295"/>
      <c r="AT45" s="295"/>
    </row>
    <row r="46" spans="1:46">
      <c r="A46" s="142"/>
      <c r="B46" s="324">
        <v>240</v>
      </c>
      <c r="C46" s="46">
        <v>14</v>
      </c>
      <c r="D46" s="643">
        <v>43325</v>
      </c>
      <c r="E46" s="644"/>
      <c r="F46" s="233"/>
      <c r="G46" s="635"/>
      <c r="H46" s="636"/>
      <c r="I46" s="668" t="s">
        <v>64</v>
      </c>
      <c r="J46" s="669"/>
      <c r="K46" s="80"/>
      <c r="L46" s="81"/>
      <c r="M46" s="82"/>
      <c r="N46" s="81"/>
      <c r="O46" s="81"/>
      <c r="P46" s="81"/>
      <c r="Q46" s="81"/>
      <c r="R46" s="81"/>
      <c r="S46" s="124"/>
      <c r="T46" s="136"/>
      <c r="W46" s="285">
        <v>240</v>
      </c>
      <c r="X46" s="295">
        <v>64.125</v>
      </c>
      <c r="Y46" s="295">
        <v>166.6</v>
      </c>
      <c r="Z46" s="295">
        <v>28.482333405530198</v>
      </c>
      <c r="AA46" s="295">
        <v>0</v>
      </c>
      <c r="AB46" s="295">
        <v>53</v>
      </c>
      <c r="AC46" s="295">
        <v>4</v>
      </c>
      <c r="AD46" s="295">
        <v>0</v>
      </c>
      <c r="AE46" s="295">
        <v>5</v>
      </c>
      <c r="AF46" s="295">
        <v>2</v>
      </c>
      <c r="AG46" s="295">
        <v>1</v>
      </c>
      <c r="AH46" s="295">
        <v>14</v>
      </c>
      <c r="AI46" s="295">
        <v>3</v>
      </c>
      <c r="AJ46" s="295">
        <v>0</v>
      </c>
      <c r="AK46" s="295">
        <v>2</v>
      </c>
      <c r="AL46" s="295">
        <v>1</v>
      </c>
      <c r="AM46" s="295">
        <v>1</v>
      </c>
      <c r="AN46" s="295">
        <v>3</v>
      </c>
      <c r="AO46" s="295">
        <v>1</v>
      </c>
      <c r="AP46" s="295">
        <v>1</v>
      </c>
      <c r="AQ46" s="295">
        <v>9</v>
      </c>
      <c r="AR46" s="295">
        <v>64</v>
      </c>
      <c r="AS46" s="295">
        <v>164.4</v>
      </c>
      <c r="AT46" s="295">
        <v>28.216113281249999</v>
      </c>
    </row>
    <row r="47" spans="1:46">
      <c r="A47" s="142" t="s">
        <v>207</v>
      </c>
      <c r="B47" s="324">
        <v>241</v>
      </c>
      <c r="C47" s="46">
        <v>5</v>
      </c>
      <c r="D47" s="643">
        <v>43329</v>
      </c>
      <c r="E47" s="644"/>
      <c r="F47" s="67"/>
      <c r="G47" s="619"/>
      <c r="H47" s="620"/>
      <c r="I47" s="661" t="s">
        <v>64</v>
      </c>
      <c r="J47" s="662"/>
      <c r="K47" s="66"/>
      <c r="L47" s="47"/>
      <c r="M47" s="54"/>
      <c r="N47" s="47"/>
      <c r="O47" s="47"/>
      <c r="P47" s="47"/>
      <c r="Q47" s="47"/>
      <c r="R47" s="47"/>
      <c r="S47" s="68"/>
      <c r="T47" s="132"/>
      <c r="W47" s="285">
        <v>241</v>
      </c>
      <c r="X47" s="295">
        <v>70</v>
      </c>
      <c r="Y47" s="295">
        <v>154.4</v>
      </c>
      <c r="Z47" s="295">
        <v>22.151673469387699</v>
      </c>
      <c r="AA47" s="295">
        <v>1</v>
      </c>
      <c r="AB47" s="295">
        <v>19</v>
      </c>
      <c r="AC47" s="295">
        <v>4</v>
      </c>
      <c r="AD47" s="295">
        <v>0</v>
      </c>
      <c r="AE47" s="295">
        <v>4</v>
      </c>
      <c r="AF47" s="295">
        <v>2</v>
      </c>
      <c r="AG47" s="295">
        <v>0</v>
      </c>
      <c r="AH47" s="295">
        <v>15</v>
      </c>
      <c r="AI47" s="295">
        <v>2</v>
      </c>
      <c r="AJ47" s="295">
        <v>1</v>
      </c>
      <c r="AK47" s="295">
        <v>0</v>
      </c>
      <c r="AL47" s="295">
        <v>0</v>
      </c>
      <c r="AM47" s="295">
        <v>0</v>
      </c>
      <c r="AN47" s="295">
        <v>0</v>
      </c>
      <c r="AO47" s="295">
        <v>0</v>
      </c>
      <c r="AP47" s="295">
        <v>0</v>
      </c>
      <c r="AQ47" s="295">
        <v>0</v>
      </c>
      <c r="AR47" s="295">
        <v>69.2</v>
      </c>
      <c r="AS47" s="295">
        <v>157.1</v>
      </c>
      <c r="AT47" s="295">
        <v>23.0631870426676</v>
      </c>
    </row>
    <row r="48" spans="1:46">
      <c r="A48" s="142"/>
      <c r="B48" s="324">
        <v>242</v>
      </c>
      <c r="C48" s="46">
        <v>10</v>
      </c>
      <c r="D48" s="643">
        <v>43336</v>
      </c>
      <c r="E48" s="644"/>
      <c r="F48" s="67"/>
      <c r="G48" s="619"/>
      <c r="H48" s="625"/>
      <c r="I48" s="661" t="s">
        <v>64</v>
      </c>
      <c r="J48" s="662"/>
      <c r="K48" s="50"/>
      <c r="L48" s="67"/>
      <c r="M48" s="69"/>
      <c r="N48" s="67"/>
      <c r="O48" s="47"/>
      <c r="P48" s="47"/>
      <c r="Q48" s="47"/>
      <c r="R48" s="67"/>
      <c r="S48" s="78"/>
      <c r="T48" s="133"/>
      <c r="W48" s="285">
        <v>242</v>
      </c>
      <c r="X48" s="295">
        <v>68</v>
      </c>
      <c r="Y48" s="295">
        <v>164.2</v>
      </c>
      <c r="Z48" s="295">
        <v>24.963797577854599</v>
      </c>
      <c r="AA48" s="295">
        <v>1</v>
      </c>
      <c r="AB48" s="295">
        <v>54</v>
      </c>
      <c r="AC48" s="295">
        <v>3</v>
      </c>
      <c r="AD48" s="295">
        <v>0</v>
      </c>
      <c r="AE48" s="295">
        <v>7</v>
      </c>
      <c r="AF48" s="295">
        <v>5</v>
      </c>
      <c r="AG48" s="295">
        <v>0</v>
      </c>
      <c r="AH48" s="295">
        <v>18</v>
      </c>
      <c r="AI48" s="295">
        <v>3</v>
      </c>
      <c r="AJ48" s="295">
        <v>0</v>
      </c>
      <c r="AK48" s="295">
        <v>2</v>
      </c>
      <c r="AL48" s="295">
        <v>0</v>
      </c>
      <c r="AM48" s="295">
        <v>1</v>
      </c>
      <c r="AN48" s="295">
        <v>1</v>
      </c>
      <c r="AO48" s="295">
        <v>1</v>
      </c>
      <c r="AP48" s="295">
        <v>1</v>
      </c>
      <c r="AQ48" s="295">
        <v>6</v>
      </c>
      <c r="AR48" s="295">
        <v>68</v>
      </c>
      <c r="AS48" s="295">
        <v>161.80000000000001</v>
      </c>
      <c r="AT48" s="295">
        <v>24.598918685121099</v>
      </c>
    </row>
    <row r="49" spans="1:46">
      <c r="A49" s="142"/>
      <c r="B49" s="324">
        <v>243</v>
      </c>
      <c r="C49" s="46">
        <v>6</v>
      </c>
      <c r="D49" s="643">
        <v>43339</v>
      </c>
      <c r="E49" s="644"/>
      <c r="F49" s="67"/>
      <c r="G49" s="619"/>
      <c r="H49" s="620"/>
      <c r="I49" s="661" t="s">
        <v>64</v>
      </c>
      <c r="J49" s="662"/>
      <c r="K49" s="66"/>
      <c r="L49" s="47"/>
      <c r="M49" s="54"/>
      <c r="N49" s="47"/>
      <c r="O49" s="67"/>
      <c r="P49" s="47"/>
      <c r="Q49" s="47"/>
      <c r="R49" s="47"/>
      <c r="S49" s="68"/>
      <c r="T49" s="132"/>
      <c r="W49" s="285">
        <v>243</v>
      </c>
      <c r="X49" s="295">
        <v>64</v>
      </c>
      <c r="Y49" s="295">
        <v>155.19999999999999</v>
      </c>
      <c r="Z49" s="295">
        <v>26.637109374999898</v>
      </c>
      <c r="AA49" s="295">
        <v>0</v>
      </c>
      <c r="AB49" s="295">
        <v>35</v>
      </c>
      <c r="AC49" s="295">
        <v>3</v>
      </c>
      <c r="AD49" s="295">
        <v>0</v>
      </c>
      <c r="AE49" s="295">
        <v>5</v>
      </c>
      <c r="AF49" s="295">
        <v>1</v>
      </c>
      <c r="AG49" s="295">
        <v>0</v>
      </c>
      <c r="AH49" s="295">
        <v>17</v>
      </c>
      <c r="AI49" s="295">
        <v>3</v>
      </c>
      <c r="AJ49" s="295">
        <v>0</v>
      </c>
      <c r="AK49" s="295">
        <v>3</v>
      </c>
      <c r="AL49" s="295">
        <v>1</v>
      </c>
      <c r="AM49" s="295">
        <v>1</v>
      </c>
      <c r="AN49" s="295">
        <v>1</v>
      </c>
      <c r="AO49" s="295">
        <v>1</v>
      </c>
      <c r="AP49" s="295">
        <v>0</v>
      </c>
      <c r="AQ49" s="295">
        <v>7</v>
      </c>
      <c r="AR49" s="295">
        <v>64</v>
      </c>
      <c r="AS49" s="295">
        <v>157</v>
      </c>
      <c r="AT49" s="295">
        <v>26.946044921875</v>
      </c>
    </row>
    <row r="50" spans="1:46">
      <c r="A50" s="142"/>
      <c r="B50" s="324">
        <v>244</v>
      </c>
      <c r="C50" s="46">
        <v>14</v>
      </c>
      <c r="D50" s="643">
        <v>43350</v>
      </c>
      <c r="E50" s="644"/>
      <c r="F50" s="67"/>
      <c r="G50" s="619"/>
      <c r="H50" s="625"/>
      <c r="I50" s="661" t="s">
        <v>64</v>
      </c>
      <c r="J50" s="662"/>
      <c r="K50" s="66"/>
      <c r="L50" s="67"/>
      <c r="M50" s="69"/>
      <c r="N50" s="67"/>
      <c r="O50" s="67"/>
      <c r="P50" s="67"/>
      <c r="Q50" s="67"/>
      <c r="R50" s="67"/>
      <c r="S50" s="78"/>
      <c r="T50" s="133"/>
      <c r="W50" s="285">
        <v>244</v>
      </c>
      <c r="X50" s="295">
        <v>68</v>
      </c>
      <c r="Y50" s="295">
        <v>208.5</v>
      </c>
      <c r="Z50" s="295">
        <v>31.6988538062283</v>
      </c>
      <c r="AA50" s="295">
        <v>0</v>
      </c>
      <c r="AB50" s="295">
        <v>60</v>
      </c>
      <c r="AC50" s="295">
        <v>3</v>
      </c>
      <c r="AD50" s="295">
        <v>0</v>
      </c>
      <c r="AE50" s="295">
        <v>6</v>
      </c>
      <c r="AF50" s="295">
        <v>5</v>
      </c>
      <c r="AG50" s="295">
        <v>0</v>
      </c>
      <c r="AH50" s="295">
        <v>16</v>
      </c>
      <c r="AI50" s="295">
        <v>3</v>
      </c>
      <c r="AJ50" s="295">
        <v>0</v>
      </c>
      <c r="AK50" s="295">
        <v>3</v>
      </c>
      <c r="AL50" s="295">
        <v>0</v>
      </c>
      <c r="AM50" s="295">
        <v>1</v>
      </c>
      <c r="AN50" s="295">
        <v>1</v>
      </c>
      <c r="AO50" s="295">
        <v>0</v>
      </c>
      <c r="AP50" s="295">
        <v>1</v>
      </c>
      <c r="AQ50" s="295">
        <v>6</v>
      </c>
      <c r="AR50" s="295">
        <v>68</v>
      </c>
      <c r="AS50" s="295">
        <v>208</v>
      </c>
      <c r="AT50" s="295">
        <v>31.622837370242198</v>
      </c>
    </row>
    <row r="51" spans="1:46">
      <c r="A51" s="142"/>
      <c r="B51" s="324">
        <v>245</v>
      </c>
      <c r="C51" s="46">
        <v>12</v>
      </c>
      <c r="D51" s="643">
        <v>43353</v>
      </c>
      <c r="E51" s="644"/>
      <c r="F51" s="67"/>
      <c r="G51" s="619"/>
      <c r="H51" s="620"/>
      <c r="I51" s="674" t="s">
        <v>64</v>
      </c>
      <c r="J51" s="675"/>
      <c r="K51" s="66"/>
      <c r="L51" s="67"/>
      <c r="M51" s="69"/>
      <c r="N51" s="67"/>
      <c r="O51" s="67"/>
      <c r="P51" s="47"/>
      <c r="Q51" s="67"/>
      <c r="R51" s="47"/>
      <c r="S51" s="78"/>
      <c r="T51" s="133"/>
      <c r="W51" s="285">
        <v>245</v>
      </c>
      <c r="X51" s="295">
        <v>61</v>
      </c>
      <c r="Y51" s="295">
        <v>197.6</v>
      </c>
      <c r="Z51" s="295">
        <v>37.332115022843297</v>
      </c>
      <c r="AA51" s="295">
        <v>0</v>
      </c>
      <c r="AB51" s="295">
        <v>21</v>
      </c>
      <c r="AC51" s="295">
        <v>6</v>
      </c>
      <c r="AD51" s="295">
        <v>1</v>
      </c>
      <c r="AE51" s="295">
        <v>6</v>
      </c>
      <c r="AF51" s="295">
        <v>1</v>
      </c>
      <c r="AG51" s="295">
        <v>0</v>
      </c>
      <c r="AH51" s="295">
        <v>18</v>
      </c>
      <c r="AI51" s="295">
        <v>3</v>
      </c>
      <c r="AJ51" s="295">
        <v>1</v>
      </c>
      <c r="AK51" s="295">
        <v>1</v>
      </c>
      <c r="AL51" s="295">
        <v>0</v>
      </c>
      <c r="AM51" s="295">
        <v>1</v>
      </c>
      <c r="AN51" s="295">
        <v>0</v>
      </c>
      <c r="AO51" s="295">
        <v>0</v>
      </c>
      <c r="AP51" s="295">
        <v>0</v>
      </c>
      <c r="AQ51" s="295">
        <v>2</v>
      </c>
      <c r="AR51" s="295">
        <v>61</v>
      </c>
      <c r="AS51" s="295">
        <v>199.6</v>
      </c>
      <c r="AT51" s="295">
        <v>37.709970438054199</v>
      </c>
    </row>
    <row r="52" spans="1:46" ht="17">
      <c r="A52" s="142" t="s">
        <v>207</v>
      </c>
      <c r="B52" s="324">
        <v>246</v>
      </c>
      <c r="C52" s="222">
        <v>4</v>
      </c>
      <c r="D52" s="643">
        <v>43381</v>
      </c>
      <c r="E52" s="644"/>
      <c r="F52" s="234"/>
      <c r="G52" s="619"/>
      <c r="H52" s="625"/>
      <c r="I52" s="279" t="s">
        <v>64</v>
      </c>
      <c r="J52" s="276" t="s">
        <v>65</v>
      </c>
      <c r="K52" s="282"/>
      <c r="L52" s="57"/>
      <c r="M52" s="57"/>
      <c r="N52" s="57"/>
      <c r="O52" s="57"/>
      <c r="P52" s="57"/>
      <c r="Q52" s="57"/>
      <c r="R52" s="57"/>
      <c r="S52" s="126"/>
      <c r="T52" s="140"/>
      <c r="U52" s="228"/>
      <c r="V52" s="228"/>
      <c r="W52" s="285">
        <v>246</v>
      </c>
      <c r="X52" s="295">
        <v>67</v>
      </c>
      <c r="Y52" s="295">
        <v>157.80000000000001</v>
      </c>
      <c r="Z52" s="295">
        <v>24.712274448652199</v>
      </c>
      <c r="AA52" s="295">
        <v>1</v>
      </c>
      <c r="AB52" s="295">
        <v>26</v>
      </c>
      <c r="AC52" s="295">
        <v>6</v>
      </c>
      <c r="AD52" s="295">
        <v>1</v>
      </c>
      <c r="AE52" s="295">
        <v>5</v>
      </c>
      <c r="AF52" s="295">
        <v>3</v>
      </c>
      <c r="AG52" s="295">
        <v>0</v>
      </c>
      <c r="AH52" s="295">
        <v>17</v>
      </c>
      <c r="AI52" s="295">
        <v>3</v>
      </c>
      <c r="AJ52" s="295">
        <v>0</v>
      </c>
      <c r="AK52" s="295">
        <v>0</v>
      </c>
      <c r="AL52" s="295">
        <v>0</v>
      </c>
      <c r="AM52" s="295">
        <v>0</v>
      </c>
      <c r="AN52" s="295">
        <v>0</v>
      </c>
      <c r="AO52" s="295">
        <v>0</v>
      </c>
      <c r="AP52" s="295">
        <v>0</v>
      </c>
      <c r="AQ52" s="295">
        <v>0</v>
      </c>
      <c r="AR52" s="295"/>
      <c r="AS52" s="295"/>
      <c r="AT52" s="295"/>
    </row>
    <row r="53" spans="1:46">
      <c r="A53" s="142" t="s">
        <v>207</v>
      </c>
      <c r="B53" s="324">
        <v>247</v>
      </c>
      <c r="C53" s="46">
        <v>14</v>
      </c>
      <c r="D53" s="643">
        <v>43395</v>
      </c>
      <c r="E53" s="644"/>
      <c r="F53" s="67"/>
      <c r="G53" s="619"/>
      <c r="H53" s="620"/>
      <c r="I53" s="668" t="s">
        <v>64</v>
      </c>
      <c r="J53" s="669"/>
      <c r="K53" s="66"/>
      <c r="L53" s="67"/>
      <c r="M53" s="69"/>
      <c r="N53" s="67"/>
      <c r="O53" s="67"/>
      <c r="P53" s="67"/>
      <c r="Q53" s="67"/>
      <c r="R53" s="67"/>
      <c r="S53" s="78"/>
      <c r="T53" s="133"/>
      <c r="W53" s="285">
        <v>247</v>
      </c>
      <c r="X53" s="295">
        <v>77.25</v>
      </c>
      <c r="Y53" s="295">
        <v>392.4</v>
      </c>
      <c r="Z53" s="295">
        <v>46.226109906683</v>
      </c>
      <c r="AA53" s="295">
        <v>1</v>
      </c>
      <c r="AB53" s="295">
        <v>43</v>
      </c>
      <c r="AC53" s="295">
        <v>3</v>
      </c>
      <c r="AD53" s="295">
        <v>0</v>
      </c>
      <c r="AE53" s="295">
        <v>4</v>
      </c>
      <c r="AF53" s="295">
        <v>1</v>
      </c>
      <c r="AG53" s="295">
        <v>0</v>
      </c>
      <c r="AH53" s="295">
        <v>18</v>
      </c>
      <c r="AI53" s="295">
        <v>3</v>
      </c>
      <c r="AJ53" s="295">
        <v>0</v>
      </c>
      <c r="AK53" s="295">
        <v>2</v>
      </c>
      <c r="AL53" s="295">
        <v>0</v>
      </c>
      <c r="AM53" s="295">
        <v>1</v>
      </c>
      <c r="AN53" s="295">
        <v>0</v>
      </c>
      <c r="AO53" s="295">
        <v>1</v>
      </c>
      <c r="AP53" s="295">
        <v>1</v>
      </c>
      <c r="AQ53" s="295">
        <v>5</v>
      </c>
      <c r="AR53" s="295">
        <v>77.125</v>
      </c>
      <c r="AS53" s="295">
        <v>399.2</v>
      </c>
      <c r="AT53" s="295">
        <v>47.179735689762502</v>
      </c>
    </row>
    <row r="54" spans="1:46">
      <c r="A54" s="142"/>
      <c r="B54" s="324">
        <v>248</v>
      </c>
      <c r="C54" s="46">
        <v>14</v>
      </c>
      <c r="D54" s="643">
        <v>43395</v>
      </c>
      <c r="E54" s="644"/>
      <c r="F54" s="67"/>
      <c r="G54" s="619"/>
      <c r="H54" s="625"/>
      <c r="I54" s="661" t="s">
        <v>64</v>
      </c>
      <c r="J54" s="662"/>
      <c r="K54" s="66"/>
      <c r="L54" s="67"/>
      <c r="M54" s="69"/>
      <c r="N54" s="67"/>
      <c r="O54" s="67"/>
      <c r="P54" s="67"/>
      <c r="Q54" s="67"/>
      <c r="R54" s="67"/>
      <c r="S54" s="78"/>
      <c r="T54" s="133"/>
      <c r="W54" s="285">
        <v>248</v>
      </c>
      <c r="X54" s="295">
        <v>66.125</v>
      </c>
      <c r="Y54" s="295">
        <v>282.2</v>
      </c>
      <c r="Z54" s="295">
        <v>45.371272972866699</v>
      </c>
      <c r="AA54" s="295">
        <v>0</v>
      </c>
      <c r="AB54" s="295">
        <v>41</v>
      </c>
      <c r="AC54" s="295">
        <v>4</v>
      </c>
      <c r="AD54" s="295">
        <v>0</v>
      </c>
      <c r="AE54" s="295">
        <v>5</v>
      </c>
      <c r="AF54" s="295">
        <v>2</v>
      </c>
      <c r="AG54" s="295">
        <v>0</v>
      </c>
      <c r="AH54" s="295">
        <v>18</v>
      </c>
      <c r="AI54" s="295">
        <v>3</v>
      </c>
      <c r="AJ54" s="295">
        <v>1</v>
      </c>
      <c r="AK54" s="295">
        <v>3</v>
      </c>
      <c r="AL54" s="295">
        <v>0</v>
      </c>
      <c r="AM54" s="295">
        <v>1</v>
      </c>
      <c r="AN54" s="295">
        <v>0</v>
      </c>
      <c r="AO54" s="295">
        <v>1</v>
      </c>
      <c r="AP54" s="295">
        <v>0</v>
      </c>
      <c r="AQ54" s="295">
        <v>5</v>
      </c>
      <c r="AR54" s="295">
        <v>66</v>
      </c>
      <c r="AS54" s="295">
        <v>285</v>
      </c>
      <c r="AT54" s="295">
        <v>45.995179063360801</v>
      </c>
    </row>
    <row r="55" spans="1:46">
      <c r="A55" s="142"/>
      <c r="B55" s="324">
        <v>249</v>
      </c>
      <c r="C55" s="46">
        <v>14</v>
      </c>
      <c r="D55" s="643">
        <v>43399</v>
      </c>
      <c r="E55" s="644"/>
      <c r="F55" s="67"/>
      <c r="G55" s="619"/>
      <c r="H55" s="620"/>
      <c r="I55" s="661" t="s">
        <v>64</v>
      </c>
      <c r="J55" s="662"/>
      <c r="K55" s="66"/>
      <c r="L55" s="67"/>
      <c r="M55" s="69"/>
      <c r="N55" s="67"/>
      <c r="O55" s="67"/>
      <c r="P55" s="67"/>
      <c r="Q55" s="67"/>
      <c r="R55" s="67"/>
      <c r="S55" s="78"/>
      <c r="T55" s="133"/>
      <c r="W55" s="285">
        <v>249</v>
      </c>
      <c r="X55" s="295">
        <v>69.25</v>
      </c>
      <c r="Y55" s="295">
        <v>287.39999999999998</v>
      </c>
      <c r="Z55" s="295">
        <v>42.13107430046</v>
      </c>
      <c r="AA55" s="295">
        <v>0</v>
      </c>
      <c r="AB55" s="295">
        <v>53</v>
      </c>
      <c r="AC55" s="295">
        <v>3</v>
      </c>
      <c r="AD55" s="295">
        <v>0</v>
      </c>
      <c r="AE55" s="295">
        <v>8</v>
      </c>
      <c r="AF55" s="295">
        <v>2</v>
      </c>
      <c r="AG55" s="295">
        <v>3</v>
      </c>
      <c r="AH55" s="295">
        <v>16</v>
      </c>
      <c r="AI55" s="295">
        <v>3</v>
      </c>
      <c r="AJ55" s="295">
        <v>0</v>
      </c>
      <c r="AK55" s="295">
        <v>2</v>
      </c>
      <c r="AL55" s="295">
        <v>0</v>
      </c>
      <c r="AM55" s="295">
        <v>0</v>
      </c>
      <c r="AN55" s="295">
        <v>0</v>
      </c>
      <c r="AO55" s="295">
        <v>1</v>
      </c>
      <c r="AP55" s="295">
        <v>0</v>
      </c>
      <c r="AQ55" s="295">
        <v>3</v>
      </c>
      <c r="AR55" s="295">
        <v>69</v>
      </c>
      <c r="AS55" s="295">
        <v>293.89999999999998</v>
      </c>
      <c r="AT55" s="295">
        <v>43.3967023734509</v>
      </c>
    </row>
    <row r="56" spans="1:46">
      <c r="A56" s="142"/>
      <c r="B56" s="324">
        <v>250</v>
      </c>
      <c r="C56" s="46">
        <v>14</v>
      </c>
      <c r="D56" s="643">
        <v>43402</v>
      </c>
      <c r="E56" s="644"/>
      <c r="F56" s="67"/>
      <c r="G56" s="619"/>
      <c r="H56" s="625"/>
      <c r="I56" s="661" t="s">
        <v>64</v>
      </c>
      <c r="J56" s="662"/>
      <c r="K56" s="66"/>
      <c r="L56" s="67"/>
      <c r="M56" s="69"/>
      <c r="N56" s="67"/>
      <c r="O56" s="67"/>
      <c r="P56" s="67"/>
      <c r="Q56" s="67"/>
      <c r="R56" s="67"/>
      <c r="S56" s="78"/>
      <c r="T56" s="133"/>
      <c r="W56" s="285">
        <v>250</v>
      </c>
      <c r="X56" s="295">
        <v>70.5</v>
      </c>
      <c r="Y56" s="295">
        <v>170.4</v>
      </c>
      <c r="Z56" s="295">
        <v>24.1016447864795</v>
      </c>
      <c r="AA56" s="295">
        <v>1</v>
      </c>
      <c r="AB56" s="295">
        <v>32</v>
      </c>
      <c r="AC56" s="295">
        <v>4</v>
      </c>
      <c r="AD56" s="295">
        <v>0</v>
      </c>
      <c r="AE56" s="295">
        <v>1</v>
      </c>
      <c r="AF56" s="295">
        <v>2</v>
      </c>
      <c r="AG56" s="295">
        <v>1</v>
      </c>
      <c r="AH56" s="295">
        <v>20</v>
      </c>
      <c r="AI56" s="295">
        <v>3</v>
      </c>
      <c r="AJ56" s="295">
        <v>1</v>
      </c>
      <c r="AK56" s="295">
        <v>0</v>
      </c>
      <c r="AL56" s="295">
        <v>0</v>
      </c>
      <c r="AM56" s="295">
        <v>0</v>
      </c>
      <c r="AN56" s="295">
        <v>0</v>
      </c>
      <c r="AO56" s="295">
        <v>0</v>
      </c>
      <c r="AP56" s="295">
        <v>0</v>
      </c>
      <c r="AQ56" s="295">
        <v>0</v>
      </c>
      <c r="AR56" s="295">
        <v>70.5</v>
      </c>
      <c r="AS56" s="295">
        <v>171.6</v>
      </c>
      <c r="AT56" s="295">
        <v>24.271374679341999</v>
      </c>
    </row>
    <row r="57" spans="1:46" ht="17">
      <c r="A57" s="142"/>
      <c r="B57" s="324">
        <v>251</v>
      </c>
      <c r="C57" s="46">
        <v>15</v>
      </c>
      <c r="D57" s="643">
        <v>43416</v>
      </c>
      <c r="E57" s="644"/>
      <c r="F57" s="67"/>
      <c r="G57" s="619"/>
      <c r="H57" s="620"/>
      <c r="I57" s="666"/>
      <c r="J57" s="667"/>
      <c r="K57" s="84" t="s">
        <v>66</v>
      </c>
      <c r="L57" s="67"/>
      <c r="M57" s="90"/>
      <c r="N57" s="67"/>
      <c r="O57" s="67"/>
      <c r="P57" s="67"/>
      <c r="Q57" s="67"/>
      <c r="R57" s="67"/>
      <c r="S57" s="78"/>
      <c r="T57" s="133"/>
      <c r="U57" s="133"/>
      <c r="W57" s="285">
        <v>251</v>
      </c>
      <c r="X57" s="295">
        <v>61.5</v>
      </c>
      <c r="Y57" s="295">
        <v>135.6</v>
      </c>
      <c r="Z57" s="295">
        <v>25.203727939718402</v>
      </c>
      <c r="AA57" s="295">
        <v>0</v>
      </c>
      <c r="AB57" s="295">
        <v>44</v>
      </c>
      <c r="AC57" s="295">
        <v>5</v>
      </c>
      <c r="AD57" s="295">
        <v>0</v>
      </c>
      <c r="AE57" s="295">
        <v>4</v>
      </c>
      <c r="AF57" s="295">
        <v>3</v>
      </c>
      <c r="AG57" s="295">
        <v>0</v>
      </c>
      <c r="AH57" s="295">
        <v>15</v>
      </c>
      <c r="AI57" s="295">
        <v>3</v>
      </c>
      <c r="AJ57" s="295">
        <v>0</v>
      </c>
      <c r="AK57" s="295">
        <v>2</v>
      </c>
      <c r="AL57" s="295">
        <v>0</v>
      </c>
      <c r="AM57" s="295">
        <v>1</v>
      </c>
      <c r="AN57" s="295">
        <v>1</v>
      </c>
      <c r="AO57" s="295">
        <v>0</v>
      </c>
      <c r="AP57" s="295">
        <v>1</v>
      </c>
      <c r="AQ57" s="295">
        <v>5</v>
      </c>
      <c r="AR57" s="295">
        <v>62</v>
      </c>
      <c r="AS57" s="295">
        <v>136.6</v>
      </c>
      <c r="AT57" s="295">
        <v>24.981737773152901</v>
      </c>
    </row>
    <row r="58" spans="1:46">
      <c r="A58" s="142"/>
      <c r="B58" s="324">
        <v>252</v>
      </c>
      <c r="C58" s="46">
        <v>14</v>
      </c>
      <c r="D58" s="643">
        <v>43434</v>
      </c>
      <c r="E58" s="644"/>
      <c r="F58" s="67"/>
      <c r="G58" s="619"/>
      <c r="H58" s="625"/>
      <c r="I58" s="661" t="s">
        <v>64</v>
      </c>
      <c r="J58" s="662"/>
      <c r="K58" s="66"/>
      <c r="L58" s="67"/>
      <c r="M58" s="69"/>
      <c r="N58" s="67"/>
      <c r="O58" s="67"/>
      <c r="P58" s="67"/>
      <c r="Q58" s="67"/>
      <c r="R58" s="67"/>
      <c r="S58" s="78"/>
      <c r="T58" s="133"/>
      <c r="W58" s="285">
        <v>252</v>
      </c>
      <c r="X58" s="295">
        <v>61.5</v>
      </c>
      <c r="Y58" s="295">
        <v>183</v>
      </c>
      <c r="Z58" s="295">
        <v>34.013880626611098</v>
      </c>
      <c r="AA58" s="295">
        <v>0</v>
      </c>
      <c r="AB58" s="295">
        <v>62</v>
      </c>
      <c r="AC58" s="295">
        <v>3</v>
      </c>
      <c r="AD58" s="295">
        <v>0</v>
      </c>
      <c r="AE58" s="295">
        <v>6</v>
      </c>
      <c r="AF58" s="295">
        <v>3</v>
      </c>
      <c r="AG58" s="295">
        <v>3</v>
      </c>
      <c r="AH58" s="295">
        <v>16</v>
      </c>
      <c r="AI58" s="295">
        <v>3</v>
      </c>
      <c r="AJ58" s="295">
        <v>0</v>
      </c>
      <c r="AK58" s="295">
        <v>2</v>
      </c>
      <c r="AL58" s="295">
        <v>0</v>
      </c>
      <c r="AM58" s="295">
        <v>1</v>
      </c>
      <c r="AN58" s="295">
        <v>0</v>
      </c>
      <c r="AO58" s="295">
        <v>0</v>
      </c>
      <c r="AP58" s="295">
        <v>0</v>
      </c>
      <c r="AQ58" s="295">
        <v>3</v>
      </c>
      <c r="AR58" s="295">
        <v>61.5</v>
      </c>
      <c r="AS58" s="295">
        <v>184.2</v>
      </c>
      <c r="AT58" s="295">
        <v>34.2369224667856</v>
      </c>
    </row>
    <row r="59" spans="1:46">
      <c r="A59" s="142"/>
      <c r="B59" s="324">
        <v>253</v>
      </c>
      <c r="C59" s="46">
        <v>14</v>
      </c>
      <c r="D59" s="643">
        <v>43434</v>
      </c>
      <c r="E59" s="644"/>
      <c r="F59" s="67"/>
      <c r="G59" s="619"/>
      <c r="H59" s="620"/>
      <c r="I59" s="661" t="s">
        <v>64</v>
      </c>
      <c r="J59" s="662"/>
      <c r="K59" s="66"/>
      <c r="L59" s="67"/>
      <c r="M59" s="69"/>
      <c r="N59" s="67"/>
      <c r="O59" s="67"/>
      <c r="P59" s="67"/>
      <c r="Q59" s="67"/>
      <c r="R59" s="67"/>
      <c r="S59" s="78"/>
      <c r="T59" s="133"/>
      <c r="W59" s="285">
        <v>253</v>
      </c>
      <c r="X59" s="295">
        <v>79</v>
      </c>
      <c r="Y59" s="295">
        <v>171</v>
      </c>
      <c r="Z59" s="295">
        <v>19.261817016503699</v>
      </c>
      <c r="AA59" s="295">
        <v>1</v>
      </c>
      <c r="AB59" s="295">
        <v>60</v>
      </c>
      <c r="AC59" s="295">
        <v>4</v>
      </c>
      <c r="AD59" s="295">
        <v>0</v>
      </c>
      <c r="AE59" s="295">
        <v>5</v>
      </c>
      <c r="AF59" s="295">
        <v>2</v>
      </c>
      <c r="AG59" s="295">
        <v>1</v>
      </c>
      <c r="AH59" s="295">
        <v>8</v>
      </c>
      <c r="AI59" s="295">
        <v>3</v>
      </c>
      <c r="AJ59" s="295">
        <v>0</v>
      </c>
      <c r="AK59" s="295">
        <v>3</v>
      </c>
      <c r="AL59" s="295">
        <v>0</v>
      </c>
      <c r="AM59" s="295">
        <v>1</v>
      </c>
      <c r="AN59" s="295">
        <v>1</v>
      </c>
      <c r="AO59" s="295">
        <v>1</v>
      </c>
      <c r="AP59" s="295">
        <v>1</v>
      </c>
      <c r="AQ59" s="295">
        <v>7</v>
      </c>
      <c r="AR59" s="295">
        <v>79.5</v>
      </c>
      <c r="AS59" s="295">
        <v>171</v>
      </c>
      <c r="AT59" s="295">
        <v>19.020291918832299</v>
      </c>
    </row>
    <row r="60" spans="1:46">
      <c r="A60" s="142" t="s">
        <v>207</v>
      </c>
      <c r="B60" s="324">
        <v>254</v>
      </c>
      <c r="C60" s="46">
        <v>7</v>
      </c>
      <c r="D60" s="643">
        <v>43476</v>
      </c>
      <c r="E60" s="644"/>
      <c r="F60" s="67"/>
      <c r="G60" s="619"/>
      <c r="H60" s="625"/>
      <c r="I60" s="661" t="s">
        <v>64</v>
      </c>
      <c r="J60" s="662"/>
      <c r="K60" s="66"/>
      <c r="L60" s="67"/>
      <c r="M60" s="54"/>
      <c r="N60" s="67"/>
      <c r="O60" s="47"/>
      <c r="P60" s="47"/>
      <c r="Q60" s="47"/>
      <c r="R60" s="47"/>
      <c r="S60" s="68"/>
      <c r="T60" s="132"/>
      <c r="W60" s="285">
        <v>254</v>
      </c>
      <c r="X60" s="295">
        <v>68.5</v>
      </c>
      <c r="Y60" s="295">
        <v>161.19999999999999</v>
      </c>
      <c r="Z60" s="295">
        <v>24.1512280888699</v>
      </c>
      <c r="AA60" s="295">
        <v>1</v>
      </c>
      <c r="AB60" s="295">
        <v>30</v>
      </c>
      <c r="AC60" s="295">
        <v>3</v>
      </c>
      <c r="AD60" s="295">
        <v>0</v>
      </c>
      <c r="AE60" s="295">
        <v>4</v>
      </c>
      <c r="AF60" s="295">
        <v>1</v>
      </c>
      <c r="AG60" s="295">
        <v>1</v>
      </c>
      <c r="AH60" s="295">
        <v>10</v>
      </c>
      <c r="AI60" s="295">
        <v>3</v>
      </c>
      <c r="AJ60" s="295">
        <v>1</v>
      </c>
      <c r="AK60" s="295">
        <v>3</v>
      </c>
      <c r="AL60" s="295">
        <v>0</v>
      </c>
      <c r="AM60" s="295">
        <v>1</v>
      </c>
      <c r="AN60" s="295">
        <v>1</v>
      </c>
      <c r="AO60" s="295">
        <v>1</v>
      </c>
      <c r="AP60" s="295">
        <v>0</v>
      </c>
      <c r="AQ60" s="295">
        <v>6</v>
      </c>
      <c r="AR60" s="295">
        <v>68.5</v>
      </c>
      <c r="AS60" s="295">
        <v>166.4</v>
      </c>
      <c r="AT60" s="295">
        <v>24.9302999627044</v>
      </c>
    </row>
    <row r="61" spans="1:46">
      <c r="A61" s="142"/>
      <c r="B61" s="324">
        <v>255</v>
      </c>
      <c r="C61" s="46">
        <v>8</v>
      </c>
      <c r="D61" s="643">
        <v>43490</v>
      </c>
      <c r="E61" s="644"/>
      <c r="F61" s="67"/>
      <c r="G61" s="619"/>
      <c r="H61" s="620"/>
      <c r="I61" s="661" t="s">
        <v>64</v>
      </c>
      <c r="J61" s="662"/>
      <c r="K61" s="50"/>
      <c r="L61" s="47"/>
      <c r="M61" s="54"/>
      <c r="N61" s="67"/>
      <c r="O61" s="47"/>
      <c r="P61" s="67"/>
      <c r="Q61" s="67"/>
      <c r="R61" s="67"/>
      <c r="S61" s="68"/>
      <c r="T61" s="133"/>
      <c r="W61" s="285">
        <v>255</v>
      </c>
      <c r="X61" s="295">
        <v>71.5</v>
      </c>
      <c r="Y61" s="295">
        <v>174.2</v>
      </c>
      <c r="Z61" s="295">
        <v>23.954736172917901</v>
      </c>
      <c r="AA61" s="295">
        <v>1</v>
      </c>
      <c r="AB61" s="295">
        <v>30</v>
      </c>
      <c r="AC61" s="295">
        <v>3</v>
      </c>
      <c r="AD61" s="295">
        <v>1</v>
      </c>
      <c r="AE61" s="295">
        <v>5</v>
      </c>
      <c r="AF61" s="295">
        <v>3</v>
      </c>
      <c r="AG61" s="295">
        <v>0</v>
      </c>
      <c r="AH61" s="295">
        <v>7</v>
      </c>
      <c r="AI61" s="295">
        <v>1</v>
      </c>
      <c r="AJ61" s="295">
        <v>1</v>
      </c>
      <c r="AK61" s="295">
        <v>0</v>
      </c>
      <c r="AL61" s="295">
        <v>0</v>
      </c>
      <c r="AM61" s="295">
        <v>0</v>
      </c>
      <c r="AN61" s="295">
        <v>0</v>
      </c>
      <c r="AO61" s="295">
        <v>0</v>
      </c>
      <c r="AP61" s="295">
        <v>0</v>
      </c>
      <c r="AQ61" s="295">
        <v>0</v>
      </c>
      <c r="AR61" s="295">
        <v>71.75</v>
      </c>
      <c r="AS61" s="295">
        <v>168.2</v>
      </c>
      <c r="AT61" s="295">
        <v>22.968757663684102</v>
      </c>
    </row>
    <row r="62" spans="1:46">
      <c r="A62" s="142"/>
      <c r="B62" s="324">
        <v>256</v>
      </c>
      <c r="C62" s="46">
        <v>14</v>
      </c>
      <c r="D62" s="643">
        <v>43500</v>
      </c>
      <c r="E62" s="644"/>
      <c r="F62" s="217"/>
      <c r="G62" s="619"/>
      <c r="H62" s="620"/>
      <c r="I62" s="661" t="s">
        <v>64</v>
      </c>
      <c r="J62" s="662"/>
      <c r="K62" s="216"/>
      <c r="L62" s="217"/>
      <c r="M62" s="69"/>
      <c r="N62" s="217"/>
      <c r="O62" s="217"/>
      <c r="P62" s="217"/>
      <c r="Q62" s="217"/>
      <c r="R62" s="217"/>
      <c r="S62" s="218"/>
      <c r="T62" s="133"/>
      <c r="W62" s="285">
        <v>256</v>
      </c>
      <c r="X62" s="295">
        <v>70</v>
      </c>
      <c r="Y62" s="295">
        <v>203.2</v>
      </c>
      <c r="Z62" s="295">
        <v>29.152979591836701</v>
      </c>
      <c r="AA62" s="295">
        <v>1</v>
      </c>
      <c r="AB62" s="295">
        <v>25</v>
      </c>
      <c r="AC62" s="295">
        <v>3</v>
      </c>
      <c r="AD62" s="295">
        <v>0</v>
      </c>
      <c r="AE62" s="295">
        <v>4</v>
      </c>
      <c r="AF62" s="295">
        <v>1</v>
      </c>
      <c r="AG62" s="295">
        <v>0</v>
      </c>
      <c r="AH62" s="295">
        <v>20</v>
      </c>
      <c r="AI62" s="295">
        <v>0</v>
      </c>
      <c r="AJ62" s="295">
        <v>1</v>
      </c>
      <c r="AK62" s="295">
        <v>0</v>
      </c>
      <c r="AL62" s="295">
        <v>0</v>
      </c>
      <c r="AM62" s="295">
        <v>0</v>
      </c>
      <c r="AN62" s="295">
        <v>0</v>
      </c>
      <c r="AO62" s="295">
        <v>0</v>
      </c>
      <c r="AP62" s="295">
        <v>0</v>
      </c>
      <c r="AQ62" s="295">
        <v>0</v>
      </c>
      <c r="AR62" s="295">
        <v>69.75</v>
      </c>
      <c r="AS62" s="295">
        <v>198.8</v>
      </c>
      <c r="AT62" s="295">
        <v>28.726537428861299</v>
      </c>
    </row>
    <row r="63" spans="1:46">
      <c r="A63" s="142" t="s">
        <v>207</v>
      </c>
      <c r="B63" s="324">
        <v>257</v>
      </c>
      <c r="C63" s="52">
        <v>1</v>
      </c>
      <c r="D63" s="643">
        <v>43539</v>
      </c>
      <c r="E63" s="644"/>
      <c r="F63" s="47"/>
      <c r="G63" s="631"/>
      <c r="H63" s="632"/>
      <c r="I63" s="670"/>
      <c r="J63" s="671"/>
      <c r="K63" s="46"/>
      <c r="L63" s="47"/>
      <c r="M63" s="54"/>
      <c r="N63" s="47"/>
      <c r="O63" s="47"/>
      <c r="P63" s="47"/>
      <c r="Q63" s="47"/>
      <c r="R63" s="47"/>
      <c r="S63" s="68"/>
      <c r="T63" s="132"/>
      <c r="W63" s="285">
        <v>257</v>
      </c>
      <c r="X63" s="295">
        <v>73.25</v>
      </c>
      <c r="Y63" s="295">
        <v>165.1</v>
      </c>
      <c r="Z63" s="295">
        <v>21.631525119686799</v>
      </c>
      <c r="AA63" s="295">
        <v>1</v>
      </c>
      <c r="AB63" s="295">
        <v>30</v>
      </c>
      <c r="AC63" s="295">
        <v>3</v>
      </c>
      <c r="AD63" s="295">
        <v>0</v>
      </c>
      <c r="AE63" s="295">
        <v>5</v>
      </c>
      <c r="AF63" s="295">
        <v>3</v>
      </c>
      <c r="AG63" s="295">
        <v>0</v>
      </c>
      <c r="AH63" s="295">
        <v>11</v>
      </c>
      <c r="AI63" s="295">
        <v>3</v>
      </c>
      <c r="AJ63" s="295">
        <v>1</v>
      </c>
      <c r="AK63" s="295">
        <v>2</v>
      </c>
      <c r="AL63" s="295">
        <v>1</v>
      </c>
      <c r="AM63" s="295">
        <v>0</v>
      </c>
      <c r="AN63" s="295">
        <v>1</v>
      </c>
      <c r="AO63" s="295">
        <v>0</v>
      </c>
      <c r="AP63" s="295">
        <v>1</v>
      </c>
      <c r="AQ63" s="295">
        <v>5</v>
      </c>
      <c r="AR63" s="295"/>
      <c r="AS63" s="295"/>
      <c r="AT63" s="295"/>
    </row>
    <row r="64" spans="1:46">
      <c r="A64" s="142"/>
      <c r="B64" s="324">
        <v>258</v>
      </c>
      <c r="C64" s="46">
        <v>14</v>
      </c>
      <c r="D64" s="643">
        <v>43539</v>
      </c>
      <c r="E64" s="644"/>
      <c r="F64" s="217"/>
      <c r="G64" s="619"/>
      <c r="H64" s="625"/>
      <c r="I64" s="661" t="s">
        <v>64</v>
      </c>
      <c r="J64" s="662"/>
      <c r="K64" s="216"/>
      <c r="L64" s="217"/>
      <c r="M64" s="69"/>
      <c r="N64" s="217"/>
      <c r="O64" s="217"/>
      <c r="P64" s="217"/>
      <c r="Q64" s="217"/>
      <c r="R64" s="217"/>
      <c r="S64" s="218"/>
      <c r="T64" s="133"/>
      <c r="W64" s="285">
        <v>258</v>
      </c>
      <c r="X64" s="295">
        <v>71.5</v>
      </c>
      <c r="Y64" s="295">
        <v>166.89999999999901</v>
      </c>
      <c r="Z64" s="295">
        <v>22.950892464179098</v>
      </c>
      <c r="AA64" s="295">
        <v>1</v>
      </c>
      <c r="AB64" s="295">
        <v>26</v>
      </c>
      <c r="AC64" s="295">
        <v>3</v>
      </c>
      <c r="AD64" s="295">
        <v>0</v>
      </c>
      <c r="AE64" s="295">
        <v>5</v>
      </c>
      <c r="AF64" s="295">
        <v>3</v>
      </c>
      <c r="AG64" s="295">
        <v>0</v>
      </c>
      <c r="AH64" s="295">
        <v>16</v>
      </c>
      <c r="AI64" s="295">
        <v>1</v>
      </c>
      <c r="AJ64" s="295">
        <v>0</v>
      </c>
      <c r="AK64" s="295">
        <v>2</v>
      </c>
      <c r="AL64" s="295">
        <v>0</v>
      </c>
      <c r="AM64" s="295">
        <v>0</v>
      </c>
      <c r="AN64" s="295">
        <v>0</v>
      </c>
      <c r="AO64" s="295">
        <v>1</v>
      </c>
      <c r="AP64" s="295">
        <v>0</v>
      </c>
      <c r="AQ64" s="295">
        <v>3</v>
      </c>
      <c r="AR64" s="295">
        <v>71.5</v>
      </c>
      <c r="AS64" s="295">
        <v>165.6</v>
      </c>
      <c r="AT64" s="295">
        <v>22.772125776321499</v>
      </c>
    </row>
    <row r="65" spans="1:46">
      <c r="A65" s="142"/>
      <c r="B65" s="324">
        <v>259</v>
      </c>
      <c r="C65" s="46">
        <v>14</v>
      </c>
      <c r="D65" s="643">
        <v>43546</v>
      </c>
      <c r="E65" s="644"/>
      <c r="F65" s="217"/>
      <c r="G65" s="619"/>
      <c r="H65" s="620"/>
      <c r="I65" s="661" t="s">
        <v>64</v>
      </c>
      <c r="J65" s="662"/>
      <c r="K65" s="216"/>
      <c r="L65" s="217"/>
      <c r="M65" s="69"/>
      <c r="N65" s="217"/>
      <c r="O65" s="217"/>
      <c r="P65" s="217"/>
      <c r="Q65" s="217"/>
      <c r="R65" s="217"/>
      <c r="S65" s="218"/>
      <c r="T65" s="133"/>
      <c r="W65" s="285">
        <v>259</v>
      </c>
      <c r="X65" s="295">
        <v>62</v>
      </c>
      <c r="Y65" s="295">
        <v>155.80000000000001</v>
      </c>
      <c r="Z65" s="295">
        <v>28.493080124869898</v>
      </c>
      <c r="AA65" s="295">
        <v>0</v>
      </c>
      <c r="AB65" s="295">
        <v>63</v>
      </c>
      <c r="AC65" s="295">
        <v>3</v>
      </c>
      <c r="AD65" s="295">
        <v>0</v>
      </c>
      <c r="AE65" s="295">
        <v>4</v>
      </c>
      <c r="AF65" s="295">
        <v>5</v>
      </c>
      <c r="AG65" s="295">
        <v>4</v>
      </c>
      <c r="AH65" s="295">
        <v>25</v>
      </c>
      <c r="AI65" s="295">
        <v>2</v>
      </c>
      <c r="AJ65" s="295">
        <v>0</v>
      </c>
      <c r="AK65" s="295">
        <v>0</v>
      </c>
      <c r="AL65" s="295">
        <v>0</v>
      </c>
      <c r="AM65" s="295">
        <v>0</v>
      </c>
      <c r="AN65" s="295">
        <v>0</v>
      </c>
      <c r="AO65" s="295">
        <v>0</v>
      </c>
      <c r="AP65" s="295">
        <v>0</v>
      </c>
      <c r="AQ65" s="295">
        <v>0</v>
      </c>
      <c r="AR65" s="295">
        <v>62</v>
      </c>
      <c r="AS65" s="295">
        <v>155.80000000000001</v>
      </c>
      <c r="AT65" s="295">
        <v>28.493080124869898</v>
      </c>
    </row>
    <row r="66" spans="1:46">
      <c r="A66" s="142"/>
      <c r="B66" s="324">
        <v>260</v>
      </c>
      <c r="C66" s="46">
        <v>14</v>
      </c>
      <c r="D66" s="643">
        <v>43553</v>
      </c>
      <c r="E66" s="644"/>
      <c r="F66" s="217"/>
      <c r="G66" s="619"/>
      <c r="H66" s="625"/>
      <c r="I66" s="661" t="s">
        <v>64</v>
      </c>
      <c r="J66" s="662"/>
      <c r="K66" s="216"/>
      <c r="L66" s="217"/>
      <c r="M66" s="69"/>
      <c r="N66" s="217"/>
      <c r="O66" s="217"/>
      <c r="P66" s="217"/>
      <c r="Q66" s="217"/>
      <c r="R66" s="217"/>
      <c r="S66" s="218"/>
      <c r="T66" s="133"/>
      <c r="W66" s="285">
        <v>260</v>
      </c>
      <c r="X66" s="295">
        <v>66.5</v>
      </c>
      <c r="Y66" s="295">
        <v>117.69999999999899</v>
      </c>
      <c r="Z66" s="295">
        <v>18.710633727175001</v>
      </c>
      <c r="AA66" s="295">
        <v>1</v>
      </c>
      <c r="AB66" s="295">
        <v>23</v>
      </c>
      <c r="AC66" s="295">
        <v>3</v>
      </c>
      <c r="AD66" s="295">
        <v>0</v>
      </c>
      <c r="AE66" s="295">
        <v>5</v>
      </c>
      <c r="AF66" s="295">
        <v>3</v>
      </c>
      <c r="AG66" s="295">
        <v>0</v>
      </c>
      <c r="AH66" s="295">
        <v>16</v>
      </c>
      <c r="AI66" s="295">
        <v>3</v>
      </c>
      <c r="AJ66" s="295">
        <v>0</v>
      </c>
      <c r="AK66" s="295">
        <v>2</v>
      </c>
      <c r="AL66" s="295">
        <v>0</v>
      </c>
      <c r="AM66" s="295">
        <v>1</v>
      </c>
      <c r="AN66" s="295">
        <v>0</v>
      </c>
      <c r="AO66" s="295">
        <v>0</v>
      </c>
      <c r="AP66" s="295">
        <v>1</v>
      </c>
      <c r="AQ66" s="295">
        <v>4</v>
      </c>
      <c r="AR66" s="295">
        <v>66.875</v>
      </c>
      <c r="AS66" s="295">
        <v>119.2</v>
      </c>
      <c r="AT66" s="295">
        <v>18.737169709144901</v>
      </c>
    </row>
    <row r="67" spans="1:46">
      <c r="A67" s="142"/>
      <c r="B67" s="324">
        <v>261</v>
      </c>
      <c r="C67" s="46">
        <v>13</v>
      </c>
      <c r="D67" s="643">
        <v>43567</v>
      </c>
      <c r="E67" s="644"/>
      <c r="F67" s="217"/>
      <c r="G67" s="619"/>
      <c r="H67" s="620"/>
      <c r="I67" s="661" t="s">
        <v>64</v>
      </c>
      <c r="J67" s="662"/>
      <c r="K67" s="216"/>
      <c r="L67" s="217"/>
      <c r="M67" s="69"/>
      <c r="N67" s="217"/>
      <c r="O67" s="217"/>
      <c r="P67" s="47"/>
      <c r="Q67" s="217"/>
      <c r="R67" s="217"/>
      <c r="S67" s="218"/>
      <c r="T67" s="133"/>
      <c r="W67" s="285">
        <v>261</v>
      </c>
      <c r="X67" s="295">
        <v>66.25</v>
      </c>
      <c r="Y67" s="295">
        <v>130.9</v>
      </c>
      <c r="Z67" s="295">
        <v>20.9663681025275</v>
      </c>
      <c r="AA67" s="295">
        <v>0</v>
      </c>
      <c r="AB67" s="295">
        <v>61</v>
      </c>
      <c r="AC67" s="295">
        <v>3</v>
      </c>
      <c r="AD67" s="295">
        <v>0</v>
      </c>
      <c r="AE67" s="295">
        <v>3</v>
      </c>
      <c r="AF67" s="295">
        <v>1</v>
      </c>
      <c r="AG67" s="295">
        <v>0</v>
      </c>
      <c r="AH67" s="295">
        <v>16</v>
      </c>
      <c r="AI67" s="295">
        <v>3</v>
      </c>
      <c r="AJ67" s="295">
        <v>0</v>
      </c>
      <c r="AK67" s="295">
        <v>3</v>
      </c>
      <c r="AL67" s="295">
        <v>1</v>
      </c>
      <c r="AM67" s="295">
        <v>1</v>
      </c>
      <c r="AN67" s="295">
        <v>2</v>
      </c>
      <c r="AO67" s="295">
        <v>1</v>
      </c>
      <c r="AP67" s="295">
        <v>1</v>
      </c>
      <c r="AQ67" s="295">
        <v>9</v>
      </c>
      <c r="AR67" s="295">
        <v>66.25</v>
      </c>
      <c r="AS67" s="295">
        <v>131.4</v>
      </c>
      <c r="AT67" s="295">
        <v>21.046453542185802</v>
      </c>
    </row>
    <row r="68" spans="1:46">
      <c r="A68" s="142"/>
      <c r="B68" s="324">
        <v>262</v>
      </c>
      <c r="C68" s="46">
        <v>14</v>
      </c>
      <c r="D68" s="643">
        <v>43574</v>
      </c>
      <c r="E68" s="644"/>
      <c r="F68" s="217"/>
      <c r="G68" s="619"/>
      <c r="H68" s="620"/>
      <c r="I68" s="661" t="s">
        <v>64</v>
      </c>
      <c r="J68" s="662"/>
      <c r="K68" s="216"/>
      <c r="L68" s="217"/>
      <c r="M68" s="69"/>
      <c r="N68" s="217"/>
      <c r="O68" s="217"/>
      <c r="P68" s="217"/>
      <c r="Q68" s="217"/>
      <c r="R68" s="217"/>
      <c r="S68" s="218"/>
      <c r="T68" s="133"/>
      <c r="W68" s="285">
        <v>262</v>
      </c>
      <c r="X68" s="295">
        <v>67.75</v>
      </c>
      <c r="Y68" s="295">
        <v>210</v>
      </c>
      <c r="Z68" s="295">
        <v>32.162960743998497</v>
      </c>
      <c r="AA68" s="295">
        <v>0</v>
      </c>
      <c r="AB68" s="295">
        <v>47</v>
      </c>
      <c r="AC68" s="295">
        <v>4</v>
      </c>
      <c r="AD68" s="295">
        <v>0</v>
      </c>
      <c r="AE68" s="295">
        <v>6</v>
      </c>
      <c r="AF68" s="295">
        <v>2</v>
      </c>
      <c r="AG68" s="295">
        <v>3</v>
      </c>
      <c r="AH68" s="295">
        <v>12</v>
      </c>
      <c r="AI68" s="295">
        <v>3</v>
      </c>
      <c r="AJ68" s="295">
        <v>1</v>
      </c>
      <c r="AK68" s="295">
        <v>2</v>
      </c>
      <c r="AL68" s="295">
        <v>1</v>
      </c>
      <c r="AM68" s="295">
        <v>0</v>
      </c>
      <c r="AN68" s="295">
        <v>1</v>
      </c>
      <c r="AO68" s="295">
        <v>1</v>
      </c>
      <c r="AP68" s="295">
        <v>1</v>
      </c>
      <c r="AQ68" s="295">
        <v>6</v>
      </c>
      <c r="AR68" s="295">
        <v>67.625</v>
      </c>
      <c r="AS68" s="295">
        <v>210</v>
      </c>
      <c r="AT68" s="295">
        <v>32.281972522985697</v>
      </c>
    </row>
    <row r="69" spans="1:46">
      <c r="A69" s="142" t="s">
        <v>207</v>
      </c>
      <c r="B69" s="324">
        <v>263</v>
      </c>
      <c r="C69" s="46">
        <v>13</v>
      </c>
      <c r="D69" s="643">
        <v>43574</v>
      </c>
      <c r="E69" s="644"/>
      <c r="F69" s="217"/>
      <c r="G69" s="619"/>
      <c r="H69" s="625"/>
      <c r="I69" s="666"/>
      <c r="J69" s="667"/>
      <c r="K69" s="46"/>
      <c r="L69" s="217"/>
      <c r="M69" s="69"/>
      <c r="N69" s="217"/>
      <c r="O69" s="217"/>
      <c r="P69" s="217"/>
      <c r="Q69" s="217"/>
      <c r="R69" s="217"/>
      <c r="S69" s="218"/>
      <c r="T69" s="133"/>
      <c r="W69" s="285">
        <v>263</v>
      </c>
      <c r="X69" s="295">
        <v>64</v>
      </c>
      <c r="Y69" s="295">
        <v>227</v>
      </c>
      <c r="Z69" s="295">
        <v>38.960205078125</v>
      </c>
      <c r="AA69" s="295">
        <v>0</v>
      </c>
      <c r="AB69" s="295">
        <v>54</v>
      </c>
      <c r="AC69" s="295">
        <v>4</v>
      </c>
      <c r="AD69" s="295">
        <v>0</v>
      </c>
      <c r="AE69" s="295">
        <v>5</v>
      </c>
      <c r="AF69" s="295">
        <v>1</v>
      </c>
      <c r="AG69" s="295">
        <v>4</v>
      </c>
      <c r="AH69" s="295">
        <v>13</v>
      </c>
      <c r="AI69" s="295">
        <v>3</v>
      </c>
      <c r="AJ69" s="295">
        <v>0</v>
      </c>
      <c r="AK69" s="295">
        <v>3</v>
      </c>
      <c r="AL69" s="295">
        <v>1</v>
      </c>
      <c r="AM69" s="295">
        <v>0</v>
      </c>
      <c r="AN69" s="295">
        <v>1</v>
      </c>
      <c r="AO69" s="295">
        <v>0</v>
      </c>
      <c r="AP69" s="295">
        <v>1</v>
      </c>
      <c r="AQ69" s="295">
        <v>6</v>
      </c>
      <c r="AR69" s="295">
        <v>64</v>
      </c>
      <c r="AS69" s="295">
        <v>227</v>
      </c>
      <c r="AT69" s="295">
        <v>38.960205078125</v>
      </c>
    </row>
    <row r="70" spans="1:46">
      <c r="A70" s="142"/>
      <c r="B70" s="324">
        <v>264</v>
      </c>
      <c r="C70" s="46">
        <v>14</v>
      </c>
      <c r="D70" s="643">
        <v>43595</v>
      </c>
      <c r="E70" s="644"/>
      <c r="F70" s="217"/>
      <c r="G70" s="619"/>
      <c r="H70" s="620"/>
      <c r="I70" s="661" t="s">
        <v>64</v>
      </c>
      <c r="J70" s="662"/>
      <c r="K70" s="216"/>
      <c r="L70" s="217"/>
      <c r="M70" s="69"/>
      <c r="N70" s="217"/>
      <c r="O70" s="217"/>
      <c r="P70" s="217"/>
      <c r="Q70" s="217"/>
      <c r="R70" s="217"/>
      <c r="S70" s="218"/>
      <c r="T70" s="133"/>
      <c r="W70" s="285">
        <v>264</v>
      </c>
      <c r="X70" s="295">
        <v>70</v>
      </c>
      <c r="Y70" s="295">
        <v>314.8</v>
      </c>
      <c r="Z70" s="295">
        <v>45.164163265306101</v>
      </c>
      <c r="AA70" s="295">
        <v>1</v>
      </c>
      <c r="AB70" s="295">
        <v>30</v>
      </c>
      <c r="AC70" s="295">
        <v>3</v>
      </c>
      <c r="AD70" s="295">
        <v>0</v>
      </c>
      <c r="AE70" s="295">
        <v>3</v>
      </c>
      <c r="AF70" s="295">
        <v>1</v>
      </c>
      <c r="AG70" s="295">
        <v>0</v>
      </c>
      <c r="AH70" s="295">
        <v>15</v>
      </c>
      <c r="AI70" s="295">
        <v>1</v>
      </c>
      <c r="AJ70" s="295">
        <v>0</v>
      </c>
      <c r="AK70" s="295">
        <v>2</v>
      </c>
      <c r="AL70" s="295">
        <v>0</v>
      </c>
      <c r="AM70" s="295">
        <v>1</v>
      </c>
      <c r="AN70" s="295">
        <v>0</v>
      </c>
      <c r="AO70" s="295">
        <v>1</v>
      </c>
      <c r="AP70" s="295">
        <v>0</v>
      </c>
      <c r="AQ70" s="295">
        <v>4</v>
      </c>
      <c r="AR70" s="295">
        <v>70.125</v>
      </c>
      <c r="AS70" s="295">
        <v>316</v>
      </c>
      <c r="AT70" s="295">
        <v>45.1748437504964</v>
      </c>
    </row>
    <row r="71" spans="1:46">
      <c r="A71" s="142"/>
      <c r="B71" s="324">
        <v>265</v>
      </c>
      <c r="C71" s="46">
        <v>14</v>
      </c>
      <c r="D71" s="643">
        <v>43616</v>
      </c>
      <c r="E71" s="644"/>
      <c r="F71" s="217"/>
      <c r="G71" s="619"/>
      <c r="H71" s="620"/>
      <c r="I71" s="661" t="s">
        <v>64</v>
      </c>
      <c r="J71" s="662"/>
      <c r="K71" s="216"/>
      <c r="L71" s="217"/>
      <c r="M71" s="69"/>
      <c r="N71" s="217"/>
      <c r="O71" s="217"/>
      <c r="P71" s="217"/>
      <c r="Q71" s="217"/>
      <c r="R71" s="217"/>
      <c r="S71" s="218"/>
      <c r="T71" s="133"/>
      <c r="W71" s="285">
        <v>265</v>
      </c>
      <c r="X71" s="295">
        <v>65.25</v>
      </c>
      <c r="Y71" s="295">
        <v>256.60000000000002</v>
      </c>
      <c r="Z71" s="295">
        <v>42.369266452342103</v>
      </c>
      <c r="AA71" s="295">
        <v>0</v>
      </c>
      <c r="AB71" s="295">
        <v>57</v>
      </c>
      <c r="AC71" s="295">
        <v>3</v>
      </c>
      <c r="AD71" s="295">
        <v>0</v>
      </c>
      <c r="AE71" s="295">
        <v>7</v>
      </c>
      <c r="AF71" s="295">
        <v>5</v>
      </c>
      <c r="AG71" s="295">
        <v>1</v>
      </c>
      <c r="AH71" s="295">
        <v>17</v>
      </c>
      <c r="AI71" s="295">
        <v>3</v>
      </c>
      <c r="AJ71" s="295">
        <v>0</v>
      </c>
      <c r="AK71" s="295">
        <v>1</v>
      </c>
      <c r="AL71" s="295">
        <v>0</v>
      </c>
      <c r="AM71" s="295">
        <v>1</v>
      </c>
      <c r="AN71" s="295">
        <v>0</v>
      </c>
      <c r="AO71" s="295">
        <v>0</v>
      </c>
      <c r="AP71" s="295">
        <v>0</v>
      </c>
      <c r="AQ71" s="295">
        <v>2</v>
      </c>
      <c r="AR71" s="295">
        <v>65.5</v>
      </c>
      <c r="AS71" s="295">
        <v>257.2</v>
      </c>
      <c r="AT71" s="295">
        <v>42.144770118291397</v>
      </c>
    </row>
    <row r="72" spans="1:46">
      <c r="A72" s="142"/>
      <c r="B72" s="324">
        <v>266</v>
      </c>
      <c r="C72" s="46">
        <v>5</v>
      </c>
      <c r="D72" s="643">
        <v>43616</v>
      </c>
      <c r="E72" s="644"/>
      <c r="F72" s="47"/>
      <c r="G72" s="631"/>
      <c r="H72" s="632"/>
      <c r="I72" s="666"/>
      <c r="J72" s="667"/>
      <c r="K72" s="236"/>
      <c r="L72" s="217"/>
      <c r="M72" s="54"/>
      <c r="N72" s="47"/>
      <c r="O72" s="47"/>
      <c r="P72" s="47"/>
      <c r="Q72" s="47"/>
      <c r="R72" s="217"/>
      <c r="S72" s="68"/>
      <c r="T72" s="132"/>
      <c r="W72" s="285">
        <v>266</v>
      </c>
      <c r="X72" s="295">
        <v>72</v>
      </c>
      <c r="Y72" s="295">
        <v>200.7</v>
      </c>
      <c r="Z72" s="295">
        <v>27.216840277777699</v>
      </c>
      <c r="AA72" s="295">
        <v>1</v>
      </c>
      <c r="AB72" s="295">
        <v>61</v>
      </c>
      <c r="AC72" s="295">
        <v>3</v>
      </c>
      <c r="AD72" s="295">
        <v>0</v>
      </c>
      <c r="AE72" s="295">
        <v>4</v>
      </c>
      <c r="AF72" s="295">
        <v>1</v>
      </c>
      <c r="AG72" s="295">
        <v>0</v>
      </c>
      <c r="AH72" s="295">
        <v>30</v>
      </c>
      <c r="AI72" s="295">
        <v>3</v>
      </c>
      <c r="AJ72" s="295">
        <v>0</v>
      </c>
      <c r="AK72" s="295">
        <v>3</v>
      </c>
      <c r="AL72" s="295">
        <v>1</v>
      </c>
      <c r="AM72" s="295">
        <v>1</v>
      </c>
      <c r="AN72" s="295">
        <v>0</v>
      </c>
      <c r="AO72" s="295">
        <v>1</v>
      </c>
      <c r="AP72" s="295">
        <v>0</v>
      </c>
      <c r="AQ72" s="295">
        <v>6</v>
      </c>
      <c r="AR72" s="295">
        <v>72</v>
      </c>
      <c r="AS72" s="295">
        <v>198.6</v>
      </c>
      <c r="AT72" s="295">
        <v>26.932060185185101</v>
      </c>
    </row>
    <row r="73" spans="1:46">
      <c r="A73" s="142"/>
      <c r="B73" s="324">
        <v>267</v>
      </c>
      <c r="C73" s="46">
        <v>14</v>
      </c>
      <c r="D73" s="643">
        <v>43637</v>
      </c>
      <c r="E73" s="644"/>
      <c r="F73" s="217"/>
      <c r="G73" s="619"/>
      <c r="H73" s="620"/>
      <c r="I73" s="661" t="s">
        <v>64</v>
      </c>
      <c r="J73" s="662"/>
      <c r="K73" s="216"/>
      <c r="L73" s="217"/>
      <c r="M73" s="69"/>
      <c r="N73" s="217"/>
      <c r="O73" s="217"/>
      <c r="P73" s="217"/>
      <c r="Q73" s="217"/>
      <c r="R73" s="217"/>
      <c r="S73" s="218"/>
      <c r="T73" s="133"/>
      <c r="W73" s="285">
        <v>267</v>
      </c>
      <c r="X73" s="295">
        <v>63.5</v>
      </c>
      <c r="Y73" s="295">
        <v>181.8</v>
      </c>
      <c r="Z73" s="295">
        <v>31.695802591605101</v>
      </c>
      <c r="AA73" s="295">
        <v>0</v>
      </c>
      <c r="AB73" s="295">
        <v>62</v>
      </c>
      <c r="AC73" s="295">
        <v>5</v>
      </c>
      <c r="AD73" s="295">
        <v>0</v>
      </c>
      <c r="AE73" s="295">
        <v>9</v>
      </c>
      <c r="AF73" s="295">
        <v>5</v>
      </c>
      <c r="AG73" s="295">
        <v>3</v>
      </c>
      <c r="AH73" s="295">
        <v>15</v>
      </c>
      <c r="AI73" s="295">
        <v>3</v>
      </c>
      <c r="AJ73" s="295">
        <v>0</v>
      </c>
      <c r="AK73" s="295">
        <v>3</v>
      </c>
      <c r="AL73" s="295">
        <v>0</v>
      </c>
      <c r="AM73" s="295">
        <v>1</v>
      </c>
      <c r="AN73" s="295">
        <v>0</v>
      </c>
      <c r="AO73" s="295">
        <v>1</v>
      </c>
      <c r="AP73" s="295">
        <v>0</v>
      </c>
      <c r="AQ73" s="295">
        <v>5</v>
      </c>
      <c r="AR73" s="295">
        <v>63.375</v>
      </c>
      <c r="AS73" s="295">
        <v>182</v>
      </c>
      <c r="AT73" s="295">
        <v>31.855965205077599</v>
      </c>
    </row>
    <row r="74" spans="1:46">
      <c r="A74" s="142"/>
      <c r="B74" s="324">
        <v>268</v>
      </c>
      <c r="C74" s="52">
        <v>4</v>
      </c>
      <c r="D74" s="643">
        <v>43644</v>
      </c>
      <c r="E74" s="644"/>
      <c r="F74" s="234"/>
      <c r="G74" s="629"/>
      <c r="H74" s="630"/>
      <c r="I74" s="661" t="s">
        <v>64</v>
      </c>
      <c r="J74" s="662"/>
      <c r="K74" s="50"/>
      <c r="L74" s="47"/>
      <c r="M74" s="54"/>
      <c r="N74" s="47"/>
      <c r="O74" s="47"/>
      <c r="P74" s="47"/>
      <c r="Q74" s="47"/>
      <c r="R74" s="47"/>
      <c r="S74" s="68"/>
      <c r="T74" s="132"/>
      <c r="W74" s="285">
        <v>268</v>
      </c>
      <c r="X74" s="295">
        <v>69</v>
      </c>
      <c r="Y74" s="295">
        <v>132.80000000000001</v>
      </c>
      <c r="Z74" s="295">
        <v>19.608989708044501</v>
      </c>
      <c r="AA74" s="295">
        <v>1</v>
      </c>
      <c r="AB74" s="295">
        <v>52</v>
      </c>
      <c r="AC74" s="295">
        <v>3</v>
      </c>
      <c r="AD74" s="295">
        <v>0</v>
      </c>
      <c r="AE74" s="295">
        <v>5</v>
      </c>
      <c r="AF74" s="295">
        <v>1</v>
      </c>
      <c r="AG74" s="295">
        <v>0</v>
      </c>
      <c r="AH74" s="295">
        <v>21</v>
      </c>
      <c r="AI74" s="295">
        <v>3</v>
      </c>
      <c r="AJ74" s="295">
        <v>0</v>
      </c>
      <c r="AK74" s="295">
        <v>2</v>
      </c>
      <c r="AL74" s="295">
        <v>0</v>
      </c>
      <c r="AM74" s="295">
        <v>1</v>
      </c>
      <c r="AN74" s="295">
        <v>0</v>
      </c>
      <c r="AO74" s="295">
        <v>1</v>
      </c>
      <c r="AP74" s="295">
        <v>0</v>
      </c>
      <c r="AQ74" s="295">
        <v>4</v>
      </c>
      <c r="AR74" s="295"/>
      <c r="AS74" s="295"/>
      <c r="AT74" s="295"/>
    </row>
    <row r="75" spans="1:46">
      <c r="A75" s="142"/>
      <c r="B75" s="324">
        <v>269</v>
      </c>
      <c r="C75" s="46">
        <v>14</v>
      </c>
      <c r="D75" s="643">
        <v>43644</v>
      </c>
      <c r="E75" s="644"/>
      <c r="F75" s="217"/>
      <c r="G75" s="619"/>
      <c r="H75" s="620"/>
      <c r="I75" s="661" t="s">
        <v>64</v>
      </c>
      <c r="J75" s="662"/>
      <c r="K75" s="216"/>
      <c r="L75" s="217"/>
      <c r="M75" s="69"/>
      <c r="N75" s="217"/>
      <c r="O75" s="217"/>
      <c r="P75" s="217"/>
      <c r="Q75" s="217"/>
      <c r="R75" s="217"/>
      <c r="S75" s="218"/>
      <c r="T75" s="133"/>
      <c r="W75" s="285">
        <v>269</v>
      </c>
      <c r="X75" s="295">
        <v>60.5</v>
      </c>
      <c r="Y75" s="295">
        <v>127.6</v>
      </c>
      <c r="Z75" s="295">
        <v>24.507287753568701</v>
      </c>
      <c r="AA75" s="295">
        <v>0</v>
      </c>
      <c r="AB75" s="295">
        <v>54</v>
      </c>
      <c r="AC75" s="295">
        <v>6</v>
      </c>
      <c r="AD75" s="295">
        <v>1</v>
      </c>
      <c r="AE75" s="295">
        <v>3</v>
      </c>
      <c r="AF75" s="295">
        <v>1</v>
      </c>
      <c r="AG75" s="295">
        <v>2</v>
      </c>
      <c r="AH75" s="295">
        <v>17</v>
      </c>
      <c r="AI75" s="295">
        <v>3</v>
      </c>
      <c r="AJ75" s="295">
        <v>1</v>
      </c>
      <c r="AK75" s="295">
        <v>2</v>
      </c>
      <c r="AL75" s="295">
        <v>0</v>
      </c>
      <c r="AM75" s="295">
        <v>1</v>
      </c>
      <c r="AN75" s="295">
        <v>0</v>
      </c>
      <c r="AO75" s="295">
        <v>1</v>
      </c>
      <c r="AP75" s="295">
        <v>0</v>
      </c>
      <c r="AQ75" s="295">
        <v>4</v>
      </c>
      <c r="AR75" s="295">
        <v>60.5</v>
      </c>
      <c r="AS75" s="295">
        <v>128.19999999999999</v>
      </c>
      <c r="AT75" s="295">
        <v>24.622525783757901</v>
      </c>
    </row>
    <row r="76" spans="1:46" ht="17" thickBot="1">
      <c r="A76" s="142" t="s">
        <v>207</v>
      </c>
      <c r="B76" s="327">
        <v>270</v>
      </c>
      <c r="C76" s="71">
        <v>2</v>
      </c>
      <c r="D76" s="645">
        <v>43654</v>
      </c>
      <c r="E76" s="646"/>
      <c r="F76" s="129"/>
      <c r="G76" s="631"/>
      <c r="H76" s="632"/>
      <c r="I76" s="665" t="s">
        <v>64</v>
      </c>
      <c r="J76" s="646"/>
      <c r="K76" s="72"/>
      <c r="L76" s="72"/>
      <c r="M76" s="73"/>
      <c r="N76" s="72"/>
      <c r="O76" s="72"/>
      <c r="P76" s="72"/>
      <c r="Q76" s="72"/>
      <c r="R76" s="72"/>
      <c r="S76" s="129"/>
      <c r="T76" s="141"/>
      <c r="W76" s="285">
        <v>270</v>
      </c>
      <c r="X76" s="295">
        <v>61.5</v>
      </c>
      <c r="Y76" s="295">
        <v>259.60000000000002</v>
      </c>
      <c r="Z76" s="295">
        <v>48.251384757750003</v>
      </c>
      <c r="AA76" s="295">
        <v>0</v>
      </c>
      <c r="AB76" s="295">
        <v>60</v>
      </c>
      <c r="AC76" s="295">
        <v>5</v>
      </c>
      <c r="AD76" s="295">
        <v>1</v>
      </c>
      <c r="AE76" s="295">
        <v>10</v>
      </c>
      <c r="AF76" s="295">
        <v>5</v>
      </c>
      <c r="AG76" s="295">
        <v>1</v>
      </c>
      <c r="AH76" s="295">
        <v>15</v>
      </c>
      <c r="AI76" s="295">
        <v>3</v>
      </c>
      <c r="AJ76" s="295">
        <v>0</v>
      </c>
      <c r="AK76" s="295">
        <v>3</v>
      </c>
      <c r="AL76" s="295">
        <v>0</v>
      </c>
      <c r="AM76" s="295">
        <v>1</v>
      </c>
      <c r="AN76" s="295">
        <v>0</v>
      </c>
      <c r="AO76" s="295">
        <v>1</v>
      </c>
      <c r="AP76" s="295">
        <v>0</v>
      </c>
      <c r="AQ76" s="295">
        <v>5</v>
      </c>
      <c r="AR76" s="295">
        <v>61.5</v>
      </c>
      <c r="AS76" s="295">
        <v>259.39999999999998</v>
      </c>
      <c r="AT76" s="295">
        <v>48.2142111177209</v>
      </c>
    </row>
    <row r="82" spans="1:21" ht="16" customHeight="1"/>
    <row r="83" spans="1:21" ht="16" customHeight="1"/>
    <row r="84" spans="1:21">
      <c r="A84" s="393"/>
      <c r="B84" s="393"/>
      <c r="C84" s="393"/>
      <c r="D84" s="393"/>
      <c r="E84" s="393"/>
      <c r="F84" s="393"/>
      <c r="G84" s="393"/>
      <c r="H84" s="393"/>
      <c r="I84" s="393"/>
      <c r="J84" s="393"/>
      <c r="K84" s="393"/>
      <c r="L84" s="393"/>
      <c r="M84" s="393"/>
      <c r="N84" s="393"/>
      <c r="O84" s="393"/>
      <c r="P84" s="393"/>
      <c r="Q84" s="393"/>
      <c r="R84" s="393"/>
      <c r="S84" s="393"/>
      <c r="T84" s="393"/>
      <c r="U84" s="393"/>
    </row>
    <row r="85" spans="1:21" ht="17" customHeight="1">
      <c r="A85" s="394"/>
      <c r="B85" s="617"/>
      <c r="C85" s="617"/>
      <c r="D85" s="618"/>
      <c r="E85" s="618"/>
      <c r="F85" s="395"/>
      <c r="G85" s="618"/>
      <c r="H85" s="618"/>
      <c r="I85" s="617"/>
      <c r="J85" s="617"/>
      <c r="K85" s="395"/>
      <c r="L85" s="395"/>
      <c r="M85" s="395"/>
      <c r="N85" s="395"/>
      <c r="O85" s="395"/>
      <c r="P85" s="395"/>
      <c r="Q85" s="395"/>
      <c r="R85" s="395"/>
      <c r="S85" s="395"/>
      <c r="T85" s="395"/>
      <c r="U85" s="393"/>
    </row>
    <row r="86" spans="1:21" ht="17" customHeight="1">
      <c r="A86" s="394"/>
      <c r="B86" s="617"/>
      <c r="C86" s="617"/>
      <c r="D86" s="618"/>
      <c r="E86" s="618"/>
      <c r="F86" s="395"/>
      <c r="G86" s="618"/>
      <c r="H86" s="618"/>
      <c r="I86" s="617"/>
      <c r="J86" s="617"/>
      <c r="K86" s="395"/>
      <c r="L86" s="395"/>
      <c r="M86" s="395"/>
      <c r="N86" s="395"/>
      <c r="O86" s="395"/>
      <c r="P86" s="395"/>
      <c r="Q86" s="395"/>
      <c r="R86" s="395"/>
      <c r="S86" s="395"/>
      <c r="T86" s="395"/>
      <c r="U86" s="393"/>
    </row>
    <row r="87" spans="1:21" ht="17" customHeight="1">
      <c r="A87" s="393"/>
      <c r="B87" s="128"/>
      <c r="C87" s="128"/>
      <c r="D87" s="611"/>
      <c r="E87" s="611"/>
      <c r="F87" s="393"/>
      <c r="G87" s="612"/>
      <c r="H87" s="612"/>
      <c r="I87" s="613"/>
      <c r="J87" s="613"/>
      <c r="K87" s="393"/>
      <c r="L87" s="393"/>
      <c r="M87" s="396"/>
      <c r="N87" s="393"/>
      <c r="O87" s="393"/>
      <c r="P87" s="393"/>
      <c r="Q87" s="393"/>
      <c r="R87" s="393"/>
      <c r="S87" s="393"/>
      <c r="T87" s="393"/>
      <c r="U87" s="393"/>
    </row>
    <row r="88" spans="1:21" ht="17" customHeight="1">
      <c r="A88" s="393"/>
      <c r="B88" s="128"/>
      <c r="C88" s="128"/>
      <c r="D88" s="611"/>
      <c r="E88" s="611"/>
      <c r="F88" s="393"/>
      <c r="G88" s="612"/>
      <c r="H88" s="612"/>
      <c r="I88" s="613"/>
      <c r="J88" s="613"/>
      <c r="K88" s="393"/>
      <c r="L88" s="393"/>
      <c r="M88" s="396"/>
      <c r="N88" s="393"/>
      <c r="O88" s="393"/>
      <c r="P88" s="393"/>
      <c r="Q88" s="393"/>
      <c r="R88" s="393"/>
      <c r="S88" s="393"/>
      <c r="T88" s="393"/>
      <c r="U88" s="393"/>
    </row>
    <row r="89" spans="1:21" ht="17" customHeight="1">
      <c r="A89" s="393"/>
      <c r="B89" s="128"/>
      <c r="C89" s="128"/>
      <c r="D89" s="611"/>
      <c r="E89" s="611"/>
      <c r="F89" s="393"/>
      <c r="G89" s="612"/>
      <c r="H89" s="612"/>
      <c r="I89" s="613"/>
      <c r="J89" s="613"/>
      <c r="K89" s="393"/>
      <c r="L89" s="393"/>
      <c r="M89" s="396"/>
      <c r="N89" s="393"/>
      <c r="O89" s="393"/>
      <c r="P89" s="393"/>
      <c r="Q89" s="393"/>
      <c r="R89" s="393"/>
      <c r="S89" s="393"/>
      <c r="T89" s="393"/>
      <c r="U89" s="393"/>
    </row>
    <row r="90" spans="1:21" ht="17" customHeight="1">
      <c r="A90" s="393"/>
      <c r="B90" s="128"/>
      <c r="C90" s="128"/>
      <c r="D90" s="611"/>
      <c r="E90" s="611"/>
      <c r="F90" s="393"/>
      <c r="G90" s="612"/>
      <c r="H90" s="612"/>
      <c r="I90" s="613"/>
      <c r="J90" s="613"/>
      <c r="K90" s="393"/>
      <c r="L90" s="393"/>
      <c r="M90" s="396"/>
      <c r="N90" s="393"/>
      <c r="O90" s="393"/>
      <c r="P90" s="393"/>
      <c r="Q90" s="393"/>
      <c r="R90" s="393"/>
      <c r="S90" s="393"/>
      <c r="T90" s="393"/>
      <c r="U90" s="393"/>
    </row>
    <row r="91" spans="1:21" ht="17" customHeight="1">
      <c r="A91" s="393"/>
      <c r="B91" s="128"/>
      <c r="C91" s="128"/>
      <c r="D91" s="611"/>
      <c r="E91" s="611"/>
      <c r="F91" s="393"/>
      <c r="G91" s="612"/>
      <c r="H91" s="612"/>
      <c r="I91" s="613"/>
      <c r="J91" s="613"/>
      <c r="K91" s="391"/>
      <c r="L91" s="393"/>
      <c r="M91" s="396"/>
      <c r="N91" s="393"/>
      <c r="O91" s="393"/>
      <c r="P91" s="393"/>
      <c r="Q91" s="393"/>
      <c r="R91" s="393"/>
      <c r="S91" s="393"/>
      <c r="T91" s="393"/>
      <c r="U91" s="393"/>
    </row>
    <row r="92" spans="1:21" ht="17" customHeight="1">
      <c r="A92" s="393"/>
      <c r="B92" s="128"/>
      <c r="C92" s="128"/>
      <c r="D92" s="611"/>
      <c r="E92" s="611"/>
      <c r="F92" s="393"/>
      <c r="G92" s="612"/>
      <c r="H92" s="612"/>
      <c r="I92" s="613"/>
      <c r="J92" s="613"/>
      <c r="K92" s="391"/>
      <c r="L92" s="393"/>
      <c r="M92" s="396"/>
      <c r="N92" s="393"/>
      <c r="O92" s="393"/>
      <c r="P92" s="393"/>
      <c r="Q92" s="393"/>
      <c r="R92" s="393"/>
      <c r="S92" s="393"/>
      <c r="T92" s="393"/>
      <c r="U92" s="393"/>
    </row>
    <row r="93" spans="1:21" ht="17" customHeight="1">
      <c r="A93" s="393"/>
      <c r="B93" s="128"/>
      <c r="C93" s="128"/>
      <c r="D93" s="611"/>
      <c r="E93" s="611"/>
      <c r="F93" s="393"/>
      <c r="G93" s="612"/>
      <c r="H93" s="612"/>
      <c r="I93" s="613"/>
      <c r="J93" s="613"/>
      <c r="K93" s="391"/>
      <c r="L93" s="393"/>
      <c r="M93" s="396"/>
      <c r="N93" s="393"/>
      <c r="O93" s="393"/>
      <c r="P93" s="393"/>
      <c r="Q93" s="393"/>
      <c r="R93" s="393"/>
      <c r="S93" s="393"/>
      <c r="T93" s="393"/>
      <c r="U93" s="393"/>
    </row>
    <row r="94" spans="1:21" ht="17" customHeight="1">
      <c r="A94" s="393"/>
      <c r="B94" s="128"/>
      <c r="C94" s="128"/>
      <c r="D94" s="611"/>
      <c r="E94" s="611"/>
      <c r="F94" s="393"/>
      <c r="G94" s="612"/>
      <c r="H94" s="612"/>
      <c r="I94" s="613"/>
      <c r="J94" s="613"/>
      <c r="K94" s="391"/>
      <c r="L94" s="393"/>
      <c r="M94" s="396"/>
      <c r="N94" s="393"/>
      <c r="O94" s="393"/>
      <c r="P94" s="393"/>
      <c r="Q94" s="393"/>
      <c r="R94" s="393"/>
      <c r="S94" s="393"/>
      <c r="T94" s="393"/>
      <c r="U94" s="393"/>
    </row>
    <row r="95" spans="1:21" ht="17" customHeight="1">
      <c r="A95" s="393"/>
      <c r="B95" s="128"/>
      <c r="C95" s="128"/>
      <c r="D95" s="611"/>
      <c r="E95" s="611"/>
      <c r="F95" s="393"/>
      <c r="G95" s="612"/>
      <c r="H95" s="612"/>
      <c r="I95" s="613"/>
      <c r="J95" s="613"/>
      <c r="K95" s="391"/>
      <c r="L95" s="393"/>
      <c r="M95" s="396"/>
      <c r="N95" s="393"/>
      <c r="O95" s="393"/>
      <c r="P95" s="393"/>
      <c r="Q95" s="393"/>
      <c r="R95" s="393"/>
      <c r="S95" s="393"/>
      <c r="T95" s="393"/>
      <c r="U95" s="393"/>
    </row>
    <row r="96" spans="1:21" ht="17" customHeight="1">
      <c r="A96" s="393"/>
      <c r="B96" s="128"/>
      <c r="C96" s="128"/>
      <c r="D96" s="611"/>
      <c r="E96" s="611"/>
      <c r="F96" s="393"/>
      <c r="G96" s="612"/>
      <c r="H96" s="612"/>
      <c r="I96" s="613"/>
      <c r="J96" s="613"/>
      <c r="K96" s="391"/>
      <c r="L96" s="393"/>
      <c r="M96" s="396"/>
      <c r="N96" s="393"/>
      <c r="O96" s="393"/>
      <c r="P96" s="393"/>
      <c r="Q96" s="393"/>
      <c r="R96" s="393"/>
      <c r="S96" s="393"/>
      <c r="T96" s="393"/>
      <c r="U96" s="393"/>
    </row>
    <row r="97" spans="1:21" ht="17" customHeight="1">
      <c r="A97" s="393"/>
      <c r="B97" s="128"/>
      <c r="C97" s="128"/>
      <c r="D97" s="611"/>
      <c r="E97" s="611"/>
      <c r="F97" s="393"/>
      <c r="G97" s="612"/>
      <c r="H97" s="612"/>
      <c r="I97" s="613"/>
      <c r="J97" s="613"/>
      <c r="K97" s="391"/>
      <c r="L97" s="397"/>
      <c r="M97" s="396"/>
      <c r="N97" s="393"/>
      <c r="O97" s="393"/>
      <c r="P97" s="393"/>
      <c r="Q97" s="393"/>
      <c r="R97" s="393"/>
      <c r="S97" s="393"/>
      <c r="T97" s="393"/>
      <c r="U97" s="393"/>
    </row>
    <row r="98" spans="1:21" ht="17" customHeight="1">
      <c r="A98" s="393"/>
      <c r="B98" s="128"/>
      <c r="C98" s="128"/>
      <c r="D98" s="611"/>
      <c r="E98" s="611"/>
      <c r="F98" s="393"/>
      <c r="G98" s="612"/>
      <c r="H98" s="612"/>
      <c r="I98" s="613"/>
      <c r="J98" s="613"/>
      <c r="K98" s="391"/>
      <c r="L98" s="397"/>
      <c r="M98" s="396"/>
      <c r="N98" s="393"/>
      <c r="O98" s="393"/>
      <c r="P98" s="393"/>
      <c r="Q98" s="393"/>
      <c r="R98" s="393"/>
      <c r="S98" s="393"/>
      <c r="T98" s="393"/>
      <c r="U98" s="393"/>
    </row>
    <row r="99" spans="1:21" ht="17" customHeight="1">
      <c r="A99" s="393"/>
      <c r="B99" s="128"/>
      <c r="C99" s="128"/>
      <c r="D99" s="611"/>
      <c r="E99" s="611"/>
      <c r="F99" s="393"/>
      <c r="G99" s="612"/>
      <c r="H99" s="612"/>
      <c r="I99" s="613"/>
      <c r="J99" s="613"/>
      <c r="K99" s="391"/>
      <c r="L99" s="398"/>
      <c r="M99" s="396"/>
      <c r="N99" s="393"/>
      <c r="O99" s="393"/>
      <c r="P99" s="393"/>
      <c r="Q99" s="393"/>
      <c r="R99" s="393"/>
      <c r="S99" s="393"/>
      <c r="T99" s="393"/>
      <c r="U99" s="393"/>
    </row>
    <row r="100" spans="1:21" ht="17" customHeight="1">
      <c r="A100" s="393"/>
      <c r="B100" s="128"/>
      <c r="C100" s="128"/>
      <c r="D100" s="611"/>
      <c r="E100" s="611"/>
      <c r="F100" s="393"/>
      <c r="G100" s="612"/>
      <c r="H100" s="612"/>
      <c r="I100" s="613"/>
      <c r="J100" s="613"/>
      <c r="K100" s="391"/>
      <c r="L100" s="397"/>
      <c r="M100" s="396"/>
      <c r="N100" s="393"/>
      <c r="O100" s="393"/>
      <c r="P100" s="393"/>
      <c r="Q100" s="393"/>
      <c r="R100" s="393"/>
      <c r="S100" s="393"/>
      <c r="T100" s="393"/>
      <c r="U100" s="393"/>
    </row>
    <row r="101" spans="1:21" ht="17" customHeight="1">
      <c r="A101" s="393"/>
      <c r="B101" s="128"/>
      <c r="C101" s="128"/>
      <c r="D101" s="611"/>
      <c r="E101" s="611"/>
      <c r="F101" s="393"/>
      <c r="G101" s="612"/>
      <c r="H101" s="612"/>
      <c r="I101" s="613"/>
      <c r="J101" s="613"/>
      <c r="K101" s="391"/>
      <c r="L101" s="397"/>
      <c r="M101" s="396"/>
      <c r="N101" s="393"/>
      <c r="O101" s="393"/>
      <c r="P101" s="393"/>
      <c r="Q101" s="393"/>
      <c r="R101" s="393"/>
      <c r="S101" s="393"/>
      <c r="T101" s="393"/>
      <c r="U101" s="393"/>
    </row>
    <row r="102" spans="1:21" ht="17" customHeight="1">
      <c r="A102" s="393"/>
      <c r="B102" s="128"/>
      <c r="C102" s="128"/>
      <c r="D102" s="611"/>
      <c r="E102" s="611"/>
      <c r="F102" s="393"/>
      <c r="G102" s="612"/>
      <c r="H102" s="612"/>
      <c r="I102" s="613"/>
      <c r="J102" s="613"/>
      <c r="K102" s="391"/>
      <c r="L102" s="397"/>
      <c r="M102" s="396"/>
      <c r="N102" s="393"/>
      <c r="O102" s="393"/>
      <c r="P102" s="393"/>
      <c r="Q102" s="393"/>
      <c r="R102" s="393"/>
      <c r="S102" s="393"/>
      <c r="T102" s="393"/>
      <c r="U102" s="393"/>
    </row>
    <row r="103" spans="1:21" ht="17" customHeight="1">
      <c r="A103" s="393"/>
      <c r="B103" s="128"/>
      <c r="C103" s="128"/>
      <c r="D103" s="611"/>
      <c r="E103" s="611"/>
      <c r="F103" s="393"/>
      <c r="G103" s="612"/>
      <c r="H103" s="612"/>
      <c r="I103" s="613"/>
      <c r="J103" s="613"/>
      <c r="K103" s="391"/>
      <c r="L103" s="397"/>
      <c r="M103" s="396"/>
      <c r="N103" s="393"/>
      <c r="O103" s="393"/>
      <c r="P103" s="393"/>
      <c r="Q103" s="393"/>
      <c r="R103" s="393"/>
      <c r="S103" s="393"/>
      <c r="T103" s="393"/>
      <c r="U103" s="393"/>
    </row>
    <row r="104" spans="1:21" ht="17" customHeight="1">
      <c r="A104" s="393"/>
      <c r="B104" s="128"/>
      <c r="C104" s="128"/>
      <c r="D104" s="611"/>
      <c r="E104" s="611"/>
      <c r="F104" s="393"/>
      <c r="G104" s="612"/>
      <c r="H104" s="612"/>
      <c r="I104" s="613"/>
      <c r="J104" s="613"/>
      <c r="K104" s="391"/>
      <c r="L104" s="397"/>
      <c r="M104" s="396"/>
      <c r="N104" s="393"/>
      <c r="O104" s="393"/>
      <c r="P104" s="393"/>
      <c r="Q104" s="393"/>
      <c r="R104" s="393"/>
      <c r="S104" s="393"/>
      <c r="T104" s="393"/>
      <c r="U104" s="393"/>
    </row>
    <row r="105" spans="1:21" ht="17" customHeight="1">
      <c r="A105" s="393"/>
      <c r="B105" s="128"/>
      <c r="C105" s="128"/>
      <c r="D105" s="611"/>
      <c r="E105" s="611"/>
      <c r="F105" s="393"/>
      <c r="G105" s="612"/>
      <c r="H105" s="612"/>
      <c r="I105" s="613"/>
      <c r="J105" s="613"/>
      <c r="K105" s="391"/>
      <c r="L105" s="397"/>
      <c r="M105" s="396"/>
      <c r="N105" s="393"/>
      <c r="O105" s="393"/>
      <c r="P105" s="393"/>
      <c r="Q105" s="393"/>
      <c r="R105" s="393"/>
      <c r="S105" s="393"/>
      <c r="T105" s="393"/>
      <c r="U105" s="393"/>
    </row>
    <row r="106" spans="1:21" ht="17" customHeight="1">
      <c r="A106" s="393"/>
      <c r="B106" s="128"/>
      <c r="C106" s="128"/>
      <c r="D106" s="611"/>
      <c r="E106" s="611"/>
      <c r="F106" s="393"/>
      <c r="G106" s="612"/>
      <c r="H106" s="612"/>
      <c r="I106" s="613"/>
      <c r="J106" s="613"/>
      <c r="K106" s="391"/>
      <c r="L106" s="397"/>
      <c r="M106" s="396"/>
      <c r="N106" s="393"/>
      <c r="O106" s="393"/>
      <c r="P106" s="393"/>
      <c r="Q106" s="393"/>
      <c r="R106" s="393"/>
      <c r="S106" s="393"/>
      <c r="T106" s="393"/>
      <c r="U106" s="393"/>
    </row>
    <row r="107" spans="1:21" ht="17" customHeight="1">
      <c r="A107" s="393"/>
      <c r="B107" s="128"/>
      <c r="C107" s="128"/>
      <c r="D107" s="611"/>
      <c r="E107" s="611"/>
      <c r="F107" s="393"/>
      <c r="G107" s="612"/>
      <c r="H107" s="612"/>
      <c r="I107" s="613"/>
      <c r="J107" s="613"/>
      <c r="K107" s="391"/>
      <c r="L107" s="397"/>
      <c r="M107" s="396"/>
      <c r="N107" s="393"/>
      <c r="O107" s="393"/>
      <c r="P107" s="393"/>
      <c r="Q107" s="393"/>
      <c r="R107" s="393"/>
      <c r="S107" s="393"/>
      <c r="T107" s="393"/>
      <c r="U107" s="393"/>
    </row>
    <row r="108" spans="1:21" ht="17" customHeight="1">
      <c r="A108" s="393"/>
      <c r="B108" s="128"/>
      <c r="C108" s="128"/>
      <c r="D108" s="611"/>
      <c r="E108" s="611"/>
      <c r="F108" s="393"/>
      <c r="G108" s="612"/>
      <c r="H108" s="612"/>
      <c r="I108" s="613"/>
      <c r="J108" s="613"/>
      <c r="K108" s="391"/>
      <c r="L108" s="393"/>
      <c r="M108" s="396"/>
      <c r="N108" s="393"/>
      <c r="O108" s="393"/>
      <c r="P108" s="393"/>
      <c r="Q108" s="393"/>
      <c r="R108" s="393"/>
      <c r="S108" s="393"/>
      <c r="T108" s="393"/>
      <c r="U108" s="393"/>
    </row>
    <row r="109" spans="1:21" ht="17" customHeight="1">
      <c r="A109" s="393"/>
      <c r="B109" s="128"/>
      <c r="C109" s="128"/>
      <c r="D109" s="611"/>
      <c r="E109" s="611"/>
      <c r="F109" s="393"/>
      <c r="G109" s="612"/>
      <c r="H109" s="612"/>
      <c r="I109" s="613"/>
      <c r="J109" s="613"/>
      <c r="K109" s="391"/>
      <c r="L109" s="393"/>
      <c r="M109" s="396"/>
      <c r="N109" s="393"/>
      <c r="O109" s="393"/>
      <c r="P109" s="393"/>
      <c r="Q109" s="393"/>
      <c r="R109" s="393"/>
      <c r="S109" s="393"/>
      <c r="T109" s="393"/>
      <c r="U109" s="393"/>
    </row>
    <row r="110" spans="1:21" ht="17" customHeight="1">
      <c r="A110" s="393"/>
      <c r="B110" s="128"/>
      <c r="C110" s="128"/>
      <c r="D110" s="611"/>
      <c r="E110" s="611"/>
      <c r="F110" s="393"/>
      <c r="G110" s="612"/>
      <c r="H110" s="612"/>
      <c r="I110" s="613"/>
      <c r="J110" s="613"/>
      <c r="K110" s="391"/>
      <c r="L110" s="393"/>
      <c r="M110" s="396"/>
      <c r="N110" s="393"/>
      <c r="O110" s="393"/>
      <c r="P110" s="393"/>
      <c r="Q110" s="393"/>
      <c r="R110" s="393"/>
      <c r="S110" s="393"/>
      <c r="T110" s="393"/>
      <c r="U110" s="393"/>
    </row>
    <row r="111" spans="1:21" ht="17" customHeight="1">
      <c r="A111" s="393"/>
      <c r="B111" s="128"/>
      <c r="C111" s="128"/>
      <c r="D111" s="611"/>
      <c r="E111" s="611"/>
      <c r="F111" s="393"/>
      <c r="G111" s="612"/>
      <c r="H111" s="612"/>
      <c r="I111" s="613"/>
      <c r="J111" s="613"/>
      <c r="K111" s="391"/>
      <c r="L111" s="393"/>
      <c r="M111" s="396"/>
      <c r="N111" s="393"/>
      <c r="O111" s="393"/>
      <c r="P111" s="393"/>
      <c r="Q111" s="393"/>
      <c r="R111" s="393"/>
      <c r="S111" s="393"/>
      <c r="T111" s="393"/>
      <c r="U111" s="393"/>
    </row>
    <row r="112" spans="1:21" ht="17" customHeight="1">
      <c r="A112" s="393"/>
      <c r="B112" s="128"/>
      <c r="C112" s="128"/>
      <c r="D112" s="611"/>
      <c r="E112" s="611"/>
      <c r="F112" s="393"/>
      <c r="G112" s="612"/>
      <c r="H112" s="612"/>
      <c r="I112" s="613"/>
      <c r="J112" s="613"/>
      <c r="K112" s="391"/>
      <c r="L112" s="393"/>
      <c r="M112" s="396"/>
      <c r="N112" s="393"/>
      <c r="O112" s="393"/>
      <c r="P112" s="393"/>
      <c r="Q112" s="393"/>
      <c r="R112" s="393"/>
      <c r="S112" s="393"/>
      <c r="T112" s="393"/>
      <c r="U112" s="393"/>
    </row>
    <row r="113" spans="1:21" ht="17" customHeight="1">
      <c r="A113" s="393"/>
      <c r="B113" s="128"/>
      <c r="C113" s="128"/>
      <c r="D113" s="611"/>
      <c r="E113" s="611"/>
      <c r="F113" s="393"/>
      <c r="G113" s="612"/>
      <c r="H113" s="612"/>
      <c r="I113" s="613"/>
      <c r="J113" s="613"/>
      <c r="K113" s="391"/>
      <c r="L113" s="393"/>
      <c r="M113" s="396"/>
      <c r="N113" s="393"/>
      <c r="O113" s="393"/>
      <c r="P113" s="393"/>
      <c r="Q113" s="393"/>
      <c r="R113" s="393"/>
      <c r="S113" s="393"/>
      <c r="T113" s="393"/>
      <c r="U113" s="393"/>
    </row>
    <row r="114" spans="1:21" ht="17" customHeight="1">
      <c r="A114" s="393"/>
      <c r="B114" s="128"/>
      <c r="C114" s="128"/>
      <c r="D114" s="611"/>
      <c r="E114" s="611"/>
      <c r="F114" s="393"/>
      <c r="G114" s="612"/>
      <c r="H114" s="612"/>
      <c r="I114" s="613"/>
      <c r="J114" s="613"/>
      <c r="K114" s="391"/>
      <c r="L114" s="393"/>
      <c r="M114" s="396"/>
      <c r="N114" s="393"/>
      <c r="O114" s="393"/>
      <c r="P114" s="393"/>
      <c r="Q114" s="393"/>
      <c r="R114" s="393"/>
      <c r="S114" s="393"/>
      <c r="T114" s="393"/>
      <c r="U114" s="393"/>
    </row>
    <row r="115" spans="1:21" ht="17" customHeight="1">
      <c r="A115" s="393"/>
      <c r="B115" s="128"/>
      <c r="C115" s="128"/>
      <c r="D115" s="611"/>
      <c r="E115" s="611"/>
      <c r="F115" s="393"/>
      <c r="G115" s="612"/>
      <c r="H115" s="612"/>
      <c r="I115" s="613"/>
      <c r="J115" s="613"/>
      <c r="K115" s="391"/>
      <c r="L115" s="393"/>
      <c r="M115" s="396"/>
      <c r="N115" s="393"/>
      <c r="O115" s="393"/>
      <c r="P115" s="393"/>
      <c r="Q115" s="393"/>
      <c r="R115" s="393"/>
      <c r="S115" s="393"/>
      <c r="T115" s="393"/>
      <c r="U115" s="393"/>
    </row>
    <row r="116" spans="1:21" ht="17" customHeight="1">
      <c r="A116" s="393"/>
      <c r="B116" s="128"/>
      <c r="C116" s="128"/>
      <c r="D116" s="611"/>
      <c r="E116" s="611"/>
      <c r="F116" s="393"/>
      <c r="G116" s="612"/>
      <c r="H116" s="612"/>
      <c r="I116" s="613"/>
      <c r="J116" s="613"/>
      <c r="K116" s="391"/>
      <c r="L116" s="393"/>
      <c r="M116" s="396"/>
      <c r="N116" s="393"/>
      <c r="O116" s="393"/>
      <c r="P116" s="393"/>
      <c r="Q116" s="393"/>
      <c r="R116" s="393"/>
      <c r="S116" s="393"/>
      <c r="T116" s="393"/>
      <c r="U116" s="393"/>
    </row>
    <row r="117" spans="1:21" ht="17" customHeight="1">
      <c r="A117" s="393"/>
      <c r="B117" s="128"/>
      <c r="C117" s="128"/>
      <c r="D117" s="611"/>
      <c r="E117" s="611"/>
      <c r="F117" s="393"/>
      <c r="G117" s="612"/>
      <c r="H117" s="612"/>
      <c r="I117" s="613"/>
      <c r="J117" s="613"/>
      <c r="K117" s="391"/>
      <c r="L117" s="393"/>
      <c r="M117" s="396"/>
      <c r="N117" s="393"/>
      <c r="O117" s="393"/>
      <c r="P117" s="393"/>
      <c r="Q117" s="393"/>
      <c r="R117" s="393"/>
      <c r="S117" s="393"/>
      <c r="T117" s="393"/>
      <c r="U117" s="393"/>
    </row>
    <row r="118" spans="1:21" ht="17" customHeight="1">
      <c r="A118" s="393"/>
      <c r="B118" s="128"/>
      <c r="C118" s="128"/>
      <c r="D118" s="611"/>
      <c r="E118" s="611"/>
      <c r="F118" s="393"/>
      <c r="G118" s="612"/>
      <c r="H118" s="612"/>
      <c r="I118" s="613"/>
      <c r="J118" s="613"/>
      <c r="K118" s="391"/>
      <c r="L118" s="393"/>
      <c r="M118" s="396"/>
      <c r="N118" s="393"/>
      <c r="O118" s="393"/>
      <c r="P118" s="393"/>
      <c r="Q118" s="393"/>
      <c r="R118" s="393"/>
      <c r="S118" s="393"/>
      <c r="T118" s="393"/>
      <c r="U118" s="393"/>
    </row>
    <row r="119" spans="1:21" ht="17" customHeight="1">
      <c r="A119" s="393"/>
      <c r="B119" s="128"/>
      <c r="C119" s="128"/>
      <c r="D119" s="611"/>
      <c r="E119" s="611"/>
      <c r="F119" s="393"/>
      <c r="G119" s="612"/>
      <c r="H119" s="612"/>
      <c r="I119" s="613"/>
      <c r="J119" s="613"/>
      <c r="K119" s="128"/>
      <c r="L119" s="393"/>
      <c r="M119" s="399"/>
      <c r="N119" s="393"/>
      <c r="O119" s="393"/>
      <c r="P119" s="393"/>
      <c r="Q119" s="393"/>
      <c r="R119" s="393"/>
      <c r="S119" s="393"/>
      <c r="T119" s="393"/>
      <c r="U119" s="393"/>
    </row>
    <row r="120" spans="1:21" ht="17" customHeight="1">
      <c r="A120" s="393"/>
      <c r="B120" s="128"/>
      <c r="C120" s="128"/>
      <c r="D120" s="611"/>
      <c r="E120" s="611"/>
      <c r="F120" s="393"/>
      <c r="G120" s="612"/>
      <c r="H120" s="612"/>
      <c r="I120" s="613"/>
      <c r="J120" s="613"/>
      <c r="K120" s="391"/>
      <c r="L120" s="393"/>
      <c r="M120" s="396"/>
      <c r="N120" s="393"/>
      <c r="O120" s="393"/>
      <c r="P120" s="393"/>
      <c r="Q120" s="393"/>
      <c r="R120" s="393"/>
      <c r="S120" s="393"/>
      <c r="T120" s="393"/>
      <c r="U120" s="393"/>
    </row>
    <row r="121" spans="1:21" ht="17" customHeight="1">
      <c r="A121" s="393"/>
      <c r="B121" s="128"/>
      <c r="C121" s="128"/>
      <c r="D121" s="611"/>
      <c r="E121" s="611"/>
      <c r="F121" s="393"/>
      <c r="G121" s="612"/>
      <c r="H121" s="612"/>
      <c r="I121" s="613"/>
      <c r="J121" s="613"/>
      <c r="K121" s="391"/>
      <c r="L121" s="393"/>
      <c r="M121" s="396"/>
      <c r="N121" s="393"/>
      <c r="O121" s="393"/>
      <c r="P121" s="393"/>
      <c r="Q121" s="393"/>
      <c r="R121" s="393"/>
      <c r="S121" s="393"/>
      <c r="T121" s="393"/>
      <c r="U121" s="393"/>
    </row>
    <row r="122" spans="1:21" ht="17" customHeight="1">
      <c r="A122" s="393"/>
      <c r="B122" s="128"/>
      <c r="C122" s="128"/>
      <c r="D122" s="611"/>
      <c r="E122" s="611"/>
      <c r="F122" s="393"/>
      <c r="G122" s="612"/>
      <c r="H122" s="612"/>
      <c r="I122" s="613"/>
      <c r="J122" s="613"/>
      <c r="K122" s="391"/>
      <c r="L122" s="393"/>
      <c r="M122" s="396"/>
      <c r="N122" s="393"/>
      <c r="O122" s="393"/>
      <c r="P122" s="393"/>
      <c r="Q122" s="393"/>
      <c r="R122" s="393"/>
      <c r="S122" s="393"/>
      <c r="T122" s="393"/>
      <c r="U122" s="393"/>
    </row>
    <row r="123" spans="1:21" ht="17" customHeight="1">
      <c r="A123" s="393"/>
      <c r="B123" s="128"/>
      <c r="C123" s="128"/>
      <c r="D123" s="611"/>
      <c r="E123" s="611"/>
      <c r="F123" s="393"/>
      <c r="G123" s="612"/>
      <c r="H123" s="612"/>
      <c r="I123" s="613"/>
      <c r="J123" s="613"/>
      <c r="K123" s="391"/>
      <c r="L123" s="393"/>
      <c r="M123" s="396"/>
      <c r="N123" s="393"/>
      <c r="O123" s="393"/>
      <c r="P123" s="393"/>
      <c r="Q123" s="393"/>
      <c r="R123" s="393"/>
      <c r="S123" s="393"/>
      <c r="T123" s="393"/>
      <c r="U123" s="393"/>
    </row>
    <row r="124" spans="1:21" ht="17" customHeight="1">
      <c r="A124" s="393"/>
      <c r="B124" s="128"/>
      <c r="C124" s="128"/>
      <c r="D124" s="611"/>
      <c r="E124" s="611"/>
      <c r="F124" s="393"/>
      <c r="G124" s="612"/>
      <c r="H124" s="612"/>
      <c r="I124" s="613"/>
      <c r="J124" s="613"/>
      <c r="K124" s="391"/>
      <c r="L124" s="393"/>
      <c r="M124" s="396"/>
      <c r="N124" s="393"/>
      <c r="O124" s="393"/>
      <c r="P124" s="393"/>
      <c r="Q124" s="393"/>
      <c r="R124" s="393"/>
      <c r="S124" s="393"/>
      <c r="T124" s="393"/>
      <c r="U124" s="393"/>
    </row>
    <row r="125" spans="1:21" ht="17" customHeight="1">
      <c r="A125" s="393"/>
      <c r="B125" s="128"/>
      <c r="C125" s="128"/>
      <c r="D125" s="611"/>
      <c r="E125" s="611"/>
      <c r="F125" s="393"/>
      <c r="G125" s="612"/>
      <c r="H125" s="612"/>
      <c r="I125" s="613"/>
      <c r="J125" s="613"/>
      <c r="K125" s="391"/>
      <c r="L125" s="393"/>
      <c r="M125" s="396"/>
      <c r="N125" s="393"/>
      <c r="O125" s="393"/>
      <c r="P125" s="393"/>
      <c r="Q125" s="393"/>
      <c r="R125" s="393"/>
      <c r="S125" s="393"/>
      <c r="T125" s="393"/>
      <c r="U125" s="393"/>
    </row>
    <row r="126" spans="1:21" ht="17" customHeight="1">
      <c r="A126" s="393"/>
      <c r="B126" s="128"/>
      <c r="C126" s="128"/>
      <c r="D126" s="611"/>
      <c r="E126" s="611"/>
      <c r="F126" s="393"/>
      <c r="G126" s="612"/>
      <c r="H126" s="612"/>
      <c r="I126" s="613"/>
      <c r="J126" s="613"/>
      <c r="K126" s="391"/>
      <c r="L126" s="393"/>
      <c r="M126" s="396"/>
      <c r="N126" s="393"/>
      <c r="O126" s="393"/>
      <c r="P126" s="393"/>
      <c r="Q126" s="393"/>
      <c r="R126" s="393"/>
      <c r="S126" s="393"/>
      <c r="T126" s="393"/>
      <c r="U126" s="393"/>
    </row>
    <row r="127" spans="1:21" ht="17" customHeight="1">
      <c r="A127" s="393"/>
      <c r="B127" s="128"/>
      <c r="C127" s="128"/>
      <c r="D127" s="611"/>
      <c r="E127" s="611"/>
      <c r="F127" s="393"/>
      <c r="G127" s="612"/>
      <c r="H127" s="612"/>
      <c r="I127" s="613"/>
      <c r="J127" s="613"/>
      <c r="K127" s="391"/>
      <c r="L127" s="393"/>
      <c r="M127" s="396"/>
      <c r="N127" s="393"/>
      <c r="O127" s="393"/>
      <c r="P127" s="393"/>
      <c r="Q127" s="393"/>
      <c r="R127" s="393"/>
      <c r="S127" s="393"/>
      <c r="T127" s="393"/>
      <c r="U127" s="393"/>
    </row>
    <row r="128" spans="1:21" ht="17" customHeight="1">
      <c r="A128" s="393"/>
      <c r="B128" s="128"/>
      <c r="C128" s="128"/>
      <c r="D128" s="611"/>
      <c r="E128" s="611"/>
      <c r="F128" s="393"/>
      <c r="G128" s="612"/>
      <c r="H128" s="612"/>
      <c r="I128" s="613"/>
      <c r="J128" s="613"/>
      <c r="K128" s="391"/>
      <c r="L128" s="393"/>
      <c r="M128" s="396"/>
      <c r="N128" s="393"/>
      <c r="O128" s="393"/>
      <c r="P128" s="393"/>
      <c r="Q128" s="393"/>
      <c r="R128" s="393"/>
      <c r="S128" s="393"/>
      <c r="T128" s="393"/>
      <c r="U128" s="393"/>
    </row>
    <row r="129" spans="1:21" ht="17" customHeight="1">
      <c r="A129" s="393"/>
      <c r="B129" s="128"/>
      <c r="C129" s="128"/>
      <c r="D129" s="611"/>
      <c r="E129" s="611"/>
      <c r="F129" s="393"/>
      <c r="G129" s="612"/>
      <c r="H129" s="612"/>
      <c r="I129" s="613"/>
      <c r="J129" s="613"/>
      <c r="K129" s="391"/>
      <c r="L129" s="393"/>
      <c r="M129" s="396"/>
      <c r="N129" s="393"/>
      <c r="O129" s="393"/>
      <c r="P129" s="393"/>
      <c r="Q129" s="393"/>
      <c r="R129" s="393"/>
      <c r="S129" s="393"/>
      <c r="T129" s="393"/>
      <c r="U129" s="393"/>
    </row>
    <row r="130" spans="1:21" ht="17" customHeight="1">
      <c r="A130" s="393"/>
      <c r="B130" s="128"/>
      <c r="C130" s="128"/>
      <c r="D130" s="611"/>
      <c r="E130" s="611"/>
      <c r="F130" s="393"/>
      <c r="G130" s="612"/>
      <c r="H130" s="612"/>
      <c r="I130" s="613"/>
      <c r="J130" s="613"/>
      <c r="K130" s="391"/>
      <c r="L130" s="393"/>
      <c r="M130" s="396"/>
      <c r="N130" s="393"/>
      <c r="O130" s="393"/>
      <c r="P130" s="393"/>
      <c r="Q130" s="393"/>
      <c r="R130" s="393"/>
      <c r="S130" s="393"/>
      <c r="T130" s="393"/>
      <c r="U130" s="393"/>
    </row>
    <row r="131" spans="1:21" ht="17" customHeight="1">
      <c r="A131" s="393"/>
      <c r="B131" s="128"/>
      <c r="C131" s="128"/>
      <c r="D131" s="611"/>
      <c r="E131" s="611"/>
      <c r="F131" s="393"/>
      <c r="G131" s="612"/>
      <c r="H131" s="612"/>
      <c r="I131" s="613"/>
      <c r="J131" s="613"/>
      <c r="K131" s="393"/>
      <c r="L131" s="393"/>
      <c r="M131" s="396"/>
      <c r="N131" s="393"/>
      <c r="O131" s="393"/>
      <c r="P131" s="393"/>
      <c r="Q131" s="393"/>
      <c r="R131" s="393"/>
      <c r="S131" s="393"/>
      <c r="T131" s="393"/>
      <c r="U131" s="393"/>
    </row>
    <row r="132" spans="1:21" ht="17" customHeight="1">
      <c r="A132" s="393"/>
      <c r="B132" s="128"/>
      <c r="C132" s="128"/>
      <c r="D132" s="611"/>
      <c r="E132" s="611"/>
      <c r="F132" s="393"/>
      <c r="G132" s="612"/>
      <c r="H132" s="612"/>
      <c r="I132" s="613"/>
      <c r="J132" s="613"/>
      <c r="K132" s="391"/>
      <c r="L132" s="393"/>
      <c r="M132" s="396"/>
      <c r="N132" s="393"/>
      <c r="O132" s="393"/>
      <c r="P132" s="393"/>
      <c r="Q132" s="393"/>
      <c r="R132" s="393"/>
      <c r="S132" s="393"/>
      <c r="T132" s="393"/>
      <c r="U132" s="393"/>
    </row>
    <row r="133" spans="1:21" ht="17" customHeight="1">
      <c r="A133" s="393"/>
      <c r="B133" s="128"/>
      <c r="C133" s="128"/>
      <c r="D133" s="611"/>
      <c r="E133" s="611"/>
      <c r="F133" s="393"/>
      <c r="G133" s="612"/>
      <c r="H133" s="612"/>
      <c r="I133" s="613"/>
      <c r="J133" s="613"/>
      <c r="K133" s="391"/>
      <c r="L133" s="393"/>
      <c r="M133" s="396"/>
      <c r="N133" s="393"/>
      <c r="O133" s="393"/>
      <c r="P133" s="393"/>
      <c r="Q133" s="393"/>
      <c r="R133" s="393"/>
      <c r="S133" s="393"/>
      <c r="T133" s="393"/>
      <c r="U133" s="393"/>
    </row>
    <row r="134" spans="1:21" ht="17" customHeight="1">
      <c r="A134" s="393"/>
      <c r="B134" s="393"/>
      <c r="C134" s="393"/>
      <c r="D134" s="393"/>
      <c r="E134" s="393"/>
      <c r="F134" s="393"/>
      <c r="G134" s="393"/>
      <c r="H134" s="393"/>
      <c r="I134" s="393"/>
      <c r="J134" s="393"/>
      <c r="K134" s="393"/>
      <c r="L134" s="393"/>
      <c r="M134" s="393"/>
      <c r="N134" s="393"/>
      <c r="O134" s="393"/>
      <c r="P134" s="393"/>
      <c r="Q134" s="393"/>
      <c r="R134" s="393"/>
      <c r="S134" s="393"/>
      <c r="T134" s="393"/>
      <c r="U134" s="393"/>
    </row>
    <row r="135" spans="1:21" ht="17" customHeight="1">
      <c r="A135" s="393"/>
      <c r="B135" s="393"/>
      <c r="C135" s="393"/>
      <c r="D135" s="393"/>
      <c r="E135" s="393"/>
      <c r="F135" s="393"/>
      <c r="G135" s="393"/>
      <c r="H135" s="393"/>
      <c r="I135" s="393"/>
      <c r="J135" s="393"/>
      <c r="K135" s="393"/>
      <c r="L135" s="393"/>
      <c r="M135" s="393"/>
      <c r="N135" s="393"/>
      <c r="O135" s="393"/>
      <c r="P135" s="393"/>
      <c r="Q135" s="393"/>
      <c r="R135" s="393"/>
      <c r="S135" s="393"/>
      <c r="T135" s="393"/>
      <c r="U135" s="393"/>
    </row>
  </sheetData>
  <mergeCells count="384">
    <mergeCell ref="I17:J17"/>
    <mergeCell ref="I18:J18"/>
    <mergeCell ref="I20:J20"/>
    <mergeCell ref="I19:J19"/>
    <mergeCell ref="I25:J25"/>
    <mergeCell ref="I41:J41"/>
    <mergeCell ref="C5:C6"/>
    <mergeCell ref="B5:B6"/>
    <mergeCell ref="W4:AC4"/>
    <mergeCell ref="I14:J14"/>
    <mergeCell ref="I13:J13"/>
    <mergeCell ref="I12:J12"/>
    <mergeCell ref="I11:J11"/>
    <mergeCell ref="I10:J10"/>
    <mergeCell ref="I9:J9"/>
    <mergeCell ref="I8:J8"/>
    <mergeCell ref="I7:J7"/>
    <mergeCell ref="I6:J6"/>
    <mergeCell ref="I5:J5"/>
    <mergeCell ref="I24:J24"/>
    <mergeCell ref="I23:J23"/>
    <mergeCell ref="I22:J22"/>
    <mergeCell ref="I21:J21"/>
    <mergeCell ref="I37:J37"/>
    <mergeCell ref="I27:J27"/>
    <mergeCell ref="I40:J40"/>
    <mergeCell ref="I39:J39"/>
    <mergeCell ref="I44:J44"/>
    <mergeCell ref="I51:J51"/>
    <mergeCell ref="I50:J50"/>
    <mergeCell ref="I49:J49"/>
    <mergeCell ref="I47:J47"/>
    <mergeCell ref="I48:J48"/>
    <mergeCell ref="I46:J46"/>
    <mergeCell ref="I36:J36"/>
    <mergeCell ref="I34:J34"/>
    <mergeCell ref="I35:J35"/>
    <mergeCell ref="I33:J33"/>
    <mergeCell ref="I32:J32"/>
    <mergeCell ref="I31:J31"/>
    <mergeCell ref="I30:J30"/>
    <mergeCell ref="I29:J29"/>
    <mergeCell ref="I28:J28"/>
    <mergeCell ref="I55:J55"/>
    <mergeCell ref="I54:J54"/>
    <mergeCell ref="I53:J53"/>
    <mergeCell ref="I57:J57"/>
    <mergeCell ref="I63:J63"/>
    <mergeCell ref="I62:J62"/>
    <mergeCell ref="I60:J60"/>
    <mergeCell ref="I61:J61"/>
    <mergeCell ref="I59:J59"/>
    <mergeCell ref="I58:J58"/>
    <mergeCell ref="I76:J76"/>
    <mergeCell ref="I75:J75"/>
    <mergeCell ref="I74:J74"/>
    <mergeCell ref="I73:J73"/>
    <mergeCell ref="I72:J72"/>
    <mergeCell ref="I71:J71"/>
    <mergeCell ref="I70:J70"/>
    <mergeCell ref="I69:J69"/>
    <mergeCell ref="I68:J68"/>
    <mergeCell ref="I67:J67"/>
    <mergeCell ref="I66:J66"/>
    <mergeCell ref="I65:J65"/>
    <mergeCell ref="I64:J64"/>
    <mergeCell ref="D5:E5"/>
    <mergeCell ref="D6:E6"/>
    <mergeCell ref="D7:E7"/>
    <mergeCell ref="D8:E8"/>
    <mergeCell ref="D9:E9"/>
    <mergeCell ref="D11:E11"/>
    <mergeCell ref="D10:E10"/>
    <mergeCell ref="D12:E12"/>
    <mergeCell ref="D13:E13"/>
    <mergeCell ref="D14:E14"/>
    <mergeCell ref="D15:E15"/>
    <mergeCell ref="D36:E36"/>
    <mergeCell ref="D35:E35"/>
    <mergeCell ref="D34:E34"/>
    <mergeCell ref="D33:E33"/>
    <mergeCell ref="D32:E32"/>
    <mergeCell ref="D31:E31"/>
    <mergeCell ref="D30:E30"/>
    <mergeCell ref="D29:E29"/>
    <mergeCell ref="I56:J56"/>
    <mergeCell ref="D19:E19"/>
    <mergeCell ref="D18:E18"/>
    <mergeCell ref="D17:E17"/>
    <mergeCell ref="D41:E41"/>
    <mergeCell ref="D40:E40"/>
    <mergeCell ref="D39:E39"/>
    <mergeCell ref="D38:E38"/>
    <mergeCell ref="D37:E37"/>
    <mergeCell ref="D54:E54"/>
    <mergeCell ref="D45:E45"/>
    <mergeCell ref="D44:E44"/>
    <mergeCell ref="D43:E43"/>
    <mergeCell ref="D42:E42"/>
    <mergeCell ref="D28:E28"/>
    <mergeCell ref="D27:E27"/>
    <mergeCell ref="D26:E26"/>
    <mergeCell ref="D25:E25"/>
    <mergeCell ref="D24:E24"/>
    <mergeCell ref="D23:E23"/>
    <mergeCell ref="D22:E22"/>
    <mergeCell ref="D21:E21"/>
    <mergeCell ref="D20:E20"/>
    <mergeCell ref="D55:E55"/>
    <mergeCell ref="D53:E53"/>
    <mergeCell ref="D52:E52"/>
    <mergeCell ref="D51:E51"/>
    <mergeCell ref="D50:E50"/>
    <mergeCell ref="D49:E49"/>
    <mergeCell ref="D48:E48"/>
    <mergeCell ref="D47:E47"/>
    <mergeCell ref="D46:E46"/>
    <mergeCell ref="D63:E63"/>
    <mergeCell ref="D62:E62"/>
    <mergeCell ref="D61:E61"/>
    <mergeCell ref="D60:E60"/>
    <mergeCell ref="D59:E59"/>
    <mergeCell ref="D58:E58"/>
    <mergeCell ref="D57:E57"/>
    <mergeCell ref="D56:E56"/>
    <mergeCell ref="D68:E68"/>
    <mergeCell ref="D67:E67"/>
    <mergeCell ref="D66:E66"/>
    <mergeCell ref="D65:E65"/>
    <mergeCell ref="D64:E64"/>
    <mergeCell ref="D75:E75"/>
    <mergeCell ref="D76:E76"/>
    <mergeCell ref="D74:E74"/>
    <mergeCell ref="D72:E72"/>
    <mergeCell ref="D73:E73"/>
    <mergeCell ref="D71:E71"/>
    <mergeCell ref="D70:E70"/>
    <mergeCell ref="D69:E69"/>
    <mergeCell ref="G16:H16"/>
    <mergeCell ref="G26:H26"/>
    <mergeCell ref="G25:H25"/>
    <mergeCell ref="G24:H24"/>
    <mergeCell ref="G23:H23"/>
    <mergeCell ref="G22:H22"/>
    <mergeCell ref="G20:H20"/>
    <mergeCell ref="G21:H21"/>
    <mergeCell ref="G19:H19"/>
    <mergeCell ref="G18:H18"/>
    <mergeCell ref="G17:H17"/>
    <mergeCell ref="G27:H27"/>
    <mergeCell ref="G28:H28"/>
    <mergeCell ref="G29:H29"/>
    <mergeCell ref="G30:H30"/>
    <mergeCell ref="G31:H31"/>
    <mergeCell ref="G15:H15"/>
    <mergeCell ref="G14:H14"/>
    <mergeCell ref="G13:H13"/>
    <mergeCell ref="G12:H12"/>
    <mergeCell ref="G11:H11"/>
    <mergeCell ref="G10:H10"/>
    <mergeCell ref="G9:H9"/>
    <mergeCell ref="G8:H8"/>
    <mergeCell ref="G7:H7"/>
    <mergeCell ref="G36:H36"/>
    <mergeCell ref="G38:H38"/>
    <mergeCell ref="G45:H45"/>
    <mergeCell ref="G63:H63"/>
    <mergeCell ref="G72:H72"/>
    <mergeCell ref="G62:H62"/>
    <mergeCell ref="G64:H64"/>
    <mergeCell ref="G65:H65"/>
    <mergeCell ref="G66:H66"/>
    <mergeCell ref="G67:H67"/>
    <mergeCell ref="G68:H68"/>
    <mergeCell ref="G69:H69"/>
    <mergeCell ref="G70:H70"/>
    <mergeCell ref="G71:H71"/>
    <mergeCell ref="H3:J3"/>
    <mergeCell ref="W5:W6"/>
    <mergeCell ref="AA5:AA6"/>
    <mergeCell ref="Z5:Z6"/>
    <mergeCell ref="Y5:Y6"/>
    <mergeCell ref="X5:X6"/>
    <mergeCell ref="G74:H74"/>
    <mergeCell ref="G76:H76"/>
    <mergeCell ref="G37:H37"/>
    <mergeCell ref="G39:H39"/>
    <mergeCell ref="G40:H40"/>
    <mergeCell ref="G41:H41"/>
    <mergeCell ref="G44:H44"/>
    <mergeCell ref="G43:H43"/>
    <mergeCell ref="G46:H46"/>
    <mergeCell ref="G47:H47"/>
    <mergeCell ref="G48:H48"/>
    <mergeCell ref="G49:H49"/>
    <mergeCell ref="G50:H50"/>
    <mergeCell ref="G51:H51"/>
    <mergeCell ref="G52:H52"/>
    <mergeCell ref="G53:H53"/>
    <mergeCell ref="G54:H54"/>
    <mergeCell ref="G55:H55"/>
    <mergeCell ref="AT5:AT6"/>
    <mergeCell ref="AS5:AS6"/>
    <mergeCell ref="AR5:AR6"/>
    <mergeCell ref="AQ5:AQ6"/>
    <mergeCell ref="AP5:AP6"/>
    <mergeCell ref="AO5:AO6"/>
    <mergeCell ref="AN5:AN6"/>
    <mergeCell ref="AM5:AM6"/>
    <mergeCell ref="AL5:AL6"/>
    <mergeCell ref="AK5:AK6"/>
    <mergeCell ref="AJ5:AJ6"/>
    <mergeCell ref="AI5:AI6"/>
    <mergeCell ref="AH5:AH6"/>
    <mergeCell ref="AG5:AG6"/>
    <mergeCell ref="AF5:AF6"/>
    <mergeCell ref="AE5:AE6"/>
    <mergeCell ref="AD5:AD6"/>
    <mergeCell ref="AC5:AC6"/>
    <mergeCell ref="AB5:AB6"/>
    <mergeCell ref="A5:A6"/>
    <mergeCell ref="B85:B86"/>
    <mergeCell ref="C85:C86"/>
    <mergeCell ref="D85:E85"/>
    <mergeCell ref="G85:H85"/>
    <mergeCell ref="I85:J85"/>
    <mergeCell ref="D86:E86"/>
    <mergeCell ref="G86:H86"/>
    <mergeCell ref="I86:J86"/>
    <mergeCell ref="G73:H73"/>
    <mergeCell ref="G75:H75"/>
    <mergeCell ref="G6:H6"/>
    <mergeCell ref="G5:H5"/>
    <mergeCell ref="G56:H56"/>
    <mergeCell ref="G57:H57"/>
    <mergeCell ref="G58:H58"/>
    <mergeCell ref="G59:H59"/>
    <mergeCell ref="G60:H60"/>
    <mergeCell ref="G61:H61"/>
    <mergeCell ref="G32:H32"/>
    <mergeCell ref="G33:H33"/>
    <mergeCell ref="G34:H34"/>
    <mergeCell ref="G35:H35"/>
    <mergeCell ref="D89:E89"/>
    <mergeCell ref="G89:H89"/>
    <mergeCell ref="I89:J89"/>
    <mergeCell ref="D87:E87"/>
    <mergeCell ref="G87:H87"/>
    <mergeCell ref="I87:J87"/>
    <mergeCell ref="D88:E88"/>
    <mergeCell ref="G88:H88"/>
    <mergeCell ref="I88:J88"/>
    <mergeCell ref="D92:E92"/>
    <mergeCell ref="G92:H92"/>
    <mergeCell ref="I92:J92"/>
    <mergeCell ref="D93:E93"/>
    <mergeCell ref="G93:H93"/>
    <mergeCell ref="I93:J93"/>
    <mergeCell ref="D90:E90"/>
    <mergeCell ref="G90:H90"/>
    <mergeCell ref="I90:J90"/>
    <mergeCell ref="D91:E91"/>
    <mergeCell ref="G91:H91"/>
    <mergeCell ref="I91:J91"/>
    <mergeCell ref="D96:E96"/>
    <mergeCell ref="G96:H96"/>
    <mergeCell ref="I96:J96"/>
    <mergeCell ref="D94:E94"/>
    <mergeCell ref="G94:H94"/>
    <mergeCell ref="I94:J94"/>
    <mergeCell ref="D95:E95"/>
    <mergeCell ref="G95:H95"/>
    <mergeCell ref="I95:J95"/>
    <mergeCell ref="D97:E97"/>
    <mergeCell ref="G97:H97"/>
    <mergeCell ref="I97:J97"/>
    <mergeCell ref="D98:E98"/>
    <mergeCell ref="G98:H98"/>
    <mergeCell ref="I98:J98"/>
    <mergeCell ref="D99:E99"/>
    <mergeCell ref="G99:H99"/>
    <mergeCell ref="I99:J99"/>
    <mergeCell ref="D100:E100"/>
    <mergeCell ref="G100:H100"/>
    <mergeCell ref="I100:J100"/>
    <mergeCell ref="D101:E101"/>
    <mergeCell ref="G101:H101"/>
    <mergeCell ref="I101:J101"/>
    <mergeCell ref="D102:E102"/>
    <mergeCell ref="G102:H102"/>
    <mergeCell ref="I102:J102"/>
    <mergeCell ref="D106:E106"/>
    <mergeCell ref="G106:H106"/>
    <mergeCell ref="I106:J106"/>
    <mergeCell ref="D107:E107"/>
    <mergeCell ref="G107:H107"/>
    <mergeCell ref="I107:J107"/>
    <mergeCell ref="D103:E103"/>
    <mergeCell ref="G103:H103"/>
    <mergeCell ref="I103:J103"/>
    <mergeCell ref="D104:E104"/>
    <mergeCell ref="G104:H104"/>
    <mergeCell ref="I104:J104"/>
    <mergeCell ref="D105:E105"/>
    <mergeCell ref="G105:H105"/>
    <mergeCell ref="I105:J105"/>
    <mergeCell ref="D110:E110"/>
    <mergeCell ref="G110:H110"/>
    <mergeCell ref="I110:J110"/>
    <mergeCell ref="D111:E111"/>
    <mergeCell ref="G111:H111"/>
    <mergeCell ref="I111:J111"/>
    <mergeCell ref="D108:E108"/>
    <mergeCell ref="G108:H108"/>
    <mergeCell ref="I108:J108"/>
    <mergeCell ref="D109:E109"/>
    <mergeCell ref="G109:H109"/>
    <mergeCell ref="I109:J109"/>
    <mergeCell ref="D115:E115"/>
    <mergeCell ref="G115:H115"/>
    <mergeCell ref="I115:J115"/>
    <mergeCell ref="D116:E116"/>
    <mergeCell ref="G116:H116"/>
    <mergeCell ref="I116:J116"/>
    <mergeCell ref="D112:E112"/>
    <mergeCell ref="G112:H112"/>
    <mergeCell ref="I112:J112"/>
    <mergeCell ref="D113:E113"/>
    <mergeCell ref="G113:H113"/>
    <mergeCell ref="I113:J113"/>
    <mergeCell ref="D114:E114"/>
    <mergeCell ref="G114:H114"/>
    <mergeCell ref="I114:J114"/>
    <mergeCell ref="D117:E117"/>
    <mergeCell ref="G117:H117"/>
    <mergeCell ref="I117:J117"/>
    <mergeCell ref="D118:E118"/>
    <mergeCell ref="G118:H118"/>
    <mergeCell ref="I118:J118"/>
    <mergeCell ref="D119:E119"/>
    <mergeCell ref="G119:H119"/>
    <mergeCell ref="I119:J119"/>
    <mergeCell ref="D122:E122"/>
    <mergeCell ref="G122:H122"/>
    <mergeCell ref="I122:J122"/>
    <mergeCell ref="D123:E123"/>
    <mergeCell ref="G123:H123"/>
    <mergeCell ref="I123:J123"/>
    <mergeCell ref="D120:E120"/>
    <mergeCell ref="G120:H120"/>
    <mergeCell ref="I120:J120"/>
    <mergeCell ref="D121:E121"/>
    <mergeCell ref="G121:H121"/>
    <mergeCell ref="I121:J121"/>
    <mergeCell ref="D127:E127"/>
    <mergeCell ref="G127:H127"/>
    <mergeCell ref="I127:J127"/>
    <mergeCell ref="D128:E128"/>
    <mergeCell ref="G128:H128"/>
    <mergeCell ref="I128:J128"/>
    <mergeCell ref="D124:E124"/>
    <mergeCell ref="G124:H124"/>
    <mergeCell ref="I124:J124"/>
    <mergeCell ref="D125:E125"/>
    <mergeCell ref="G125:H125"/>
    <mergeCell ref="I125:J125"/>
    <mergeCell ref="D126:E126"/>
    <mergeCell ref="G126:H126"/>
    <mergeCell ref="I126:J126"/>
    <mergeCell ref="D132:E132"/>
    <mergeCell ref="G132:H132"/>
    <mergeCell ref="I132:J132"/>
    <mergeCell ref="D133:E133"/>
    <mergeCell ref="G133:H133"/>
    <mergeCell ref="I133:J133"/>
    <mergeCell ref="D129:E129"/>
    <mergeCell ref="G129:H129"/>
    <mergeCell ref="I129:J129"/>
    <mergeCell ref="D130:E130"/>
    <mergeCell ref="G130:H130"/>
    <mergeCell ref="I130:J130"/>
    <mergeCell ref="D131:E131"/>
    <mergeCell ref="G131:H131"/>
    <mergeCell ref="I131:J131"/>
  </mergeCells>
  <phoneticPr fontId="1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D0B03-8BD3-2949-8914-08BBD00563CE}">
  <dimension ref="A6:H34"/>
  <sheetViews>
    <sheetView zoomScale="150" zoomScaleNormal="150" workbookViewId="0">
      <selection activeCell="K33" sqref="K33"/>
    </sheetView>
  </sheetViews>
  <sheetFormatPr baseColWidth="10" defaultRowHeight="16"/>
  <cols>
    <col min="3" max="3" width="17.1640625" customWidth="1"/>
    <col min="4" max="4" width="12" bestFit="1" customWidth="1"/>
    <col min="6" max="6" width="10.6640625" bestFit="1" customWidth="1"/>
  </cols>
  <sheetData>
    <row r="6" spans="2:8">
      <c r="B6" s="562"/>
      <c r="C6" s="562"/>
      <c r="D6" s="562"/>
      <c r="E6" s="562"/>
      <c r="F6" s="562"/>
      <c r="G6" s="562"/>
    </row>
    <row r="7" spans="2:8">
      <c r="B7" s="563"/>
      <c r="C7" s="563"/>
      <c r="D7" s="563"/>
      <c r="E7" s="563"/>
      <c r="F7" s="563"/>
      <c r="G7" s="563"/>
    </row>
    <row r="8" spans="2:8">
      <c r="B8" s="563"/>
      <c r="C8" s="698" t="s">
        <v>298</v>
      </c>
      <c r="D8" s="698"/>
      <c r="E8" s="698"/>
      <c r="F8" s="698"/>
      <c r="G8" s="563"/>
    </row>
    <row r="9" spans="2:8" ht="17" customHeight="1">
      <c r="B9" s="563"/>
      <c r="C9" s="564" t="s">
        <v>289</v>
      </c>
      <c r="D9" s="565" t="s">
        <v>288</v>
      </c>
      <c r="E9" s="566" t="s">
        <v>280</v>
      </c>
      <c r="F9" s="566" t="s">
        <v>278</v>
      </c>
      <c r="G9" s="563"/>
    </row>
    <row r="10" spans="2:8" ht="17" customHeight="1">
      <c r="B10" s="563"/>
      <c r="C10" s="694" t="s">
        <v>285</v>
      </c>
      <c r="D10" s="567" t="s">
        <v>283</v>
      </c>
      <c r="E10" s="567" t="s">
        <v>279</v>
      </c>
      <c r="F10" s="567">
        <v>1.5</v>
      </c>
      <c r="G10" s="563"/>
    </row>
    <row r="11" spans="2:8" ht="17" customHeight="1">
      <c r="B11" s="563"/>
      <c r="C11" s="695"/>
      <c r="D11" s="568" t="s">
        <v>284</v>
      </c>
      <c r="E11" s="568" t="s">
        <v>287</v>
      </c>
      <c r="F11" s="568">
        <v>1</v>
      </c>
      <c r="G11" s="563"/>
    </row>
    <row r="12" spans="2:8" ht="17" customHeight="1">
      <c r="B12" s="563"/>
      <c r="C12" s="694" t="s">
        <v>286</v>
      </c>
      <c r="D12" s="568" t="s">
        <v>283</v>
      </c>
      <c r="E12" s="568" t="s">
        <v>281</v>
      </c>
      <c r="F12" s="568">
        <v>1.5</v>
      </c>
      <c r="G12" s="563"/>
    </row>
    <row r="13" spans="2:8" ht="17" customHeight="1">
      <c r="B13" s="563"/>
      <c r="C13" s="695"/>
      <c r="D13" s="569" t="s">
        <v>284</v>
      </c>
      <c r="E13" s="569" t="s">
        <v>282</v>
      </c>
      <c r="F13" s="569">
        <v>1.5</v>
      </c>
      <c r="G13" s="563"/>
    </row>
    <row r="14" spans="2:8">
      <c r="B14" s="563"/>
      <c r="C14" s="699" t="s">
        <v>299</v>
      </c>
      <c r="D14" s="699"/>
      <c r="E14" s="699"/>
      <c r="F14" s="699"/>
      <c r="G14" s="570"/>
      <c r="H14" s="451"/>
    </row>
    <row r="15" spans="2:8">
      <c r="B15" s="563"/>
      <c r="C15" s="571"/>
      <c r="D15" s="571"/>
      <c r="E15" s="571"/>
      <c r="F15" s="571"/>
      <c r="G15" s="570"/>
      <c r="H15" s="451"/>
    </row>
    <row r="16" spans="2:8">
      <c r="B16" s="563"/>
      <c r="C16" s="571"/>
      <c r="D16" s="571"/>
      <c r="E16" s="571"/>
      <c r="F16" s="571"/>
      <c r="G16" s="570"/>
      <c r="H16" s="451"/>
    </row>
    <row r="17" spans="1:8">
      <c r="A17" s="450"/>
      <c r="B17" s="572"/>
      <c r="C17" s="572"/>
      <c r="D17" s="572"/>
      <c r="E17" s="572"/>
      <c r="F17" s="572"/>
      <c r="G17" s="572"/>
      <c r="H17" s="450"/>
    </row>
    <row r="18" spans="1:8">
      <c r="A18" s="450"/>
      <c r="B18" s="572"/>
      <c r="C18" s="698" t="s">
        <v>298</v>
      </c>
      <c r="D18" s="698"/>
      <c r="E18" s="698"/>
      <c r="F18" s="698"/>
      <c r="G18" s="572"/>
      <c r="H18" s="450"/>
    </row>
    <row r="19" spans="1:8">
      <c r="A19" s="450"/>
      <c r="B19" s="572"/>
      <c r="C19" s="564" t="s">
        <v>289</v>
      </c>
      <c r="D19" s="565" t="s">
        <v>288</v>
      </c>
      <c r="E19" s="566" t="s">
        <v>280</v>
      </c>
      <c r="F19" s="566" t="s">
        <v>278</v>
      </c>
      <c r="G19" s="572"/>
      <c r="H19" s="450"/>
    </row>
    <row r="20" spans="1:8">
      <c r="A20" s="450"/>
      <c r="B20" s="572"/>
      <c r="C20" s="694" t="s">
        <v>285</v>
      </c>
      <c r="D20" s="567" t="s">
        <v>283</v>
      </c>
      <c r="E20" s="567" t="s">
        <v>300</v>
      </c>
      <c r="F20" s="567">
        <v>1.5</v>
      </c>
      <c r="G20" s="572"/>
      <c r="H20" s="450"/>
    </row>
    <row r="21" spans="1:8">
      <c r="A21" s="450"/>
      <c r="B21" s="572"/>
      <c r="C21" s="695"/>
      <c r="D21" s="568" t="s">
        <v>284</v>
      </c>
      <c r="E21" s="568" t="s">
        <v>301</v>
      </c>
      <c r="F21" s="568">
        <v>1</v>
      </c>
      <c r="G21" s="572"/>
      <c r="H21" s="450"/>
    </row>
    <row r="22" spans="1:8">
      <c r="A22" s="450"/>
      <c r="B22" s="572"/>
      <c r="C22" s="694" t="s">
        <v>286</v>
      </c>
      <c r="D22" s="568" t="s">
        <v>283</v>
      </c>
      <c r="E22" s="568" t="s">
        <v>302</v>
      </c>
      <c r="F22" s="568">
        <v>1.5</v>
      </c>
      <c r="G22" s="572"/>
      <c r="H22" s="450"/>
    </row>
    <row r="23" spans="1:8">
      <c r="A23" s="450"/>
      <c r="B23" s="572"/>
      <c r="C23" s="695"/>
      <c r="D23" s="569" t="s">
        <v>284</v>
      </c>
      <c r="E23" s="569" t="s">
        <v>303</v>
      </c>
      <c r="F23" s="569">
        <v>1.5</v>
      </c>
      <c r="G23" s="572"/>
      <c r="H23" s="450"/>
    </row>
    <row r="24" spans="1:8">
      <c r="B24" s="696" t="s">
        <v>336</v>
      </c>
      <c r="C24" s="696"/>
      <c r="D24" s="696"/>
      <c r="E24" s="696"/>
      <c r="F24" s="696"/>
      <c r="G24" s="696"/>
    </row>
    <row r="25" spans="1:8">
      <c r="B25" s="329"/>
      <c r="C25" s="329"/>
      <c r="D25" s="329"/>
      <c r="E25" s="329"/>
      <c r="F25" s="329"/>
      <c r="G25" s="329"/>
    </row>
    <row r="26" spans="1:8">
      <c r="B26" s="329"/>
      <c r="C26" s="329"/>
      <c r="D26" s="329"/>
      <c r="E26" s="329"/>
      <c r="F26" s="329"/>
      <c r="G26" s="329"/>
    </row>
    <row r="27" spans="1:8">
      <c r="A27" s="450"/>
      <c r="B27" s="198"/>
      <c r="C27" s="697" t="s">
        <v>298</v>
      </c>
      <c r="D27" s="697"/>
      <c r="E27" s="697"/>
      <c r="F27" s="697"/>
      <c r="G27" s="198"/>
      <c r="H27" s="450"/>
    </row>
    <row r="28" spans="1:8">
      <c r="A28" s="450"/>
      <c r="B28" s="198"/>
      <c r="C28" s="452" t="s">
        <v>289</v>
      </c>
      <c r="D28" s="453" t="s">
        <v>288</v>
      </c>
      <c r="E28" s="454" t="s">
        <v>280</v>
      </c>
      <c r="F28" s="454" t="s">
        <v>337</v>
      </c>
      <c r="G28" s="198"/>
      <c r="H28" s="450"/>
    </row>
    <row r="29" spans="1:8">
      <c r="A29" s="450"/>
      <c r="B29" s="198"/>
      <c r="C29" s="691" t="s">
        <v>285</v>
      </c>
      <c r="D29" s="409" t="s">
        <v>283</v>
      </c>
      <c r="E29" s="410" t="s">
        <v>332</v>
      </c>
      <c r="F29" s="411">
        <v>1.5</v>
      </c>
      <c r="G29" s="198"/>
      <c r="H29" s="450"/>
    </row>
    <row r="30" spans="1:8">
      <c r="A30" s="450"/>
      <c r="B30" s="198"/>
      <c r="C30" s="692"/>
      <c r="D30" s="392" t="s">
        <v>284</v>
      </c>
      <c r="E30" s="408" t="s">
        <v>333</v>
      </c>
      <c r="F30" s="149">
        <v>1</v>
      </c>
      <c r="G30" s="198"/>
      <c r="H30" s="450"/>
    </row>
    <row r="31" spans="1:8">
      <c r="A31" s="450"/>
      <c r="B31" s="198"/>
      <c r="C31" s="691" t="s">
        <v>286</v>
      </c>
      <c r="D31" s="392" t="s">
        <v>283</v>
      </c>
      <c r="E31" s="408" t="s">
        <v>334</v>
      </c>
      <c r="F31" s="149">
        <v>1.5</v>
      </c>
      <c r="G31" s="198"/>
      <c r="H31" s="450"/>
    </row>
    <row r="32" spans="1:8">
      <c r="A32" s="450"/>
      <c r="B32" s="198"/>
      <c r="C32" s="692"/>
      <c r="D32" s="406" t="s">
        <v>284</v>
      </c>
      <c r="E32" s="407" t="s">
        <v>335</v>
      </c>
      <c r="F32" s="405">
        <v>1.5</v>
      </c>
      <c r="G32" s="198"/>
      <c r="H32" s="450"/>
    </row>
    <row r="33" spans="1:8">
      <c r="A33" s="450"/>
      <c r="B33" s="198"/>
      <c r="C33" s="693" t="s">
        <v>331</v>
      </c>
      <c r="D33" s="693"/>
      <c r="E33" s="693"/>
      <c r="F33" s="693"/>
      <c r="G33" s="198"/>
      <c r="H33" s="450"/>
    </row>
    <row r="34" spans="1:8">
      <c r="B34" s="329"/>
      <c r="C34" s="329"/>
      <c r="D34" s="329"/>
      <c r="E34" s="329"/>
      <c r="F34" s="329"/>
      <c r="G34" s="329"/>
    </row>
  </sheetData>
  <mergeCells count="12">
    <mergeCell ref="C10:C11"/>
    <mergeCell ref="C12:C13"/>
    <mergeCell ref="C8:F8"/>
    <mergeCell ref="C14:F14"/>
    <mergeCell ref="C18:F18"/>
    <mergeCell ref="C31:C32"/>
    <mergeCell ref="C33:F33"/>
    <mergeCell ref="C20:C21"/>
    <mergeCell ref="C22:C23"/>
    <mergeCell ref="B24:G24"/>
    <mergeCell ref="C27:F27"/>
    <mergeCell ref="C29:C3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25259-10F8-0143-87EE-B516D05D7DE9}">
  <dimension ref="D2:Q60"/>
  <sheetViews>
    <sheetView workbookViewId="0">
      <selection activeCell="L61" sqref="L61"/>
    </sheetView>
  </sheetViews>
  <sheetFormatPr baseColWidth="10" defaultRowHeight="16"/>
  <cols>
    <col min="4" max="4" width="4.1640625" bestFit="1" customWidth="1"/>
    <col min="5" max="13" width="6" bestFit="1" customWidth="1"/>
    <col min="14" max="14" width="7" bestFit="1" customWidth="1"/>
    <col min="15" max="15" width="18.33203125" customWidth="1"/>
    <col min="17" max="17" width="26.1640625" bestFit="1" customWidth="1"/>
  </cols>
  <sheetData>
    <row r="2" spans="4:17">
      <c r="F2" s="1">
        <v>1</v>
      </c>
      <c r="G2" s="1" t="s">
        <v>67</v>
      </c>
      <c r="H2" t="s">
        <v>290</v>
      </c>
    </row>
    <row r="3" spans="4:17">
      <c r="F3" s="1">
        <v>0</v>
      </c>
      <c r="G3" s="1" t="s">
        <v>67</v>
      </c>
      <c r="H3" t="s">
        <v>291</v>
      </c>
      <c r="J3" t="s">
        <v>292</v>
      </c>
    </row>
    <row r="6" spans="4:17" ht="17">
      <c r="D6" s="702" t="s">
        <v>293</v>
      </c>
      <c r="E6" s="702"/>
      <c r="F6" s="702"/>
      <c r="G6" s="702"/>
      <c r="H6" s="702"/>
      <c r="I6" s="702"/>
      <c r="J6" s="702"/>
      <c r="K6" s="702"/>
      <c r="L6" s="702"/>
      <c r="M6" s="702"/>
      <c r="N6" s="703"/>
      <c r="O6" s="700" t="s">
        <v>294</v>
      </c>
      <c r="Q6" s="332"/>
    </row>
    <row r="7" spans="4:17">
      <c r="D7" s="415" t="s">
        <v>43</v>
      </c>
      <c r="E7" s="416" t="s">
        <v>46</v>
      </c>
      <c r="F7" s="417" t="s">
        <v>47</v>
      </c>
      <c r="G7" s="418" t="s">
        <v>48</v>
      </c>
      <c r="H7" s="418" t="s">
        <v>49</v>
      </c>
      <c r="I7" s="418" t="s">
        <v>50</v>
      </c>
      <c r="J7" s="418" t="s">
        <v>51</v>
      </c>
      <c r="K7" s="418" t="s">
        <v>52</v>
      </c>
      <c r="L7" s="418" t="s">
        <v>53</v>
      </c>
      <c r="M7" s="418" t="s">
        <v>54</v>
      </c>
      <c r="N7" s="419" t="s">
        <v>55</v>
      </c>
      <c r="O7" s="701"/>
    </row>
    <row r="8" spans="4:17">
      <c r="D8" s="412">
        <v>202</v>
      </c>
      <c r="E8" s="1">
        <v>1</v>
      </c>
      <c r="F8" s="1">
        <v>1</v>
      </c>
      <c r="G8" s="1">
        <v>1</v>
      </c>
      <c r="H8" s="1">
        <v>0</v>
      </c>
      <c r="I8" s="1">
        <v>0</v>
      </c>
      <c r="J8" s="1">
        <v>0</v>
      </c>
      <c r="K8" s="1">
        <v>0</v>
      </c>
      <c r="L8" s="1">
        <v>0</v>
      </c>
      <c r="M8" s="1">
        <v>0</v>
      </c>
      <c r="N8" s="1">
        <v>0</v>
      </c>
      <c r="O8" s="370">
        <v>1</v>
      </c>
    </row>
    <row r="9" spans="4:17">
      <c r="D9" s="412">
        <v>203</v>
      </c>
      <c r="E9" s="1">
        <v>1</v>
      </c>
      <c r="F9" s="1">
        <v>1</v>
      </c>
      <c r="G9" s="1">
        <v>1</v>
      </c>
      <c r="H9" s="1">
        <v>1</v>
      </c>
      <c r="I9" s="1">
        <v>1</v>
      </c>
      <c r="J9" s="1">
        <v>1</v>
      </c>
      <c r="K9" s="1">
        <v>1</v>
      </c>
      <c r="L9" s="1">
        <v>1</v>
      </c>
      <c r="M9" s="1" t="s">
        <v>217</v>
      </c>
      <c r="N9" s="1" t="s">
        <v>217</v>
      </c>
      <c r="O9" s="370">
        <v>7</v>
      </c>
    </row>
    <row r="10" spans="4:17">
      <c r="D10" s="412">
        <v>205</v>
      </c>
      <c r="E10" s="1">
        <v>1</v>
      </c>
      <c r="F10" s="1">
        <v>1</v>
      </c>
      <c r="G10" s="1">
        <v>1</v>
      </c>
      <c r="H10" s="1">
        <v>1</v>
      </c>
      <c r="I10" s="1">
        <v>1</v>
      </c>
      <c r="J10" s="1">
        <v>1</v>
      </c>
      <c r="K10" s="1">
        <v>1</v>
      </c>
      <c r="L10" s="1">
        <v>1</v>
      </c>
      <c r="M10" s="1">
        <v>1</v>
      </c>
      <c r="N10" s="1">
        <v>1</v>
      </c>
      <c r="O10" s="370">
        <v>1</v>
      </c>
    </row>
    <row r="11" spans="4:17">
      <c r="D11" s="412">
        <v>207</v>
      </c>
      <c r="E11" s="1">
        <v>1</v>
      </c>
      <c r="F11" s="1">
        <v>0</v>
      </c>
      <c r="G11" s="1">
        <v>0</v>
      </c>
      <c r="H11" s="1">
        <v>0</v>
      </c>
      <c r="I11" s="1">
        <v>0</v>
      </c>
      <c r="J11" s="1">
        <v>0</v>
      </c>
      <c r="K11" s="1">
        <v>0</v>
      </c>
      <c r="L11" s="1">
        <v>0</v>
      </c>
      <c r="M11" s="1">
        <v>0</v>
      </c>
      <c r="N11" s="1">
        <v>0</v>
      </c>
      <c r="O11" s="370">
        <v>2</v>
      </c>
    </row>
    <row r="12" spans="4:17">
      <c r="D12" s="412">
        <v>208</v>
      </c>
      <c r="E12" s="1">
        <v>1</v>
      </c>
      <c r="F12" s="1">
        <v>0</v>
      </c>
      <c r="G12" s="1">
        <v>0</v>
      </c>
      <c r="H12" s="1">
        <v>0</v>
      </c>
      <c r="I12" s="1">
        <v>0</v>
      </c>
      <c r="J12" s="1">
        <v>0</v>
      </c>
      <c r="K12" s="1">
        <v>0</v>
      </c>
      <c r="L12" s="1">
        <v>0</v>
      </c>
      <c r="M12" s="1">
        <v>0</v>
      </c>
      <c r="N12" s="1">
        <v>0</v>
      </c>
      <c r="O12" s="370">
        <v>6</v>
      </c>
    </row>
    <row r="13" spans="4:17">
      <c r="D13" s="412">
        <v>211</v>
      </c>
      <c r="E13" s="1">
        <v>1</v>
      </c>
      <c r="F13" s="1">
        <v>1</v>
      </c>
      <c r="G13" s="1">
        <v>0</v>
      </c>
      <c r="H13" s="1">
        <v>0</v>
      </c>
      <c r="I13" s="1">
        <v>0</v>
      </c>
      <c r="J13" s="1">
        <v>0</v>
      </c>
      <c r="K13" s="1">
        <v>0</v>
      </c>
      <c r="L13" s="1">
        <v>0</v>
      </c>
      <c r="M13" s="1">
        <v>0</v>
      </c>
      <c r="N13" s="1">
        <v>0</v>
      </c>
      <c r="O13" s="370">
        <v>1</v>
      </c>
    </row>
    <row r="14" spans="4:17">
      <c r="D14" s="412">
        <v>212</v>
      </c>
      <c r="E14" s="1">
        <v>1</v>
      </c>
      <c r="F14" s="1">
        <v>1</v>
      </c>
      <c r="G14" s="1">
        <v>1</v>
      </c>
      <c r="H14" s="1">
        <v>1</v>
      </c>
      <c r="I14" s="1">
        <v>1</v>
      </c>
      <c r="J14" s="1" t="s">
        <v>217</v>
      </c>
      <c r="K14" s="1" t="s">
        <v>217</v>
      </c>
      <c r="L14" s="1" t="s">
        <v>217</v>
      </c>
      <c r="M14" s="1" t="s">
        <v>217</v>
      </c>
      <c r="N14" s="1" t="s">
        <v>217</v>
      </c>
      <c r="O14" s="370" t="s">
        <v>217</v>
      </c>
    </row>
    <row r="15" spans="4:17">
      <c r="D15" s="412">
        <v>213</v>
      </c>
      <c r="E15" s="1">
        <v>1</v>
      </c>
      <c r="F15" s="1">
        <v>1</v>
      </c>
      <c r="G15" s="1" t="s">
        <v>217</v>
      </c>
      <c r="H15" s="1" t="s">
        <v>217</v>
      </c>
      <c r="I15" s="1" t="s">
        <v>217</v>
      </c>
      <c r="J15" s="1" t="s">
        <v>217</v>
      </c>
      <c r="K15" s="1" t="s">
        <v>217</v>
      </c>
      <c r="L15" s="1" t="s">
        <v>217</v>
      </c>
      <c r="M15" s="1" t="s">
        <v>217</v>
      </c>
      <c r="N15" s="1" t="s">
        <v>217</v>
      </c>
      <c r="O15" s="370" t="s">
        <v>217</v>
      </c>
    </row>
    <row r="16" spans="4:17">
      <c r="D16" s="412">
        <v>214</v>
      </c>
      <c r="E16" s="1">
        <v>1</v>
      </c>
      <c r="F16" s="1">
        <v>1</v>
      </c>
      <c r="G16" s="1">
        <v>0</v>
      </c>
      <c r="H16" s="1">
        <v>0</v>
      </c>
      <c r="I16" s="1">
        <v>0</v>
      </c>
      <c r="J16" s="1">
        <v>0</v>
      </c>
      <c r="K16" s="1">
        <v>0</v>
      </c>
      <c r="L16" s="1">
        <v>0</v>
      </c>
      <c r="M16" s="1">
        <v>0</v>
      </c>
      <c r="N16" s="1">
        <v>0</v>
      </c>
      <c r="O16" s="370">
        <v>1</v>
      </c>
    </row>
    <row r="17" spans="4:15">
      <c r="D17" s="412">
        <v>216</v>
      </c>
      <c r="E17" s="1">
        <v>1</v>
      </c>
      <c r="F17" s="1">
        <v>1</v>
      </c>
      <c r="G17" s="1">
        <v>1</v>
      </c>
      <c r="H17" s="1">
        <v>1</v>
      </c>
      <c r="I17" s="1">
        <v>1</v>
      </c>
      <c r="J17" s="1">
        <v>1</v>
      </c>
      <c r="K17" s="1" t="s">
        <v>217</v>
      </c>
      <c r="L17" s="1">
        <v>0</v>
      </c>
      <c r="M17" s="1">
        <v>0</v>
      </c>
      <c r="N17" s="1">
        <v>0</v>
      </c>
      <c r="O17" s="370">
        <v>4</v>
      </c>
    </row>
    <row r="18" spans="4:15">
      <c r="D18" s="412">
        <v>219</v>
      </c>
      <c r="E18" s="1">
        <v>0</v>
      </c>
      <c r="F18" s="1">
        <v>0</v>
      </c>
      <c r="G18" s="1">
        <v>0</v>
      </c>
      <c r="H18" s="1">
        <v>0</v>
      </c>
      <c r="I18" s="1">
        <v>0</v>
      </c>
      <c r="J18" s="1">
        <v>0</v>
      </c>
      <c r="K18" s="1">
        <v>0</v>
      </c>
      <c r="L18" s="1">
        <v>0</v>
      </c>
      <c r="M18" s="1">
        <v>0</v>
      </c>
      <c r="N18" s="1">
        <v>0</v>
      </c>
      <c r="O18" s="370">
        <v>1</v>
      </c>
    </row>
    <row r="19" spans="4:15">
      <c r="D19" s="412">
        <v>221</v>
      </c>
      <c r="E19" s="1">
        <v>1</v>
      </c>
      <c r="F19" s="1" t="s">
        <v>217</v>
      </c>
      <c r="G19" s="1" t="s">
        <v>217</v>
      </c>
      <c r="H19" s="1" t="s">
        <v>217</v>
      </c>
      <c r="I19" s="1" t="s">
        <v>217</v>
      </c>
      <c r="J19" s="1" t="s">
        <v>217</v>
      </c>
      <c r="K19" s="1" t="s">
        <v>217</v>
      </c>
      <c r="L19" s="1" t="s">
        <v>217</v>
      </c>
      <c r="M19" s="1" t="s">
        <v>217</v>
      </c>
      <c r="N19" s="1" t="s">
        <v>217</v>
      </c>
      <c r="O19" s="370" t="s">
        <v>217</v>
      </c>
    </row>
    <row r="20" spans="4:15">
      <c r="D20" s="412">
        <v>222</v>
      </c>
      <c r="E20" s="1">
        <v>0</v>
      </c>
      <c r="F20" s="1">
        <v>0</v>
      </c>
      <c r="G20" s="1">
        <v>0</v>
      </c>
      <c r="H20" s="1">
        <v>0</v>
      </c>
      <c r="I20" s="1">
        <v>0</v>
      </c>
      <c r="J20" s="1">
        <v>0</v>
      </c>
      <c r="K20" s="1">
        <v>0</v>
      </c>
      <c r="L20" s="1">
        <v>0</v>
      </c>
      <c r="M20" s="1">
        <v>0</v>
      </c>
      <c r="N20" s="1">
        <v>0</v>
      </c>
      <c r="O20" s="370">
        <v>1</v>
      </c>
    </row>
    <row r="21" spans="4:15">
      <c r="D21" s="412">
        <v>223</v>
      </c>
      <c r="E21" s="1">
        <v>1</v>
      </c>
      <c r="F21" s="1">
        <v>1</v>
      </c>
      <c r="G21" s="1">
        <v>1</v>
      </c>
      <c r="H21" s="1">
        <v>1</v>
      </c>
      <c r="I21" s="1">
        <v>1</v>
      </c>
      <c r="J21" s="1">
        <v>1</v>
      </c>
      <c r="K21" s="1">
        <v>1</v>
      </c>
      <c r="L21" s="1">
        <v>1</v>
      </c>
      <c r="M21" s="1">
        <v>1</v>
      </c>
      <c r="N21" s="1">
        <v>1</v>
      </c>
      <c r="O21" s="370">
        <v>1</v>
      </c>
    </row>
    <row r="22" spans="4:15">
      <c r="D22" s="412">
        <v>224</v>
      </c>
      <c r="E22" s="1">
        <v>1</v>
      </c>
      <c r="F22" s="1" t="s">
        <v>217</v>
      </c>
      <c r="G22" s="1" t="s">
        <v>217</v>
      </c>
      <c r="H22" s="1" t="s">
        <v>217</v>
      </c>
      <c r="I22" s="1" t="s">
        <v>217</v>
      </c>
      <c r="J22" s="1" t="s">
        <v>217</v>
      </c>
      <c r="K22" s="1">
        <v>0</v>
      </c>
      <c r="L22" s="1">
        <v>0</v>
      </c>
      <c r="M22" s="1">
        <v>0</v>
      </c>
      <c r="N22" s="1">
        <v>0</v>
      </c>
      <c r="O22" s="370">
        <v>1</v>
      </c>
    </row>
    <row r="23" spans="4:15">
      <c r="D23" s="412">
        <v>225</v>
      </c>
      <c r="E23" s="1">
        <v>1</v>
      </c>
      <c r="F23" s="1">
        <v>1</v>
      </c>
      <c r="G23" s="1">
        <v>1</v>
      </c>
      <c r="H23" s="1">
        <v>1</v>
      </c>
      <c r="I23" s="1">
        <v>1</v>
      </c>
      <c r="J23" s="1">
        <v>1</v>
      </c>
      <c r="K23" s="1">
        <v>1</v>
      </c>
      <c r="L23" s="1">
        <v>1</v>
      </c>
      <c r="M23" s="1">
        <v>1</v>
      </c>
      <c r="N23" s="1">
        <v>1</v>
      </c>
      <c r="O23" s="370">
        <v>1</v>
      </c>
    </row>
    <row r="24" spans="4:15">
      <c r="D24" s="412">
        <v>226</v>
      </c>
      <c r="E24" s="1">
        <v>0</v>
      </c>
      <c r="F24" s="1">
        <v>0</v>
      </c>
      <c r="G24" s="1">
        <v>0</v>
      </c>
      <c r="H24" s="1">
        <v>0</v>
      </c>
      <c r="I24" s="1">
        <v>0</v>
      </c>
      <c r="J24" s="1">
        <v>0</v>
      </c>
      <c r="K24" s="1">
        <v>0</v>
      </c>
      <c r="L24" s="1">
        <v>0</v>
      </c>
      <c r="M24" s="1">
        <v>0</v>
      </c>
      <c r="N24" s="1">
        <v>0</v>
      </c>
      <c r="O24" s="370">
        <v>2</v>
      </c>
    </row>
    <row r="25" spans="4:15">
      <c r="D25" s="412">
        <v>227</v>
      </c>
      <c r="E25" s="1">
        <v>0</v>
      </c>
      <c r="F25" s="1">
        <v>0</v>
      </c>
      <c r="G25" s="1">
        <v>0</v>
      </c>
      <c r="H25" s="1">
        <v>0</v>
      </c>
      <c r="I25" s="1">
        <v>0</v>
      </c>
      <c r="J25" s="1">
        <v>0</v>
      </c>
      <c r="K25" s="1">
        <v>0</v>
      </c>
      <c r="L25" s="1">
        <v>0</v>
      </c>
      <c r="M25" s="1">
        <v>0</v>
      </c>
      <c r="N25" s="1">
        <v>0</v>
      </c>
      <c r="O25" s="370">
        <v>6</v>
      </c>
    </row>
    <row r="26" spans="4:15">
      <c r="D26" s="412">
        <v>228</v>
      </c>
      <c r="E26" s="1">
        <v>1</v>
      </c>
      <c r="F26" s="1">
        <v>0</v>
      </c>
      <c r="G26" s="1">
        <v>0</v>
      </c>
      <c r="H26" s="1">
        <v>0</v>
      </c>
      <c r="I26" s="1">
        <v>0</v>
      </c>
      <c r="J26" s="1">
        <v>0</v>
      </c>
      <c r="K26" s="1">
        <v>0</v>
      </c>
      <c r="L26" s="1">
        <v>0</v>
      </c>
      <c r="M26" s="1">
        <v>0</v>
      </c>
      <c r="N26" s="1">
        <v>0</v>
      </c>
      <c r="O26" s="370">
        <v>2</v>
      </c>
    </row>
    <row r="27" spans="4:15">
      <c r="D27" s="412">
        <v>229</v>
      </c>
      <c r="E27" s="1">
        <v>0</v>
      </c>
      <c r="F27" s="1">
        <v>0</v>
      </c>
      <c r="G27" s="1">
        <v>0</v>
      </c>
      <c r="H27" s="1">
        <v>0</v>
      </c>
      <c r="I27" s="1">
        <v>0</v>
      </c>
      <c r="J27" s="1">
        <v>0</v>
      </c>
      <c r="K27" s="1">
        <v>0</v>
      </c>
      <c r="L27" s="1">
        <v>0</v>
      </c>
      <c r="M27" s="1">
        <v>0</v>
      </c>
      <c r="N27" s="1">
        <v>0</v>
      </c>
      <c r="O27" s="370">
        <v>1</v>
      </c>
    </row>
    <row r="28" spans="4:15">
      <c r="D28" s="412">
        <v>231</v>
      </c>
      <c r="E28" s="1" t="s">
        <v>217</v>
      </c>
      <c r="F28" s="1">
        <v>0</v>
      </c>
      <c r="G28" s="1">
        <v>0</v>
      </c>
      <c r="H28" s="1">
        <v>0</v>
      </c>
      <c r="I28" s="1">
        <v>0</v>
      </c>
      <c r="J28" s="1">
        <v>0</v>
      </c>
      <c r="K28" s="1">
        <v>0</v>
      </c>
      <c r="L28" s="1">
        <v>0</v>
      </c>
      <c r="M28" s="1">
        <v>0</v>
      </c>
      <c r="N28" s="1">
        <v>0</v>
      </c>
      <c r="O28" s="370" t="s">
        <v>217</v>
      </c>
    </row>
    <row r="29" spans="4:15">
      <c r="D29" s="412">
        <v>233</v>
      </c>
      <c r="E29" s="1">
        <v>1</v>
      </c>
      <c r="F29" s="1">
        <v>0</v>
      </c>
      <c r="G29" s="1">
        <v>0</v>
      </c>
      <c r="H29" s="1">
        <v>0</v>
      </c>
      <c r="I29" s="1">
        <v>0</v>
      </c>
      <c r="J29" s="1">
        <v>0</v>
      </c>
      <c r="K29" s="1">
        <v>0</v>
      </c>
      <c r="L29" s="1">
        <v>0</v>
      </c>
      <c r="M29" s="1">
        <v>0</v>
      </c>
      <c r="N29" s="1">
        <v>0</v>
      </c>
      <c r="O29" s="370" t="s">
        <v>217</v>
      </c>
    </row>
    <row r="30" spans="4:15">
      <c r="D30" s="412">
        <v>234</v>
      </c>
      <c r="E30" s="1">
        <v>1</v>
      </c>
      <c r="F30" s="1">
        <v>1</v>
      </c>
      <c r="G30" s="1" t="s">
        <v>217</v>
      </c>
      <c r="H30" s="1" t="s">
        <v>217</v>
      </c>
      <c r="I30" s="1" t="s">
        <v>217</v>
      </c>
      <c r="J30" s="1" t="s">
        <v>217</v>
      </c>
      <c r="K30" s="1" t="s">
        <v>217</v>
      </c>
      <c r="L30" s="1" t="s">
        <v>217</v>
      </c>
      <c r="M30" s="1" t="s">
        <v>217</v>
      </c>
      <c r="N30" s="1" t="s">
        <v>217</v>
      </c>
      <c r="O30" s="370" t="s">
        <v>217</v>
      </c>
    </row>
    <row r="31" spans="4:15">
      <c r="D31" s="412">
        <v>235</v>
      </c>
      <c r="E31" s="1">
        <v>1</v>
      </c>
      <c r="F31" s="1">
        <v>1</v>
      </c>
      <c r="G31" s="1">
        <v>1</v>
      </c>
      <c r="H31" s="1">
        <v>1</v>
      </c>
      <c r="I31" s="1">
        <v>1</v>
      </c>
      <c r="J31" s="1" t="s">
        <v>217</v>
      </c>
      <c r="K31" s="1" t="s">
        <v>217</v>
      </c>
      <c r="L31" s="1" t="s">
        <v>217</v>
      </c>
      <c r="M31" s="1" t="s">
        <v>217</v>
      </c>
      <c r="N31" s="1" t="s">
        <v>217</v>
      </c>
      <c r="O31" s="370">
        <v>2</v>
      </c>
    </row>
    <row r="32" spans="4:15">
      <c r="D32" s="412">
        <v>238</v>
      </c>
      <c r="E32" s="1">
        <v>0</v>
      </c>
      <c r="F32" s="1">
        <v>0</v>
      </c>
      <c r="G32" s="1">
        <v>0</v>
      </c>
      <c r="H32" s="1">
        <v>0</v>
      </c>
      <c r="I32" s="1">
        <v>0</v>
      </c>
      <c r="J32" s="1">
        <v>0</v>
      </c>
      <c r="K32" s="1">
        <v>0</v>
      </c>
      <c r="L32" s="1">
        <v>0</v>
      </c>
      <c r="M32" s="1">
        <v>0</v>
      </c>
      <c r="N32" s="1">
        <v>0</v>
      </c>
      <c r="O32" s="370">
        <v>1</v>
      </c>
    </row>
    <row r="33" spans="4:15">
      <c r="D33" s="412">
        <v>240</v>
      </c>
      <c r="E33" s="1">
        <v>0</v>
      </c>
      <c r="F33" s="1">
        <v>0</v>
      </c>
      <c r="G33" s="1">
        <v>0</v>
      </c>
      <c r="H33" s="1">
        <v>0</v>
      </c>
      <c r="I33" s="1">
        <v>0</v>
      </c>
      <c r="J33" s="1">
        <v>0</v>
      </c>
      <c r="K33" s="1">
        <v>0</v>
      </c>
      <c r="L33" s="1">
        <v>0</v>
      </c>
      <c r="M33" s="1">
        <v>0</v>
      </c>
      <c r="N33" s="1">
        <v>0</v>
      </c>
      <c r="O33" s="370">
        <v>5</v>
      </c>
    </row>
    <row r="34" spans="4:15">
      <c r="D34" s="412">
        <v>242</v>
      </c>
      <c r="E34" s="1">
        <v>1</v>
      </c>
      <c r="F34" s="1">
        <v>1</v>
      </c>
      <c r="G34" s="1">
        <v>1</v>
      </c>
      <c r="H34" s="1">
        <v>1</v>
      </c>
      <c r="I34" s="1">
        <v>1</v>
      </c>
      <c r="J34" s="1">
        <v>1</v>
      </c>
      <c r="K34" s="1">
        <v>1</v>
      </c>
      <c r="L34" s="1">
        <v>1</v>
      </c>
      <c r="M34" s="1">
        <v>1</v>
      </c>
      <c r="N34" s="1">
        <v>1</v>
      </c>
      <c r="O34" s="370">
        <v>1</v>
      </c>
    </row>
    <row r="35" spans="4:15">
      <c r="D35" s="412">
        <v>243</v>
      </c>
      <c r="E35" s="1">
        <v>0</v>
      </c>
      <c r="F35" s="1">
        <v>0</v>
      </c>
      <c r="G35" s="1">
        <v>0</v>
      </c>
      <c r="H35" s="1">
        <v>0</v>
      </c>
      <c r="I35" s="1">
        <v>0</v>
      </c>
      <c r="J35" s="1">
        <v>0</v>
      </c>
      <c r="K35" s="1">
        <v>0</v>
      </c>
      <c r="L35" s="1">
        <v>0</v>
      </c>
      <c r="M35" s="1">
        <v>0</v>
      </c>
      <c r="N35" s="1">
        <v>0</v>
      </c>
      <c r="O35" s="370" t="s">
        <v>217</v>
      </c>
    </row>
    <row r="36" spans="4:15">
      <c r="D36" s="412">
        <v>244</v>
      </c>
      <c r="E36" s="1">
        <v>1</v>
      </c>
      <c r="F36" s="1">
        <v>1</v>
      </c>
      <c r="G36" s="1">
        <v>1</v>
      </c>
      <c r="H36" s="1">
        <v>1</v>
      </c>
      <c r="I36" s="1">
        <v>1</v>
      </c>
      <c r="J36" s="1">
        <v>1</v>
      </c>
      <c r="K36" s="1">
        <v>1</v>
      </c>
      <c r="L36" s="1">
        <v>1</v>
      </c>
      <c r="M36" s="1">
        <v>1</v>
      </c>
      <c r="N36" s="1">
        <v>1</v>
      </c>
      <c r="O36" s="370">
        <v>1</v>
      </c>
    </row>
    <row r="37" spans="4:15">
      <c r="D37" s="412">
        <v>245</v>
      </c>
      <c r="E37" s="1">
        <v>1</v>
      </c>
      <c r="F37" s="1">
        <v>1</v>
      </c>
      <c r="G37" s="1">
        <v>1</v>
      </c>
      <c r="H37" s="1">
        <v>1</v>
      </c>
      <c r="I37" s="1">
        <v>1</v>
      </c>
      <c r="J37" s="1">
        <v>1</v>
      </c>
      <c r="K37" s="1">
        <v>1</v>
      </c>
      <c r="L37" s="1">
        <v>1</v>
      </c>
      <c r="M37" s="1">
        <v>1</v>
      </c>
      <c r="N37" s="1">
        <v>1</v>
      </c>
      <c r="O37" s="370">
        <v>1</v>
      </c>
    </row>
    <row r="38" spans="4:15">
      <c r="D38" s="412">
        <v>248</v>
      </c>
      <c r="E38" s="1">
        <v>1</v>
      </c>
      <c r="F38" s="1">
        <v>1</v>
      </c>
      <c r="G38" s="1">
        <v>1</v>
      </c>
      <c r="H38" s="1">
        <v>1</v>
      </c>
      <c r="I38" s="1">
        <v>1</v>
      </c>
      <c r="J38" s="1">
        <v>1</v>
      </c>
      <c r="K38" s="1">
        <v>1</v>
      </c>
      <c r="L38" s="1">
        <v>1</v>
      </c>
      <c r="M38" s="1" t="s">
        <v>217</v>
      </c>
      <c r="N38" s="1" t="s">
        <v>217</v>
      </c>
      <c r="O38" s="370" t="s">
        <v>217</v>
      </c>
    </row>
    <row r="39" spans="4:15">
      <c r="D39" s="412">
        <v>249</v>
      </c>
      <c r="E39" s="1">
        <v>1</v>
      </c>
      <c r="F39" s="1">
        <v>1</v>
      </c>
      <c r="G39" s="1">
        <v>0</v>
      </c>
      <c r="H39" s="1">
        <v>0</v>
      </c>
      <c r="I39" s="1">
        <v>0</v>
      </c>
      <c r="J39" s="1">
        <v>0</v>
      </c>
      <c r="K39" s="1">
        <v>0</v>
      </c>
      <c r="L39" s="1">
        <v>0</v>
      </c>
      <c r="M39" s="1">
        <v>0</v>
      </c>
      <c r="N39" s="1">
        <v>0</v>
      </c>
      <c r="O39" s="370">
        <v>6</v>
      </c>
    </row>
    <row r="40" spans="4:15">
      <c r="D40" s="412">
        <v>250</v>
      </c>
      <c r="E40" s="1">
        <v>1</v>
      </c>
      <c r="F40" s="1">
        <v>1</v>
      </c>
      <c r="G40" s="1">
        <v>1</v>
      </c>
      <c r="H40" s="1">
        <v>1</v>
      </c>
      <c r="I40" s="1">
        <v>1</v>
      </c>
      <c r="J40" s="1">
        <v>1</v>
      </c>
      <c r="K40" s="1">
        <v>1</v>
      </c>
      <c r="L40" s="1">
        <v>1</v>
      </c>
      <c r="M40" s="1">
        <v>1</v>
      </c>
      <c r="N40" s="1">
        <v>1</v>
      </c>
      <c r="O40" s="370">
        <v>6</v>
      </c>
    </row>
    <row r="41" spans="4:15">
      <c r="D41" s="412">
        <v>251</v>
      </c>
      <c r="E41" s="1">
        <v>0</v>
      </c>
      <c r="F41" s="1">
        <v>0</v>
      </c>
      <c r="G41" s="1">
        <v>0</v>
      </c>
      <c r="H41" s="1">
        <v>0</v>
      </c>
      <c r="I41" s="1">
        <v>0</v>
      </c>
      <c r="J41" s="1">
        <v>0</v>
      </c>
      <c r="K41" s="1">
        <v>0</v>
      </c>
      <c r="L41" s="1">
        <v>0</v>
      </c>
      <c r="M41" s="1">
        <v>0</v>
      </c>
      <c r="N41" s="1">
        <v>0</v>
      </c>
      <c r="O41" s="370">
        <v>3</v>
      </c>
    </row>
    <row r="42" spans="4:15">
      <c r="D42" s="412">
        <v>252</v>
      </c>
      <c r="E42" s="1">
        <v>1</v>
      </c>
      <c r="F42" s="1">
        <v>0</v>
      </c>
      <c r="G42" s="1">
        <v>0</v>
      </c>
      <c r="H42" s="1">
        <v>0</v>
      </c>
      <c r="I42" s="1">
        <v>0</v>
      </c>
      <c r="J42" s="1">
        <v>0</v>
      </c>
      <c r="K42" s="1">
        <v>0</v>
      </c>
      <c r="L42" s="1">
        <v>0</v>
      </c>
      <c r="M42" s="1">
        <v>0</v>
      </c>
      <c r="N42" s="1">
        <v>0</v>
      </c>
      <c r="O42" s="370">
        <v>1</v>
      </c>
    </row>
    <row r="43" spans="4:15">
      <c r="D43" s="412">
        <v>253</v>
      </c>
      <c r="E43" s="1">
        <v>1</v>
      </c>
      <c r="F43" s="1">
        <v>1</v>
      </c>
      <c r="G43" s="1">
        <v>1</v>
      </c>
      <c r="H43" s="1">
        <v>1</v>
      </c>
      <c r="I43" s="1">
        <v>1</v>
      </c>
      <c r="J43" s="1">
        <v>0</v>
      </c>
      <c r="K43" s="1">
        <v>0</v>
      </c>
      <c r="L43" s="1">
        <v>0</v>
      </c>
      <c r="M43" s="1">
        <v>0</v>
      </c>
      <c r="N43" s="1">
        <v>0</v>
      </c>
      <c r="O43" s="370">
        <v>1</v>
      </c>
    </row>
    <row r="44" spans="4:15">
      <c r="D44" s="412">
        <v>255</v>
      </c>
      <c r="E44" s="1">
        <v>1</v>
      </c>
      <c r="F44" s="1" t="s">
        <v>217</v>
      </c>
      <c r="G44" s="1" t="s">
        <v>217</v>
      </c>
      <c r="H44" s="1" t="s">
        <v>217</v>
      </c>
      <c r="I44" s="1" t="s">
        <v>217</v>
      </c>
      <c r="J44" s="1" t="s">
        <v>217</v>
      </c>
      <c r="K44" s="1" t="s">
        <v>217</v>
      </c>
      <c r="L44" s="1" t="s">
        <v>217</v>
      </c>
      <c r="M44" s="1" t="s">
        <v>217</v>
      </c>
      <c r="N44" s="1" t="s">
        <v>217</v>
      </c>
      <c r="O44" s="370" t="s">
        <v>217</v>
      </c>
    </row>
    <row r="45" spans="4:15">
      <c r="D45" s="412">
        <v>256</v>
      </c>
      <c r="E45" s="1">
        <v>1</v>
      </c>
      <c r="F45" s="1">
        <v>1</v>
      </c>
      <c r="G45" s="1">
        <v>1</v>
      </c>
      <c r="H45" s="1">
        <v>1</v>
      </c>
      <c r="I45" s="1">
        <v>1</v>
      </c>
      <c r="J45" s="1">
        <v>0</v>
      </c>
      <c r="K45" s="1">
        <v>0</v>
      </c>
      <c r="L45" s="1">
        <v>0</v>
      </c>
      <c r="M45" s="1">
        <v>0</v>
      </c>
      <c r="N45" s="1">
        <v>0</v>
      </c>
      <c r="O45" s="370">
        <v>1</v>
      </c>
    </row>
    <row r="46" spans="4:15">
      <c r="D46" s="412">
        <v>258</v>
      </c>
      <c r="E46" s="1">
        <v>1</v>
      </c>
      <c r="F46" s="1">
        <v>1</v>
      </c>
      <c r="G46" s="1">
        <v>1</v>
      </c>
      <c r="H46" s="1">
        <v>1</v>
      </c>
      <c r="I46" s="1">
        <v>1</v>
      </c>
      <c r="J46" s="1" t="s">
        <v>217</v>
      </c>
      <c r="K46" s="1" t="s">
        <v>217</v>
      </c>
      <c r="L46" s="1" t="s">
        <v>217</v>
      </c>
      <c r="M46" s="1" t="s">
        <v>217</v>
      </c>
      <c r="N46" s="1" t="s">
        <v>217</v>
      </c>
      <c r="O46" s="370">
        <v>3</v>
      </c>
    </row>
    <row r="47" spans="4:15">
      <c r="D47" s="412">
        <v>259</v>
      </c>
      <c r="E47" s="1">
        <v>1</v>
      </c>
      <c r="F47" s="1">
        <v>1</v>
      </c>
      <c r="G47" s="1" t="s">
        <v>217</v>
      </c>
      <c r="H47" s="1" t="s">
        <v>217</v>
      </c>
      <c r="I47" s="1" t="s">
        <v>217</v>
      </c>
      <c r="J47" s="1" t="s">
        <v>217</v>
      </c>
      <c r="K47" s="1" t="s">
        <v>217</v>
      </c>
      <c r="L47" s="1" t="s">
        <v>217</v>
      </c>
      <c r="M47" s="1" t="s">
        <v>217</v>
      </c>
      <c r="N47" s="1" t="s">
        <v>217</v>
      </c>
      <c r="O47" s="370" t="s">
        <v>217</v>
      </c>
    </row>
    <row r="48" spans="4:15">
      <c r="D48" s="412">
        <v>260</v>
      </c>
      <c r="E48" s="1">
        <v>1</v>
      </c>
      <c r="F48" s="1">
        <v>1</v>
      </c>
      <c r="G48" s="1">
        <v>1</v>
      </c>
      <c r="H48" s="1">
        <v>1</v>
      </c>
      <c r="I48" s="1">
        <v>1</v>
      </c>
      <c r="J48" s="1">
        <v>1</v>
      </c>
      <c r="K48" s="1">
        <v>1</v>
      </c>
      <c r="L48" s="1">
        <v>1</v>
      </c>
      <c r="M48" s="1">
        <v>1</v>
      </c>
      <c r="N48" s="1">
        <v>1</v>
      </c>
      <c r="O48" s="370">
        <v>1</v>
      </c>
    </row>
    <row r="49" spans="4:15">
      <c r="D49" s="412">
        <v>261</v>
      </c>
      <c r="E49" s="1">
        <v>0</v>
      </c>
      <c r="F49" s="1">
        <v>0</v>
      </c>
      <c r="G49" s="1">
        <v>0</v>
      </c>
      <c r="H49" s="1">
        <v>0</v>
      </c>
      <c r="I49" s="1">
        <v>0</v>
      </c>
      <c r="J49" s="1">
        <v>0</v>
      </c>
      <c r="K49" s="1">
        <v>0</v>
      </c>
      <c r="L49" s="1">
        <v>0</v>
      </c>
      <c r="M49" s="1">
        <v>0</v>
      </c>
      <c r="N49" s="1">
        <v>0</v>
      </c>
      <c r="O49" s="370">
        <v>1</v>
      </c>
    </row>
    <row r="50" spans="4:15">
      <c r="D50" s="412">
        <v>262</v>
      </c>
      <c r="E50" s="1">
        <v>0</v>
      </c>
      <c r="F50" s="1">
        <v>0</v>
      </c>
      <c r="G50" s="1">
        <v>0</v>
      </c>
      <c r="H50" s="1">
        <v>0</v>
      </c>
      <c r="I50" s="1">
        <v>0</v>
      </c>
      <c r="J50" s="1">
        <v>0</v>
      </c>
      <c r="K50" s="1">
        <v>0</v>
      </c>
      <c r="L50" s="1">
        <v>0</v>
      </c>
      <c r="M50" s="1">
        <v>0</v>
      </c>
      <c r="N50" s="1">
        <v>0</v>
      </c>
      <c r="O50" s="370">
        <v>2</v>
      </c>
    </row>
    <row r="51" spans="4:15">
      <c r="D51" s="412">
        <v>264</v>
      </c>
      <c r="E51" s="1" t="s">
        <v>217</v>
      </c>
      <c r="F51" s="1">
        <v>0</v>
      </c>
      <c r="G51" s="1">
        <v>0</v>
      </c>
      <c r="H51" s="1">
        <v>0</v>
      </c>
      <c r="I51" s="1">
        <v>0</v>
      </c>
      <c r="J51" s="1">
        <v>0</v>
      </c>
      <c r="K51" s="1">
        <v>0</v>
      </c>
      <c r="L51" s="1">
        <v>0</v>
      </c>
      <c r="M51" s="1">
        <v>0</v>
      </c>
      <c r="N51" s="1">
        <v>0</v>
      </c>
      <c r="O51" s="370">
        <v>7</v>
      </c>
    </row>
    <row r="52" spans="4:15">
      <c r="D52" s="412">
        <v>265</v>
      </c>
      <c r="E52" s="1">
        <v>1</v>
      </c>
      <c r="F52" s="1">
        <v>1</v>
      </c>
      <c r="G52" s="1">
        <v>0</v>
      </c>
      <c r="H52" s="1">
        <v>0</v>
      </c>
      <c r="I52" s="1">
        <v>0</v>
      </c>
      <c r="J52" s="1">
        <v>0</v>
      </c>
      <c r="K52" s="1">
        <v>0</v>
      </c>
      <c r="L52" s="1">
        <v>0</v>
      </c>
      <c r="M52" s="1">
        <v>0</v>
      </c>
      <c r="N52" s="1">
        <v>0</v>
      </c>
      <c r="O52" s="370">
        <v>3</v>
      </c>
    </row>
    <row r="53" spans="4:15">
      <c r="D53" s="412">
        <v>266</v>
      </c>
      <c r="E53" s="1" t="s">
        <v>217</v>
      </c>
      <c r="F53" s="1">
        <v>0</v>
      </c>
      <c r="G53" s="1">
        <v>0</v>
      </c>
      <c r="H53" s="1">
        <v>0</v>
      </c>
      <c r="I53" s="1">
        <v>0</v>
      </c>
      <c r="J53" s="1">
        <v>0</v>
      </c>
      <c r="K53" s="1">
        <v>0</v>
      </c>
      <c r="L53" s="1">
        <v>0</v>
      </c>
      <c r="M53" s="1">
        <v>0</v>
      </c>
      <c r="N53" s="1">
        <v>0</v>
      </c>
      <c r="O53" s="370">
        <v>5</v>
      </c>
    </row>
    <row r="54" spans="4:15">
      <c r="D54" s="412">
        <v>267</v>
      </c>
      <c r="E54" s="1" t="s">
        <v>217</v>
      </c>
      <c r="F54" s="1">
        <v>0</v>
      </c>
      <c r="G54" s="1">
        <v>0</v>
      </c>
      <c r="H54" s="1">
        <v>0</v>
      </c>
      <c r="I54" s="1">
        <v>0</v>
      </c>
      <c r="J54" s="1">
        <v>0</v>
      </c>
      <c r="K54" s="1">
        <v>0</v>
      </c>
      <c r="L54" s="1">
        <v>0</v>
      </c>
      <c r="M54" s="1">
        <v>0</v>
      </c>
      <c r="N54" s="1">
        <v>0</v>
      </c>
      <c r="O54" s="370">
        <v>5</v>
      </c>
    </row>
    <row r="55" spans="4:15">
      <c r="D55" s="412">
        <v>268</v>
      </c>
      <c r="E55" s="1">
        <v>0</v>
      </c>
      <c r="F55" s="1">
        <v>0</v>
      </c>
      <c r="G55" s="1">
        <v>0</v>
      </c>
      <c r="H55" s="1">
        <v>0</v>
      </c>
      <c r="I55" s="1">
        <v>0</v>
      </c>
      <c r="J55" s="1">
        <v>0</v>
      </c>
      <c r="K55" s="1">
        <v>0</v>
      </c>
      <c r="L55" s="1">
        <v>0</v>
      </c>
      <c r="M55" s="1">
        <v>0</v>
      </c>
      <c r="N55" s="1">
        <v>0</v>
      </c>
      <c r="O55" s="370" t="s">
        <v>217</v>
      </c>
    </row>
    <row r="56" spans="4:15">
      <c r="D56" s="413">
        <v>269</v>
      </c>
      <c r="E56" s="414">
        <v>1</v>
      </c>
      <c r="F56" s="414">
        <v>1</v>
      </c>
      <c r="G56" s="414">
        <v>1</v>
      </c>
      <c r="H56" s="414">
        <v>1</v>
      </c>
      <c r="I56" s="414">
        <v>1</v>
      </c>
      <c r="J56" s="414">
        <v>1</v>
      </c>
      <c r="K56" s="414">
        <v>1</v>
      </c>
      <c r="L56" s="414">
        <v>1</v>
      </c>
      <c r="M56" s="414">
        <v>1</v>
      </c>
      <c r="N56" s="414">
        <v>1</v>
      </c>
      <c r="O56" s="420">
        <v>1</v>
      </c>
    </row>
    <row r="60" spans="4:15" ht="17" customHeight="1"/>
  </sheetData>
  <mergeCells count="2">
    <mergeCell ref="O6:O7"/>
    <mergeCell ref="D6:N6"/>
  </mergeCells>
  <conditionalFormatting sqref="E8:N56">
    <cfRule type="cellIs" dxfId="171" priority="5" operator="equal">
      <formula>1</formula>
    </cfRule>
    <cfRule type="cellIs" dxfId="170" priority="6" operator="equal">
      <formula>0</formula>
    </cfRule>
  </conditionalFormatting>
  <conditionalFormatting sqref="F2">
    <cfRule type="cellIs" dxfId="169" priority="3" operator="equal">
      <formula>1</formula>
    </cfRule>
    <cfRule type="cellIs" dxfId="168" priority="4" operator="equal">
      <formula>0</formula>
    </cfRule>
  </conditionalFormatting>
  <conditionalFormatting sqref="F3">
    <cfRule type="cellIs" dxfId="167" priority="1" operator="equal">
      <formula>1</formula>
    </cfRule>
    <cfRule type="cellIs" dxfId="166" priority="2" operat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BE247-64AD-3C4A-8A3D-0FE2F1A05ADA}">
  <dimension ref="A1:AW53"/>
  <sheetViews>
    <sheetView tabSelected="1" topLeftCell="K1" zoomScale="70" zoomScaleNormal="70" workbookViewId="0">
      <selection activeCell="AW14" sqref="AW14"/>
    </sheetView>
  </sheetViews>
  <sheetFormatPr baseColWidth="10" defaultRowHeight="16"/>
  <cols>
    <col min="2" max="2" width="4.1640625" bestFit="1" customWidth="1"/>
    <col min="3" max="11" width="6" bestFit="1" customWidth="1"/>
    <col min="12" max="12" width="7" bestFit="1" customWidth="1"/>
    <col min="14" max="14" width="5.1640625" bestFit="1" customWidth="1"/>
    <col min="15" max="23" width="6" bestFit="1" customWidth="1"/>
    <col min="24" max="24" width="7" bestFit="1" customWidth="1"/>
    <col min="25" max="25" width="9.83203125" customWidth="1"/>
    <col min="26" max="26" width="4.1640625" bestFit="1" customWidth="1"/>
    <col min="27" max="35" width="6" bestFit="1" customWidth="1"/>
    <col min="36" max="36" width="7" bestFit="1" customWidth="1"/>
    <col min="37" max="37" width="7.33203125" customWidth="1"/>
    <col min="38" max="38" width="4.1640625" style="1" bestFit="1" customWidth="1"/>
    <col min="39" max="47" width="6" style="1" bestFit="1" customWidth="1"/>
    <col min="48" max="48" width="7" style="1" bestFit="1" customWidth="1"/>
  </cols>
  <sheetData>
    <row r="1" spans="1:49">
      <c r="A1" s="329"/>
      <c r="B1" s="329"/>
      <c r="C1" s="329"/>
      <c r="D1" s="329"/>
      <c r="E1" s="329"/>
      <c r="F1" s="329"/>
      <c r="G1" s="329"/>
      <c r="H1" s="329"/>
      <c r="I1" s="329"/>
      <c r="J1" s="329"/>
      <c r="K1" s="329"/>
      <c r="L1" s="329"/>
      <c r="M1" s="329"/>
      <c r="N1" s="329"/>
      <c r="O1" s="329"/>
      <c r="P1" s="329"/>
      <c r="Q1" s="329"/>
      <c r="R1" s="329"/>
      <c r="S1" s="329"/>
      <c r="T1" s="329"/>
      <c r="U1" s="329"/>
      <c r="V1" s="329"/>
      <c r="W1" s="329"/>
      <c r="X1" s="329"/>
      <c r="Y1" s="329"/>
      <c r="Z1" s="329"/>
      <c r="AA1" s="329"/>
      <c r="AB1" s="329"/>
      <c r="AC1" s="329"/>
      <c r="AD1" s="329"/>
      <c r="AE1" s="329"/>
      <c r="AF1" s="329"/>
      <c r="AG1" s="329"/>
      <c r="AH1" s="329"/>
      <c r="AI1" s="329"/>
      <c r="AJ1" s="329"/>
      <c r="AK1" s="329"/>
      <c r="AL1" s="573"/>
      <c r="AM1" s="573"/>
      <c r="AN1" s="573"/>
      <c r="AO1" s="573"/>
      <c r="AP1" s="573"/>
      <c r="AQ1" s="573"/>
      <c r="AR1" s="573"/>
      <c r="AS1" s="573"/>
      <c r="AT1" s="573"/>
      <c r="AU1" s="573"/>
      <c r="AV1" s="573"/>
      <c r="AW1" s="329"/>
    </row>
    <row r="2" spans="1:49" ht="31" customHeight="1">
      <c r="A2" s="329"/>
      <c r="M2" s="329"/>
      <c r="N2" s="704" t="s">
        <v>297</v>
      </c>
      <c r="O2" s="704"/>
      <c r="P2" s="704"/>
      <c r="Q2" s="704"/>
      <c r="R2" s="704"/>
      <c r="S2" s="704"/>
      <c r="T2" s="704"/>
      <c r="U2" s="704"/>
      <c r="V2" s="704"/>
      <c r="W2" s="704"/>
      <c r="X2" s="704"/>
      <c r="Y2" s="329"/>
      <c r="Z2" s="705" t="s">
        <v>339</v>
      </c>
      <c r="AA2" s="705"/>
      <c r="AB2" s="705"/>
      <c r="AC2" s="705"/>
      <c r="AD2" s="705"/>
      <c r="AE2" s="705"/>
      <c r="AF2" s="705"/>
      <c r="AG2" s="705"/>
      <c r="AH2" s="705"/>
      <c r="AI2" s="705"/>
      <c r="AJ2" s="705"/>
      <c r="AK2" s="329"/>
      <c r="AL2" s="705" t="s">
        <v>340</v>
      </c>
      <c r="AM2" s="705"/>
      <c r="AN2" s="705"/>
      <c r="AO2" s="705"/>
      <c r="AP2" s="705"/>
      <c r="AQ2" s="705"/>
      <c r="AR2" s="705"/>
      <c r="AS2" s="705"/>
      <c r="AT2" s="705"/>
      <c r="AU2" s="705"/>
      <c r="AV2" s="705"/>
      <c r="AW2" s="329"/>
    </row>
    <row r="3" spans="1:49" ht="17" thickBot="1">
      <c r="A3" s="329"/>
      <c r="M3" s="329"/>
      <c r="N3" s="415" t="s">
        <v>43</v>
      </c>
      <c r="O3" s="416" t="s">
        <v>46</v>
      </c>
      <c r="P3" s="417" t="s">
        <v>47</v>
      </c>
      <c r="Q3" s="418" t="s">
        <v>48</v>
      </c>
      <c r="R3" s="462" t="s">
        <v>49</v>
      </c>
      <c r="S3" s="418" t="s">
        <v>50</v>
      </c>
      <c r="T3" s="418" t="s">
        <v>51</v>
      </c>
      <c r="U3" s="418" t="s">
        <v>52</v>
      </c>
      <c r="V3" s="418" t="s">
        <v>53</v>
      </c>
      <c r="W3" s="418" t="s">
        <v>54</v>
      </c>
      <c r="X3" s="418" t="s">
        <v>55</v>
      </c>
      <c r="Y3" s="329"/>
      <c r="Z3" s="574" t="s">
        <v>43</v>
      </c>
      <c r="AA3" s="575" t="s">
        <v>46</v>
      </c>
      <c r="AB3" s="575" t="s">
        <v>47</v>
      </c>
      <c r="AC3" s="576" t="s">
        <v>48</v>
      </c>
      <c r="AD3" s="576" t="s">
        <v>49</v>
      </c>
      <c r="AE3" s="576" t="s">
        <v>50</v>
      </c>
      <c r="AF3" s="576" t="s">
        <v>51</v>
      </c>
      <c r="AG3" s="576" t="s">
        <v>52</v>
      </c>
      <c r="AH3" s="576" t="s">
        <v>53</v>
      </c>
      <c r="AI3" s="576" t="s">
        <v>54</v>
      </c>
      <c r="AJ3" s="576" t="s">
        <v>55</v>
      </c>
      <c r="AK3" s="329"/>
      <c r="AL3" s="574" t="s">
        <v>43</v>
      </c>
      <c r="AM3" s="735" t="s">
        <v>46</v>
      </c>
      <c r="AN3" s="575" t="s">
        <v>47</v>
      </c>
      <c r="AO3" s="576" t="s">
        <v>48</v>
      </c>
      <c r="AP3" s="576" t="s">
        <v>49</v>
      </c>
      <c r="AQ3" s="576" t="s">
        <v>50</v>
      </c>
      <c r="AR3" s="576" t="s">
        <v>51</v>
      </c>
      <c r="AS3" s="576" t="s">
        <v>52</v>
      </c>
      <c r="AT3" s="576" t="s">
        <v>53</v>
      </c>
      <c r="AU3" s="576" t="s">
        <v>54</v>
      </c>
      <c r="AV3" s="576" t="s">
        <v>55</v>
      </c>
      <c r="AW3" s="329"/>
    </row>
    <row r="4" spans="1:49" ht="17" thickBot="1">
      <c r="A4" s="329"/>
      <c r="M4" s="329"/>
      <c r="N4" s="347">
        <v>202</v>
      </c>
      <c r="O4" s="348">
        <v>8</v>
      </c>
      <c r="P4" s="349">
        <v>32</v>
      </c>
      <c r="Q4" s="421">
        <v>25</v>
      </c>
      <c r="R4" s="423">
        <v>21</v>
      </c>
      <c r="S4" s="348">
        <v>21</v>
      </c>
      <c r="T4" s="349">
        <v>11</v>
      </c>
      <c r="U4" s="349">
        <v>11</v>
      </c>
      <c r="V4" s="349">
        <v>11</v>
      </c>
      <c r="W4" s="349">
        <v>18</v>
      </c>
      <c r="X4" s="349">
        <v>38</v>
      </c>
      <c r="Y4" s="329"/>
      <c r="Z4" s="577">
        <v>202</v>
      </c>
      <c r="AA4" s="375">
        <v>0.78</v>
      </c>
      <c r="AB4" s="376">
        <v>0.61</v>
      </c>
      <c r="AC4" s="376">
        <v>0.43</v>
      </c>
      <c r="AD4" s="376">
        <v>0.25</v>
      </c>
      <c r="AE4" s="376">
        <v>0.56000000000000005</v>
      </c>
      <c r="AF4" s="376">
        <v>0.34</v>
      </c>
      <c r="AG4" s="376">
        <v>0.55000000000000004</v>
      </c>
      <c r="AH4" s="376">
        <v>0</v>
      </c>
      <c r="AI4" s="376">
        <v>0.39</v>
      </c>
      <c r="AJ4" s="376">
        <v>0.67</v>
      </c>
      <c r="AK4" s="329"/>
      <c r="AL4" s="736">
        <v>202</v>
      </c>
      <c r="AM4" s="375">
        <v>0.38</v>
      </c>
      <c r="AN4" s="376">
        <v>0.12</v>
      </c>
      <c r="AO4" s="376">
        <v>0</v>
      </c>
      <c r="AP4" s="376">
        <v>0</v>
      </c>
      <c r="AQ4" s="376">
        <v>0</v>
      </c>
      <c r="AR4" s="376">
        <v>0</v>
      </c>
      <c r="AS4" s="376">
        <v>0.3</v>
      </c>
      <c r="AT4" s="376">
        <v>0</v>
      </c>
      <c r="AU4" s="376">
        <v>0.15</v>
      </c>
      <c r="AV4" s="376">
        <v>0.3</v>
      </c>
      <c r="AW4" s="329"/>
    </row>
    <row r="5" spans="1:49">
      <c r="A5" s="329"/>
      <c r="M5" s="329"/>
      <c r="N5" s="346">
        <v>203</v>
      </c>
      <c r="O5" s="386">
        <v>0</v>
      </c>
      <c r="P5" s="385">
        <v>0</v>
      </c>
      <c r="Q5" s="385">
        <v>0</v>
      </c>
      <c r="R5" s="422">
        <v>0</v>
      </c>
      <c r="S5" s="385">
        <v>0</v>
      </c>
      <c r="T5" s="385">
        <v>0</v>
      </c>
      <c r="U5" s="342">
        <v>28</v>
      </c>
      <c r="V5" s="342">
        <v>15</v>
      </c>
      <c r="W5" s="390">
        <v>0</v>
      </c>
      <c r="X5" s="385">
        <v>0</v>
      </c>
      <c r="Y5" s="329"/>
      <c r="Z5" s="577">
        <v>203</v>
      </c>
      <c r="AA5" s="371" t="s">
        <v>217</v>
      </c>
      <c r="AB5" s="368" t="s">
        <v>217</v>
      </c>
      <c r="AC5" s="368" t="s">
        <v>217</v>
      </c>
      <c r="AD5" s="368" t="s">
        <v>217</v>
      </c>
      <c r="AE5" s="368" t="s">
        <v>217</v>
      </c>
      <c r="AF5" s="368" t="s">
        <v>217</v>
      </c>
      <c r="AG5" s="368">
        <v>0</v>
      </c>
      <c r="AH5" s="368">
        <v>0.47</v>
      </c>
      <c r="AI5" s="368" t="s">
        <v>217</v>
      </c>
      <c r="AJ5" s="368" t="s">
        <v>217</v>
      </c>
      <c r="AK5" s="329"/>
      <c r="AL5" s="577">
        <v>203</v>
      </c>
      <c r="AM5" s="371" t="s">
        <v>217</v>
      </c>
      <c r="AN5" s="368" t="s">
        <v>217</v>
      </c>
      <c r="AO5" s="368" t="s">
        <v>217</v>
      </c>
      <c r="AP5" s="368" t="s">
        <v>217</v>
      </c>
      <c r="AQ5" s="368" t="s">
        <v>217</v>
      </c>
      <c r="AR5" s="368" t="s">
        <v>217</v>
      </c>
      <c r="AS5" s="368">
        <v>0</v>
      </c>
      <c r="AT5" s="368">
        <v>0.32</v>
      </c>
      <c r="AU5" s="368" t="s">
        <v>217</v>
      </c>
      <c r="AV5" s="368" t="s">
        <v>217</v>
      </c>
      <c r="AW5" s="329"/>
    </row>
    <row r="6" spans="1:49" ht="17" thickBot="1">
      <c r="A6" s="329"/>
      <c r="M6" s="329"/>
      <c r="N6" s="346">
        <v>205</v>
      </c>
      <c r="O6" s="344">
        <v>31</v>
      </c>
      <c r="P6" s="424">
        <v>36</v>
      </c>
      <c r="Q6" s="342">
        <v>33</v>
      </c>
      <c r="R6" s="342">
        <v>54</v>
      </c>
      <c r="S6" s="342">
        <v>33</v>
      </c>
      <c r="T6" s="342">
        <v>33</v>
      </c>
      <c r="U6" s="342">
        <v>33</v>
      </c>
      <c r="V6" s="342">
        <v>37</v>
      </c>
      <c r="W6" s="342">
        <v>32</v>
      </c>
      <c r="X6" s="342">
        <v>40</v>
      </c>
      <c r="Y6" s="329"/>
      <c r="Z6" s="577">
        <v>205</v>
      </c>
      <c r="AA6" s="371">
        <v>0.38</v>
      </c>
      <c r="AB6" s="368">
        <v>0.54</v>
      </c>
      <c r="AC6" s="368">
        <v>0.34</v>
      </c>
      <c r="AD6" s="368">
        <v>0.46</v>
      </c>
      <c r="AE6" s="368">
        <v>0.54</v>
      </c>
      <c r="AF6" s="368">
        <v>0.14000000000000001</v>
      </c>
      <c r="AG6" s="368">
        <v>0.61</v>
      </c>
      <c r="AH6" s="368">
        <v>0.52</v>
      </c>
      <c r="AI6" s="368">
        <v>0.52</v>
      </c>
      <c r="AJ6" s="368">
        <v>0.54</v>
      </c>
      <c r="AK6" s="329"/>
      <c r="AL6" s="577">
        <v>205</v>
      </c>
      <c r="AM6" s="371">
        <v>0.11</v>
      </c>
      <c r="AN6" s="368">
        <v>0.22</v>
      </c>
      <c r="AO6" s="368">
        <v>0.11</v>
      </c>
      <c r="AP6" s="368">
        <v>0.13</v>
      </c>
      <c r="AQ6" s="368">
        <v>0.08</v>
      </c>
      <c r="AR6" s="368">
        <v>0.08</v>
      </c>
      <c r="AS6" s="368">
        <v>0.12</v>
      </c>
      <c r="AT6" s="368">
        <v>0.17</v>
      </c>
      <c r="AU6" s="368">
        <v>0.19</v>
      </c>
      <c r="AV6" s="368">
        <v>0.24</v>
      </c>
      <c r="AW6" s="329"/>
    </row>
    <row r="7" spans="1:49" ht="17" thickBot="1">
      <c r="A7" s="329"/>
      <c r="M7" s="329"/>
      <c r="N7" s="346">
        <v>207</v>
      </c>
      <c r="O7" s="363">
        <v>43</v>
      </c>
      <c r="P7" s="423">
        <v>60</v>
      </c>
      <c r="Q7" s="344">
        <v>60</v>
      </c>
      <c r="R7" s="342">
        <v>30</v>
      </c>
      <c r="S7" s="342">
        <v>57</v>
      </c>
      <c r="T7" s="342">
        <v>56</v>
      </c>
      <c r="U7" s="342">
        <v>56</v>
      </c>
      <c r="V7" s="342">
        <v>55</v>
      </c>
      <c r="W7" s="342">
        <v>33</v>
      </c>
      <c r="X7" s="385">
        <v>0</v>
      </c>
      <c r="Y7" s="329"/>
      <c r="Z7" s="577">
        <v>207</v>
      </c>
      <c r="AA7" s="371">
        <v>0.37</v>
      </c>
      <c r="AB7" s="368">
        <v>0.34</v>
      </c>
      <c r="AC7" s="368">
        <v>0.26</v>
      </c>
      <c r="AD7" s="368">
        <v>0.16</v>
      </c>
      <c r="AE7" s="368">
        <v>0.22</v>
      </c>
      <c r="AF7" s="368">
        <v>0.35</v>
      </c>
      <c r="AG7" s="368">
        <v>0.46</v>
      </c>
      <c r="AH7" s="368">
        <v>0.54</v>
      </c>
      <c r="AI7" s="368">
        <v>0.47</v>
      </c>
      <c r="AJ7" s="368" t="s">
        <v>217</v>
      </c>
      <c r="AK7" s="329"/>
      <c r="AL7" s="577">
        <v>207</v>
      </c>
      <c r="AM7" s="371">
        <v>0.09</v>
      </c>
      <c r="AN7" s="368">
        <v>0.05</v>
      </c>
      <c r="AO7" s="368">
        <v>0.05</v>
      </c>
      <c r="AP7" s="368">
        <v>0.04</v>
      </c>
      <c r="AQ7" s="368">
        <v>0.02</v>
      </c>
      <c r="AR7" s="368">
        <v>0.05</v>
      </c>
      <c r="AS7" s="368">
        <v>0.04</v>
      </c>
      <c r="AT7" s="368">
        <v>0.06</v>
      </c>
      <c r="AU7" s="368">
        <v>0.06</v>
      </c>
      <c r="AV7" s="368" t="s">
        <v>217</v>
      </c>
      <c r="AW7" s="329"/>
    </row>
    <row r="8" spans="1:49" ht="17" thickBot="1">
      <c r="A8" s="329"/>
      <c r="M8" s="329"/>
      <c r="N8" s="346">
        <v>208</v>
      </c>
      <c r="O8" s="363">
        <v>24</v>
      </c>
      <c r="P8" s="425">
        <v>26</v>
      </c>
      <c r="Q8" s="426">
        <v>29</v>
      </c>
      <c r="R8" s="342">
        <v>18</v>
      </c>
      <c r="S8" s="385">
        <v>0</v>
      </c>
      <c r="T8" s="342">
        <v>23</v>
      </c>
      <c r="U8" s="342">
        <v>22</v>
      </c>
      <c r="V8" s="342">
        <v>25</v>
      </c>
      <c r="W8" s="385">
        <v>0</v>
      </c>
      <c r="X8" s="385">
        <v>0</v>
      </c>
      <c r="Y8" s="329"/>
      <c r="Z8" s="577">
        <v>208</v>
      </c>
      <c r="AA8" s="371">
        <v>0.45</v>
      </c>
      <c r="AB8" s="368">
        <v>0.49</v>
      </c>
      <c r="AC8" s="368">
        <v>0.06</v>
      </c>
      <c r="AD8" s="368">
        <v>0</v>
      </c>
      <c r="AE8" s="368" t="s">
        <v>217</v>
      </c>
      <c r="AF8" s="368">
        <v>0.03</v>
      </c>
      <c r="AG8" s="368">
        <v>0.18</v>
      </c>
      <c r="AH8" s="368">
        <v>0.32</v>
      </c>
      <c r="AI8" s="368" t="s">
        <v>217</v>
      </c>
      <c r="AJ8" s="368" t="s">
        <v>217</v>
      </c>
      <c r="AK8" s="329"/>
      <c r="AL8" s="577">
        <v>208</v>
      </c>
      <c r="AM8" s="371">
        <v>0.27</v>
      </c>
      <c r="AN8" s="368">
        <v>0.15</v>
      </c>
      <c r="AO8" s="368">
        <v>0.04</v>
      </c>
      <c r="AP8" s="368">
        <v>0</v>
      </c>
      <c r="AQ8" s="368" t="s">
        <v>217</v>
      </c>
      <c r="AR8" s="368">
        <v>0.03</v>
      </c>
      <c r="AS8" s="368">
        <v>0.08</v>
      </c>
      <c r="AT8" s="368">
        <v>0.2</v>
      </c>
      <c r="AU8" s="368" t="s">
        <v>217</v>
      </c>
      <c r="AV8" s="368" t="s">
        <v>217</v>
      </c>
      <c r="AW8" s="329"/>
    </row>
    <row r="9" spans="1:49" ht="17" thickBot="1">
      <c r="A9" s="329"/>
      <c r="M9" s="329"/>
      <c r="N9" s="346">
        <v>211</v>
      </c>
      <c r="O9" s="344">
        <v>38</v>
      </c>
      <c r="P9" s="421">
        <v>43</v>
      </c>
      <c r="Q9" s="423">
        <v>49</v>
      </c>
      <c r="R9" s="344">
        <v>26</v>
      </c>
      <c r="S9" s="342">
        <v>32</v>
      </c>
      <c r="T9" s="342">
        <v>25</v>
      </c>
      <c r="U9" s="342">
        <v>44</v>
      </c>
      <c r="V9" s="342">
        <v>38</v>
      </c>
      <c r="W9" s="342">
        <v>32</v>
      </c>
      <c r="X9" s="342">
        <v>29</v>
      </c>
      <c r="Y9" s="329"/>
      <c r="Z9" s="577">
        <v>211</v>
      </c>
      <c r="AA9" s="371">
        <v>0.3</v>
      </c>
      <c r="AB9" s="368">
        <v>0.5</v>
      </c>
      <c r="AC9" s="368">
        <v>0.09</v>
      </c>
      <c r="AD9" s="368">
        <v>0.24</v>
      </c>
      <c r="AE9" s="368">
        <v>0.1</v>
      </c>
      <c r="AF9" s="368">
        <v>0.3</v>
      </c>
      <c r="AG9" s="368">
        <v>0.39</v>
      </c>
      <c r="AH9" s="368">
        <v>0.21</v>
      </c>
      <c r="AI9" s="368">
        <v>0</v>
      </c>
      <c r="AJ9" s="368">
        <v>0.13</v>
      </c>
      <c r="AK9" s="329"/>
      <c r="AL9" s="577">
        <v>211</v>
      </c>
      <c r="AM9" s="371">
        <v>0.18</v>
      </c>
      <c r="AN9" s="368">
        <v>0.28000000000000003</v>
      </c>
      <c r="AO9" s="368">
        <v>0.02</v>
      </c>
      <c r="AP9" s="368">
        <v>0.05</v>
      </c>
      <c r="AQ9" s="368">
        <v>0.02</v>
      </c>
      <c r="AR9" s="368">
        <v>0.06</v>
      </c>
      <c r="AS9" s="368">
        <v>0.14000000000000001</v>
      </c>
      <c r="AT9" s="368">
        <v>0.11</v>
      </c>
      <c r="AU9" s="368">
        <v>0</v>
      </c>
      <c r="AV9" s="368">
        <v>0.03</v>
      </c>
      <c r="AW9" s="329"/>
    </row>
    <row r="10" spans="1:49">
      <c r="A10" s="329"/>
      <c r="M10" s="329"/>
      <c r="N10" s="346">
        <v>212</v>
      </c>
      <c r="O10" s="344">
        <v>49</v>
      </c>
      <c r="P10" s="342">
        <v>1</v>
      </c>
      <c r="Q10" s="446">
        <v>32</v>
      </c>
      <c r="R10" s="342">
        <v>6</v>
      </c>
      <c r="S10" s="342">
        <v>15</v>
      </c>
      <c r="T10" s="385">
        <v>0</v>
      </c>
      <c r="U10" s="385">
        <v>0</v>
      </c>
      <c r="V10" s="385">
        <v>0</v>
      </c>
      <c r="W10" s="385">
        <v>0</v>
      </c>
      <c r="X10" s="385">
        <v>0</v>
      </c>
      <c r="Y10" s="329"/>
      <c r="Z10" s="577">
        <v>212</v>
      </c>
      <c r="AA10" s="371">
        <v>0.33</v>
      </c>
      <c r="AB10" s="368" t="s">
        <v>217</v>
      </c>
      <c r="AC10" s="368">
        <v>0.2</v>
      </c>
      <c r="AD10" s="368">
        <v>0</v>
      </c>
      <c r="AE10" s="368">
        <v>0.34</v>
      </c>
      <c r="AF10" s="368" t="s">
        <v>217</v>
      </c>
      <c r="AG10" s="368" t="s">
        <v>217</v>
      </c>
      <c r="AH10" s="368" t="s">
        <v>217</v>
      </c>
      <c r="AI10" s="368" t="s">
        <v>217</v>
      </c>
      <c r="AJ10" s="368" t="s">
        <v>217</v>
      </c>
      <c r="AK10" s="329"/>
      <c r="AL10" s="577">
        <v>212</v>
      </c>
      <c r="AM10" s="371">
        <v>0.11</v>
      </c>
      <c r="AN10" s="368" t="s">
        <v>217</v>
      </c>
      <c r="AO10" s="368">
        <v>0.09</v>
      </c>
      <c r="AP10" s="368">
        <v>0</v>
      </c>
      <c r="AQ10" s="368">
        <v>0.12</v>
      </c>
      <c r="AR10" s="368" t="s">
        <v>217</v>
      </c>
      <c r="AS10" s="368" t="s">
        <v>217</v>
      </c>
      <c r="AT10" s="368" t="s">
        <v>217</v>
      </c>
      <c r="AU10" s="368" t="s">
        <v>217</v>
      </c>
      <c r="AV10" s="368" t="s">
        <v>217</v>
      </c>
      <c r="AW10" s="329"/>
    </row>
    <row r="11" spans="1:49" ht="17" thickBot="1">
      <c r="A11" s="329"/>
      <c r="M11" s="329"/>
      <c r="N11" s="346" t="s">
        <v>295</v>
      </c>
      <c r="O11" s="344">
        <v>17</v>
      </c>
      <c r="P11" s="447">
        <v>9</v>
      </c>
      <c r="Q11" s="385">
        <v>0</v>
      </c>
      <c r="R11" s="448">
        <v>0</v>
      </c>
      <c r="S11" s="449">
        <v>0</v>
      </c>
      <c r="T11" s="382" t="s">
        <v>296</v>
      </c>
      <c r="U11" s="382">
        <v>0</v>
      </c>
      <c r="V11" s="442">
        <v>0</v>
      </c>
      <c r="W11" s="382">
        <v>0</v>
      </c>
      <c r="X11" s="382">
        <v>0</v>
      </c>
      <c r="Y11" s="329"/>
      <c r="Z11" s="577">
        <v>213</v>
      </c>
      <c r="AA11" s="371">
        <v>0.49</v>
      </c>
      <c r="AB11" s="368">
        <v>0.3</v>
      </c>
      <c r="AC11" s="368" t="s">
        <v>217</v>
      </c>
      <c r="AD11" s="368" t="s">
        <v>217</v>
      </c>
      <c r="AE11" s="368" t="s">
        <v>217</v>
      </c>
      <c r="AF11" s="368" t="s">
        <v>217</v>
      </c>
      <c r="AG11" s="368" t="s">
        <v>217</v>
      </c>
      <c r="AH11" s="368" t="s">
        <v>217</v>
      </c>
      <c r="AI11" s="368" t="s">
        <v>217</v>
      </c>
      <c r="AJ11" s="368" t="s">
        <v>217</v>
      </c>
      <c r="AK11" s="329"/>
      <c r="AL11" s="577">
        <v>213</v>
      </c>
      <c r="AM11" s="371">
        <v>0.28999999999999998</v>
      </c>
      <c r="AN11" s="368">
        <v>0.2</v>
      </c>
      <c r="AO11" s="368" t="s">
        <v>217</v>
      </c>
      <c r="AP11" s="368" t="s">
        <v>217</v>
      </c>
      <c r="AQ11" s="368" t="s">
        <v>217</v>
      </c>
      <c r="AR11" s="368" t="s">
        <v>217</v>
      </c>
      <c r="AS11" s="368" t="s">
        <v>217</v>
      </c>
      <c r="AT11" s="368" t="s">
        <v>217</v>
      </c>
      <c r="AU11" s="368" t="s">
        <v>217</v>
      </c>
      <c r="AV11" s="368" t="s">
        <v>217</v>
      </c>
      <c r="AW11" s="329"/>
    </row>
    <row r="12" spans="1:49" ht="17" thickBot="1">
      <c r="A12" s="329"/>
      <c r="M12" s="329"/>
      <c r="N12" s="346">
        <v>214</v>
      </c>
      <c r="O12" s="344">
        <v>25</v>
      </c>
      <c r="P12" s="427">
        <v>26</v>
      </c>
      <c r="Q12" s="423">
        <v>15</v>
      </c>
      <c r="R12" s="383">
        <v>1</v>
      </c>
      <c r="S12" s="342">
        <v>33</v>
      </c>
      <c r="T12" s="342">
        <v>15</v>
      </c>
      <c r="U12" s="342">
        <v>11</v>
      </c>
      <c r="V12" s="442">
        <v>0</v>
      </c>
      <c r="W12" s="382">
        <v>0</v>
      </c>
      <c r="X12" s="382">
        <v>0</v>
      </c>
      <c r="Y12" s="329"/>
      <c r="Z12" s="577">
        <v>214</v>
      </c>
      <c r="AA12" s="371">
        <v>0.36</v>
      </c>
      <c r="AB12" s="368">
        <v>0.51</v>
      </c>
      <c r="AC12" s="368">
        <v>0</v>
      </c>
      <c r="AD12" s="368">
        <v>0</v>
      </c>
      <c r="AE12" s="368">
        <v>0.19</v>
      </c>
      <c r="AF12" s="368">
        <v>0.44</v>
      </c>
      <c r="AG12" s="368">
        <v>0</v>
      </c>
      <c r="AH12" s="368" t="s">
        <v>217</v>
      </c>
      <c r="AI12" s="368" t="s">
        <v>217</v>
      </c>
      <c r="AJ12" s="368" t="s">
        <v>217</v>
      </c>
      <c r="AK12" s="329"/>
      <c r="AL12" s="577">
        <v>214</v>
      </c>
      <c r="AM12" s="371">
        <v>0.17</v>
      </c>
      <c r="AN12" s="368">
        <v>0.26</v>
      </c>
      <c r="AO12" s="368">
        <v>0</v>
      </c>
      <c r="AP12" s="368">
        <v>0</v>
      </c>
      <c r="AQ12" s="368">
        <v>0.12</v>
      </c>
      <c r="AR12" s="368">
        <v>0.33</v>
      </c>
      <c r="AS12" s="368">
        <v>0</v>
      </c>
      <c r="AT12" s="368" t="s">
        <v>217</v>
      </c>
      <c r="AU12" s="368" t="s">
        <v>217</v>
      </c>
      <c r="AV12" s="368" t="s">
        <v>217</v>
      </c>
      <c r="AW12" s="329"/>
    </row>
    <row r="13" spans="1:49" ht="17" thickBot="1">
      <c r="A13" s="329"/>
      <c r="M13" s="329"/>
      <c r="N13" s="346">
        <v>216</v>
      </c>
      <c r="O13" s="426">
        <v>31</v>
      </c>
      <c r="P13" s="342">
        <v>46</v>
      </c>
      <c r="Q13" s="349">
        <v>44</v>
      </c>
      <c r="R13" s="342">
        <v>33</v>
      </c>
      <c r="S13" s="342">
        <v>47</v>
      </c>
      <c r="T13" s="342">
        <v>34</v>
      </c>
      <c r="U13" s="441">
        <v>0</v>
      </c>
      <c r="V13" s="423">
        <v>26</v>
      </c>
      <c r="W13" s="344">
        <v>24</v>
      </c>
      <c r="X13" s="342">
        <v>17</v>
      </c>
      <c r="Y13" s="329"/>
      <c r="Z13" s="577">
        <v>216</v>
      </c>
      <c r="AA13" s="371">
        <v>0.08</v>
      </c>
      <c r="AB13" s="368">
        <v>0.32</v>
      </c>
      <c r="AC13" s="368">
        <v>0.45</v>
      </c>
      <c r="AD13" s="368">
        <v>0.53</v>
      </c>
      <c r="AE13" s="368">
        <v>0.4</v>
      </c>
      <c r="AF13" s="368">
        <v>0</v>
      </c>
      <c r="AG13" s="368" t="s">
        <v>217</v>
      </c>
      <c r="AH13" s="368">
        <v>0.06</v>
      </c>
      <c r="AI13" s="368">
        <v>0.2</v>
      </c>
      <c r="AJ13" s="368">
        <v>0.05</v>
      </c>
      <c r="AK13" s="329"/>
      <c r="AL13" s="577">
        <v>216</v>
      </c>
      <c r="AM13" s="371">
        <v>0.04</v>
      </c>
      <c r="AN13" s="368">
        <v>0.18</v>
      </c>
      <c r="AO13" s="368">
        <v>0.11</v>
      </c>
      <c r="AP13" s="368">
        <v>0.34</v>
      </c>
      <c r="AQ13" s="368">
        <v>0.25</v>
      </c>
      <c r="AR13" s="368">
        <v>0</v>
      </c>
      <c r="AS13" s="368" t="s">
        <v>217</v>
      </c>
      <c r="AT13" s="368">
        <v>0.02</v>
      </c>
      <c r="AU13" s="368">
        <v>0.06</v>
      </c>
      <c r="AV13" s="368">
        <v>0.02</v>
      </c>
      <c r="AW13" s="329"/>
    </row>
    <row r="14" spans="1:49" ht="17" thickBot="1">
      <c r="A14" s="329"/>
      <c r="M14" s="329"/>
      <c r="N14" s="427">
        <v>219</v>
      </c>
      <c r="O14" s="423">
        <v>20</v>
      </c>
      <c r="P14" s="344">
        <v>61</v>
      </c>
      <c r="Q14" s="342">
        <v>37</v>
      </c>
      <c r="R14" s="342">
        <v>47</v>
      </c>
      <c r="S14" s="342">
        <v>35</v>
      </c>
      <c r="T14" s="342">
        <v>44</v>
      </c>
      <c r="U14" s="342">
        <v>42</v>
      </c>
      <c r="V14" s="349">
        <v>50</v>
      </c>
      <c r="W14" s="342">
        <v>48</v>
      </c>
      <c r="X14" s="342">
        <v>43</v>
      </c>
      <c r="Y14" s="329"/>
      <c r="Z14" s="577">
        <v>219</v>
      </c>
      <c r="AA14" s="371">
        <v>0.34</v>
      </c>
      <c r="AB14" s="368">
        <v>0.45</v>
      </c>
      <c r="AC14" s="368">
        <v>0.21</v>
      </c>
      <c r="AD14" s="368">
        <v>0.49</v>
      </c>
      <c r="AE14" s="368">
        <v>0.48</v>
      </c>
      <c r="AF14" s="368">
        <v>0.55000000000000004</v>
      </c>
      <c r="AG14" s="368">
        <v>0.16</v>
      </c>
      <c r="AH14" s="368">
        <v>0.27</v>
      </c>
      <c r="AI14" s="368">
        <v>0.56999999999999995</v>
      </c>
      <c r="AJ14" s="368">
        <v>0.28999999999999998</v>
      </c>
      <c r="AK14" s="329"/>
      <c r="AL14" s="577">
        <v>219</v>
      </c>
      <c r="AM14" s="371">
        <v>0.14000000000000001</v>
      </c>
      <c r="AN14" s="368">
        <v>0.32</v>
      </c>
      <c r="AO14" s="368">
        <v>0.15</v>
      </c>
      <c r="AP14" s="368">
        <v>0.3</v>
      </c>
      <c r="AQ14" s="368">
        <v>0.22</v>
      </c>
      <c r="AR14" s="368">
        <v>0.32</v>
      </c>
      <c r="AS14" s="368">
        <v>0</v>
      </c>
      <c r="AT14" s="368">
        <v>0.19</v>
      </c>
      <c r="AU14" s="368">
        <v>0.27</v>
      </c>
      <c r="AV14" s="368">
        <v>0.01</v>
      </c>
      <c r="AW14" s="329"/>
    </row>
    <row r="15" spans="1:49" ht="17" thickBot="1">
      <c r="A15" s="329"/>
      <c r="M15" s="329"/>
      <c r="N15" s="346">
        <v>221</v>
      </c>
      <c r="O15" s="428">
        <v>15</v>
      </c>
      <c r="P15" s="385">
        <v>0</v>
      </c>
      <c r="Q15" s="385">
        <v>0</v>
      </c>
      <c r="R15" s="385">
        <v>0</v>
      </c>
      <c r="S15" s="385">
        <v>0</v>
      </c>
      <c r="T15" s="385">
        <v>0</v>
      </c>
      <c r="U15" s="385">
        <v>0</v>
      </c>
      <c r="V15" s="385">
        <v>0</v>
      </c>
      <c r="W15" s="385">
        <v>0</v>
      </c>
      <c r="X15" s="385">
        <v>0</v>
      </c>
      <c r="Y15" s="329"/>
      <c r="Z15" s="577">
        <v>221</v>
      </c>
      <c r="AA15" s="371">
        <v>0.56999999999999995</v>
      </c>
      <c r="AB15" s="368" t="s">
        <v>217</v>
      </c>
      <c r="AC15" s="368" t="s">
        <v>217</v>
      </c>
      <c r="AD15" s="368" t="s">
        <v>217</v>
      </c>
      <c r="AE15" s="368" t="s">
        <v>217</v>
      </c>
      <c r="AF15" s="368" t="s">
        <v>217</v>
      </c>
      <c r="AG15" s="368" t="s">
        <v>217</v>
      </c>
      <c r="AH15" s="368" t="s">
        <v>217</v>
      </c>
      <c r="AI15" s="368" t="s">
        <v>217</v>
      </c>
      <c r="AJ15" s="368" t="s">
        <v>217</v>
      </c>
      <c r="AK15" s="329"/>
      <c r="AL15" s="577">
        <v>221</v>
      </c>
      <c r="AM15" s="371">
        <v>0.35</v>
      </c>
      <c r="AN15" s="368" t="s">
        <v>217</v>
      </c>
      <c r="AO15" s="368" t="s">
        <v>217</v>
      </c>
      <c r="AP15" s="368" t="s">
        <v>217</v>
      </c>
      <c r="AQ15" s="368" t="s">
        <v>217</v>
      </c>
      <c r="AR15" s="368" t="s">
        <v>217</v>
      </c>
      <c r="AS15" s="368" t="s">
        <v>217</v>
      </c>
      <c r="AT15" s="368" t="s">
        <v>217</v>
      </c>
      <c r="AU15" s="368" t="s">
        <v>217</v>
      </c>
      <c r="AV15" s="368" t="s">
        <v>217</v>
      </c>
      <c r="AW15" s="329"/>
    </row>
    <row r="16" spans="1:49" ht="17" thickBot="1">
      <c r="A16" s="329"/>
      <c r="M16" s="329"/>
      <c r="N16" s="427">
        <v>222</v>
      </c>
      <c r="O16" s="423">
        <v>26</v>
      </c>
      <c r="P16" s="344">
        <v>34</v>
      </c>
      <c r="Q16" s="342">
        <v>0</v>
      </c>
      <c r="R16" s="342">
        <v>0</v>
      </c>
      <c r="S16" s="385">
        <v>0</v>
      </c>
      <c r="T16" s="385">
        <v>0</v>
      </c>
      <c r="U16" s="385">
        <v>0</v>
      </c>
      <c r="V16" s="385">
        <v>0</v>
      </c>
      <c r="W16" s="385">
        <v>0</v>
      </c>
      <c r="X16" s="385">
        <v>0</v>
      </c>
      <c r="Y16" s="329"/>
      <c r="Z16" s="577">
        <v>222</v>
      </c>
      <c r="AA16" s="371">
        <v>0.53</v>
      </c>
      <c r="AB16" s="368">
        <v>0.42</v>
      </c>
      <c r="AC16" s="368" t="s">
        <v>217</v>
      </c>
      <c r="AD16" s="368" t="s">
        <v>217</v>
      </c>
      <c r="AE16" s="368" t="s">
        <v>217</v>
      </c>
      <c r="AF16" s="368" t="s">
        <v>217</v>
      </c>
      <c r="AG16" s="368" t="s">
        <v>217</v>
      </c>
      <c r="AH16" s="368" t="s">
        <v>217</v>
      </c>
      <c r="AI16" s="368" t="s">
        <v>217</v>
      </c>
      <c r="AJ16" s="368" t="s">
        <v>217</v>
      </c>
      <c r="AK16" s="329"/>
      <c r="AL16" s="577">
        <v>222</v>
      </c>
      <c r="AM16" s="371">
        <v>0.25</v>
      </c>
      <c r="AN16" s="368">
        <v>0.17</v>
      </c>
      <c r="AO16" s="368" t="s">
        <v>217</v>
      </c>
      <c r="AP16" s="368" t="s">
        <v>217</v>
      </c>
      <c r="AQ16" s="368" t="s">
        <v>217</v>
      </c>
      <c r="AR16" s="368" t="s">
        <v>217</v>
      </c>
      <c r="AS16" s="368" t="s">
        <v>217</v>
      </c>
      <c r="AT16" s="368" t="s">
        <v>217</v>
      </c>
      <c r="AU16" s="368" t="s">
        <v>217</v>
      </c>
      <c r="AV16" s="368" t="s">
        <v>217</v>
      </c>
      <c r="AW16" s="329"/>
    </row>
    <row r="17" spans="1:49" ht="17" thickBot="1">
      <c r="A17" s="329"/>
      <c r="M17" s="329"/>
      <c r="N17" s="346">
        <v>223</v>
      </c>
      <c r="O17" s="348">
        <v>33</v>
      </c>
      <c r="P17" s="342">
        <v>57</v>
      </c>
      <c r="Q17" s="342">
        <v>40</v>
      </c>
      <c r="R17" s="342">
        <v>48</v>
      </c>
      <c r="S17" s="342">
        <v>43</v>
      </c>
      <c r="T17" s="342">
        <v>43</v>
      </c>
      <c r="U17" s="424">
        <v>5</v>
      </c>
      <c r="V17" s="389">
        <v>0</v>
      </c>
      <c r="W17" s="389">
        <v>0</v>
      </c>
      <c r="X17" s="342">
        <v>2</v>
      </c>
      <c r="Y17" s="329"/>
      <c r="Z17" s="577">
        <v>223</v>
      </c>
      <c r="AA17" s="371">
        <v>0.52</v>
      </c>
      <c r="AB17" s="368">
        <v>0.49</v>
      </c>
      <c r="AC17" s="368">
        <v>0.61</v>
      </c>
      <c r="AD17" s="368">
        <v>0.37</v>
      </c>
      <c r="AE17" s="368">
        <v>0.89</v>
      </c>
      <c r="AF17" s="368">
        <v>0.55000000000000004</v>
      </c>
      <c r="AG17" s="368">
        <v>0</v>
      </c>
      <c r="AH17" s="368" t="s">
        <v>217</v>
      </c>
      <c r="AI17" s="368" t="s">
        <v>217</v>
      </c>
      <c r="AJ17" s="368">
        <v>0</v>
      </c>
      <c r="AK17" s="329"/>
      <c r="AL17" s="577">
        <v>223</v>
      </c>
      <c r="AM17" s="371">
        <v>0</v>
      </c>
      <c r="AN17" s="368">
        <v>0.12</v>
      </c>
      <c r="AO17" s="368">
        <v>0.13</v>
      </c>
      <c r="AP17" s="368">
        <v>0.1</v>
      </c>
      <c r="AQ17" s="368">
        <v>0.17</v>
      </c>
      <c r="AR17" s="368">
        <v>0.18</v>
      </c>
      <c r="AS17" s="368">
        <v>0</v>
      </c>
      <c r="AT17" s="368" t="s">
        <v>217</v>
      </c>
      <c r="AU17" s="368" t="s">
        <v>217</v>
      </c>
      <c r="AV17" s="368">
        <v>0</v>
      </c>
      <c r="AW17" s="329"/>
    </row>
    <row r="18" spans="1:49" ht="17" thickBot="1">
      <c r="A18" s="329"/>
      <c r="M18" s="329"/>
      <c r="N18" s="346">
        <v>224</v>
      </c>
      <c r="O18" s="344">
        <v>5</v>
      </c>
      <c r="P18" s="385">
        <v>0</v>
      </c>
      <c r="Q18" s="385">
        <v>0</v>
      </c>
      <c r="R18" s="385">
        <v>0</v>
      </c>
      <c r="S18" s="385">
        <v>0</v>
      </c>
      <c r="T18" s="429">
        <v>0</v>
      </c>
      <c r="U18" s="423">
        <v>36</v>
      </c>
      <c r="V18" s="344">
        <v>10</v>
      </c>
      <c r="W18" s="342">
        <v>4</v>
      </c>
      <c r="X18" s="342">
        <v>0</v>
      </c>
      <c r="Y18" s="329"/>
      <c r="Z18" s="577">
        <v>224</v>
      </c>
      <c r="AA18" s="371">
        <v>0.18</v>
      </c>
      <c r="AB18" s="368" t="s">
        <v>217</v>
      </c>
      <c r="AC18" s="368" t="s">
        <v>217</v>
      </c>
      <c r="AD18" s="368" t="s">
        <v>217</v>
      </c>
      <c r="AE18" s="368" t="s">
        <v>217</v>
      </c>
      <c r="AF18" s="368" t="s">
        <v>217</v>
      </c>
      <c r="AG18" s="368">
        <v>0.05</v>
      </c>
      <c r="AH18" s="368">
        <v>7.0000000000000007E-2</v>
      </c>
      <c r="AI18" s="368">
        <v>0.1</v>
      </c>
      <c r="AJ18" s="368" t="s">
        <v>217</v>
      </c>
      <c r="AK18" s="329"/>
      <c r="AL18" s="577">
        <v>224</v>
      </c>
      <c r="AM18" s="371">
        <v>0.08</v>
      </c>
      <c r="AN18" s="368" t="s">
        <v>217</v>
      </c>
      <c r="AO18" s="368" t="s">
        <v>217</v>
      </c>
      <c r="AP18" s="368" t="s">
        <v>217</v>
      </c>
      <c r="AQ18" s="368" t="s">
        <v>217</v>
      </c>
      <c r="AR18" s="368" t="s">
        <v>217</v>
      </c>
      <c r="AS18" s="368">
        <v>0.04</v>
      </c>
      <c r="AT18" s="368">
        <v>0</v>
      </c>
      <c r="AU18" s="368">
        <v>0</v>
      </c>
      <c r="AV18" s="368" t="s">
        <v>217</v>
      </c>
      <c r="AW18" s="329"/>
    </row>
    <row r="19" spans="1:49" ht="17" thickBot="1">
      <c r="A19" s="329"/>
      <c r="M19" s="329"/>
      <c r="N19" s="346">
        <v>225</v>
      </c>
      <c r="O19" s="426">
        <v>27</v>
      </c>
      <c r="P19" s="342">
        <v>43</v>
      </c>
      <c r="Q19" s="342">
        <v>27</v>
      </c>
      <c r="R19" s="342">
        <v>10</v>
      </c>
      <c r="S19" s="342">
        <v>2</v>
      </c>
      <c r="T19" s="342">
        <v>29</v>
      </c>
      <c r="U19" s="349">
        <v>46</v>
      </c>
      <c r="V19" s="342">
        <v>23</v>
      </c>
      <c r="W19" s="342">
        <v>22</v>
      </c>
      <c r="X19" s="342">
        <v>48</v>
      </c>
      <c r="Y19" s="329"/>
      <c r="Z19" s="577">
        <v>225</v>
      </c>
      <c r="AA19" s="371">
        <v>0.35</v>
      </c>
      <c r="AB19" s="368">
        <v>0.83</v>
      </c>
      <c r="AC19" s="368">
        <v>0.82</v>
      </c>
      <c r="AD19" s="368">
        <v>0.44</v>
      </c>
      <c r="AE19" s="368">
        <v>0</v>
      </c>
      <c r="AF19" s="368">
        <v>0.34</v>
      </c>
      <c r="AG19" s="368">
        <v>0.37</v>
      </c>
      <c r="AH19" s="368">
        <v>0.56000000000000005</v>
      </c>
      <c r="AI19" s="368">
        <v>0.37</v>
      </c>
      <c r="AJ19" s="368">
        <v>0.36</v>
      </c>
      <c r="AK19" s="329"/>
      <c r="AL19" s="577">
        <v>225</v>
      </c>
      <c r="AM19" s="371">
        <v>0.08</v>
      </c>
      <c r="AN19" s="368">
        <v>0.28000000000000003</v>
      </c>
      <c r="AO19" s="368">
        <v>0.24</v>
      </c>
      <c r="AP19" s="368">
        <v>0.06</v>
      </c>
      <c r="AQ19" s="368">
        <v>0</v>
      </c>
      <c r="AR19" s="368">
        <v>7.0000000000000007E-2</v>
      </c>
      <c r="AS19" s="368">
        <v>0.22</v>
      </c>
      <c r="AT19" s="368">
        <v>0</v>
      </c>
      <c r="AU19" s="368">
        <v>0.23</v>
      </c>
      <c r="AV19" s="368">
        <v>0.17</v>
      </c>
      <c r="AW19" s="329"/>
    </row>
    <row r="20" spans="1:49" ht="17" thickBot="1">
      <c r="A20" s="329"/>
      <c r="M20" s="329"/>
      <c r="N20" s="427">
        <v>226</v>
      </c>
      <c r="O20" s="423">
        <v>26</v>
      </c>
      <c r="P20" s="344">
        <v>57</v>
      </c>
      <c r="Q20" s="342">
        <v>42</v>
      </c>
      <c r="R20" s="342">
        <v>57</v>
      </c>
      <c r="S20" s="382">
        <v>1</v>
      </c>
      <c r="T20" s="342">
        <v>53</v>
      </c>
      <c r="U20" s="342">
        <v>24</v>
      </c>
      <c r="V20" s="342">
        <v>41</v>
      </c>
      <c r="W20" s="342">
        <v>43</v>
      </c>
      <c r="X20" s="342">
        <v>28</v>
      </c>
      <c r="Y20" s="329"/>
      <c r="Z20" s="577">
        <v>226</v>
      </c>
      <c r="AA20" s="371">
        <v>0.02</v>
      </c>
      <c r="AB20" s="368">
        <v>0.44</v>
      </c>
      <c r="AC20" s="368">
        <v>0.27</v>
      </c>
      <c r="AD20" s="368">
        <v>0.66</v>
      </c>
      <c r="AE20" s="368" t="s">
        <v>217</v>
      </c>
      <c r="AF20" s="368">
        <v>0.39</v>
      </c>
      <c r="AG20" s="368">
        <v>0.44</v>
      </c>
      <c r="AH20" s="368">
        <v>0.57999999999999996</v>
      </c>
      <c r="AI20" s="368">
        <v>0.38</v>
      </c>
      <c r="AJ20" s="368">
        <v>0.72</v>
      </c>
      <c r="AK20" s="329"/>
      <c r="AL20" s="577">
        <v>226</v>
      </c>
      <c r="AM20" s="371">
        <v>0</v>
      </c>
      <c r="AN20" s="368">
        <v>0.26</v>
      </c>
      <c r="AO20" s="368">
        <v>7.0000000000000007E-2</v>
      </c>
      <c r="AP20" s="368">
        <v>0.2</v>
      </c>
      <c r="AQ20" s="368" t="s">
        <v>217</v>
      </c>
      <c r="AR20" s="368">
        <v>0.04</v>
      </c>
      <c r="AS20" s="368">
        <v>0</v>
      </c>
      <c r="AT20" s="368">
        <v>0.16</v>
      </c>
      <c r="AU20" s="368">
        <v>0.1</v>
      </c>
      <c r="AV20" s="368">
        <v>0.06</v>
      </c>
      <c r="AW20" s="329"/>
    </row>
    <row r="21" spans="1:49" ht="17" thickBot="1">
      <c r="A21" s="329"/>
      <c r="M21" s="329"/>
      <c r="N21" s="427">
        <v>227</v>
      </c>
      <c r="O21" s="425">
        <v>26</v>
      </c>
      <c r="P21" s="426">
        <v>44</v>
      </c>
      <c r="Q21" s="342">
        <v>44</v>
      </c>
      <c r="R21" s="342">
        <v>57</v>
      </c>
      <c r="S21" s="342">
        <v>57</v>
      </c>
      <c r="T21" s="342">
        <v>49</v>
      </c>
      <c r="U21" s="342">
        <v>57</v>
      </c>
      <c r="V21" s="342">
        <v>50</v>
      </c>
      <c r="W21" s="342">
        <v>51</v>
      </c>
      <c r="X21" s="342">
        <v>38</v>
      </c>
      <c r="Y21" s="329"/>
      <c r="Z21" s="577">
        <v>227</v>
      </c>
      <c r="AA21" s="371">
        <v>0.01</v>
      </c>
      <c r="AB21" s="368">
        <v>0.18</v>
      </c>
      <c r="AC21" s="368">
        <v>0.42</v>
      </c>
      <c r="AD21" s="368">
        <v>0.49</v>
      </c>
      <c r="AE21" s="368">
        <v>0.48</v>
      </c>
      <c r="AF21" s="368">
        <v>0.56000000000000005</v>
      </c>
      <c r="AG21" s="368">
        <v>0.28000000000000003</v>
      </c>
      <c r="AH21" s="368">
        <v>0.28999999999999998</v>
      </c>
      <c r="AI21" s="368">
        <v>0.42</v>
      </c>
      <c r="AJ21" s="368">
        <v>0.36</v>
      </c>
      <c r="AK21" s="329"/>
      <c r="AL21" s="577">
        <v>227</v>
      </c>
      <c r="AM21" s="371">
        <v>0</v>
      </c>
      <c r="AN21" s="368">
        <v>0.02</v>
      </c>
      <c r="AO21" s="368">
        <v>0.23</v>
      </c>
      <c r="AP21" s="368">
        <v>0.3</v>
      </c>
      <c r="AQ21" s="368">
        <v>0.25</v>
      </c>
      <c r="AR21" s="368">
        <v>0.23</v>
      </c>
      <c r="AS21" s="368">
        <v>0.17</v>
      </c>
      <c r="AT21" s="368">
        <v>0.15</v>
      </c>
      <c r="AU21" s="368">
        <v>0.2</v>
      </c>
      <c r="AV21" s="368">
        <v>0.13</v>
      </c>
      <c r="AW21" s="329"/>
    </row>
    <row r="22" spans="1:49" ht="17" thickBot="1">
      <c r="A22" s="329"/>
      <c r="M22" s="329"/>
      <c r="N22" s="346">
        <v>228</v>
      </c>
      <c r="O22" s="431">
        <v>27</v>
      </c>
      <c r="P22" s="423">
        <v>40</v>
      </c>
      <c r="Q22" s="344">
        <v>29</v>
      </c>
      <c r="R22" s="342">
        <v>39</v>
      </c>
      <c r="S22" s="342">
        <v>43</v>
      </c>
      <c r="T22" s="342">
        <v>33</v>
      </c>
      <c r="U22" s="342">
        <v>35</v>
      </c>
      <c r="V22" s="342">
        <v>23</v>
      </c>
      <c r="W22" s="342">
        <v>28</v>
      </c>
      <c r="X22" s="342">
        <v>33</v>
      </c>
      <c r="Y22" s="329"/>
      <c r="Z22" s="577">
        <v>228</v>
      </c>
      <c r="AA22" s="371">
        <v>0.45</v>
      </c>
      <c r="AB22" s="368">
        <v>0.14000000000000001</v>
      </c>
      <c r="AC22" s="368">
        <v>0.56999999999999995</v>
      </c>
      <c r="AD22" s="368">
        <v>0.43</v>
      </c>
      <c r="AE22" s="368">
        <v>0.51</v>
      </c>
      <c r="AF22" s="368">
        <v>0.52</v>
      </c>
      <c r="AG22" s="368">
        <v>0.59</v>
      </c>
      <c r="AH22" s="368">
        <v>0.31</v>
      </c>
      <c r="AI22" s="368">
        <v>0.44</v>
      </c>
      <c r="AJ22" s="368">
        <v>0.71</v>
      </c>
      <c r="AK22" s="329"/>
      <c r="AL22" s="577">
        <v>228</v>
      </c>
      <c r="AM22" s="371">
        <v>0.14000000000000001</v>
      </c>
      <c r="AN22" s="368">
        <v>7.0000000000000007E-2</v>
      </c>
      <c r="AO22" s="368">
        <v>0.27</v>
      </c>
      <c r="AP22" s="368">
        <v>0.23</v>
      </c>
      <c r="AQ22" s="368">
        <v>0.22</v>
      </c>
      <c r="AR22" s="368">
        <v>0.21</v>
      </c>
      <c r="AS22" s="368">
        <v>0.39</v>
      </c>
      <c r="AT22" s="368">
        <v>0</v>
      </c>
      <c r="AU22" s="368">
        <v>0</v>
      </c>
      <c r="AV22" s="368">
        <v>0</v>
      </c>
      <c r="AW22" s="329"/>
    </row>
    <row r="23" spans="1:49" ht="17" thickBot="1">
      <c r="A23" s="329"/>
      <c r="M23" s="329"/>
      <c r="N23" s="427">
        <v>229</v>
      </c>
      <c r="O23" s="423">
        <v>30</v>
      </c>
      <c r="P23" s="433">
        <v>0</v>
      </c>
      <c r="Q23" s="389">
        <v>0</v>
      </c>
      <c r="R23" s="342">
        <v>3</v>
      </c>
      <c r="S23" s="389">
        <v>0</v>
      </c>
      <c r="T23" s="385">
        <v>0</v>
      </c>
      <c r="U23" s="385">
        <v>0</v>
      </c>
      <c r="V23" s="385">
        <v>0</v>
      </c>
      <c r="W23" s="385">
        <v>0</v>
      </c>
      <c r="X23" s="385">
        <v>0</v>
      </c>
      <c r="Y23" s="329"/>
      <c r="Z23" s="577">
        <v>229</v>
      </c>
      <c r="AA23" s="371">
        <v>0.44</v>
      </c>
      <c r="AB23" s="368" t="s">
        <v>217</v>
      </c>
      <c r="AC23" s="368" t="s">
        <v>217</v>
      </c>
      <c r="AD23" s="368" t="s">
        <v>217</v>
      </c>
      <c r="AE23" s="368" t="s">
        <v>217</v>
      </c>
      <c r="AF23" s="368" t="s">
        <v>217</v>
      </c>
      <c r="AG23" s="368" t="s">
        <v>217</v>
      </c>
      <c r="AH23" s="368" t="s">
        <v>217</v>
      </c>
      <c r="AI23" s="368" t="s">
        <v>217</v>
      </c>
      <c r="AJ23" s="368" t="s">
        <v>217</v>
      </c>
      <c r="AK23" s="329"/>
      <c r="AL23" s="577">
        <v>229</v>
      </c>
      <c r="AM23" s="371">
        <v>0.18</v>
      </c>
      <c r="AN23" s="368" t="s">
        <v>217</v>
      </c>
      <c r="AO23" s="368" t="s">
        <v>217</v>
      </c>
      <c r="AP23" s="368" t="s">
        <v>217</v>
      </c>
      <c r="AQ23" s="368" t="s">
        <v>217</v>
      </c>
      <c r="AR23" s="368" t="s">
        <v>217</v>
      </c>
      <c r="AS23" s="368" t="s">
        <v>217</v>
      </c>
      <c r="AT23" s="368" t="s">
        <v>217</v>
      </c>
      <c r="AU23" s="368" t="s">
        <v>217</v>
      </c>
      <c r="AV23" s="368" t="s">
        <v>217</v>
      </c>
      <c r="AW23" s="329"/>
    </row>
    <row r="24" spans="1:49" ht="17" thickBot="1">
      <c r="A24" s="329"/>
      <c r="M24" s="329"/>
      <c r="N24" s="346">
        <v>231</v>
      </c>
      <c r="O24" s="432">
        <v>0</v>
      </c>
      <c r="P24" s="423">
        <v>6</v>
      </c>
      <c r="Q24" s="344">
        <v>9</v>
      </c>
      <c r="R24" s="385">
        <v>0</v>
      </c>
      <c r="S24" s="385">
        <v>0</v>
      </c>
      <c r="T24" s="385">
        <v>0</v>
      </c>
      <c r="U24" s="385">
        <v>0</v>
      </c>
      <c r="V24" s="385">
        <v>0</v>
      </c>
      <c r="W24" s="385">
        <v>0</v>
      </c>
      <c r="X24" s="385">
        <v>0</v>
      </c>
      <c r="Y24" s="329"/>
      <c r="Z24" s="577">
        <v>231</v>
      </c>
      <c r="AA24" s="371" t="s">
        <v>217</v>
      </c>
      <c r="AB24" s="368">
        <v>0.48</v>
      </c>
      <c r="AC24" s="368">
        <v>0</v>
      </c>
      <c r="AD24" s="368" t="s">
        <v>217</v>
      </c>
      <c r="AE24" s="368" t="s">
        <v>217</v>
      </c>
      <c r="AF24" s="368" t="s">
        <v>217</v>
      </c>
      <c r="AG24" s="368" t="s">
        <v>217</v>
      </c>
      <c r="AH24" s="368" t="s">
        <v>217</v>
      </c>
      <c r="AI24" s="368" t="s">
        <v>217</v>
      </c>
      <c r="AJ24" s="368" t="s">
        <v>217</v>
      </c>
      <c r="AK24" s="329"/>
      <c r="AL24" s="577">
        <v>231</v>
      </c>
      <c r="AM24" s="371" t="s">
        <v>217</v>
      </c>
      <c r="AN24" s="368">
        <v>0.08</v>
      </c>
      <c r="AO24" s="368">
        <v>0</v>
      </c>
      <c r="AP24" s="368" t="s">
        <v>217</v>
      </c>
      <c r="AQ24" s="368" t="s">
        <v>217</v>
      </c>
      <c r="AR24" s="368" t="s">
        <v>217</v>
      </c>
      <c r="AS24" s="368" t="s">
        <v>217</v>
      </c>
      <c r="AT24" s="368" t="s">
        <v>217</v>
      </c>
      <c r="AU24" s="368" t="s">
        <v>217</v>
      </c>
      <c r="AV24" s="368" t="s">
        <v>217</v>
      </c>
      <c r="AW24" s="329"/>
    </row>
    <row r="25" spans="1:49" ht="17" thickBot="1">
      <c r="A25" s="329"/>
      <c r="M25" s="329"/>
      <c r="N25" s="346">
        <v>233</v>
      </c>
      <c r="O25" s="363">
        <v>44</v>
      </c>
      <c r="P25" s="423">
        <v>50</v>
      </c>
      <c r="Q25" s="344">
        <v>55</v>
      </c>
      <c r="R25" s="342">
        <v>39</v>
      </c>
      <c r="S25" s="342">
        <v>29</v>
      </c>
      <c r="T25" s="382">
        <v>0</v>
      </c>
      <c r="U25" s="342">
        <v>42</v>
      </c>
      <c r="V25" s="382">
        <v>0</v>
      </c>
      <c r="W25" s="382">
        <v>0</v>
      </c>
      <c r="X25" s="382">
        <v>0</v>
      </c>
      <c r="Y25" s="329"/>
      <c r="Z25" s="577">
        <v>233</v>
      </c>
      <c r="AA25" s="371">
        <v>0.16</v>
      </c>
      <c r="AB25" s="368">
        <v>0.27</v>
      </c>
      <c r="AC25" s="368">
        <v>0.1</v>
      </c>
      <c r="AD25" s="368">
        <v>0.03</v>
      </c>
      <c r="AE25" s="368">
        <v>0.08</v>
      </c>
      <c r="AF25" s="368" t="s">
        <v>217</v>
      </c>
      <c r="AG25" s="368">
        <v>0.02</v>
      </c>
      <c r="AH25" s="368" t="s">
        <v>217</v>
      </c>
      <c r="AI25" s="368" t="s">
        <v>217</v>
      </c>
      <c r="AJ25" s="368" t="s">
        <v>217</v>
      </c>
      <c r="AK25" s="329"/>
      <c r="AL25" s="577">
        <v>233</v>
      </c>
      <c r="AM25" s="371">
        <v>0.1</v>
      </c>
      <c r="AN25" s="368">
        <v>0</v>
      </c>
      <c r="AO25" s="368">
        <v>0.06</v>
      </c>
      <c r="AP25" s="368">
        <v>0.01</v>
      </c>
      <c r="AQ25" s="368">
        <v>0.04</v>
      </c>
      <c r="AR25" s="368" t="s">
        <v>217</v>
      </c>
      <c r="AS25" s="368">
        <v>0.01</v>
      </c>
      <c r="AT25" s="368" t="s">
        <v>217</v>
      </c>
      <c r="AU25" s="368" t="s">
        <v>217</v>
      </c>
      <c r="AV25" s="368" t="s">
        <v>217</v>
      </c>
      <c r="AW25" s="329"/>
    </row>
    <row r="26" spans="1:49">
      <c r="A26" s="329"/>
      <c r="M26" s="329"/>
      <c r="N26" s="346">
        <v>234</v>
      </c>
      <c r="O26" s="383">
        <v>0</v>
      </c>
      <c r="P26" s="349">
        <v>27</v>
      </c>
      <c r="Q26" s="385">
        <v>0</v>
      </c>
      <c r="R26" s="385">
        <v>0</v>
      </c>
      <c r="S26" s="385">
        <v>0</v>
      </c>
      <c r="T26" s="385">
        <v>0</v>
      </c>
      <c r="U26" s="385">
        <v>0</v>
      </c>
      <c r="V26" s="385">
        <v>0</v>
      </c>
      <c r="W26" s="385">
        <v>0</v>
      </c>
      <c r="X26" s="385">
        <v>0</v>
      </c>
      <c r="Y26" s="329"/>
      <c r="Z26" s="577">
        <v>234</v>
      </c>
      <c r="AA26" s="371" t="s">
        <v>217</v>
      </c>
      <c r="AB26" s="368">
        <v>7.0000000000000007E-2</v>
      </c>
      <c r="AC26" s="368" t="s">
        <v>217</v>
      </c>
      <c r="AD26" s="368" t="s">
        <v>217</v>
      </c>
      <c r="AE26" s="368" t="s">
        <v>217</v>
      </c>
      <c r="AF26" s="368" t="s">
        <v>217</v>
      </c>
      <c r="AG26" s="368" t="s">
        <v>217</v>
      </c>
      <c r="AH26" s="368" t="s">
        <v>217</v>
      </c>
      <c r="AI26" s="368" t="s">
        <v>217</v>
      </c>
      <c r="AJ26" s="368" t="s">
        <v>217</v>
      </c>
      <c r="AK26" s="329"/>
      <c r="AL26" s="577">
        <v>234</v>
      </c>
      <c r="AM26" s="371" t="s">
        <v>217</v>
      </c>
      <c r="AN26" s="368">
        <v>0.02</v>
      </c>
      <c r="AO26" s="368" t="s">
        <v>217</v>
      </c>
      <c r="AP26" s="368" t="s">
        <v>217</v>
      </c>
      <c r="AQ26" s="368" t="s">
        <v>217</v>
      </c>
      <c r="AR26" s="368" t="s">
        <v>217</v>
      </c>
      <c r="AS26" s="368" t="s">
        <v>217</v>
      </c>
      <c r="AT26" s="368" t="s">
        <v>217</v>
      </c>
      <c r="AU26" s="368" t="s">
        <v>217</v>
      </c>
      <c r="AV26" s="368" t="s">
        <v>217</v>
      </c>
      <c r="AW26" s="329"/>
    </row>
    <row r="27" spans="1:49" ht="17" thickBot="1">
      <c r="A27" s="329"/>
      <c r="M27" s="329"/>
      <c r="N27" s="346">
        <v>235</v>
      </c>
      <c r="O27" s="426">
        <v>28</v>
      </c>
      <c r="P27" s="342">
        <v>39</v>
      </c>
      <c r="Q27" s="342">
        <v>33</v>
      </c>
      <c r="R27" s="342">
        <v>27</v>
      </c>
      <c r="S27" s="342">
        <v>13</v>
      </c>
      <c r="T27" s="385">
        <v>0</v>
      </c>
      <c r="U27" s="385">
        <v>0</v>
      </c>
      <c r="V27" s="385">
        <v>0</v>
      </c>
      <c r="W27" s="385">
        <v>0</v>
      </c>
      <c r="X27" s="385">
        <v>0</v>
      </c>
      <c r="Y27" s="329"/>
      <c r="Z27" s="577">
        <v>235</v>
      </c>
      <c r="AA27" s="371">
        <v>0.28000000000000003</v>
      </c>
      <c r="AB27" s="368">
        <v>0.18</v>
      </c>
      <c r="AC27" s="368">
        <v>0.26</v>
      </c>
      <c r="AD27" s="368">
        <v>0.26</v>
      </c>
      <c r="AE27" s="368">
        <v>0.23</v>
      </c>
      <c r="AF27" s="368" t="s">
        <v>217</v>
      </c>
      <c r="AG27" s="368" t="s">
        <v>217</v>
      </c>
      <c r="AH27" s="368" t="s">
        <v>217</v>
      </c>
      <c r="AI27" s="368" t="s">
        <v>217</v>
      </c>
      <c r="AJ27" s="368" t="s">
        <v>217</v>
      </c>
      <c r="AK27" s="329"/>
      <c r="AL27" s="577">
        <v>235</v>
      </c>
      <c r="AM27" s="371">
        <v>0.12</v>
      </c>
      <c r="AN27" s="368">
        <v>0.06</v>
      </c>
      <c r="AO27" s="368">
        <v>0.11</v>
      </c>
      <c r="AP27" s="368">
        <v>0.14000000000000001</v>
      </c>
      <c r="AQ27" s="368">
        <v>0.1</v>
      </c>
      <c r="AR27" s="368" t="s">
        <v>217</v>
      </c>
      <c r="AS27" s="368" t="s">
        <v>217</v>
      </c>
      <c r="AT27" s="368" t="s">
        <v>217</v>
      </c>
      <c r="AU27" s="368" t="s">
        <v>217</v>
      </c>
      <c r="AV27" s="368" t="s">
        <v>217</v>
      </c>
      <c r="AW27" s="329"/>
    </row>
    <row r="28" spans="1:49" ht="17" thickBot="1">
      <c r="A28" s="329"/>
      <c r="M28" s="329"/>
      <c r="N28" s="427">
        <v>238</v>
      </c>
      <c r="O28" s="423">
        <v>11</v>
      </c>
      <c r="P28" s="383">
        <v>0</v>
      </c>
      <c r="Q28" s="342">
        <v>38</v>
      </c>
      <c r="R28" s="342">
        <v>25</v>
      </c>
      <c r="S28" s="342">
        <v>29</v>
      </c>
      <c r="T28" s="342">
        <v>37</v>
      </c>
      <c r="U28" s="382">
        <v>0</v>
      </c>
      <c r="V28" s="382">
        <v>0</v>
      </c>
      <c r="W28" s="342">
        <v>19</v>
      </c>
      <c r="X28" s="342">
        <v>49</v>
      </c>
      <c r="Y28" s="329"/>
      <c r="Z28" s="577">
        <v>238</v>
      </c>
      <c r="AA28" s="371">
        <v>0.35</v>
      </c>
      <c r="AB28" s="368" t="s">
        <v>217</v>
      </c>
      <c r="AC28" s="368">
        <v>0.3</v>
      </c>
      <c r="AD28" s="368">
        <v>0.35</v>
      </c>
      <c r="AE28" s="368">
        <v>0.19</v>
      </c>
      <c r="AF28" s="368">
        <v>0.24</v>
      </c>
      <c r="AG28" s="368" t="s">
        <v>217</v>
      </c>
      <c r="AH28" s="368" t="s">
        <v>217</v>
      </c>
      <c r="AI28" s="368">
        <v>0.15</v>
      </c>
      <c r="AJ28" s="368">
        <v>0.09</v>
      </c>
      <c r="AK28" s="329"/>
      <c r="AL28" s="577">
        <v>238</v>
      </c>
      <c r="AM28" s="371">
        <v>0.2</v>
      </c>
      <c r="AN28" s="368" t="s">
        <v>217</v>
      </c>
      <c r="AO28" s="368">
        <v>7.0000000000000007E-2</v>
      </c>
      <c r="AP28" s="368">
        <v>0.16</v>
      </c>
      <c r="AQ28" s="368">
        <v>0.02</v>
      </c>
      <c r="AR28" s="368">
        <v>0.11</v>
      </c>
      <c r="AS28" s="368" t="s">
        <v>217</v>
      </c>
      <c r="AT28" s="368" t="s">
        <v>217</v>
      </c>
      <c r="AU28" s="368">
        <v>0.02</v>
      </c>
      <c r="AV28" s="368">
        <v>0.05</v>
      </c>
      <c r="AW28" s="329"/>
    </row>
    <row r="29" spans="1:49" ht="17" thickBot="1">
      <c r="A29" s="329"/>
      <c r="M29" s="329"/>
      <c r="N29" s="427">
        <v>240</v>
      </c>
      <c r="O29" s="423">
        <v>20</v>
      </c>
      <c r="P29" s="388">
        <v>0</v>
      </c>
      <c r="Q29" s="382">
        <v>0</v>
      </c>
      <c r="R29" s="382">
        <v>0</v>
      </c>
      <c r="S29" s="342">
        <v>14</v>
      </c>
      <c r="T29" s="342">
        <v>37</v>
      </c>
      <c r="U29" s="342">
        <v>31</v>
      </c>
      <c r="V29" s="342">
        <v>8</v>
      </c>
      <c r="W29" s="342">
        <v>32</v>
      </c>
      <c r="X29" s="342">
        <v>28</v>
      </c>
      <c r="Y29" s="329"/>
      <c r="Z29" s="577">
        <v>240</v>
      </c>
      <c r="AA29" s="371">
        <v>0.32</v>
      </c>
      <c r="AB29" s="368" t="s">
        <v>217</v>
      </c>
      <c r="AC29" s="368" t="s">
        <v>217</v>
      </c>
      <c r="AD29" s="368" t="s">
        <v>217</v>
      </c>
      <c r="AE29" s="368">
        <v>0</v>
      </c>
      <c r="AF29" s="368">
        <v>0.57999999999999996</v>
      </c>
      <c r="AG29" s="368">
        <v>0.35</v>
      </c>
      <c r="AH29" s="368">
        <v>0</v>
      </c>
      <c r="AI29" s="368">
        <v>0.55000000000000004</v>
      </c>
      <c r="AJ29" s="368">
        <v>0.5</v>
      </c>
      <c r="AK29" s="329"/>
      <c r="AL29" s="577">
        <v>240</v>
      </c>
      <c r="AM29" s="371">
        <v>0.1</v>
      </c>
      <c r="AN29" s="368" t="s">
        <v>217</v>
      </c>
      <c r="AO29" s="368" t="s">
        <v>217</v>
      </c>
      <c r="AP29" s="368" t="s">
        <v>217</v>
      </c>
      <c r="AQ29" s="368">
        <v>0</v>
      </c>
      <c r="AR29" s="368">
        <v>0.32</v>
      </c>
      <c r="AS29" s="368">
        <v>0.08</v>
      </c>
      <c r="AT29" s="368">
        <v>0</v>
      </c>
      <c r="AU29" s="368">
        <v>0</v>
      </c>
      <c r="AV29" s="368">
        <v>0</v>
      </c>
      <c r="AW29" s="329"/>
    </row>
    <row r="30" spans="1:49" ht="17" thickBot="1">
      <c r="A30" s="329"/>
      <c r="M30" s="329"/>
      <c r="N30" s="346">
        <v>242</v>
      </c>
      <c r="O30" s="428">
        <v>7</v>
      </c>
      <c r="P30" s="382">
        <v>0</v>
      </c>
      <c r="Q30" s="382">
        <v>0</v>
      </c>
      <c r="R30" s="382">
        <v>0</v>
      </c>
      <c r="S30" s="382">
        <v>0</v>
      </c>
      <c r="T30" s="382">
        <v>0</v>
      </c>
      <c r="U30" s="382">
        <v>0</v>
      </c>
      <c r="V30" s="382">
        <v>0</v>
      </c>
      <c r="W30" s="342">
        <v>28</v>
      </c>
      <c r="X30" s="342">
        <v>6</v>
      </c>
      <c r="Y30" s="329"/>
      <c r="Z30" s="577">
        <v>242</v>
      </c>
      <c r="AA30" s="371">
        <v>0.35</v>
      </c>
      <c r="AB30" s="368" t="s">
        <v>217</v>
      </c>
      <c r="AC30" s="368" t="s">
        <v>217</v>
      </c>
      <c r="AD30" s="368" t="s">
        <v>217</v>
      </c>
      <c r="AE30" s="368" t="s">
        <v>217</v>
      </c>
      <c r="AF30" s="368" t="s">
        <v>217</v>
      </c>
      <c r="AG30" s="368" t="s">
        <v>217</v>
      </c>
      <c r="AH30" s="368" t="s">
        <v>217</v>
      </c>
      <c r="AI30" s="368">
        <v>0.5</v>
      </c>
      <c r="AJ30" s="368">
        <v>0.35</v>
      </c>
      <c r="AK30" s="329"/>
      <c r="AL30" s="577">
        <v>242</v>
      </c>
      <c r="AM30" s="371">
        <v>0.1</v>
      </c>
      <c r="AN30" s="368" t="s">
        <v>217</v>
      </c>
      <c r="AO30" s="368" t="s">
        <v>217</v>
      </c>
      <c r="AP30" s="368" t="s">
        <v>217</v>
      </c>
      <c r="AQ30" s="368" t="s">
        <v>217</v>
      </c>
      <c r="AR30" s="368" t="s">
        <v>217</v>
      </c>
      <c r="AS30" s="368" t="s">
        <v>217</v>
      </c>
      <c r="AT30" s="368" t="s">
        <v>217</v>
      </c>
      <c r="AU30" s="368">
        <v>0</v>
      </c>
      <c r="AV30" s="368">
        <v>0.1</v>
      </c>
      <c r="AW30" s="329"/>
    </row>
    <row r="31" spans="1:49" ht="17" thickBot="1">
      <c r="A31" s="329"/>
      <c r="M31" s="329"/>
      <c r="N31" s="427">
        <v>243</v>
      </c>
      <c r="O31" s="423">
        <v>22</v>
      </c>
      <c r="P31" s="344">
        <v>12</v>
      </c>
      <c r="Q31" s="342">
        <v>0</v>
      </c>
      <c r="R31" s="385">
        <v>0</v>
      </c>
      <c r="S31" s="385">
        <v>0</v>
      </c>
      <c r="T31" s="342">
        <v>7</v>
      </c>
      <c r="U31" s="385">
        <v>0</v>
      </c>
      <c r="V31" s="385">
        <v>0</v>
      </c>
      <c r="W31" s="385">
        <v>0</v>
      </c>
      <c r="X31" s="385">
        <v>0</v>
      </c>
      <c r="Y31" s="329"/>
      <c r="Z31" s="577">
        <v>243</v>
      </c>
      <c r="AA31" s="371">
        <v>0.5</v>
      </c>
      <c r="AB31" s="368">
        <v>0.37</v>
      </c>
      <c r="AC31" s="368" t="s">
        <v>217</v>
      </c>
      <c r="AD31" s="368" t="s">
        <v>217</v>
      </c>
      <c r="AE31" s="368" t="s">
        <v>217</v>
      </c>
      <c r="AF31" s="368">
        <v>0.13</v>
      </c>
      <c r="AG31" s="368" t="s">
        <v>217</v>
      </c>
      <c r="AH31" s="368" t="s">
        <v>217</v>
      </c>
      <c r="AI31" s="368" t="s">
        <v>217</v>
      </c>
      <c r="AJ31" s="368" t="s">
        <v>217</v>
      </c>
      <c r="AK31" s="329"/>
      <c r="AL31" s="577">
        <v>243</v>
      </c>
      <c r="AM31" s="371">
        <v>0.12</v>
      </c>
      <c r="AN31" s="368">
        <v>7.0000000000000007E-2</v>
      </c>
      <c r="AO31" s="368" t="s">
        <v>217</v>
      </c>
      <c r="AP31" s="368" t="s">
        <v>217</v>
      </c>
      <c r="AQ31" s="368" t="s">
        <v>217</v>
      </c>
      <c r="AR31" s="368">
        <v>0.03</v>
      </c>
      <c r="AS31" s="368" t="s">
        <v>217</v>
      </c>
      <c r="AT31" s="368" t="s">
        <v>217</v>
      </c>
      <c r="AU31" s="368" t="s">
        <v>217</v>
      </c>
      <c r="AV31" s="368" t="s">
        <v>217</v>
      </c>
      <c r="AW31" s="329"/>
    </row>
    <row r="32" spans="1:49">
      <c r="A32" s="329"/>
      <c r="M32" s="329"/>
      <c r="N32" s="346">
        <v>244</v>
      </c>
      <c r="O32" s="348">
        <v>22</v>
      </c>
      <c r="P32" s="342">
        <v>27</v>
      </c>
      <c r="Q32" s="342">
        <v>33</v>
      </c>
      <c r="R32" s="342">
        <v>22</v>
      </c>
      <c r="S32" s="342">
        <v>20</v>
      </c>
      <c r="T32" s="342">
        <v>35</v>
      </c>
      <c r="U32" s="342">
        <v>19</v>
      </c>
      <c r="V32" s="342">
        <v>15</v>
      </c>
      <c r="W32" s="342">
        <v>18</v>
      </c>
      <c r="X32" s="342">
        <v>23</v>
      </c>
      <c r="Y32" s="329"/>
      <c r="Z32" s="577">
        <v>244</v>
      </c>
      <c r="AA32" s="371">
        <v>0.35</v>
      </c>
      <c r="AB32" s="368">
        <v>0.04</v>
      </c>
      <c r="AC32" s="368">
        <v>0.06</v>
      </c>
      <c r="AD32" s="368">
        <v>0.14000000000000001</v>
      </c>
      <c r="AE32" s="368">
        <v>0.25</v>
      </c>
      <c r="AF32" s="368">
        <v>0.35</v>
      </c>
      <c r="AG32" s="368">
        <v>0.24</v>
      </c>
      <c r="AH32" s="368">
        <v>0.09</v>
      </c>
      <c r="AI32" s="368">
        <v>0</v>
      </c>
      <c r="AJ32" s="368">
        <v>0</v>
      </c>
      <c r="AK32" s="329"/>
      <c r="AL32" s="577">
        <v>244</v>
      </c>
      <c r="AM32" s="371">
        <v>0.18</v>
      </c>
      <c r="AN32" s="368">
        <v>0.02</v>
      </c>
      <c r="AO32" s="368">
        <v>0.04</v>
      </c>
      <c r="AP32" s="368">
        <v>0.09</v>
      </c>
      <c r="AQ32" s="368">
        <v>0.13</v>
      </c>
      <c r="AR32" s="368">
        <v>0.2</v>
      </c>
      <c r="AS32" s="368">
        <v>0.19</v>
      </c>
      <c r="AT32" s="368">
        <v>0.06</v>
      </c>
      <c r="AU32" s="368">
        <v>0</v>
      </c>
      <c r="AV32" s="368">
        <v>0</v>
      </c>
      <c r="AW32" s="329"/>
    </row>
    <row r="33" spans="1:49">
      <c r="A33" s="329"/>
      <c r="M33" s="329"/>
      <c r="N33" s="346">
        <v>245</v>
      </c>
      <c r="O33" s="344">
        <v>18</v>
      </c>
      <c r="P33" s="382">
        <v>1</v>
      </c>
      <c r="Q33" s="382">
        <v>0</v>
      </c>
      <c r="R33" s="382">
        <v>1</v>
      </c>
      <c r="S33" s="342">
        <v>14</v>
      </c>
      <c r="T33" s="342">
        <v>12</v>
      </c>
      <c r="U33" s="382">
        <v>0</v>
      </c>
      <c r="V33" s="342">
        <v>23</v>
      </c>
      <c r="W33" s="382">
        <v>0</v>
      </c>
      <c r="X33" s="342">
        <v>7</v>
      </c>
      <c r="Y33" s="329"/>
      <c r="Z33" s="577">
        <v>245</v>
      </c>
      <c r="AA33" s="371">
        <v>0.18</v>
      </c>
      <c r="AB33" s="368">
        <v>0</v>
      </c>
      <c r="AC33" s="368" t="s">
        <v>217</v>
      </c>
      <c r="AD33" s="368">
        <v>0</v>
      </c>
      <c r="AE33" s="368">
        <v>0</v>
      </c>
      <c r="AF33" s="368">
        <v>0</v>
      </c>
      <c r="AG33" s="368" t="s">
        <v>217</v>
      </c>
      <c r="AH33" s="368">
        <v>0</v>
      </c>
      <c r="AI33" s="368" t="s">
        <v>217</v>
      </c>
      <c r="AJ33" s="368">
        <v>0</v>
      </c>
      <c r="AK33" s="329"/>
      <c r="AL33" s="577">
        <v>245</v>
      </c>
      <c r="AM33" s="371">
        <v>0.05</v>
      </c>
      <c r="AN33" s="368">
        <v>0</v>
      </c>
      <c r="AO33" s="368" t="s">
        <v>217</v>
      </c>
      <c r="AP33" s="368">
        <v>0</v>
      </c>
      <c r="AQ33" s="368">
        <v>0</v>
      </c>
      <c r="AR33" s="368">
        <v>0</v>
      </c>
      <c r="AS33" s="368" t="s">
        <v>217</v>
      </c>
      <c r="AT33" s="368">
        <v>0</v>
      </c>
      <c r="AU33" s="368" t="s">
        <v>217</v>
      </c>
      <c r="AV33" s="368">
        <v>0</v>
      </c>
      <c r="AW33" s="329"/>
    </row>
    <row r="34" spans="1:49" ht="17" thickBot="1">
      <c r="A34" s="329"/>
      <c r="M34" s="329"/>
      <c r="N34" s="346">
        <v>248</v>
      </c>
      <c r="O34" s="344">
        <v>14</v>
      </c>
      <c r="P34" s="342">
        <v>1</v>
      </c>
      <c r="Q34" s="424">
        <v>2</v>
      </c>
      <c r="R34" s="342">
        <v>6</v>
      </c>
      <c r="S34" s="342">
        <v>5</v>
      </c>
      <c r="T34" s="342">
        <v>1</v>
      </c>
      <c r="U34" s="342">
        <v>1</v>
      </c>
      <c r="V34" s="342">
        <v>29</v>
      </c>
      <c r="W34" s="389">
        <v>0</v>
      </c>
      <c r="X34" s="342">
        <v>1</v>
      </c>
      <c r="Y34" s="329"/>
      <c r="Z34" s="577">
        <v>248</v>
      </c>
      <c r="AA34" s="371">
        <v>0.27</v>
      </c>
      <c r="AB34" s="368">
        <v>0.2</v>
      </c>
      <c r="AC34" s="368">
        <v>0.1</v>
      </c>
      <c r="AD34" s="368">
        <v>0.32</v>
      </c>
      <c r="AE34" s="368">
        <v>0.1</v>
      </c>
      <c r="AF34" s="368" t="s">
        <v>217</v>
      </c>
      <c r="AG34" s="368" t="s">
        <v>217</v>
      </c>
      <c r="AH34" s="368">
        <v>0.27</v>
      </c>
      <c r="AI34" s="368" t="s">
        <v>217</v>
      </c>
      <c r="AJ34" s="368" t="s">
        <v>217</v>
      </c>
      <c r="AK34" s="329"/>
      <c r="AL34" s="577">
        <v>248</v>
      </c>
      <c r="AM34" s="371">
        <v>0.1</v>
      </c>
      <c r="AN34" s="368">
        <v>0</v>
      </c>
      <c r="AO34" s="368">
        <v>0</v>
      </c>
      <c r="AP34" s="368">
        <v>0.1</v>
      </c>
      <c r="AQ34" s="368">
        <v>0</v>
      </c>
      <c r="AR34" s="368" t="s">
        <v>217</v>
      </c>
      <c r="AS34" s="368" t="s">
        <v>217</v>
      </c>
      <c r="AT34" s="368">
        <v>0.13</v>
      </c>
      <c r="AU34" s="368" t="s">
        <v>217</v>
      </c>
      <c r="AV34" s="368" t="s">
        <v>217</v>
      </c>
      <c r="AW34" s="329"/>
    </row>
    <row r="35" spans="1:49" ht="17" thickBot="1">
      <c r="A35" s="329"/>
      <c r="M35" s="329"/>
      <c r="N35" s="346">
        <v>249</v>
      </c>
      <c r="O35" s="344">
        <v>13</v>
      </c>
      <c r="P35" s="427">
        <v>40</v>
      </c>
      <c r="Q35" s="423">
        <v>34</v>
      </c>
      <c r="R35" s="344">
        <v>28</v>
      </c>
      <c r="S35" s="342">
        <v>33</v>
      </c>
      <c r="T35" s="342">
        <v>28</v>
      </c>
      <c r="U35" s="342">
        <v>43</v>
      </c>
      <c r="V35" s="382">
        <v>0</v>
      </c>
      <c r="W35" s="342">
        <v>62</v>
      </c>
      <c r="X35" s="342">
        <v>37</v>
      </c>
      <c r="Y35" s="329"/>
      <c r="Z35" s="577">
        <v>249</v>
      </c>
      <c r="AA35" s="371">
        <v>0.18</v>
      </c>
      <c r="AB35" s="368">
        <v>0.51</v>
      </c>
      <c r="AC35" s="368">
        <v>0.5</v>
      </c>
      <c r="AD35" s="368">
        <v>0.47</v>
      </c>
      <c r="AE35" s="368">
        <v>0.32</v>
      </c>
      <c r="AF35" s="368">
        <v>0.28999999999999998</v>
      </c>
      <c r="AG35" s="368">
        <v>0.27</v>
      </c>
      <c r="AH35" s="368" t="s">
        <v>217</v>
      </c>
      <c r="AI35" s="368">
        <v>0.6</v>
      </c>
      <c r="AJ35" s="368">
        <v>0.53</v>
      </c>
      <c r="AK35" s="329"/>
      <c r="AL35" s="577">
        <v>249</v>
      </c>
      <c r="AM35" s="371">
        <v>0.09</v>
      </c>
      <c r="AN35" s="368">
        <v>0.23</v>
      </c>
      <c r="AO35" s="368">
        <v>0.16</v>
      </c>
      <c r="AP35" s="368">
        <v>0.23</v>
      </c>
      <c r="AQ35" s="368">
        <v>0.15</v>
      </c>
      <c r="AR35" s="368">
        <v>0.14000000000000001</v>
      </c>
      <c r="AS35" s="368">
        <v>0.17</v>
      </c>
      <c r="AT35" s="368" t="s">
        <v>217</v>
      </c>
      <c r="AU35" s="368">
        <v>0.28000000000000003</v>
      </c>
      <c r="AV35" s="368">
        <v>0.19</v>
      </c>
      <c r="AW35" s="329"/>
    </row>
    <row r="36" spans="1:49" ht="17" thickBot="1">
      <c r="A36" s="329"/>
      <c r="M36" s="329"/>
      <c r="N36" s="346">
        <v>250</v>
      </c>
      <c r="O36" s="426">
        <v>37</v>
      </c>
      <c r="P36" s="342">
        <v>40</v>
      </c>
      <c r="Q36" s="349">
        <v>28</v>
      </c>
      <c r="R36" s="342">
        <v>14</v>
      </c>
      <c r="S36" s="342">
        <v>44</v>
      </c>
      <c r="T36" s="342">
        <v>32</v>
      </c>
      <c r="U36" s="342">
        <v>31</v>
      </c>
      <c r="V36" s="342">
        <v>51</v>
      </c>
      <c r="W36" s="342">
        <v>43</v>
      </c>
      <c r="X36" s="342">
        <v>36</v>
      </c>
      <c r="Y36" s="329"/>
      <c r="Z36" s="577">
        <v>250</v>
      </c>
      <c r="AA36" s="371">
        <v>0.15</v>
      </c>
      <c r="AB36" s="368">
        <v>0.33</v>
      </c>
      <c r="AC36" s="368">
        <v>0.4</v>
      </c>
      <c r="AD36" s="368">
        <v>0.11</v>
      </c>
      <c r="AE36" s="368">
        <v>0.12</v>
      </c>
      <c r="AF36" s="368">
        <v>0.41</v>
      </c>
      <c r="AG36" s="368">
        <v>0.59</v>
      </c>
      <c r="AH36" s="368">
        <v>0.3</v>
      </c>
      <c r="AI36" s="368">
        <v>0.24</v>
      </c>
      <c r="AJ36" s="368">
        <v>0.7</v>
      </c>
      <c r="AK36" s="329"/>
      <c r="AL36" s="577">
        <v>250</v>
      </c>
      <c r="AM36" s="371">
        <v>0.06</v>
      </c>
      <c r="AN36" s="368">
        <v>0.23</v>
      </c>
      <c r="AO36" s="368">
        <v>0.19</v>
      </c>
      <c r="AP36" s="368">
        <v>0.01</v>
      </c>
      <c r="AQ36" s="368">
        <v>0.04</v>
      </c>
      <c r="AR36" s="368">
        <v>0.24</v>
      </c>
      <c r="AS36" s="368">
        <v>0.22</v>
      </c>
      <c r="AT36" s="368">
        <v>0.12</v>
      </c>
      <c r="AU36" s="368">
        <v>0.08</v>
      </c>
      <c r="AV36" s="368">
        <v>0.31</v>
      </c>
      <c r="AW36" s="329"/>
    </row>
    <row r="37" spans="1:49" ht="17" thickBot="1">
      <c r="A37" s="329"/>
      <c r="M37" s="329"/>
      <c r="N37" s="427">
        <v>251</v>
      </c>
      <c r="O37" s="423">
        <v>63</v>
      </c>
      <c r="P37" s="434">
        <v>0</v>
      </c>
      <c r="Q37" s="342">
        <v>43</v>
      </c>
      <c r="R37" s="382">
        <v>0</v>
      </c>
      <c r="S37" s="342">
        <v>25</v>
      </c>
      <c r="T37" s="389">
        <v>0</v>
      </c>
      <c r="U37" s="342">
        <v>18</v>
      </c>
      <c r="V37" s="342">
        <v>32</v>
      </c>
      <c r="W37" s="342">
        <v>8</v>
      </c>
      <c r="X37" s="382">
        <v>0</v>
      </c>
      <c r="Y37" s="329"/>
      <c r="Z37" s="577">
        <v>251</v>
      </c>
      <c r="AA37" s="371">
        <v>0.49</v>
      </c>
      <c r="AB37" s="368" t="s">
        <v>217</v>
      </c>
      <c r="AC37" s="368">
        <v>0.33</v>
      </c>
      <c r="AD37" s="368" t="s">
        <v>217</v>
      </c>
      <c r="AE37" s="368">
        <v>0.11</v>
      </c>
      <c r="AF37" s="368" t="s">
        <v>217</v>
      </c>
      <c r="AG37" s="368">
        <v>0.39</v>
      </c>
      <c r="AH37" s="368">
        <v>0.37</v>
      </c>
      <c r="AI37" s="368">
        <v>0.35</v>
      </c>
      <c r="AJ37" s="368" t="s">
        <v>217</v>
      </c>
      <c r="AK37" s="329"/>
      <c r="AL37" s="577">
        <v>251</v>
      </c>
      <c r="AM37" s="371">
        <v>0.37</v>
      </c>
      <c r="AN37" s="368" t="s">
        <v>217</v>
      </c>
      <c r="AO37" s="368">
        <v>0.11</v>
      </c>
      <c r="AP37" s="368" t="s">
        <v>217</v>
      </c>
      <c r="AQ37" s="368">
        <v>0.05</v>
      </c>
      <c r="AR37" s="368" t="s">
        <v>217</v>
      </c>
      <c r="AS37" s="368">
        <v>0.04</v>
      </c>
      <c r="AT37" s="368">
        <v>0.14000000000000001</v>
      </c>
      <c r="AU37" s="368">
        <v>0.2</v>
      </c>
      <c r="AV37" s="368" t="s">
        <v>217</v>
      </c>
      <c r="AW37" s="329"/>
    </row>
    <row r="38" spans="1:49" ht="17" thickBot="1">
      <c r="A38" s="329"/>
      <c r="M38" s="329"/>
      <c r="N38" s="346">
        <v>252</v>
      </c>
      <c r="O38" s="362">
        <v>43</v>
      </c>
      <c r="P38" s="423">
        <v>52</v>
      </c>
      <c r="Q38" s="344">
        <v>49</v>
      </c>
      <c r="R38" s="342">
        <v>45</v>
      </c>
      <c r="S38" s="342">
        <v>64</v>
      </c>
      <c r="T38" s="424">
        <v>40</v>
      </c>
      <c r="U38" s="342">
        <v>34</v>
      </c>
      <c r="V38" s="342">
        <v>57</v>
      </c>
      <c r="W38" s="342">
        <v>36</v>
      </c>
      <c r="X38" s="342">
        <v>54</v>
      </c>
      <c r="Y38" s="329"/>
      <c r="Z38" s="577">
        <v>252</v>
      </c>
      <c r="AA38" s="371">
        <v>0.21</v>
      </c>
      <c r="AB38" s="368">
        <v>0.46</v>
      </c>
      <c r="AC38" s="368">
        <v>0.64</v>
      </c>
      <c r="AD38" s="368">
        <v>0.69</v>
      </c>
      <c r="AE38" s="368">
        <v>0.43</v>
      </c>
      <c r="AF38" s="368">
        <v>0.37</v>
      </c>
      <c r="AG38" s="368">
        <v>0.5</v>
      </c>
      <c r="AH38" s="368">
        <v>0.41</v>
      </c>
      <c r="AI38" s="368">
        <v>0</v>
      </c>
      <c r="AJ38" s="368">
        <v>0.62</v>
      </c>
      <c r="AK38" s="329"/>
      <c r="AL38" s="577">
        <v>252</v>
      </c>
      <c r="AM38" s="371">
        <v>0.1</v>
      </c>
      <c r="AN38" s="368">
        <v>0.31</v>
      </c>
      <c r="AO38" s="368">
        <v>0.32</v>
      </c>
      <c r="AP38" s="368">
        <v>0.45</v>
      </c>
      <c r="AQ38" s="368">
        <v>0.23</v>
      </c>
      <c r="AR38" s="368">
        <v>0.26</v>
      </c>
      <c r="AS38" s="368">
        <v>0.17</v>
      </c>
      <c r="AT38" s="368">
        <v>0.28999999999999998</v>
      </c>
      <c r="AU38" s="368">
        <v>0</v>
      </c>
      <c r="AV38" s="368">
        <v>0.41</v>
      </c>
      <c r="AW38" s="329"/>
    </row>
    <row r="39" spans="1:49" ht="17" thickBot="1">
      <c r="A39" s="329"/>
      <c r="M39" s="329"/>
      <c r="N39" s="346">
        <v>253</v>
      </c>
      <c r="O39" s="344">
        <v>21</v>
      </c>
      <c r="P39" s="349">
        <v>40</v>
      </c>
      <c r="Q39" s="342">
        <v>47</v>
      </c>
      <c r="R39" s="342">
        <v>32</v>
      </c>
      <c r="S39" s="427">
        <v>46</v>
      </c>
      <c r="T39" s="423">
        <v>42</v>
      </c>
      <c r="U39" s="344">
        <v>35</v>
      </c>
      <c r="V39" s="342">
        <v>38</v>
      </c>
      <c r="W39" s="342">
        <v>37</v>
      </c>
      <c r="X39" s="342">
        <v>42</v>
      </c>
      <c r="Y39" s="329"/>
      <c r="Z39" s="577">
        <v>253</v>
      </c>
      <c r="AA39" s="371">
        <v>0.33</v>
      </c>
      <c r="AB39" s="368">
        <v>0.4</v>
      </c>
      <c r="AC39" s="368">
        <v>0.57999999999999996</v>
      </c>
      <c r="AD39" s="368">
        <v>0.52</v>
      </c>
      <c r="AE39" s="368">
        <v>0.57999999999999996</v>
      </c>
      <c r="AF39" s="368">
        <v>0.31</v>
      </c>
      <c r="AG39" s="368">
        <v>0.14000000000000001</v>
      </c>
      <c r="AH39" s="368">
        <v>0.31</v>
      </c>
      <c r="AI39" s="368">
        <v>0.28000000000000003</v>
      </c>
      <c r="AJ39" s="368">
        <v>0.39</v>
      </c>
      <c r="AK39" s="329"/>
      <c r="AL39" s="577">
        <v>253</v>
      </c>
      <c r="AM39" s="371">
        <v>0.14000000000000001</v>
      </c>
      <c r="AN39" s="368">
        <v>0.18</v>
      </c>
      <c r="AO39" s="368">
        <v>0.3</v>
      </c>
      <c r="AP39" s="368">
        <v>0.21</v>
      </c>
      <c r="AQ39" s="368">
        <v>0.22</v>
      </c>
      <c r="AR39" s="368">
        <v>0.21</v>
      </c>
      <c r="AS39" s="368">
        <v>0.05</v>
      </c>
      <c r="AT39" s="368">
        <v>0.12</v>
      </c>
      <c r="AU39" s="368">
        <v>0.16</v>
      </c>
      <c r="AV39" s="368">
        <v>0.15</v>
      </c>
      <c r="AW39" s="329"/>
    </row>
    <row r="40" spans="1:49" ht="17" thickBot="1">
      <c r="A40" s="329"/>
      <c r="M40" s="329"/>
      <c r="N40" s="346">
        <v>255</v>
      </c>
      <c r="O40" s="344">
        <v>30</v>
      </c>
      <c r="P40" s="385">
        <v>0</v>
      </c>
      <c r="Q40" s="385">
        <v>0</v>
      </c>
      <c r="R40" s="385">
        <v>0</v>
      </c>
      <c r="S40" s="389">
        <v>0</v>
      </c>
      <c r="T40" s="435">
        <v>0</v>
      </c>
      <c r="U40" s="385">
        <v>0</v>
      </c>
      <c r="V40" s="385">
        <v>0</v>
      </c>
      <c r="W40" s="385">
        <v>0</v>
      </c>
      <c r="X40" s="385">
        <v>0</v>
      </c>
      <c r="Y40" s="329"/>
      <c r="Z40" s="577">
        <v>255</v>
      </c>
      <c r="AA40" s="371">
        <v>0.38</v>
      </c>
      <c r="AB40" s="368" t="s">
        <v>217</v>
      </c>
      <c r="AC40" s="368" t="s">
        <v>217</v>
      </c>
      <c r="AD40" s="368" t="s">
        <v>217</v>
      </c>
      <c r="AE40" s="368" t="s">
        <v>217</v>
      </c>
      <c r="AF40" s="368" t="s">
        <v>217</v>
      </c>
      <c r="AG40" s="368" t="s">
        <v>217</v>
      </c>
      <c r="AH40" s="368" t="s">
        <v>217</v>
      </c>
      <c r="AI40" s="368" t="s">
        <v>217</v>
      </c>
      <c r="AJ40" s="368" t="s">
        <v>217</v>
      </c>
      <c r="AK40" s="329"/>
      <c r="AL40" s="577">
        <v>255</v>
      </c>
      <c r="AM40" s="371">
        <v>0.18</v>
      </c>
      <c r="AN40" s="368" t="s">
        <v>217</v>
      </c>
      <c r="AO40" s="368" t="s">
        <v>217</v>
      </c>
      <c r="AP40" s="368" t="s">
        <v>217</v>
      </c>
      <c r="AQ40" s="368" t="s">
        <v>217</v>
      </c>
      <c r="AR40" s="368" t="s">
        <v>217</v>
      </c>
      <c r="AS40" s="368" t="s">
        <v>217</v>
      </c>
      <c r="AT40" s="368" t="s">
        <v>217</v>
      </c>
      <c r="AU40" s="368" t="s">
        <v>217</v>
      </c>
      <c r="AV40" s="368" t="s">
        <v>217</v>
      </c>
      <c r="AW40" s="329"/>
    </row>
    <row r="41" spans="1:49" ht="17" thickBot="1">
      <c r="A41" s="329"/>
      <c r="M41" s="329"/>
      <c r="N41" s="346">
        <v>256</v>
      </c>
      <c r="O41" s="344">
        <v>13</v>
      </c>
      <c r="P41" s="382">
        <v>1</v>
      </c>
      <c r="Q41" s="342">
        <v>19</v>
      </c>
      <c r="R41" s="382">
        <v>0</v>
      </c>
      <c r="S41" s="427">
        <v>8</v>
      </c>
      <c r="T41" s="423">
        <v>6</v>
      </c>
      <c r="U41" s="344">
        <v>19</v>
      </c>
      <c r="V41" s="342">
        <v>12</v>
      </c>
      <c r="W41" s="342">
        <v>5</v>
      </c>
      <c r="X41" s="342">
        <v>4</v>
      </c>
      <c r="Y41" s="329"/>
      <c r="Z41" s="577">
        <v>256</v>
      </c>
      <c r="AA41" s="371">
        <v>0.57999999999999996</v>
      </c>
      <c r="AB41" s="368">
        <v>0</v>
      </c>
      <c r="AC41" s="368">
        <v>0.72</v>
      </c>
      <c r="AD41" s="368" t="s">
        <v>217</v>
      </c>
      <c r="AE41" s="368">
        <v>0.34</v>
      </c>
      <c r="AF41" s="368">
        <v>0.22</v>
      </c>
      <c r="AG41" s="368">
        <v>0.67</v>
      </c>
      <c r="AH41" s="368">
        <v>0.32</v>
      </c>
      <c r="AI41" s="368">
        <v>0.2</v>
      </c>
      <c r="AJ41" s="368">
        <v>0.18</v>
      </c>
      <c r="AK41" s="329"/>
      <c r="AL41" s="577">
        <v>256</v>
      </c>
      <c r="AM41" s="371">
        <v>0.16</v>
      </c>
      <c r="AN41" s="368">
        <v>0</v>
      </c>
      <c r="AO41" s="368">
        <v>0.26</v>
      </c>
      <c r="AP41" s="368" t="s">
        <v>217</v>
      </c>
      <c r="AQ41" s="368">
        <v>0.23</v>
      </c>
      <c r="AR41" s="368">
        <v>0.25</v>
      </c>
      <c r="AS41" s="368">
        <v>0.34</v>
      </c>
      <c r="AT41" s="368">
        <v>0.13</v>
      </c>
      <c r="AU41" s="368">
        <v>0.12</v>
      </c>
      <c r="AV41" s="368">
        <v>0</v>
      </c>
      <c r="AW41" s="329"/>
    </row>
    <row r="42" spans="1:49">
      <c r="A42" s="329"/>
      <c r="M42" s="329"/>
      <c r="N42" s="346">
        <v>258</v>
      </c>
      <c r="O42" s="344">
        <v>2</v>
      </c>
      <c r="P42" s="342">
        <v>2</v>
      </c>
      <c r="Q42" s="342">
        <v>1</v>
      </c>
      <c r="R42" s="342">
        <v>7</v>
      </c>
      <c r="S42" s="342">
        <v>2</v>
      </c>
      <c r="T42" s="436">
        <v>0</v>
      </c>
      <c r="U42" s="382">
        <v>0</v>
      </c>
      <c r="V42" s="382">
        <v>0</v>
      </c>
      <c r="W42" s="382">
        <v>0</v>
      </c>
      <c r="X42" s="382">
        <v>0</v>
      </c>
      <c r="Y42" s="329"/>
      <c r="Z42" s="577">
        <v>258</v>
      </c>
      <c r="AA42" s="371" t="s">
        <v>217</v>
      </c>
      <c r="AB42" s="368">
        <v>0</v>
      </c>
      <c r="AC42" s="368">
        <v>0.1</v>
      </c>
      <c r="AD42" s="368">
        <v>0</v>
      </c>
      <c r="AE42" s="368">
        <v>0.1</v>
      </c>
      <c r="AF42" s="368" t="s">
        <v>217</v>
      </c>
      <c r="AG42" s="368" t="s">
        <v>217</v>
      </c>
      <c r="AH42" s="368" t="s">
        <v>217</v>
      </c>
      <c r="AI42" s="368" t="s">
        <v>217</v>
      </c>
      <c r="AJ42" s="368" t="s">
        <v>217</v>
      </c>
      <c r="AK42" s="329"/>
      <c r="AL42" s="577">
        <v>258</v>
      </c>
      <c r="AM42" s="371" t="s">
        <v>217</v>
      </c>
      <c r="AN42" s="368">
        <v>0</v>
      </c>
      <c r="AO42" s="368">
        <v>0</v>
      </c>
      <c r="AP42" s="368">
        <v>0</v>
      </c>
      <c r="AQ42" s="368">
        <v>0</v>
      </c>
      <c r="AR42" s="368" t="s">
        <v>217</v>
      </c>
      <c r="AS42" s="368" t="s">
        <v>217</v>
      </c>
      <c r="AT42" s="368" t="s">
        <v>217</v>
      </c>
      <c r="AU42" s="368" t="s">
        <v>217</v>
      </c>
      <c r="AV42" s="368" t="s">
        <v>217</v>
      </c>
      <c r="AW42" s="329"/>
    </row>
    <row r="43" spans="1:49">
      <c r="A43" s="329"/>
      <c r="M43" s="329"/>
      <c r="N43" s="346">
        <v>259</v>
      </c>
      <c r="O43" s="344">
        <v>0</v>
      </c>
      <c r="P43" s="382">
        <v>1</v>
      </c>
      <c r="Q43" s="342">
        <v>0</v>
      </c>
      <c r="R43" s="382">
        <v>0</v>
      </c>
      <c r="S43" s="382">
        <v>0</v>
      </c>
      <c r="T43" s="382">
        <v>0</v>
      </c>
      <c r="U43" s="342">
        <v>0</v>
      </c>
      <c r="V43" s="382">
        <v>0</v>
      </c>
      <c r="W43" s="342">
        <v>0</v>
      </c>
      <c r="X43" s="382">
        <v>0</v>
      </c>
      <c r="Y43" s="329"/>
      <c r="Z43" s="577">
        <v>259</v>
      </c>
      <c r="AA43" s="371" t="s">
        <v>217</v>
      </c>
      <c r="AB43" s="368">
        <v>0</v>
      </c>
      <c r="AC43" s="368" t="s">
        <v>217</v>
      </c>
      <c r="AD43" s="368" t="s">
        <v>217</v>
      </c>
      <c r="AE43" s="368" t="s">
        <v>217</v>
      </c>
      <c r="AF43" s="368" t="s">
        <v>217</v>
      </c>
      <c r="AG43" s="368" t="s">
        <v>217</v>
      </c>
      <c r="AH43" s="368" t="s">
        <v>217</v>
      </c>
      <c r="AI43" s="368" t="s">
        <v>217</v>
      </c>
      <c r="AJ43" s="368" t="s">
        <v>217</v>
      </c>
      <c r="AK43" s="329"/>
      <c r="AL43" s="577">
        <v>259</v>
      </c>
      <c r="AM43" s="371" t="s">
        <v>217</v>
      </c>
      <c r="AN43" s="368">
        <v>0</v>
      </c>
      <c r="AO43" s="368" t="s">
        <v>217</v>
      </c>
      <c r="AP43" s="368" t="s">
        <v>217</v>
      </c>
      <c r="AQ43" s="368" t="s">
        <v>217</v>
      </c>
      <c r="AR43" s="368" t="s">
        <v>217</v>
      </c>
      <c r="AS43" s="368" t="s">
        <v>217</v>
      </c>
      <c r="AT43" s="368" t="s">
        <v>217</v>
      </c>
      <c r="AU43" s="368" t="s">
        <v>217</v>
      </c>
      <c r="AV43" s="368" t="s">
        <v>217</v>
      </c>
      <c r="AW43" s="329"/>
    </row>
    <row r="44" spans="1:49" ht="17" thickBot="1">
      <c r="A44" s="329"/>
      <c r="M44" s="329"/>
      <c r="N44" s="346">
        <v>260</v>
      </c>
      <c r="O44" s="426">
        <v>40</v>
      </c>
      <c r="P44" s="342">
        <v>46</v>
      </c>
      <c r="Q44" s="342">
        <v>46</v>
      </c>
      <c r="R44" s="342">
        <v>46</v>
      </c>
      <c r="S44" s="342">
        <v>43</v>
      </c>
      <c r="T44" s="342">
        <v>34</v>
      </c>
      <c r="U44" s="342">
        <v>15</v>
      </c>
      <c r="V44" s="342">
        <v>19</v>
      </c>
      <c r="W44" s="342">
        <v>34</v>
      </c>
      <c r="X44" s="342">
        <v>13</v>
      </c>
      <c r="Y44" s="329"/>
      <c r="Z44" s="577">
        <v>260</v>
      </c>
      <c r="AA44" s="371">
        <v>0.15</v>
      </c>
      <c r="AB44" s="368">
        <v>0.3</v>
      </c>
      <c r="AC44" s="368">
        <v>0.32</v>
      </c>
      <c r="AD44" s="368">
        <v>0.09</v>
      </c>
      <c r="AE44" s="368">
        <v>0.16</v>
      </c>
      <c r="AF44" s="368">
        <v>0.14000000000000001</v>
      </c>
      <c r="AG44" s="368">
        <v>0</v>
      </c>
      <c r="AH44" s="368">
        <v>0.33</v>
      </c>
      <c r="AI44" s="368">
        <v>7.0000000000000007E-2</v>
      </c>
      <c r="AJ44" s="368">
        <v>0</v>
      </c>
      <c r="AK44" s="329"/>
      <c r="AL44" s="577">
        <v>260</v>
      </c>
      <c r="AM44" s="371">
        <v>0.06</v>
      </c>
      <c r="AN44" s="368">
        <v>0.16</v>
      </c>
      <c r="AO44" s="368">
        <v>0.19</v>
      </c>
      <c r="AP44" s="368">
        <v>0.02</v>
      </c>
      <c r="AQ44" s="368">
        <v>0.11</v>
      </c>
      <c r="AR44" s="368">
        <v>0.04</v>
      </c>
      <c r="AS44" s="368">
        <v>0</v>
      </c>
      <c r="AT44" s="368">
        <v>0.05</v>
      </c>
      <c r="AU44" s="368">
        <v>0.05</v>
      </c>
      <c r="AV44" s="368">
        <v>0</v>
      </c>
      <c r="AW44" s="329"/>
    </row>
    <row r="45" spans="1:49" ht="17" thickBot="1">
      <c r="A45" s="329"/>
      <c r="M45" s="329"/>
      <c r="N45" s="427">
        <v>261</v>
      </c>
      <c r="O45" s="423">
        <v>36</v>
      </c>
      <c r="P45" s="344">
        <v>32</v>
      </c>
      <c r="Q45" s="342">
        <v>24</v>
      </c>
      <c r="R45" s="342">
        <v>30</v>
      </c>
      <c r="S45" s="342">
        <v>39</v>
      </c>
      <c r="T45" s="342">
        <v>40</v>
      </c>
      <c r="U45" s="382">
        <v>0</v>
      </c>
      <c r="V45" s="342">
        <v>36</v>
      </c>
      <c r="W45" s="342">
        <v>31</v>
      </c>
      <c r="X45" s="342">
        <v>42</v>
      </c>
      <c r="Y45" s="329"/>
      <c r="Z45" s="577">
        <v>261</v>
      </c>
      <c r="AA45" s="371">
        <v>0.33</v>
      </c>
      <c r="AB45" s="368">
        <v>0</v>
      </c>
      <c r="AC45" s="368">
        <v>0.36</v>
      </c>
      <c r="AD45" s="368">
        <v>0.16</v>
      </c>
      <c r="AE45" s="368">
        <v>7.0000000000000007E-2</v>
      </c>
      <c r="AF45" s="368">
        <v>7.0000000000000007E-2</v>
      </c>
      <c r="AG45" s="368" t="s">
        <v>217</v>
      </c>
      <c r="AH45" s="368">
        <v>0.33</v>
      </c>
      <c r="AI45" s="368">
        <v>0.28999999999999998</v>
      </c>
      <c r="AJ45" s="368">
        <v>0.43</v>
      </c>
      <c r="AK45" s="329"/>
      <c r="AL45" s="577">
        <v>261</v>
      </c>
      <c r="AM45" s="371">
        <v>0.13</v>
      </c>
      <c r="AN45" s="368">
        <v>0</v>
      </c>
      <c r="AO45" s="368">
        <v>0.21</v>
      </c>
      <c r="AP45" s="368">
        <v>0.06</v>
      </c>
      <c r="AQ45" s="368">
        <v>0.02</v>
      </c>
      <c r="AR45" s="368">
        <v>0.01</v>
      </c>
      <c r="AS45" s="368" t="s">
        <v>217</v>
      </c>
      <c r="AT45" s="368">
        <v>0.2</v>
      </c>
      <c r="AU45" s="368">
        <v>0.08</v>
      </c>
      <c r="AV45" s="368">
        <v>0.3</v>
      </c>
      <c r="AW45" s="329"/>
    </row>
    <row r="46" spans="1:49" ht="17" thickBot="1">
      <c r="A46" s="329"/>
      <c r="M46" s="329"/>
      <c r="N46" s="427">
        <v>262</v>
      </c>
      <c r="O46" s="423">
        <v>27</v>
      </c>
      <c r="P46" s="426">
        <v>35</v>
      </c>
      <c r="Q46" s="342">
        <v>41</v>
      </c>
      <c r="R46" s="342">
        <v>28</v>
      </c>
      <c r="S46" s="342">
        <v>25</v>
      </c>
      <c r="T46" s="342">
        <v>1</v>
      </c>
      <c r="U46" s="342">
        <v>23</v>
      </c>
      <c r="V46" s="342">
        <v>40</v>
      </c>
      <c r="W46" s="342">
        <v>24</v>
      </c>
      <c r="X46" s="342">
        <v>28</v>
      </c>
      <c r="Y46" s="329"/>
      <c r="Z46" s="577">
        <v>262</v>
      </c>
      <c r="AA46" s="371">
        <v>0.28999999999999998</v>
      </c>
      <c r="AB46" s="368">
        <v>0.85</v>
      </c>
      <c r="AC46" s="368">
        <v>0.26</v>
      </c>
      <c r="AD46" s="368">
        <v>0.3</v>
      </c>
      <c r="AE46" s="368">
        <v>0.63</v>
      </c>
      <c r="AF46" s="368">
        <v>0.1</v>
      </c>
      <c r="AG46" s="368">
        <v>0.33</v>
      </c>
      <c r="AH46" s="368">
        <v>0.36</v>
      </c>
      <c r="AI46" s="368">
        <v>0.47</v>
      </c>
      <c r="AJ46" s="368">
        <v>0.34</v>
      </c>
      <c r="AK46" s="329"/>
      <c r="AL46" s="577">
        <v>262</v>
      </c>
      <c r="AM46" s="371">
        <v>0.06</v>
      </c>
      <c r="AN46" s="368">
        <v>7.0000000000000007E-2</v>
      </c>
      <c r="AO46" s="368">
        <v>0.06</v>
      </c>
      <c r="AP46" s="368">
        <v>0.09</v>
      </c>
      <c r="AQ46" s="368">
        <v>0.11</v>
      </c>
      <c r="AR46" s="368">
        <v>0</v>
      </c>
      <c r="AS46" s="368">
        <v>0.08</v>
      </c>
      <c r="AT46" s="368">
        <v>0.11</v>
      </c>
      <c r="AU46" s="368">
        <v>0.03</v>
      </c>
      <c r="AV46" s="368">
        <v>7.0000000000000007E-2</v>
      </c>
      <c r="AW46" s="329"/>
    </row>
    <row r="47" spans="1:49" ht="17" thickBot="1">
      <c r="A47" s="329"/>
      <c r="M47" s="329"/>
      <c r="N47" s="346">
        <v>264</v>
      </c>
      <c r="O47" s="432">
        <v>0</v>
      </c>
      <c r="P47" s="423">
        <v>66</v>
      </c>
      <c r="Q47" s="426">
        <v>56</v>
      </c>
      <c r="R47" s="342">
        <v>44</v>
      </c>
      <c r="S47" s="342">
        <v>55</v>
      </c>
      <c r="T47" s="342">
        <v>35</v>
      </c>
      <c r="U47" s="342">
        <v>31</v>
      </c>
      <c r="V47" s="342">
        <v>61</v>
      </c>
      <c r="W47" s="342">
        <v>44</v>
      </c>
      <c r="X47" s="342">
        <v>60</v>
      </c>
      <c r="Y47" s="329"/>
      <c r="Z47" s="577">
        <v>264</v>
      </c>
      <c r="AA47" s="371" t="s">
        <v>217</v>
      </c>
      <c r="AB47" s="368">
        <v>0.43</v>
      </c>
      <c r="AC47" s="368">
        <v>0.6</v>
      </c>
      <c r="AD47" s="368">
        <v>0.54</v>
      </c>
      <c r="AE47" s="368">
        <v>0.46</v>
      </c>
      <c r="AF47" s="368">
        <v>0.33</v>
      </c>
      <c r="AG47" s="368">
        <v>0.28999999999999998</v>
      </c>
      <c r="AH47" s="368">
        <v>0.44</v>
      </c>
      <c r="AI47" s="368">
        <v>0.08</v>
      </c>
      <c r="AJ47" s="368">
        <v>0.44</v>
      </c>
      <c r="AK47" s="329"/>
      <c r="AL47" s="577">
        <v>264</v>
      </c>
      <c r="AM47" s="371" t="s">
        <v>217</v>
      </c>
      <c r="AN47" s="368">
        <v>0.08</v>
      </c>
      <c r="AO47" s="368">
        <v>0.12</v>
      </c>
      <c r="AP47" s="368">
        <v>0.12</v>
      </c>
      <c r="AQ47" s="368">
        <v>0.09</v>
      </c>
      <c r="AR47" s="368">
        <v>0.02</v>
      </c>
      <c r="AS47" s="368">
        <v>0.05</v>
      </c>
      <c r="AT47" s="368">
        <v>0.08</v>
      </c>
      <c r="AU47" s="368">
        <v>0.01</v>
      </c>
      <c r="AV47" s="368">
        <v>7.0000000000000007E-2</v>
      </c>
      <c r="AW47" s="329"/>
    </row>
    <row r="48" spans="1:49" ht="17" thickBot="1">
      <c r="A48" s="329"/>
      <c r="M48" s="329"/>
      <c r="N48" s="346">
        <v>265</v>
      </c>
      <c r="O48" s="344">
        <v>25</v>
      </c>
      <c r="P48" s="440">
        <v>34</v>
      </c>
      <c r="Q48" s="423">
        <v>32</v>
      </c>
      <c r="R48" s="344">
        <v>20</v>
      </c>
      <c r="S48" s="342">
        <v>30</v>
      </c>
      <c r="T48" s="342">
        <v>19</v>
      </c>
      <c r="U48" s="342">
        <v>28</v>
      </c>
      <c r="V48" s="382">
        <v>0</v>
      </c>
      <c r="W48" s="342">
        <v>41</v>
      </c>
      <c r="X48" s="342">
        <v>33</v>
      </c>
      <c r="Y48" s="329"/>
      <c r="Z48" s="577">
        <v>265</v>
      </c>
      <c r="AA48" s="371">
        <v>0.22</v>
      </c>
      <c r="AB48" s="368">
        <v>0.44</v>
      </c>
      <c r="AC48" s="368">
        <v>0.3</v>
      </c>
      <c r="AD48" s="368">
        <v>0.66</v>
      </c>
      <c r="AE48" s="368">
        <v>0.32</v>
      </c>
      <c r="AF48" s="368">
        <v>0.13</v>
      </c>
      <c r="AG48" s="368">
        <v>0.43</v>
      </c>
      <c r="AH48" s="368" t="s">
        <v>217</v>
      </c>
      <c r="AI48" s="368">
        <v>0.36</v>
      </c>
      <c r="AJ48" s="368">
        <v>0.14000000000000001</v>
      </c>
      <c r="AK48" s="329"/>
      <c r="AL48" s="577">
        <v>265</v>
      </c>
      <c r="AM48" s="371">
        <v>0.1</v>
      </c>
      <c r="AN48" s="368">
        <v>0.12</v>
      </c>
      <c r="AO48" s="368">
        <v>0.18</v>
      </c>
      <c r="AP48" s="368">
        <v>0.34</v>
      </c>
      <c r="AQ48" s="368">
        <v>0.18</v>
      </c>
      <c r="AR48" s="368">
        <v>7.0000000000000007E-2</v>
      </c>
      <c r="AS48" s="368">
        <v>0.26</v>
      </c>
      <c r="AT48" s="368" t="s">
        <v>217</v>
      </c>
      <c r="AU48" s="368">
        <v>0.16</v>
      </c>
      <c r="AV48" s="368">
        <v>0.05</v>
      </c>
      <c r="AW48" s="329"/>
    </row>
    <row r="49" spans="1:49" ht="17" thickBot="1">
      <c r="A49" s="329"/>
      <c r="M49" s="329"/>
      <c r="N49" s="346">
        <v>266</v>
      </c>
      <c r="O49" s="439">
        <v>0</v>
      </c>
      <c r="P49" s="423">
        <v>26</v>
      </c>
      <c r="Q49" s="348">
        <v>13</v>
      </c>
      <c r="R49" s="382">
        <v>0</v>
      </c>
      <c r="S49" s="382">
        <v>0</v>
      </c>
      <c r="T49" s="382">
        <v>0</v>
      </c>
      <c r="U49" s="382">
        <v>0</v>
      </c>
      <c r="V49" s="382">
        <v>0</v>
      </c>
      <c r="W49" s="382">
        <v>0</v>
      </c>
      <c r="X49" s="382">
        <v>0</v>
      </c>
      <c r="Y49" s="329"/>
      <c r="Z49" s="577">
        <v>266</v>
      </c>
      <c r="AA49" s="371" t="s">
        <v>217</v>
      </c>
      <c r="AB49" s="368">
        <v>0.06</v>
      </c>
      <c r="AC49" s="368">
        <v>0</v>
      </c>
      <c r="AD49" s="368" t="s">
        <v>217</v>
      </c>
      <c r="AE49" s="368" t="s">
        <v>217</v>
      </c>
      <c r="AF49" s="368" t="s">
        <v>217</v>
      </c>
      <c r="AG49" s="368" t="s">
        <v>217</v>
      </c>
      <c r="AH49" s="368" t="s">
        <v>217</v>
      </c>
      <c r="AI49" s="368" t="s">
        <v>217</v>
      </c>
      <c r="AJ49" s="368" t="s">
        <v>217</v>
      </c>
      <c r="AK49" s="329"/>
      <c r="AL49" s="577">
        <v>266</v>
      </c>
      <c r="AM49" s="371" t="s">
        <v>217</v>
      </c>
      <c r="AN49" s="368">
        <v>0</v>
      </c>
      <c r="AO49" s="368">
        <v>0</v>
      </c>
      <c r="AP49" s="368" t="s">
        <v>217</v>
      </c>
      <c r="AQ49" s="368" t="s">
        <v>217</v>
      </c>
      <c r="AR49" s="368" t="s">
        <v>217</v>
      </c>
      <c r="AS49" s="368" t="s">
        <v>217</v>
      </c>
      <c r="AT49" s="368" t="s">
        <v>217</v>
      </c>
      <c r="AU49" s="368" t="s">
        <v>217</v>
      </c>
      <c r="AV49" s="368" t="s">
        <v>217</v>
      </c>
      <c r="AW49" s="329"/>
    </row>
    <row r="50" spans="1:49" ht="17" thickBot="1">
      <c r="A50" s="329"/>
      <c r="M50" s="329"/>
      <c r="N50" s="346">
        <v>267</v>
      </c>
      <c r="O50" s="438">
        <v>0</v>
      </c>
      <c r="P50" s="423">
        <v>49</v>
      </c>
      <c r="Q50" s="344">
        <v>27</v>
      </c>
      <c r="R50" s="342">
        <v>30</v>
      </c>
      <c r="S50" s="342">
        <v>24</v>
      </c>
      <c r="T50" s="382">
        <v>0</v>
      </c>
      <c r="U50" s="342">
        <v>59</v>
      </c>
      <c r="V50" s="382">
        <v>1</v>
      </c>
      <c r="W50" s="382">
        <v>0</v>
      </c>
      <c r="X50" s="382">
        <v>0</v>
      </c>
      <c r="Y50" s="329"/>
      <c r="Z50" s="577">
        <v>267</v>
      </c>
      <c r="AA50" s="371" t="s">
        <v>217</v>
      </c>
      <c r="AB50" s="368">
        <v>0.63</v>
      </c>
      <c r="AC50" s="368">
        <v>0.52</v>
      </c>
      <c r="AD50" s="368">
        <v>0.46</v>
      </c>
      <c r="AE50" s="368">
        <v>0.37</v>
      </c>
      <c r="AF50" s="368" t="s">
        <v>217</v>
      </c>
      <c r="AG50" s="368">
        <v>0.4</v>
      </c>
      <c r="AH50" s="368">
        <v>0</v>
      </c>
      <c r="AI50" s="368" t="s">
        <v>217</v>
      </c>
      <c r="AJ50" s="368" t="s">
        <v>217</v>
      </c>
      <c r="AK50" s="329"/>
      <c r="AL50" s="577">
        <v>267</v>
      </c>
      <c r="AM50" s="371" t="s">
        <v>217</v>
      </c>
      <c r="AN50" s="368">
        <v>0.35</v>
      </c>
      <c r="AO50" s="368">
        <v>0</v>
      </c>
      <c r="AP50" s="368">
        <v>0.11</v>
      </c>
      <c r="AQ50" s="368">
        <v>0</v>
      </c>
      <c r="AR50" s="368" t="s">
        <v>217</v>
      </c>
      <c r="AS50" s="368">
        <v>0.31</v>
      </c>
      <c r="AT50" s="368">
        <v>0</v>
      </c>
      <c r="AU50" s="368" t="s">
        <v>217</v>
      </c>
      <c r="AV50" s="368" t="s">
        <v>217</v>
      </c>
      <c r="AW50" s="329"/>
    </row>
    <row r="51" spans="1:49" ht="17" thickBot="1">
      <c r="A51" s="329"/>
      <c r="M51" s="329"/>
      <c r="N51" s="427">
        <v>268</v>
      </c>
      <c r="O51" s="423">
        <v>12</v>
      </c>
      <c r="P51" s="430">
        <v>0</v>
      </c>
      <c r="Q51" s="385">
        <v>0</v>
      </c>
      <c r="R51" s="385">
        <v>0</v>
      </c>
      <c r="S51" s="385">
        <v>0</v>
      </c>
      <c r="T51" s="385">
        <v>0</v>
      </c>
      <c r="U51" s="385">
        <v>0</v>
      </c>
      <c r="V51" s="385">
        <v>0</v>
      </c>
      <c r="W51" s="385">
        <v>0</v>
      </c>
      <c r="X51" s="385">
        <v>0</v>
      </c>
      <c r="Y51" s="329"/>
      <c r="Z51" s="577">
        <v>268</v>
      </c>
      <c r="AA51" s="371">
        <v>0.48</v>
      </c>
      <c r="AB51" s="368" t="s">
        <v>217</v>
      </c>
      <c r="AC51" s="368" t="s">
        <v>217</v>
      </c>
      <c r="AD51" s="368" t="s">
        <v>217</v>
      </c>
      <c r="AE51" s="368" t="s">
        <v>217</v>
      </c>
      <c r="AF51" s="368" t="s">
        <v>217</v>
      </c>
      <c r="AG51" s="368" t="s">
        <v>217</v>
      </c>
      <c r="AH51" s="368" t="s">
        <v>217</v>
      </c>
      <c r="AI51" s="368" t="s">
        <v>217</v>
      </c>
      <c r="AJ51" s="368" t="s">
        <v>217</v>
      </c>
      <c r="AK51" s="329"/>
      <c r="AL51" s="577">
        <v>268</v>
      </c>
      <c r="AM51" s="371">
        <v>0.1</v>
      </c>
      <c r="AN51" s="368" t="s">
        <v>217</v>
      </c>
      <c r="AO51" s="368" t="s">
        <v>217</v>
      </c>
      <c r="AP51" s="368" t="s">
        <v>217</v>
      </c>
      <c r="AQ51" s="368" t="s">
        <v>217</v>
      </c>
      <c r="AR51" s="368" t="s">
        <v>217</v>
      </c>
      <c r="AS51" s="368" t="s">
        <v>217</v>
      </c>
      <c r="AT51" s="368" t="s">
        <v>217</v>
      </c>
      <c r="AU51" s="368" t="s">
        <v>217</v>
      </c>
      <c r="AV51" s="368" t="s">
        <v>217</v>
      </c>
      <c r="AW51" s="329"/>
    </row>
    <row r="52" spans="1:49">
      <c r="A52" s="329"/>
      <c r="M52" s="329"/>
      <c r="N52" s="354">
        <v>269</v>
      </c>
      <c r="O52" s="437">
        <v>27</v>
      </c>
      <c r="P52" s="356">
        <v>24</v>
      </c>
      <c r="Q52" s="356">
        <v>32</v>
      </c>
      <c r="R52" s="356">
        <v>34</v>
      </c>
      <c r="S52" s="356">
        <v>22</v>
      </c>
      <c r="T52" s="356">
        <v>19</v>
      </c>
      <c r="U52" s="356">
        <v>23</v>
      </c>
      <c r="V52" s="356">
        <v>37</v>
      </c>
      <c r="W52" s="356">
        <v>25</v>
      </c>
      <c r="X52" s="356">
        <v>24</v>
      </c>
      <c r="Y52" s="329"/>
      <c r="Z52" s="578">
        <v>269</v>
      </c>
      <c r="AA52" s="378">
        <v>0.13</v>
      </c>
      <c r="AB52" s="379">
        <v>0.28999999999999998</v>
      </c>
      <c r="AC52" s="379">
        <v>0.09</v>
      </c>
      <c r="AD52" s="379">
        <v>0.14000000000000001</v>
      </c>
      <c r="AE52" s="379">
        <v>0.04</v>
      </c>
      <c r="AF52" s="379">
        <v>0</v>
      </c>
      <c r="AG52" s="379">
        <v>0.08</v>
      </c>
      <c r="AH52" s="379">
        <v>0.13</v>
      </c>
      <c r="AI52" s="379">
        <v>0.11</v>
      </c>
      <c r="AJ52" s="379">
        <v>0.02</v>
      </c>
      <c r="AK52" s="329"/>
      <c r="AL52" s="578">
        <v>269</v>
      </c>
      <c r="AM52" s="378">
        <v>0.05</v>
      </c>
      <c r="AN52" s="379">
        <v>7.0000000000000007E-2</v>
      </c>
      <c r="AO52" s="379">
        <v>0.03</v>
      </c>
      <c r="AP52" s="379">
        <v>0.06</v>
      </c>
      <c r="AQ52" s="379">
        <v>0</v>
      </c>
      <c r="AR52" s="379">
        <v>0</v>
      </c>
      <c r="AS52" s="379">
        <v>0.05</v>
      </c>
      <c r="AT52" s="379">
        <v>0.06</v>
      </c>
      <c r="AU52" s="379">
        <v>0.04</v>
      </c>
      <c r="AV52" s="379">
        <v>0.02</v>
      </c>
      <c r="AW52" s="329"/>
    </row>
    <row r="53" spans="1:49">
      <c r="A53" s="329"/>
      <c r="B53" s="329"/>
      <c r="C53" s="329"/>
      <c r="D53" s="329"/>
      <c r="E53" s="329"/>
      <c r="F53" s="329"/>
      <c r="G53" s="329"/>
      <c r="H53" s="329"/>
      <c r="I53" s="329"/>
      <c r="J53" s="329"/>
      <c r="K53" s="329"/>
      <c r="L53" s="329"/>
      <c r="M53" s="329"/>
      <c r="N53" s="329"/>
      <c r="O53" s="329"/>
      <c r="P53" s="329"/>
      <c r="Q53" s="329"/>
      <c r="R53" s="329"/>
      <c r="S53" s="329"/>
      <c r="T53" s="329"/>
      <c r="U53" s="329"/>
      <c r="V53" s="329"/>
      <c r="W53" s="329"/>
      <c r="X53" s="329"/>
      <c r="Y53" s="329"/>
      <c r="Z53" s="329"/>
      <c r="AA53" s="329"/>
      <c r="AB53" s="329"/>
      <c r="AC53" s="329"/>
      <c r="AD53" s="329"/>
      <c r="AE53" s="329"/>
      <c r="AF53" s="329"/>
      <c r="AG53" s="329"/>
      <c r="AH53" s="329"/>
      <c r="AI53" s="329"/>
      <c r="AJ53" s="329"/>
      <c r="AK53" s="329"/>
      <c r="AL53" s="573"/>
      <c r="AM53" s="573"/>
      <c r="AN53" s="573"/>
      <c r="AO53" s="573"/>
      <c r="AP53" s="573"/>
      <c r="AQ53" s="573"/>
      <c r="AR53" s="573"/>
      <c r="AS53" s="573"/>
      <c r="AT53" s="573"/>
      <c r="AU53" s="573"/>
      <c r="AV53" s="573"/>
      <c r="AW53" s="329"/>
    </row>
  </sheetData>
  <mergeCells count="3">
    <mergeCell ref="N2:X2"/>
    <mergeCell ref="Z2:AJ2"/>
    <mergeCell ref="AL2:AV2"/>
  </mergeCells>
  <conditionalFormatting sqref="AA4:AJ52">
    <cfRule type="cellIs" dxfId="165" priority="2" operator="equal">
      <formula>" nan"</formula>
    </cfRule>
    <cfRule type="cellIs" dxfId="164" priority="3" operator="equal">
      <formula>"nan"</formula>
    </cfRule>
  </conditionalFormatting>
  <conditionalFormatting sqref="AM4:AV52">
    <cfRule type="cellIs" dxfId="163" priority="1" operator="equal">
      <formula>" nan"</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A3385-02B7-164E-8166-FDF27BFC3B82}">
  <dimension ref="A1:X76"/>
  <sheetViews>
    <sheetView workbookViewId="0">
      <selection activeCell="B1" sqref="B1:X1"/>
    </sheetView>
  </sheetViews>
  <sheetFormatPr baseColWidth="10" defaultColWidth="8.33203125" defaultRowHeight="16"/>
  <cols>
    <col min="1" max="1" width="8.1640625" style="1" bestFit="1" customWidth="1"/>
    <col min="2" max="2" width="10.33203125" style="1" bestFit="1" customWidth="1"/>
    <col min="3" max="3" width="10.83203125" style="1" bestFit="1" customWidth="1"/>
    <col min="4" max="4" width="12.1640625" style="1" bestFit="1" customWidth="1"/>
    <col min="5" max="5" width="4" style="1" bestFit="1" customWidth="1"/>
    <col min="6" max="6" width="4.1640625" style="1" bestFit="1" customWidth="1"/>
    <col min="7" max="7" width="4.6640625" style="1" bestFit="1" customWidth="1"/>
    <col min="8" max="8" width="8.33203125" style="1"/>
    <col min="9" max="9" width="9.1640625" style="1" bestFit="1" customWidth="1"/>
    <col min="10" max="10" width="11.6640625" style="1" bestFit="1" customWidth="1"/>
    <col min="11" max="11" width="13.1640625" style="1" bestFit="1" customWidth="1"/>
    <col min="12" max="12" width="10.6640625" style="1" bestFit="1" customWidth="1"/>
    <col min="13" max="13" width="10.33203125" style="1" bestFit="1" customWidth="1"/>
    <col min="14" max="14" width="17.6640625" style="1" bestFit="1" customWidth="1"/>
    <col min="15" max="20" width="12.33203125" style="1" bestFit="1" customWidth="1"/>
    <col min="21" max="21" width="14.1640625" style="1" bestFit="1" customWidth="1"/>
    <col min="22" max="22" width="11.33203125" style="1" bestFit="1" customWidth="1"/>
    <col min="23" max="23" width="11.83203125" style="1" bestFit="1" customWidth="1"/>
    <col min="24" max="24" width="12.1640625" style="1" bestFit="1" customWidth="1"/>
    <col min="25" max="16384" width="8.33203125" style="1"/>
  </cols>
  <sheetData>
    <row r="1" spans="1:24" s="271" customFormat="1">
      <c r="A1" s="271" t="s">
        <v>182</v>
      </c>
      <c r="B1" s="271" t="s">
        <v>183</v>
      </c>
      <c r="C1" s="271" t="s">
        <v>184</v>
      </c>
      <c r="D1" s="271" t="s">
        <v>185</v>
      </c>
      <c r="E1" s="271" t="s">
        <v>186</v>
      </c>
      <c r="F1" s="271" t="s">
        <v>187</v>
      </c>
      <c r="G1" s="271" t="s">
        <v>188</v>
      </c>
      <c r="H1" s="271" t="s">
        <v>189</v>
      </c>
      <c r="I1" s="271" t="s">
        <v>190</v>
      </c>
      <c r="J1" s="271" t="s">
        <v>191</v>
      </c>
      <c r="K1" s="271" t="s">
        <v>192</v>
      </c>
      <c r="L1" s="271" t="s">
        <v>193</v>
      </c>
      <c r="M1" s="271" t="s">
        <v>194</v>
      </c>
      <c r="N1" s="271" t="s">
        <v>195</v>
      </c>
      <c r="O1" s="271" t="s">
        <v>196</v>
      </c>
      <c r="P1" s="271" t="s">
        <v>197</v>
      </c>
      <c r="Q1" s="271" t="s">
        <v>198</v>
      </c>
      <c r="R1" s="271" t="s">
        <v>199</v>
      </c>
      <c r="S1" s="271" t="s">
        <v>200</v>
      </c>
      <c r="T1" s="271" t="s">
        <v>201</v>
      </c>
      <c r="U1" s="271" t="s">
        <v>202</v>
      </c>
      <c r="V1" s="271" t="s">
        <v>203</v>
      </c>
      <c r="W1" s="271" t="s">
        <v>204</v>
      </c>
      <c r="X1" s="271" t="s">
        <v>205</v>
      </c>
    </row>
    <row r="2" spans="1:24">
      <c r="A2" s="1">
        <v>101</v>
      </c>
      <c r="B2" s="1">
        <v>70.25</v>
      </c>
      <c r="C2" s="1">
        <v>152.69999999999999</v>
      </c>
      <c r="D2" s="1">
        <v>21.752125732956699</v>
      </c>
      <c r="E2" s="1">
        <v>1</v>
      </c>
      <c r="F2" s="1">
        <v>24</v>
      </c>
      <c r="G2" s="1">
        <v>1</v>
      </c>
      <c r="H2" s="1">
        <v>0</v>
      </c>
      <c r="I2" s="1">
        <v>8</v>
      </c>
      <c r="J2" s="1">
        <v>4</v>
      </c>
      <c r="K2" s="1">
        <v>0</v>
      </c>
      <c r="L2" s="1">
        <v>22</v>
      </c>
      <c r="M2" s="1">
        <v>3</v>
      </c>
      <c r="N2" s="1">
        <v>0</v>
      </c>
      <c r="O2" s="1">
        <v>1</v>
      </c>
      <c r="P2" s="1">
        <v>1</v>
      </c>
      <c r="Q2" s="1">
        <v>1</v>
      </c>
      <c r="R2" s="1">
        <v>0</v>
      </c>
      <c r="S2" s="1">
        <v>0</v>
      </c>
      <c r="T2" s="1">
        <v>1</v>
      </c>
      <c r="U2" s="1">
        <v>4</v>
      </c>
      <c r="V2" s="1">
        <v>60.25</v>
      </c>
      <c r="W2" s="1">
        <v>206.5</v>
      </c>
      <c r="X2" s="1">
        <v>39.990909247430302</v>
      </c>
    </row>
    <row r="3" spans="1:24">
      <c r="A3" s="1">
        <v>102</v>
      </c>
      <c r="B3" s="1">
        <v>69.75</v>
      </c>
      <c r="C3" s="1">
        <v>295.2</v>
      </c>
      <c r="D3" s="1">
        <v>42.656307087524503</v>
      </c>
      <c r="E3" s="1">
        <v>1</v>
      </c>
      <c r="F3" s="1">
        <v>23</v>
      </c>
      <c r="G3" s="1">
        <v>1</v>
      </c>
      <c r="H3" s="1">
        <v>0</v>
      </c>
      <c r="I3" s="1">
        <v>7</v>
      </c>
      <c r="J3" s="1">
        <v>3</v>
      </c>
      <c r="K3" s="1">
        <v>0</v>
      </c>
      <c r="L3" s="1">
        <v>20</v>
      </c>
      <c r="M3" s="1">
        <v>3</v>
      </c>
      <c r="N3" s="1">
        <v>1</v>
      </c>
      <c r="O3" s="1">
        <v>0</v>
      </c>
      <c r="P3" s="1">
        <v>0</v>
      </c>
      <c r="Q3" s="1">
        <v>1</v>
      </c>
      <c r="R3" s="1">
        <v>0</v>
      </c>
      <c r="S3" s="1">
        <v>0</v>
      </c>
      <c r="T3" s="1">
        <v>0</v>
      </c>
      <c r="U3" s="1">
        <v>1</v>
      </c>
      <c r="V3" s="1">
        <v>69.75</v>
      </c>
      <c r="W3" s="1">
        <v>292.8</v>
      </c>
      <c r="X3" s="1">
        <v>42.309507842910499</v>
      </c>
    </row>
    <row r="4" spans="1:24">
      <c r="A4" s="1">
        <v>103</v>
      </c>
      <c r="B4" s="1">
        <v>70.75</v>
      </c>
      <c r="C4" s="1">
        <v>161.19999999999999</v>
      </c>
      <c r="D4" s="1">
        <v>22.6395335189601</v>
      </c>
      <c r="E4" s="1">
        <v>1</v>
      </c>
      <c r="F4" s="1">
        <v>39</v>
      </c>
      <c r="G4" s="1">
        <v>4</v>
      </c>
      <c r="H4" s="1">
        <v>0</v>
      </c>
      <c r="I4" s="1">
        <v>9</v>
      </c>
      <c r="J4" s="1">
        <v>2</v>
      </c>
      <c r="K4" s="1">
        <v>1</v>
      </c>
      <c r="L4" s="1">
        <v>15</v>
      </c>
      <c r="M4" s="1">
        <v>3</v>
      </c>
      <c r="N4" s="1">
        <v>1</v>
      </c>
      <c r="O4" s="1">
        <v>2</v>
      </c>
      <c r="P4" s="1">
        <v>0</v>
      </c>
      <c r="Q4" s="1">
        <v>0</v>
      </c>
      <c r="R4" s="1">
        <v>1</v>
      </c>
      <c r="S4" s="1">
        <v>1</v>
      </c>
      <c r="T4" s="1">
        <v>1</v>
      </c>
      <c r="U4" s="1">
        <v>5</v>
      </c>
      <c r="V4" s="1">
        <v>70.5</v>
      </c>
      <c r="W4" s="1">
        <v>160.69999999999999</v>
      </c>
      <c r="X4" s="1">
        <v>22.729661485840701</v>
      </c>
    </row>
    <row r="5" spans="1:24">
      <c r="A5" s="1">
        <v>104</v>
      </c>
      <c r="B5" s="1">
        <v>63.25</v>
      </c>
      <c r="C5" s="1">
        <v>127.9</v>
      </c>
      <c r="D5" s="1">
        <v>22.475264415941499</v>
      </c>
      <c r="E5" s="1">
        <v>0</v>
      </c>
      <c r="F5" s="1">
        <v>19</v>
      </c>
      <c r="G5" s="1">
        <v>4</v>
      </c>
      <c r="H5" s="1">
        <v>0</v>
      </c>
      <c r="I5" s="1">
        <v>5</v>
      </c>
      <c r="J5" s="1">
        <v>4</v>
      </c>
      <c r="K5" s="1">
        <v>0</v>
      </c>
      <c r="L5" s="1">
        <v>16</v>
      </c>
      <c r="M5" s="1">
        <v>3</v>
      </c>
      <c r="N5" s="1">
        <v>0</v>
      </c>
      <c r="O5" s="1">
        <v>1</v>
      </c>
      <c r="P5" s="1">
        <v>0</v>
      </c>
      <c r="Q5" s="1">
        <v>0</v>
      </c>
      <c r="R5" s="1">
        <v>0</v>
      </c>
      <c r="S5" s="1">
        <v>1</v>
      </c>
      <c r="T5" s="1">
        <v>0</v>
      </c>
      <c r="U5" s="1">
        <v>2</v>
      </c>
      <c r="V5" s="1">
        <v>63.375</v>
      </c>
      <c r="W5" s="1">
        <v>124.69999999999899</v>
      </c>
      <c r="X5" s="1">
        <v>21.826587148753699</v>
      </c>
    </row>
    <row r="6" spans="1:24">
      <c r="A6" s="1">
        <v>105</v>
      </c>
      <c r="B6" s="1">
        <v>69.5</v>
      </c>
      <c r="C6" s="1">
        <v>166.3</v>
      </c>
      <c r="D6" s="1">
        <v>24.203488432275702</v>
      </c>
      <c r="E6" s="1">
        <v>1</v>
      </c>
      <c r="F6" s="1">
        <v>21</v>
      </c>
      <c r="G6" s="1">
        <v>3</v>
      </c>
      <c r="H6" s="1">
        <v>0</v>
      </c>
      <c r="I6" s="1">
        <v>5</v>
      </c>
      <c r="J6" s="1">
        <v>4</v>
      </c>
      <c r="K6" s="1">
        <v>0</v>
      </c>
      <c r="L6" s="1">
        <v>20</v>
      </c>
      <c r="M6" s="1">
        <v>3</v>
      </c>
      <c r="N6" s="1">
        <v>0</v>
      </c>
      <c r="O6" s="1">
        <v>0</v>
      </c>
      <c r="P6" s="1">
        <v>1</v>
      </c>
      <c r="Q6" s="1">
        <v>0</v>
      </c>
      <c r="R6" s="1">
        <v>0</v>
      </c>
      <c r="S6" s="1">
        <v>0</v>
      </c>
      <c r="T6" s="1">
        <v>0</v>
      </c>
      <c r="U6" s="1">
        <v>1</v>
      </c>
      <c r="V6" s="1">
        <v>69.25</v>
      </c>
      <c r="W6" s="1">
        <v>168</v>
      </c>
      <c r="X6" s="1">
        <v>24.627767858306498</v>
      </c>
    </row>
    <row r="7" spans="1:24">
      <c r="A7" s="1">
        <v>201</v>
      </c>
      <c r="B7" s="1">
        <v>60.625</v>
      </c>
      <c r="C7" s="1">
        <v>126.2</v>
      </c>
      <c r="D7" s="1">
        <v>24.1385498990328</v>
      </c>
      <c r="E7" s="1">
        <v>0</v>
      </c>
      <c r="F7" s="1">
        <v>43</v>
      </c>
      <c r="G7" s="1">
        <v>4</v>
      </c>
      <c r="H7" s="1">
        <v>0</v>
      </c>
      <c r="I7" s="1">
        <v>6</v>
      </c>
      <c r="J7" s="1">
        <v>4</v>
      </c>
      <c r="K7" s="1">
        <v>0</v>
      </c>
      <c r="L7" s="1">
        <v>14</v>
      </c>
      <c r="M7" s="1">
        <v>3</v>
      </c>
      <c r="N7" s="1">
        <v>1</v>
      </c>
      <c r="O7" s="1">
        <v>0</v>
      </c>
      <c r="P7" s="1">
        <v>0</v>
      </c>
      <c r="Q7" s="1">
        <v>0</v>
      </c>
      <c r="R7" s="1">
        <v>0</v>
      </c>
      <c r="S7" s="1">
        <v>0</v>
      </c>
      <c r="T7" s="1">
        <v>1</v>
      </c>
      <c r="U7" s="1">
        <v>1</v>
      </c>
    </row>
    <row r="8" spans="1:24">
      <c r="A8" s="1">
        <v>202</v>
      </c>
      <c r="B8" s="1">
        <v>65.5</v>
      </c>
      <c r="C8" s="1">
        <v>214.2</v>
      </c>
      <c r="D8" s="1">
        <v>35.098793776586398</v>
      </c>
      <c r="E8" s="1">
        <v>0</v>
      </c>
      <c r="F8" s="1">
        <v>29</v>
      </c>
      <c r="G8" s="1">
        <v>3</v>
      </c>
      <c r="H8" s="1">
        <v>0</v>
      </c>
      <c r="I8" s="1">
        <v>7</v>
      </c>
      <c r="J8" s="1">
        <v>2</v>
      </c>
      <c r="K8" s="1">
        <v>0</v>
      </c>
      <c r="L8" s="1">
        <v>25</v>
      </c>
      <c r="M8" s="1">
        <v>2</v>
      </c>
      <c r="N8" s="1">
        <v>0</v>
      </c>
      <c r="O8" s="1">
        <v>2</v>
      </c>
      <c r="P8" s="1">
        <v>0</v>
      </c>
      <c r="Q8" s="1">
        <v>1</v>
      </c>
      <c r="R8" s="1">
        <v>0</v>
      </c>
      <c r="S8" s="1">
        <v>0</v>
      </c>
      <c r="T8" s="1">
        <v>0</v>
      </c>
      <c r="U8" s="1">
        <v>3</v>
      </c>
      <c r="V8" s="1">
        <v>65.125</v>
      </c>
      <c r="W8" s="1">
        <v>218.5</v>
      </c>
      <c r="X8" s="1">
        <v>36.216901647135103</v>
      </c>
    </row>
    <row r="9" spans="1:24">
      <c r="A9" s="1">
        <v>203</v>
      </c>
      <c r="B9" s="1">
        <v>69.75</v>
      </c>
      <c r="C9" s="1">
        <v>211.2</v>
      </c>
      <c r="D9" s="1">
        <v>30.5183335260338</v>
      </c>
      <c r="E9" s="1">
        <v>0</v>
      </c>
      <c r="F9" s="1">
        <v>40</v>
      </c>
      <c r="G9" s="1">
        <v>3</v>
      </c>
      <c r="H9" s="1">
        <v>0</v>
      </c>
      <c r="I9" s="1">
        <v>4</v>
      </c>
      <c r="J9" s="1">
        <v>1</v>
      </c>
      <c r="K9" s="1">
        <v>0</v>
      </c>
      <c r="L9" s="1">
        <v>17</v>
      </c>
      <c r="M9" s="1">
        <v>3</v>
      </c>
      <c r="N9" s="1">
        <v>0</v>
      </c>
      <c r="O9" s="1">
        <v>3</v>
      </c>
      <c r="P9" s="1">
        <v>0</v>
      </c>
      <c r="Q9" s="1">
        <v>1</v>
      </c>
      <c r="R9" s="1">
        <v>0</v>
      </c>
      <c r="S9" s="1">
        <v>1</v>
      </c>
      <c r="T9" s="1">
        <v>1</v>
      </c>
      <c r="U9" s="1">
        <v>6</v>
      </c>
    </row>
    <row r="10" spans="1:24">
      <c r="A10" s="1">
        <v>204</v>
      </c>
      <c r="B10" s="1">
        <v>71</v>
      </c>
      <c r="C10" s="1">
        <v>273.29999999999899</v>
      </c>
      <c r="D10" s="1">
        <v>38.113449712358602</v>
      </c>
      <c r="E10" s="1">
        <v>1</v>
      </c>
      <c r="F10" s="1">
        <v>32</v>
      </c>
      <c r="G10" s="1">
        <v>4</v>
      </c>
      <c r="H10" s="1">
        <v>0</v>
      </c>
      <c r="I10" s="1">
        <v>8</v>
      </c>
      <c r="J10" s="1">
        <v>4</v>
      </c>
      <c r="K10" s="1">
        <v>0</v>
      </c>
      <c r="L10" s="1">
        <v>18</v>
      </c>
      <c r="M10" s="1">
        <v>3</v>
      </c>
      <c r="N10" s="1">
        <v>0</v>
      </c>
      <c r="O10" s="1">
        <v>2</v>
      </c>
      <c r="P10" s="1">
        <v>0</v>
      </c>
      <c r="Q10" s="1">
        <v>0</v>
      </c>
      <c r="R10" s="1">
        <v>1</v>
      </c>
      <c r="S10" s="1">
        <v>1</v>
      </c>
      <c r="T10" s="1">
        <v>1</v>
      </c>
      <c r="U10" s="1">
        <v>5</v>
      </c>
    </row>
    <row r="11" spans="1:24">
      <c r="A11" s="1">
        <v>205</v>
      </c>
      <c r="B11" s="1">
        <v>69.25</v>
      </c>
      <c r="C11" s="1">
        <v>154.30000000000001</v>
      </c>
      <c r="D11" s="1">
        <v>22.619432027004098</v>
      </c>
      <c r="E11" s="1">
        <v>1</v>
      </c>
      <c r="F11" s="1">
        <v>28</v>
      </c>
      <c r="G11" s="1">
        <v>4</v>
      </c>
      <c r="H11" s="1">
        <v>0</v>
      </c>
      <c r="I11" s="1">
        <v>10</v>
      </c>
      <c r="J11" s="1">
        <v>2</v>
      </c>
      <c r="K11" s="1">
        <v>0</v>
      </c>
      <c r="L11" s="1">
        <v>24</v>
      </c>
      <c r="M11" s="1">
        <v>3</v>
      </c>
      <c r="N11" s="1">
        <v>0</v>
      </c>
      <c r="O11" s="1">
        <v>2</v>
      </c>
      <c r="P11" s="1">
        <v>1</v>
      </c>
      <c r="Q11" s="1">
        <v>1</v>
      </c>
      <c r="R11" s="1">
        <v>1</v>
      </c>
      <c r="S11" s="1">
        <v>0</v>
      </c>
      <c r="T11" s="1">
        <v>0</v>
      </c>
      <c r="U11" s="1">
        <v>5</v>
      </c>
      <c r="V11" s="1">
        <v>69</v>
      </c>
      <c r="W11" s="1">
        <v>153</v>
      </c>
      <c r="X11" s="1">
        <v>22.591682419659701</v>
      </c>
    </row>
    <row r="12" spans="1:24">
      <c r="A12" s="1">
        <v>206</v>
      </c>
      <c r="B12" s="1">
        <v>69.875</v>
      </c>
      <c r="C12" s="1">
        <v>294.39999999999998</v>
      </c>
      <c r="D12" s="1">
        <v>42.388640589347801</v>
      </c>
      <c r="E12" s="1">
        <v>1</v>
      </c>
      <c r="F12" s="1">
        <v>47</v>
      </c>
      <c r="G12" s="1">
        <v>3</v>
      </c>
      <c r="H12" s="1">
        <v>0</v>
      </c>
      <c r="I12" s="1">
        <v>4</v>
      </c>
      <c r="J12" s="1">
        <v>4</v>
      </c>
      <c r="K12" s="1">
        <v>0</v>
      </c>
      <c r="L12" s="1">
        <v>12</v>
      </c>
      <c r="M12" s="1">
        <v>3</v>
      </c>
      <c r="N12" s="1">
        <v>0</v>
      </c>
      <c r="O12" s="1">
        <v>1</v>
      </c>
      <c r="P12" s="1">
        <v>0</v>
      </c>
      <c r="Q12" s="1">
        <v>1</v>
      </c>
      <c r="R12" s="1">
        <v>1</v>
      </c>
      <c r="S12" s="1">
        <v>1</v>
      </c>
      <c r="T12" s="1">
        <v>0</v>
      </c>
      <c r="U12" s="1">
        <v>4</v>
      </c>
      <c r="V12" s="1">
        <v>69.599999999999994</v>
      </c>
      <c r="W12" s="1">
        <v>288.8</v>
      </c>
      <c r="X12" s="1">
        <v>41.911580129475503</v>
      </c>
    </row>
    <row r="13" spans="1:24">
      <c r="A13" s="1">
        <v>207</v>
      </c>
      <c r="B13" s="1">
        <v>65.25</v>
      </c>
      <c r="C13" s="1">
        <v>252.2</v>
      </c>
      <c r="D13" s="1">
        <v>41.642747464071199</v>
      </c>
      <c r="E13" s="1">
        <v>0</v>
      </c>
      <c r="F13" s="1">
        <v>58</v>
      </c>
      <c r="G13" s="1">
        <v>3</v>
      </c>
      <c r="H13" s="1">
        <v>0</v>
      </c>
      <c r="I13" s="1">
        <v>4</v>
      </c>
      <c r="J13" s="1">
        <v>1</v>
      </c>
      <c r="K13" s="1">
        <v>0</v>
      </c>
      <c r="L13" s="1">
        <v>17</v>
      </c>
      <c r="M13" s="1">
        <v>3</v>
      </c>
      <c r="N13" s="1">
        <v>1</v>
      </c>
      <c r="O13" s="1">
        <v>3</v>
      </c>
      <c r="P13" s="1">
        <v>0</v>
      </c>
      <c r="Q13" s="1">
        <v>1</v>
      </c>
      <c r="R13" s="1">
        <v>1</v>
      </c>
      <c r="S13" s="1">
        <v>0</v>
      </c>
      <c r="T13" s="1">
        <v>0</v>
      </c>
      <c r="U13" s="1">
        <v>5</v>
      </c>
      <c r="V13" s="1">
        <v>65.125</v>
      </c>
      <c r="W13" s="1">
        <v>252.8</v>
      </c>
      <c r="X13" s="1">
        <v>41.902209319889003</v>
      </c>
    </row>
    <row r="14" spans="1:24">
      <c r="A14" s="1">
        <v>208</v>
      </c>
      <c r="B14" s="1">
        <v>70.25</v>
      </c>
      <c r="C14" s="1">
        <v>207.2</v>
      </c>
      <c r="D14" s="1">
        <v>29.515654563645299</v>
      </c>
      <c r="E14" s="1">
        <v>0</v>
      </c>
      <c r="F14" s="1">
        <v>56</v>
      </c>
      <c r="G14" s="1">
        <v>3</v>
      </c>
      <c r="H14" s="1">
        <v>0</v>
      </c>
      <c r="I14" s="1">
        <v>5</v>
      </c>
      <c r="J14" s="1">
        <v>3</v>
      </c>
      <c r="K14" s="1">
        <v>3</v>
      </c>
      <c r="L14" s="1">
        <v>37</v>
      </c>
      <c r="M14" s="1">
        <v>3</v>
      </c>
      <c r="N14" s="1">
        <v>0</v>
      </c>
      <c r="O14" s="1">
        <v>2</v>
      </c>
      <c r="P14" s="1">
        <v>1</v>
      </c>
      <c r="Q14" s="1">
        <v>1</v>
      </c>
      <c r="R14" s="1">
        <v>0</v>
      </c>
      <c r="S14" s="1">
        <v>1</v>
      </c>
      <c r="T14" s="1">
        <v>1</v>
      </c>
      <c r="U14" s="1">
        <v>6</v>
      </c>
      <c r="V14" s="1">
        <v>82.25</v>
      </c>
      <c r="W14" s="1">
        <v>208.5</v>
      </c>
      <c r="X14" s="1">
        <v>21.666540405206899</v>
      </c>
    </row>
    <row r="15" spans="1:24">
      <c r="A15" s="1">
        <v>209</v>
      </c>
      <c r="B15" s="1">
        <v>66.75</v>
      </c>
      <c r="C15" s="1">
        <v>165.7</v>
      </c>
      <c r="D15" s="1">
        <v>26.144196159295198</v>
      </c>
      <c r="E15" s="1">
        <v>1</v>
      </c>
      <c r="F15" s="1">
        <v>55</v>
      </c>
      <c r="G15" s="1">
        <v>4</v>
      </c>
      <c r="H15" s="1">
        <v>0</v>
      </c>
      <c r="I15" s="1">
        <v>5</v>
      </c>
      <c r="J15" s="1">
        <v>3</v>
      </c>
      <c r="K15" s="1">
        <v>0</v>
      </c>
      <c r="L15" s="1">
        <v>18</v>
      </c>
      <c r="M15" s="1">
        <v>3</v>
      </c>
      <c r="N15" s="1">
        <v>1</v>
      </c>
      <c r="O15" s="1">
        <v>0</v>
      </c>
      <c r="P15" s="1">
        <v>1</v>
      </c>
      <c r="Q15" s="1">
        <v>0</v>
      </c>
      <c r="R15" s="1">
        <v>1</v>
      </c>
      <c r="S15" s="1">
        <v>0</v>
      </c>
      <c r="T15" s="1">
        <v>0</v>
      </c>
      <c r="U15" s="1">
        <v>2</v>
      </c>
    </row>
    <row r="16" spans="1:24">
      <c r="A16" s="1">
        <v>210</v>
      </c>
      <c r="B16" s="1">
        <v>58</v>
      </c>
      <c r="C16" s="1">
        <v>125</v>
      </c>
      <c r="D16" s="1">
        <v>26.122175980975001</v>
      </c>
      <c r="E16" s="1">
        <v>0</v>
      </c>
      <c r="F16" s="1">
        <v>64</v>
      </c>
      <c r="G16" s="1">
        <v>5</v>
      </c>
      <c r="H16" s="1">
        <v>1</v>
      </c>
      <c r="I16" s="1">
        <v>4</v>
      </c>
      <c r="J16" s="1">
        <v>1</v>
      </c>
      <c r="K16" s="1">
        <v>0</v>
      </c>
      <c r="L16" s="1">
        <v>17</v>
      </c>
      <c r="M16" s="1">
        <v>3</v>
      </c>
      <c r="N16" s="1">
        <v>0</v>
      </c>
      <c r="O16" s="1">
        <v>3</v>
      </c>
      <c r="P16" s="1">
        <v>0</v>
      </c>
      <c r="Q16" s="1">
        <v>0</v>
      </c>
      <c r="R16" s="1">
        <v>3</v>
      </c>
      <c r="S16" s="1">
        <v>1</v>
      </c>
      <c r="T16" s="1">
        <v>0</v>
      </c>
      <c r="U16" s="1">
        <v>7</v>
      </c>
    </row>
    <row r="17" spans="1:24">
      <c r="A17" s="1">
        <v>211</v>
      </c>
      <c r="B17" s="1">
        <v>68.25</v>
      </c>
      <c r="C17" s="1">
        <v>153.4</v>
      </c>
      <c r="D17" s="1">
        <v>23.1512994941566</v>
      </c>
      <c r="E17" s="1">
        <v>0</v>
      </c>
      <c r="F17" s="1">
        <v>25</v>
      </c>
      <c r="G17" s="1">
        <v>4</v>
      </c>
      <c r="H17" s="1">
        <v>0</v>
      </c>
      <c r="I17" s="1">
        <v>6</v>
      </c>
      <c r="J17" s="1">
        <v>4</v>
      </c>
      <c r="K17" s="1">
        <v>0</v>
      </c>
      <c r="L17" s="1">
        <v>16</v>
      </c>
      <c r="M17" s="1">
        <v>3</v>
      </c>
      <c r="N17" s="1">
        <v>0</v>
      </c>
      <c r="O17" s="1">
        <v>2</v>
      </c>
      <c r="P17" s="1">
        <v>0</v>
      </c>
      <c r="Q17" s="1">
        <v>1</v>
      </c>
      <c r="R17" s="1">
        <v>0</v>
      </c>
      <c r="S17" s="1">
        <v>1</v>
      </c>
      <c r="T17" s="1">
        <v>1</v>
      </c>
      <c r="U17" s="1">
        <v>5</v>
      </c>
      <c r="V17" s="1">
        <v>68.125</v>
      </c>
      <c r="W17" s="1">
        <v>152.80000000000001</v>
      </c>
      <c r="X17" s="1">
        <v>23.1454510563083</v>
      </c>
    </row>
    <row r="18" spans="1:24">
      <c r="A18" s="1">
        <v>212</v>
      </c>
      <c r="B18" s="1">
        <v>62.75</v>
      </c>
      <c r="C18" s="1">
        <v>162.80000000000001</v>
      </c>
      <c r="D18" s="1">
        <v>29.065798955572099</v>
      </c>
      <c r="E18" s="1">
        <v>0</v>
      </c>
      <c r="F18" s="1">
        <v>29</v>
      </c>
      <c r="G18" s="1">
        <v>5</v>
      </c>
      <c r="H18" s="1">
        <v>1</v>
      </c>
      <c r="I18" s="1">
        <v>7</v>
      </c>
      <c r="J18" s="1">
        <v>2</v>
      </c>
      <c r="K18" s="1">
        <v>0</v>
      </c>
      <c r="L18" s="1">
        <v>18</v>
      </c>
      <c r="M18" s="1">
        <v>3</v>
      </c>
      <c r="N18" s="1">
        <v>0</v>
      </c>
      <c r="O18" s="1">
        <v>1</v>
      </c>
      <c r="P18" s="1">
        <v>0</v>
      </c>
      <c r="Q18" s="1">
        <v>0</v>
      </c>
      <c r="R18" s="1">
        <v>0</v>
      </c>
      <c r="S18" s="1">
        <v>0</v>
      </c>
      <c r="T18" s="1">
        <v>1</v>
      </c>
      <c r="U18" s="1">
        <v>2</v>
      </c>
      <c r="V18" s="1">
        <v>63.125</v>
      </c>
      <c r="W18" s="1">
        <v>164.4</v>
      </c>
      <c r="X18" s="1">
        <v>29.003763552592801</v>
      </c>
    </row>
    <row r="19" spans="1:24">
      <c r="A19" s="1">
        <v>213</v>
      </c>
      <c r="B19" s="1">
        <v>70.125</v>
      </c>
      <c r="C19" s="1">
        <v>142.80000000000001</v>
      </c>
      <c r="D19" s="1">
        <v>20.414454707502799</v>
      </c>
      <c r="E19" s="1">
        <v>1</v>
      </c>
      <c r="F19" s="1">
        <v>24</v>
      </c>
      <c r="G19" s="1">
        <v>4</v>
      </c>
      <c r="H19" s="1">
        <v>0</v>
      </c>
      <c r="I19" s="1">
        <v>7</v>
      </c>
      <c r="J19" s="1">
        <v>2</v>
      </c>
      <c r="K19" s="1">
        <v>0</v>
      </c>
      <c r="L19" s="1">
        <v>19</v>
      </c>
      <c r="M19" s="1">
        <v>3</v>
      </c>
      <c r="N19" s="1">
        <v>0</v>
      </c>
      <c r="O19" s="1">
        <v>0</v>
      </c>
      <c r="P19" s="1">
        <v>0</v>
      </c>
      <c r="Q19" s="1">
        <v>0</v>
      </c>
      <c r="R19" s="1">
        <v>0</v>
      </c>
      <c r="S19" s="1">
        <v>0</v>
      </c>
      <c r="T19" s="1">
        <v>0</v>
      </c>
      <c r="U19" s="1">
        <v>0</v>
      </c>
    </row>
    <row r="20" spans="1:24">
      <c r="A20" s="1">
        <v>214</v>
      </c>
      <c r="B20" s="1">
        <v>71.75</v>
      </c>
      <c r="C20" s="1">
        <v>183</v>
      </c>
      <c r="D20" s="1">
        <v>24.989789848122399</v>
      </c>
      <c r="E20" s="1">
        <v>1</v>
      </c>
      <c r="F20" s="1">
        <v>31</v>
      </c>
      <c r="G20" s="1">
        <v>6</v>
      </c>
      <c r="H20" s="1">
        <v>0</v>
      </c>
      <c r="I20" s="1">
        <v>8</v>
      </c>
      <c r="J20" s="1">
        <v>2</v>
      </c>
      <c r="K20" s="1">
        <v>0</v>
      </c>
      <c r="L20" s="1">
        <v>22</v>
      </c>
      <c r="M20" s="1">
        <v>3</v>
      </c>
      <c r="N20" s="1">
        <v>0</v>
      </c>
      <c r="O20" s="1">
        <v>2</v>
      </c>
      <c r="P20" s="1">
        <v>1</v>
      </c>
      <c r="Q20" s="1">
        <v>1</v>
      </c>
      <c r="R20" s="1">
        <v>2</v>
      </c>
      <c r="S20" s="1">
        <v>1</v>
      </c>
      <c r="T20" s="1">
        <v>0</v>
      </c>
      <c r="U20" s="1">
        <v>7</v>
      </c>
      <c r="V20" s="1">
        <v>71.75</v>
      </c>
      <c r="W20" s="1">
        <v>183.4</v>
      </c>
      <c r="X20" s="1">
        <v>25.044412339593698</v>
      </c>
    </row>
    <row r="21" spans="1:24">
      <c r="A21" s="1">
        <v>215</v>
      </c>
      <c r="B21" s="1">
        <v>71.875</v>
      </c>
      <c r="C21" s="1">
        <v>157.4</v>
      </c>
      <c r="D21" s="1">
        <v>21.4192538374291</v>
      </c>
      <c r="E21" s="1">
        <v>1</v>
      </c>
      <c r="F21" s="1">
        <v>35</v>
      </c>
      <c r="G21" s="1">
        <v>4</v>
      </c>
      <c r="H21" s="1">
        <v>0</v>
      </c>
      <c r="I21" s="1">
        <v>7</v>
      </c>
      <c r="J21" s="1">
        <v>2</v>
      </c>
      <c r="K21" s="1">
        <v>0</v>
      </c>
      <c r="L21" s="1">
        <v>23</v>
      </c>
      <c r="M21" s="1">
        <v>3</v>
      </c>
      <c r="N21" s="1">
        <v>1</v>
      </c>
      <c r="O21" s="1">
        <v>2</v>
      </c>
      <c r="P21" s="1">
        <v>0</v>
      </c>
      <c r="Q21" s="1">
        <v>1</v>
      </c>
      <c r="R21" s="1">
        <v>0</v>
      </c>
      <c r="S21" s="1">
        <v>1</v>
      </c>
      <c r="T21" s="1">
        <v>0</v>
      </c>
      <c r="U21" s="1">
        <v>4</v>
      </c>
      <c r="V21" s="1">
        <v>71.5</v>
      </c>
      <c r="W21" s="1">
        <v>157.80000000000001</v>
      </c>
      <c r="X21" s="1">
        <v>21.699525649176</v>
      </c>
    </row>
    <row r="22" spans="1:24">
      <c r="A22" s="1">
        <v>216</v>
      </c>
      <c r="B22" s="1">
        <v>65.25</v>
      </c>
      <c r="C22" s="1">
        <v>158.19999999999999</v>
      </c>
      <c r="D22" s="1">
        <v>26.121659987375399</v>
      </c>
      <c r="E22" s="1">
        <v>1</v>
      </c>
      <c r="F22" s="1">
        <v>60</v>
      </c>
      <c r="G22" s="1">
        <v>5</v>
      </c>
      <c r="H22" s="1">
        <v>0</v>
      </c>
      <c r="I22" s="1">
        <v>7</v>
      </c>
      <c r="J22" s="1">
        <v>3</v>
      </c>
      <c r="K22" s="1">
        <v>0</v>
      </c>
      <c r="L22" s="1">
        <v>14</v>
      </c>
      <c r="M22" s="1">
        <v>3</v>
      </c>
      <c r="N22" s="1">
        <v>1</v>
      </c>
      <c r="O22" s="1">
        <v>2</v>
      </c>
      <c r="P22" s="1">
        <v>0</v>
      </c>
      <c r="Q22" s="1">
        <v>0</v>
      </c>
      <c r="R22" s="1">
        <v>0</v>
      </c>
      <c r="S22" s="1">
        <v>1</v>
      </c>
      <c r="T22" s="1">
        <v>0</v>
      </c>
      <c r="U22" s="1">
        <v>3</v>
      </c>
      <c r="V22" s="1">
        <v>65.5</v>
      </c>
      <c r="W22" s="1">
        <v>154.6</v>
      </c>
      <c r="X22" s="1">
        <v>25.332742847153401</v>
      </c>
    </row>
    <row r="23" spans="1:24">
      <c r="A23" s="1">
        <v>217</v>
      </c>
      <c r="B23" s="1">
        <v>65.5</v>
      </c>
      <c r="C23" s="1">
        <v>157.4</v>
      </c>
      <c r="D23" s="1">
        <v>25.791550608938799</v>
      </c>
      <c r="E23" s="1">
        <v>1</v>
      </c>
      <c r="F23" s="1">
        <v>43</v>
      </c>
      <c r="G23" s="1">
        <v>3</v>
      </c>
      <c r="H23" s="1">
        <v>0</v>
      </c>
      <c r="I23" s="1">
        <v>5</v>
      </c>
      <c r="J23" s="1">
        <v>1</v>
      </c>
      <c r="K23" s="1">
        <v>0</v>
      </c>
      <c r="L23" s="1">
        <v>21</v>
      </c>
      <c r="M23" s="1">
        <v>3</v>
      </c>
      <c r="N23" s="1">
        <v>0</v>
      </c>
      <c r="O23" s="1">
        <v>2</v>
      </c>
      <c r="P23" s="1">
        <v>0</v>
      </c>
      <c r="Q23" s="1">
        <v>1</v>
      </c>
      <c r="R23" s="1">
        <v>0</v>
      </c>
      <c r="S23" s="1">
        <v>0</v>
      </c>
      <c r="T23" s="1">
        <v>0</v>
      </c>
      <c r="U23" s="1">
        <v>3</v>
      </c>
      <c r="V23" s="1">
        <v>65.625</v>
      </c>
      <c r="W23" s="1">
        <v>151.5</v>
      </c>
      <c r="X23" s="1">
        <v>24.730296598639399</v>
      </c>
    </row>
    <row r="24" spans="1:24">
      <c r="A24" s="1">
        <v>218</v>
      </c>
      <c r="B24" s="1">
        <v>68.125</v>
      </c>
      <c r="C24" s="1">
        <v>138.30000000000001</v>
      </c>
      <c r="D24" s="1">
        <v>20.949056813399501</v>
      </c>
      <c r="E24" s="1">
        <v>1</v>
      </c>
      <c r="F24" s="1">
        <v>59</v>
      </c>
      <c r="G24" s="1">
        <v>3</v>
      </c>
      <c r="H24" s="1">
        <v>0</v>
      </c>
      <c r="I24" s="1">
        <v>3</v>
      </c>
      <c r="J24" s="1">
        <v>1</v>
      </c>
      <c r="K24" s="1">
        <v>2</v>
      </c>
      <c r="L24" s="1">
        <v>15</v>
      </c>
      <c r="M24" s="1">
        <v>3</v>
      </c>
      <c r="N24" s="1">
        <v>0</v>
      </c>
      <c r="O24" s="1">
        <v>3</v>
      </c>
      <c r="P24" s="1">
        <v>0</v>
      </c>
      <c r="Q24" s="1">
        <v>1</v>
      </c>
      <c r="R24" s="1">
        <v>1</v>
      </c>
      <c r="S24" s="1">
        <v>1</v>
      </c>
      <c r="T24" s="1">
        <v>1</v>
      </c>
      <c r="U24" s="1">
        <v>7</v>
      </c>
      <c r="V24" s="1">
        <v>68.25</v>
      </c>
      <c r="W24" s="1">
        <v>139.4</v>
      </c>
      <c r="X24" s="1">
        <v>21.038403842799401</v>
      </c>
    </row>
    <row r="25" spans="1:24">
      <c r="A25" s="1">
        <v>219</v>
      </c>
      <c r="B25" s="1">
        <v>66.375</v>
      </c>
      <c r="C25" s="1">
        <v>188.8</v>
      </c>
      <c r="D25" s="1">
        <v>30.126469972797601</v>
      </c>
      <c r="E25" s="1">
        <v>1</v>
      </c>
      <c r="F25" s="1">
        <v>53</v>
      </c>
      <c r="G25" s="1">
        <v>3</v>
      </c>
      <c r="H25" s="1">
        <v>0</v>
      </c>
      <c r="I25" s="1">
        <v>4</v>
      </c>
      <c r="J25" s="1">
        <v>1</v>
      </c>
      <c r="K25" s="1">
        <v>0</v>
      </c>
      <c r="L25" s="1">
        <v>13</v>
      </c>
      <c r="M25" s="1">
        <v>3</v>
      </c>
      <c r="N25" s="1">
        <v>0</v>
      </c>
      <c r="O25" s="1">
        <v>1</v>
      </c>
      <c r="P25" s="1">
        <v>0</v>
      </c>
      <c r="Q25" s="1">
        <v>1</v>
      </c>
      <c r="R25" s="1">
        <v>0</v>
      </c>
      <c r="S25" s="1">
        <v>0</v>
      </c>
      <c r="T25" s="1">
        <v>0</v>
      </c>
      <c r="U25" s="1">
        <v>2</v>
      </c>
      <c r="V25" s="1">
        <v>66.625</v>
      </c>
      <c r="W25" s="1">
        <v>184.8</v>
      </c>
      <c r="X25" s="1">
        <v>29.2673127083414</v>
      </c>
    </row>
    <row r="26" spans="1:24">
      <c r="A26" s="1">
        <v>220</v>
      </c>
      <c r="B26" s="1">
        <v>58.125</v>
      </c>
      <c r="C26" s="1">
        <v>109.2</v>
      </c>
      <c r="D26" s="1">
        <v>22.722286507110599</v>
      </c>
      <c r="E26" s="1">
        <v>0</v>
      </c>
      <c r="F26" s="1">
        <v>29</v>
      </c>
      <c r="G26" s="1">
        <v>1</v>
      </c>
      <c r="H26" s="1">
        <v>0</v>
      </c>
      <c r="I26" s="1">
        <v>5</v>
      </c>
      <c r="J26" s="1">
        <v>1</v>
      </c>
      <c r="K26" s="1">
        <v>0</v>
      </c>
      <c r="L26" s="1">
        <v>24</v>
      </c>
      <c r="M26" s="1">
        <v>3</v>
      </c>
      <c r="N26" s="1">
        <v>0</v>
      </c>
      <c r="O26" s="1">
        <v>3</v>
      </c>
      <c r="P26" s="1">
        <v>1</v>
      </c>
      <c r="Q26" s="1">
        <v>1</v>
      </c>
      <c r="R26" s="1">
        <v>0</v>
      </c>
      <c r="S26" s="1">
        <v>1</v>
      </c>
      <c r="T26" s="1">
        <v>1</v>
      </c>
      <c r="U26" s="1">
        <v>7</v>
      </c>
    </row>
    <row r="27" spans="1:24">
      <c r="A27" s="1">
        <v>221</v>
      </c>
      <c r="B27" s="1">
        <v>65.375</v>
      </c>
      <c r="C27" s="1">
        <v>241.7</v>
      </c>
      <c r="D27" s="1">
        <v>39.7565391603815</v>
      </c>
      <c r="E27" s="1">
        <v>0</v>
      </c>
      <c r="F27" s="1">
        <v>63</v>
      </c>
      <c r="G27" s="1">
        <v>3</v>
      </c>
      <c r="H27" s="1">
        <v>0</v>
      </c>
      <c r="I27" s="1">
        <v>6</v>
      </c>
      <c r="J27" s="1">
        <v>3</v>
      </c>
      <c r="K27" s="1">
        <v>0</v>
      </c>
      <c r="L27" s="1">
        <v>18</v>
      </c>
      <c r="M27" s="1">
        <v>3</v>
      </c>
      <c r="N27" s="1">
        <v>0</v>
      </c>
      <c r="O27" s="1">
        <v>3</v>
      </c>
      <c r="P27" s="1">
        <v>1</v>
      </c>
      <c r="Q27" s="1">
        <v>1</v>
      </c>
      <c r="R27" s="1">
        <v>0</v>
      </c>
      <c r="S27" s="1">
        <v>1</v>
      </c>
      <c r="T27" s="1">
        <v>0</v>
      </c>
      <c r="U27" s="1">
        <v>6</v>
      </c>
      <c r="V27" s="1">
        <v>65.75</v>
      </c>
      <c r="W27" s="1">
        <v>239.7</v>
      </c>
      <c r="X27" s="1">
        <v>38.979103355549398</v>
      </c>
    </row>
    <row r="28" spans="1:24">
      <c r="A28" s="1">
        <v>222</v>
      </c>
      <c r="B28" s="1">
        <v>71.375</v>
      </c>
      <c r="C28" s="1">
        <v>260.29999999999899</v>
      </c>
      <c r="D28" s="1">
        <v>35.920076309421198</v>
      </c>
      <c r="E28" s="1">
        <v>1</v>
      </c>
      <c r="F28" s="1">
        <v>49</v>
      </c>
      <c r="G28" s="1">
        <v>3</v>
      </c>
      <c r="H28" s="1">
        <v>0</v>
      </c>
      <c r="I28" s="1">
        <v>4</v>
      </c>
      <c r="J28" s="1">
        <v>3</v>
      </c>
      <c r="K28" s="1">
        <v>2</v>
      </c>
      <c r="L28" s="1">
        <v>18</v>
      </c>
      <c r="M28" s="1">
        <v>3</v>
      </c>
      <c r="N28" s="1">
        <v>0</v>
      </c>
      <c r="O28" s="1">
        <v>3</v>
      </c>
      <c r="P28" s="1">
        <v>0</v>
      </c>
      <c r="Q28" s="1">
        <v>1</v>
      </c>
      <c r="R28" s="1">
        <v>2</v>
      </c>
      <c r="S28" s="1">
        <v>1</v>
      </c>
      <c r="T28" s="1">
        <v>1</v>
      </c>
      <c r="U28" s="1">
        <v>8</v>
      </c>
    </row>
    <row r="29" spans="1:24">
      <c r="A29" s="1">
        <v>223</v>
      </c>
      <c r="B29" s="1">
        <v>70.875</v>
      </c>
      <c r="C29" s="1">
        <v>184.9</v>
      </c>
      <c r="D29" s="1">
        <v>25.8765332561922</v>
      </c>
      <c r="E29" s="1">
        <v>1</v>
      </c>
      <c r="F29" s="1">
        <v>54</v>
      </c>
      <c r="G29" s="1">
        <v>3</v>
      </c>
      <c r="H29" s="1">
        <v>0</v>
      </c>
      <c r="I29" s="1">
        <v>6</v>
      </c>
      <c r="J29" s="1">
        <v>1</v>
      </c>
      <c r="K29" s="1">
        <v>1</v>
      </c>
      <c r="L29" s="1">
        <v>12</v>
      </c>
      <c r="M29" s="1">
        <v>3</v>
      </c>
      <c r="N29" s="1">
        <v>0</v>
      </c>
      <c r="O29" s="1">
        <v>0</v>
      </c>
      <c r="P29" s="1">
        <v>0</v>
      </c>
      <c r="Q29" s="1">
        <v>1</v>
      </c>
      <c r="R29" s="1">
        <v>0</v>
      </c>
      <c r="S29" s="1">
        <v>0</v>
      </c>
      <c r="T29" s="1">
        <v>0</v>
      </c>
      <c r="U29" s="1">
        <v>1</v>
      </c>
      <c r="V29" s="1">
        <v>71</v>
      </c>
      <c r="W29" s="1">
        <v>191.6</v>
      </c>
      <c r="X29" s="1">
        <v>26.7198571711961</v>
      </c>
    </row>
    <row r="30" spans="1:24">
      <c r="A30" s="1">
        <v>224</v>
      </c>
      <c r="B30" s="1">
        <v>61.5</v>
      </c>
      <c r="C30" s="1">
        <v>155.69999999999999</v>
      </c>
      <c r="D30" s="1">
        <v>28.939678762641201</v>
      </c>
      <c r="E30" s="1">
        <v>1</v>
      </c>
      <c r="F30" s="1">
        <v>53</v>
      </c>
      <c r="G30" s="1">
        <v>3</v>
      </c>
      <c r="H30" s="1">
        <v>0</v>
      </c>
      <c r="I30" s="1">
        <v>5</v>
      </c>
      <c r="J30" s="1">
        <v>1</v>
      </c>
      <c r="K30" s="1">
        <v>0</v>
      </c>
      <c r="V30" s="1">
        <v>61.625</v>
      </c>
      <c r="W30" s="1">
        <v>154.19999999999999</v>
      </c>
      <c r="X30" s="1">
        <v>28.544723080531</v>
      </c>
    </row>
    <row r="31" spans="1:24">
      <c r="A31" s="1">
        <v>225</v>
      </c>
      <c r="B31" s="1">
        <v>70</v>
      </c>
      <c r="C31" s="1">
        <v>175</v>
      </c>
      <c r="D31" s="1">
        <v>25.107142857142801</v>
      </c>
      <c r="E31" s="1">
        <v>1</v>
      </c>
      <c r="F31" s="1">
        <v>52</v>
      </c>
      <c r="G31" s="1">
        <v>3</v>
      </c>
      <c r="H31" s="1">
        <v>0</v>
      </c>
      <c r="I31" s="1">
        <v>5</v>
      </c>
      <c r="J31" s="1">
        <v>3</v>
      </c>
      <c r="K31" s="1">
        <v>0</v>
      </c>
      <c r="L31" s="1">
        <v>16</v>
      </c>
      <c r="M31" s="1">
        <v>3</v>
      </c>
      <c r="N31" s="1">
        <v>0</v>
      </c>
      <c r="O31" s="1">
        <v>2</v>
      </c>
      <c r="P31" s="1">
        <v>1</v>
      </c>
      <c r="Q31" s="1">
        <v>1</v>
      </c>
      <c r="R31" s="1">
        <v>1</v>
      </c>
      <c r="S31" s="1">
        <v>0</v>
      </c>
      <c r="T31" s="1">
        <v>0</v>
      </c>
      <c r="U31" s="1">
        <v>5</v>
      </c>
      <c r="V31" s="1">
        <v>69.625</v>
      </c>
      <c r="W31" s="1">
        <v>174.1</v>
      </c>
      <c r="X31" s="1">
        <v>25.2478080509526</v>
      </c>
    </row>
    <row r="32" spans="1:24">
      <c r="A32" s="1">
        <v>226</v>
      </c>
      <c r="B32" s="1">
        <v>61</v>
      </c>
      <c r="C32" s="1">
        <v>165.2</v>
      </c>
      <c r="D32" s="1">
        <v>31.210857296425601</v>
      </c>
      <c r="E32" s="1">
        <v>0</v>
      </c>
      <c r="F32" s="1">
        <v>56</v>
      </c>
      <c r="G32" s="1">
        <v>3</v>
      </c>
      <c r="H32" s="1">
        <v>0</v>
      </c>
      <c r="I32" s="1">
        <v>4</v>
      </c>
      <c r="J32" s="1">
        <v>1</v>
      </c>
      <c r="K32" s="1">
        <v>0</v>
      </c>
      <c r="L32" s="1">
        <v>15</v>
      </c>
      <c r="M32" s="1">
        <v>3</v>
      </c>
      <c r="N32" s="1">
        <v>0</v>
      </c>
      <c r="O32" s="1">
        <v>2</v>
      </c>
      <c r="P32" s="1">
        <v>1</v>
      </c>
      <c r="Q32" s="1">
        <v>1</v>
      </c>
      <c r="R32" s="1">
        <v>0</v>
      </c>
      <c r="S32" s="1">
        <v>1</v>
      </c>
      <c r="T32" s="1">
        <v>1</v>
      </c>
      <c r="U32" s="1">
        <v>6</v>
      </c>
      <c r="V32" s="1">
        <v>61</v>
      </c>
      <c r="W32" s="1">
        <v>162.6</v>
      </c>
      <c r="X32" s="1">
        <v>30.7196452566514</v>
      </c>
    </row>
    <row r="33" spans="1:24">
      <c r="A33" s="1">
        <v>227</v>
      </c>
      <c r="B33" s="1">
        <v>70.125</v>
      </c>
      <c r="C33" s="1">
        <v>240.7</v>
      </c>
      <c r="D33" s="1">
        <v>34.410078768178799</v>
      </c>
      <c r="E33" s="1">
        <v>1</v>
      </c>
      <c r="F33" s="1">
        <v>522</v>
      </c>
      <c r="G33" s="1">
        <v>3</v>
      </c>
      <c r="H33" s="1">
        <v>0</v>
      </c>
      <c r="I33" s="1">
        <v>4</v>
      </c>
      <c r="J33" s="1">
        <v>5</v>
      </c>
      <c r="K33" s="1">
        <v>0</v>
      </c>
      <c r="L33" s="1">
        <v>122</v>
      </c>
      <c r="M33" s="1">
        <v>3</v>
      </c>
      <c r="N33" s="1">
        <v>1</v>
      </c>
      <c r="O33" s="1">
        <v>3</v>
      </c>
      <c r="P33" s="1">
        <v>1</v>
      </c>
      <c r="Q33" s="1">
        <v>1</v>
      </c>
      <c r="R33" s="1">
        <v>0</v>
      </c>
      <c r="S33" s="1">
        <v>1</v>
      </c>
      <c r="T33" s="1">
        <v>1</v>
      </c>
      <c r="U33" s="1">
        <v>7</v>
      </c>
      <c r="V33" s="1">
        <v>70</v>
      </c>
      <c r="W33" s="1">
        <v>241</v>
      </c>
      <c r="X33" s="1">
        <v>34.576122448979497</v>
      </c>
    </row>
    <row r="34" spans="1:24">
      <c r="A34" s="1">
        <v>228</v>
      </c>
      <c r="B34" s="1">
        <v>67</v>
      </c>
      <c r="C34" s="1">
        <v>193.8</v>
      </c>
      <c r="D34" s="1">
        <v>30.350055691690699</v>
      </c>
      <c r="E34" s="1">
        <v>1</v>
      </c>
      <c r="F34" s="1">
        <v>38</v>
      </c>
      <c r="G34" s="1">
        <v>4</v>
      </c>
      <c r="H34" s="1">
        <v>0</v>
      </c>
      <c r="I34" s="1">
        <v>6</v>
      </c>
      <c r="J34" s="1">
        <v>1</v>
      </c>
      <c r="K34" s="1">
        <v>0</v>
      </c>
      <c r="L34" s="1">
        <v>18</v>
      </c>
      <c r="M34" s="1">
        <v>3</v>
      </c>
      <c r="N34" s="1">
        <v>1</v>
      </c>
      <c r="O34" s="1">
        <v>2</v>
      </c>
      <c r="P34" s="1">
        <v>0</v>
      </c>
      <c r="Q34" s="1">
        <v>1</v>
      </c>
      <c r="R34" s="1">
        <v>1</v>
      </c>
      <c r="S34" s="1">
        <v>0</v>
      </c>
      <c r="T34" s="1">
        <v>0</v>
      </c>
      <c r="U34" s="1">
        <v>4</v>
      </c>
      <c r="V34" s="1">
        <v>67</v>
      </c>
      <c r="W34" s="1">
        <v>193.4</v>
      </c>
      <c r="X34" s="1">
        <v>30.287413677879201</v>
      </c>
    </row>
    <row r="35" spans="1:24">
      <c r="A35" s="1">
        <v>229</v>
      </c>
      <c r="B35" s="1">
        <v>76</v>
      </c>
      <c r="C35" s="1">
        <v>177</v>
      </c>
      <c r="D35" s="1">
        <v>21.542763157894701</v>
      </c>
      <c r="E35" s="1">
        <v>1</v>
      </c>
      <c r="F35" s="1">
        <v>56</v>
      </c>
      <c r="G35" s="1">
        <v>3</v>
      </c>
      <c r="H35" s="1">
        <v>0</v>
      </c>
      <c r="I35" s="1">
        <v>5</v>
      </c>
      <c r="J35" s="1">
        <v>1</v>
      </c>
      <c r="K35" s="1">
        <v>0</v>
      </c>
      <c r="L35" s="1">
        <v>17</v>
      </c>
      <c r="M35" s="1">
        <v>3</v>
      </c>
      <c r="N35" s="1">
        <v>1</v>
      </c>
      <c r="O35" s="1">
        <v>2</v>
      </c>
      <c r="P35" s="1">
        <v>1</v>
      </c>
      <c r="Q35" s="1">
        <v>1</v>
      </c>
      <c r="R35" s="1">
        <v>0</v>
      </c>
      <c r="S35" s="1">
        <v>1</v>
      </c>
      <c r="T35" s="1">
        <v>1</v>
      </c>
      <c r="U35" s="1">
        <v>6</v>
      </c>
    </row>
    <row r="36" spans="1:24">
      <c r="A36" s="1">
        <v>230</v>
      </c>
      <c r="B36" s="1">
        <v>66</v>
      </c>
      <c r="C36" s="1">
        <v>214</v>
      </c>
      <c r="D36" s="1">
        <v>34.536730945821802</v>
      </c>
      <c r="E36" s="1">
        <v>0</v>
      </c>
      <c r="F36" s="1">
        <v>50</v>
      </c>
      <c r="G36" s="1">
        <v>3</v>
      </c>
      <c r="H36" s="1">
        <v>0</v>
      </c>
      <c r="I36" s="1">
        <v>5</v>
      </c>
      <c r="J36" s="1">
        <v>1</v>
      </c>
      <c r="K36" s="1">
        <v>1</v>
      </c>
      <c r="L36" s="1">
        <v>45</v>
      </c>
      <c r="M36" s="1">
        <v>2</v>
      </c>
      <c r="N36" s="1">
        <v>1</v>
      </c>
      <c r="O36" s="1">
        <v>1</v>
      </c>
      <c r="P36" s="1">
        <v>0</v>
      </c>
      <c r="Q36" s="1">
        <v>0</v>
      </c>
      <c r="R36" s="1">
        <v>0</v>
      </c>
      <c r="S36" s="1">
        <v>1</v>
      </c>
      <c r="T36" s="1">
        <v>0</v>
      </c>
      <c r="U36" s="1">
        <v>2</v>
      </c>
      <c r="V36" s="1">
        <v>66</v>
      </c>
      <c r="W36" s="1">
        <v>223.8</v>
      </c>
      <c r="X36" s="1">
        <v>36.118319559228603</v>
      </c>
    </row>
    <row r="37" spans="1:24">
      <c r="A37" s="1">
        <v>231</v>
      </c>
      <c r="B37" s="1">
        <v>66.625</v>
      </c>
      <c r="C37" s="1">
        <v>150.4</v>
      </c>
      <c r="D37" s="1">
        <v>23.819284801593799</v>
      </c>
      <c r="E37" s="1">
        <v>1</v>
      </c>
      <c r="F37" s="1">
        <v>37</v>
      </c>
      <c r="G37" s="1">
        <v>3</v>
      </c>
      <c r="H37" s="1">
        <v>0</v>
      </c>
      <c r="I37" s="1">
        <v>4</v>
      </c>
      <c r="J37" s="1">
        <v>3</v>
      </c>
      <c r="K37" s="1">
        <v>0</v>
      </c>
      <c r="L37" s="1">
        <v>26</v>
      </c>
      <c r="M37" s="1">
        <v>3</v>
      </c>
      <c r="N37" s="1">
        <v>1</v>
      </c>
      <c r="O37" s="1">
        <v>2</v>
      </c>
      <c r="P37" s="1">
        <v>0</v>
      </c>
      <c r="Q37" s="1">
        <v>0</v>
      </c>
      <c r="R37" s="1">
        <v>1</v>
      </c>
      <c r="S37" s="1">
        <v>0</v>
      </c>
      <c r="T37" s="1">
        <v>0</v>
      </c>
      <c r="U37" s="1">
        <v>3</v>
      </c>
      <c r="V37" s="1">
        <v>66</v>
      </c>
      <c r="W37" s="1">
        <v>155.1</v>
      </c>
      <c r="X37" s="1">
        <v>25.031060606060599</v>
      </c>
    </row>
    <row r="38" spans="1:24">
      <c r="A38" s="1">
        <v>232</v>
      </c>
      <c r="B38" s="1">
        <v>73.875</v>
      </c>
      <c r="C38" s="1">
        <v>133</v>
      </c>
      <c r="D38" s="1">
        <v>17.132154339915399</v>
      </c>
    </row>
    <row r="39" spans="1:24">
      <c r="A39" s="1">
        <v>233</v>
      </c>
      <c r="B39" s="1">
        <v>61.5</v>
      </c>
      <c r="C39" s="1">
        <v>137.30000000000001</v>
      </c>
      <c r="D39" s="1">
        <v>25.519703879965601</v>
      </c>
      <c r="E39" s="1">
        <v>0</v>
      </c>
      <c r="F39" s="1">
        <v>23</v>
      </c>
      <c r="G39" s="1">
        <v>4</v>
      </c>
      <c r="H39" s="1">
        <v>0</v>
      </c>
      <c r="I39" s="1">
        <v>4</v>
      </c>
      <c r="J39" s="1">
        <v>1</v>
      </c>
      <c r="K39" s="1">
        <v>0</v>
      </c>
      <c r="L39" s="1">
        <v>13</v>
      </c>
      <c r="M39" s="1">
        <v>3</v>
      </c>
      <c r="N39" s="1">
        <v>1</v>
      </c>
      <c r="O39" s="1">
        <v>2</v>
      </c>
      <c r="P39" s="1">
        <v>1</v>
      </c>
      <c r="Q39" s="1">
        <v>0</v>
      </c>
      <c r="R39" s="1">
        <v>0</v>
      </c>
      <c r="S39" s="1">
        <v>0</v>
      </c>
      <c r="T39" s="1">
        <v>1</v>
      </c>
      <c r="U39" s="1">
        <v>4</v>
      </c>
      <c r="V39" s="1">
        <v>61.75</v>
      </c>
      <c r="W39" s="1">
        <v>137.4</v>
      </c>
      <c r="X39" s="1">
        <v>25.331921519775701</v>
      </c>
    </row>
    <row r="40" spans="1:24">
      <c r="A40" s="1">
        <v>234</v>
      </c>
      <c r="B40" s="1">
        <v>66.75</v>
      </c>
      <c r="C40" s="1">
        <v>163</v>
      </c>
      <c r="D40" s="1">
        <v>25.718189341974199</v>
      </c>
      <c r="E40" s="1">
        <v>1</v>
      </c>
      <c r="F40" s="1">
        <v>20</v>
      </c>
      <c r="G40" s="1">
        <v>4</v>
      </c>
      <c r="H40" s="1">
        <v>0</v>
      </c>
      <c r="I40" s="1">
        <v>5</v>
      </c>
      <c r="J40" s="1">
        <v>2</v>
      </c>
      <c r="K40" s="1">
        <v>0</v>
      </c>
      <c r="L40" s="1">
        <v>14</v>
      </c>
      <c r="M40" s="1">
        <v>3</v>
      </c>
      <c r="N40" s="1">
        <v>0</v>
      </c>
      <c r="O40" s="1">
        <v>2</v>
      </c>
      <c r="P40" s="1">
        <v>0</v>
      </c>
      <c r="Q40" s="1">
        <v>0</v>
      </c>
      <c r="R40" s="1">
        <v>1</v>
      </c>
      <c r="S40" s="1">
        <v>0</v>
      </c>
      <c r="T40" s="1">
        <v>1</v>
      </c>
      <c r="U40" s="1">
        <v>4</v>
      </c>
      <c r="V40" s="1">
        <v>67</v>
      </c>
      <c r="W40" s="1">
        <v>167.4</v>
      </c>
      <c r="X40" s="1">
        <v>26.2156827801292</v>
      </c>
    </row>
    <row r="41" spans="1:24">
      <c r="A41" s="1">
        <v>235</v>
      </c>
      <c r="B41" s="1">
        <v>64</v>
      </c>
      <c r="C41" s="1">
        <v>195.9</v>
      </c>
      <c r="D41" s="1">
        <v>33.622485351562503</v>
      </c>
      <c r="E41" s="1">
        <v>0</v>
      </c>
      <c r="F41" s="1">
        <v>48</v>
      </c>
      <c r="G41" s="1">
        <v>3</v>
      </c>
      <c r="H41" s="1">
        <v>0</v>
      </c>
      <c r="I41" s="1">
        <v>7</v>
      </c>
      <c r="J41" s="1">
        <v>1</v>
      </c>
      <c r="K41" s="1">
        <v>1</v>
      </c>
      <c r="L41" s="1">
        <v>20</v>
      </c>
      <c r="M41" s="1">
        <v>3</v>
      </c>
      <c r="N41" s="1">
        <v>0</v>
      </c>
      <c r="O41" s="1">
        <v>2</v>
      </c>
      <c r="P41" s="1">
        <v>1</v>
      </c>
      <c r="Q41" s="1">
        <v>1</v>
      </c>
      <c r="R41" s="1">
        <v>0</v>
      </c>
      <c r="S41" s="1">
        <v>0</v>
      </c>
      <c r="T41" s="1">
        <v>0</v>
      </c>
      <c r="U41" s="1">
        <v>4</v>
      </c>
      <c r="V41" s="1">
        <v>64</v>
      </c>
      <c r="W41" s="1">
        <v>192.3</v>
      </c>
      <c r="X41" s="1">
        <v>33.004614257812499</v>
      </c>
    </row>
    <row r="42" spans="1:24">
      <c r="A42" s="1">
        <v>236</v>
      </c>
      <c r="B42" s="1">
        <v>68.25</v>
      </c>
      <c r="C42" s="1">
        <v>256.60000000000002</v>
      </c>
      <c r="D42" s="1">
        <v>38.726358867018199</v>
      </c>
      <c r="E42" s="1">
        <v>0</v>
      </c>
      <c r="F42" s="1">
        <v>41</v>
      </c>
      <c r="G42" s="1">
        <v>3</v>
      </c>
      <c r="H42" s="1">
        <v>0</v>
      </c>
      <c r="I42" s="1">
        <v>5</v>
      </c>
      <c r="J42" s="1">
        <v>3</v>
      </c>
      <c r="K42" s="1">
        <v>0</v>
      </c>
      <c r="L42" s="1">
        <v>15</v>
      </c>
      <c r="M42" s="1">
        <v>3</v>
      </c>
      <c r="N42" s="1">
        <v>1</v>
      </c>
      <c r="O42" s="1">
        <v>2</v>
      </c>
      <c r="P42" s="1">
        <v>0</v>
      </c>
      <c r="Q42" s="1">
        <v>1</v>
      </c>
      <c r="R42" s="1">
        <v>0</v>
      </c>
      <c r="S42" s="1">
        <v>0</v>
      </c>
      <c r="T42" s="1">
        <v>0</v>
      </c>
      <c r="U42" s="1">
        <v>3</v>
      </c>
    </row>
    <row r="43" spans="1:24">
      <c r="A43" s="1">
        <v>237</v>
      </c>
      <c r="B43" s="1">
        <v>64</v>
      </c>
      <c r="C43" s="1">
        <v>108.5</v>
      </c>
      <c r="D43" s="1">
        <v>18.6219482421875</v>
      </c>
      <c r="E43" s="1">
        <v>1</v>
      </c>
      <c r="F43" s="1">
        <v>20</v>
      </c>
      <c r="G43" s="1">
        <v>1</v>
      </c>
      <c r="H43" s="1">
        <v>0</v>
      </c>
      <c r="I43" s="1">
        <v>5</v>
      </c>
      <c r="J43" s="1">
        <v>2</v>
      </c>
      <c r="K43" s="1">
        <v>0</v>
      </c>
      <c r="L43" s="1">
        <v>14</v>
      </c>
      <c r="M43" s="1">
        <v>1</v>
      </c>
      <c r="N43" s="1">
        <v>1</v>
      </c>
      <c r="O43" s="1">
        <v>0</v>
      </c>
      <c r="P43" s="1">
        <v>0</v>
      </c>
      <c r="Q43" s="1">
        <v>0</v>
      </c>
      <c r="R43" s="1">
        <v>0</v>
      </c>
      <c r="S43" s="1">
        <v>0</v>
      </c>
      <c r="T43" s="1">
        <v>0</v>
      </c>
      <c r="U43" s="1">
        <v>0</v>
      </c>
    </row>
    <row r="44" spans="1:24">
      <c r="A44" s="1">
        <v>238</v>
      </c>
      <c r="B44" s="1">
        <v>64.75</v>
      </c>
      <c r="C44" s="1">
        <v>201.6</v>
      </c>
      <c r="D44" s="1">
        <v>33.803861003861002</v>
      </c>
      <c r="E44" s="1">
        <v>0</v>
      </c>
      <c r="F44" s="1">
        <v>59</v>
      </c>
      <c r="G44" s="1">
        <v>3</v>
      </c>
      <c r="H44" s="1">
        <v>0</v>
      </c>
      <c r="I44" s="1">
        <v>5</v>
      </c>
      <c r="J44" s="1">
        <v>1</v>
      </c>
      <c r="K44" s="1">
        <v>1</v>
      </c>
      <c r="L44" s="1">
        <v>14</v>
      </c>
      <c r="M44" s="1">
        <v>3</v>
      </c>
      <c r="N44" s="1">
        <v>1</v>
      </c>
      <c r="O44" s="1">
        <v>2</v>
      </c>
      <c r="P44" s="1">
        <v>1</v>
      </c>
      <c r="Q44" s="1">
        <v>1</v>
      </c>
      <c r="R44" s="1">
        <v>3</v>
      </c>
      <c r="S44" s="1">
        <v>1</v>
      </c>
      <c r="T44" s="1">
        <v>1</v>
      </c>
      <c r="U44" s="1">
        <v>9</v>
      </c>
      <c r="V44" s="1">
        <v>64.5</v>
      </c>
      <c r="W44" s="1">
        <v>203</v>
      </c>
      <c r="X44" s="1">
        <v>34.302986599363003</v>
      </c>
    </row>
    <row r="45" spans="1:24">
      <c r="A45" s="1">
        <v>239</v>
      </c>
      <c r="B45" s="1">
        <v>69</v>
      </c>
      <c r="C45" s="1">
        <v>172</v>
      </c>
      <c r="D45" s="1">
        <v>25.397185465238302</v>
      </c>
      <c r="E45" s="1">
        <v>1</v>
      </c>
      <c r="F45" s="1">
        <v>33</v>
      </c>
      <c r="G45" s="1">
        <v>4</v>
      </c>
      <c r="H45" s="1">
        <v>1</v>
      </c>
      <c r="I45" s="1">
        <v>9</v>
      </c>
      <c r="J45" s="1">
        <v>4</v>
      </c>
      <c r="K45" s="1">
        <v>0</v>
      </c>
      <c r="L45" s="1">
        <v>13</v>
      </c>
      <c r="M45" s="1">
        <v>3</v>
      </c>
      <c r="N45" s="1">
        <v>0</v>
      </c>
      <c r="O45" s="1">
        <v>0</v>
      </c>
      <c r="P45" s="1">
        <v>0</v>
      </c>
      <c r="Q45" s="1">
        <v>0</v>
      </c>
      <c r="R45" s="1">
        <v>0</v>
      </c>
      <c r="S45" s="1">
        <v>0</v>
      </c>
      <c r="T45" s="1">
        <v>0</v>
      </c>
      <c r="U45" s="1">
        <v>0</v>
      </c>
    </row>
    <row r="46" spans="1:24">
      <c r="A46" s="1">
        <v>240</v>
      </c>
      <c r="B46" s="1">
        <v>64.125</v>
      </c>
      <c r="C46" s="1">
        <v>166.6</v>
      </c>
      <c r="D46" s="1">
        <v>28.482333405530198</v>
      </c>
      <c r="E46" s="1">
        <v>0</v>
      </c>
      <c r="F46" s="1">
        <v>53</v>
      </c>
      <c r="G46" s="1">
        <v>4</v>
      </c>
      <c r="H46" s="1">
        <v>0</v>
      </c>
      <c r="I46" s="1">
        <v>5</v>
      </c>
      <c r="J46" s="1">
        <v>2</v>
      </c>
      <c r="K46" s="1">
        <v>1</v>
      </c>
      <c r="L46" s="1">
        <v>14</v>
      </c>
      <c r="M46" s="1">
        <v>3</v>
      </c>
      <c r="N46" s="1">
        <v>0</v>
      </c>
      <c r="O46" s="1">
        <v>2</v>
      </c>
      <c r="P46" s="1">
        <v>1</v>
      </c>
      <c r="Q46" s="1">
        <v>1</v>
      </c>
      <c r="R46" s="1">
        <v>3</v>
      </c>
      <c r="S46" s="1">
        <v>1</v>
      </c>
      <c r="T46" s="1">
        <v>1</v>
      </c>
      <c r="U46" s="1">
        <v>9</v>
      </c>
      <c r="V46" s="1">
        <v>64</v>
      </c>
      <c r="W46" s="1">
        <v>164.4</v>
      </c>
      <c r="X46" s="1">
        <v>28.216113281249999</v>
      </c>
    </row>
    <row r="47" spans="1:24">
      <c r="A47" s="1">
        <v>241</v>
      </c>
      <c r="B47" s="1">
        <v>70</v>
      </c>
      <c r="C47" s="1">
        <v>154.4</v>
      </c>
      <c r="D47" s="1">
        <v>22.151673469387699</v>
      </c>
      <c r="E47" s="1">
        <v>1</v>
      </c>
      <c r="F47" s="1">
        <v>19</v>
      </c>
      <c r="G47" s="1">
        <v>4</v>
      </c>
      <c r="H47" s="1">
        <v>0</v>
      </c>
      <c r="I47" s="1">
        <v>4</v>
      </c>
      <c r="J47" s="1">
        <v>2</v>
      </c>
      <c r="K47" s="1">
        <v>0</v>
      </c>
      <c r="L47" s="1">
        <v>15</v>
      </c>
      <c r="M47" s="1">
        <v>2</v>
      </c>
      <c r="N47" s="1">
        <v>1</v>
      </c>
      <c r="O47" s="1">
        <v>0</v>
      </c>
      <c r="P47" s="1">
        <v>0</v>
      </c>
      <c r="Q47" s="1">
        <v>0</v>
      </c>
      <c r="R47" s="1">
        <v>0</v>
      </c>
      <c r="S47" s="1">
        <v>0</v>
      </c>
      <c r="T47" s="1">
        <v>0</v>
      </c>
      <c r="U47" s="1">
        <v>0</v>
      </c>
      <c r="V47" s="1">
        <v>69.2</v>
      </c>
      <c r="W47" s="1">
        <v>157.1</v>
      </c>
      <c r="X47" s="1">
        <v>23.0631870426676</v>
      </c>
    </row>
    <row r="48" spans="1:24">
      <c r="A48" s="1">
        <v>242</v>
      </c>
      <c r="B48" s="1">
        <v>68</v>
      </c>
      <c r="C48" s="1">
        <v>164.2</v>
      </c>
      <c r="D48" s="1">
        <v>24.963797577854599</v>
      </c>
      <c r="E48" s="1">
        <v>1</v>
      </c>
      <c r="F48" s="1">
        <v>54</v>
      </c>
      <c r="G48" s="1">
        <v>3</v>
      </c>
      <c r="H48" s="1">
        <v>0</v>
      </c>
      <c r="I48" s="1">
        <v>7</v>
      </c>
      <c r="J48" s="1">
        <v>5</v>
      </c>
      <c r="K48" s="1">
        <v>0</v>
      </c>
      <c r="L48" s="1">
        <v>18</v>
      </c>
      <c r="M48" s="1">
        <v>3</v>
      </c>
      <c r="N48" s="1">
        <v>0</v>
      </c>
      <c r="O48" s="1">
        <v>2</v>
      </c>
      <c r="P48" s="1">
        <v>0</v>
      </c>
      <c r="Q48" s="1">
        <v>1</v>
      </c>
      <c r="R48" s="1">
        <v>1</v>
      </c>
      <c r="S48" s="1">
        <v>1</v>
      </c>
      <c r="T48" s="1">
        <v>1</v>
      </c>
      <c r="U48" s="1">
        <v>6</v>
      </c>
      <c r="V48" s="1">
        <v>68</v>
      </c>
      <c r="W48" s="1">
        <v>161.80000000000001</v>
      </c>
      <c r="X48" s="1">
        <v>24.598918685121099</v>
      </c>
    </row>
    <row r="49" spans="1:24">
      <c r="A49" s="1">
        <v>243</v>
      </c>
      <c r="B49" s="1">
        <v>64</v>
      </c>
      <c r="C49" s="1">
        <v>155.19999999999999</v>
      </c>
      <c r="D49" s="1">
        <v>26.637109374999898</v>
      </c>
      <c r="E49" s="1">
        <v>0</v>
      </c>
      <c r="F49" s="1">
        <v>35</v>
      </c>
      <c r="G49" s="1">
        <v>3</v>
      </c>
      <c r="H49" s="1">
        <v>0</v>
      </c>
      <c r="I49" s="1">
        <v>5</v>
      </c>
      <c r="J49" s="1">
        <v>1</v>
      </c>
      <c r="K49" s="1">
        <v>0</v>
      </c>
      <c r="L49" s="1">
        <v>17</v>
      </c>
      <c r="M49" s="1">
        <v>3</v>
      </c>
      <c r="N49" s="1">
        <v>0</v>
      </c>
      <c r="O49" s="1">
        <v>3</v>
      </c>
      <c r="P49" s="1">
        <v>1</v>
      </c>
      <c r="Q49" s="1">
        <v>1</v>
      </c>
      <c r="R49" s="1">
        <v>1</v>
      </c>
      <c r="S49" s="1">
        <v>1</v>
      </c>
      <c r="T49" s="1">
        <v>0</v>
      </c>
      <c r="U49" s="1">
        <v>7</v>
      </c>
      <c r="V49" s="1">
        <v>64</v>
      </c>
      <c r="W49" s="1">
        <v>157</v>
      </c>
      <c r="X49" s="1">
        <v>26.946044921875</v>
      </c>
    </row>
    <row r="50" spans="1:24">
      <c r="A50" s="1">
        <v>244</v>
      </c>
      <c r="B50" s="1">
        <v>68</v>
      </c>
      <c r="C50" s="1">
        <v>208.5</v>
      </c>
      <c r="D50" s="1">
        <v>31.6988538062283</v>
      </c>
      <c r="E50" s="1">
        <v>0</v>
      </c>
      <c r="F50" s="1">
        <v>60</v>
      </c>
      <c r="G50" s="1">
        <v>3</v>
      </c>
      <c r="H50" s="1">
        <v>0</v>
      </c>
      <c r="I50" s="1">
        <v>6</v>
      </c>
      <c r="J50" s="1">
        <v>5</v>
      </c>
      <c r="K50" s="1">
        <v>0</v>
      </c>
      <c r="L50" s="1">
        <v>16</v>
      </c>
      <c r="M50" s="1">
        <v>3</v>
      </c>
      <c r="N50" s="1">
        <v>0</v>
      </c>
      <c r="O50" s="1">
        <v>3</v>
      </c>
      <c r="P50" s="1">
        <v>0</v>
      </c>
      <c r="Q50" s="1">
        <v>1</v>
      </c>
      <c r="R50" s="1">
        <v>1</v>
      </c>
      <c r="S50" s="1">
        <v>0</v>
      </c>
      <c r="T50" s="1">
        <v>1</v>
      </c>
      <c r="U50" s="1">
        <v>6</v>
      </c>
      <c r="V50" s="1">
        <v>68</v>
      </c>
      <c r="W50" s="1">
        <v>208</v>
      </c>
      <c r="X50" s="1">
        <v>31.622837370242198</v>
      </c>
    </row>
    <row r="51" spans="1:24">
      <c r="A51" s="1">
        <v>245</v>
      </c>
      <c r="B51" s="1">
        <v>61</v>
      </c>
      <c r="C51" s="1">
        <v>197.6</v>
      </c>
      <c r="D51" s="1">
        <v>37.332115022843297</v>
      </c>
      <c r="E51" s="1">
        <v>0</v>
      </c>
      <c r="F51" s="1">
        <v>21</v>
      </c>
      <c r="G51" s="1">
        <v>6</v>
      </c>
      <c r="H51" s="1">
        <v>1</v>
      </c>
      <c r="I51" s="1">
        <v>6</v>
      </c>
      <c r="J51" s="1">
        <v>1</v>
      </c>
      <c r="K51" s="1">
        <v>0</v>
      </c>
      <c r="L51" s="1">
        <v>18</v>
      </c>
      <c r="M51" s="1">
        <v>3</v>
      </c>
      <c r="N51" s="1">
        <v>1</v>
      </c>
      <c r="O51" s="1">
        <v>1</v>
      </c>
      <c r="P51" s="1">
        <v>0</v>
      </c>
      <c r="Q51" s="1">
        <v>1</v>
      </c>
      <c r="R51" s="1">
        <v>0</v>
      </c>
      <c r="S51" s="1">
        <v>0</v>
      </c>
      <c r="T51" s="1">
        <v>0</v>
      </c>
      <c r="U51" s="1">
        <v>2</v>
      </c>
      <c r="V51" s="1">
        <v>61</v>
      </c>
      <c r="W51" s="1">
        <v>199.6</v>
      </c>
      <c r="X51" s="1">
        <v>37.709970438054199</v>
      </c>
    </row>
    <row r="52" spans="1:24">
      <c r="A52" s="1">
        <v>246</v>
      </c>
      <c r="B52" s="1">
        <v>67</v>
      </c>
      <c r="C52" s="1">
        <v>157.80000000000001</v>
      </c>
      <c r="D52" s="1">
        <v>24.712274448652199</v>
      </c>
      <c r="E52" s="1">
        <v>1</v>
      </c>
      <c r="F52" s="1">
        <v>26</v>
      </c>
      <c r="G52" s="1">
        <v>6</v>
      </c>
      <c r="H52" s="1">
        <v>1</v>
      </c>
      <c r="I52" s="1">
        <v>5</v>
      </c>
      <c r="J52" s="1">
        <v>3</v>
      </c>
      <c r="K52" s="1">
        <v>0</v>
      </c>
      <c r="L52" s="1">
        <v>17</v>
      </c>
      <c r="M52" s="1">
        <v>3</v>
      </c>
      <c r="N52" s="1">
        <v>0</v>
      </c>
      <c r="O52" s="1">
        <v>0</v>
      </c>
      <c r="P52" s="1">
        <v>0</v>
      </c>
      <c r="Q52" s="1">
        <v>0</v>
      </c>
      <c r="R52" s="1">
        <v>0</v>
      </c>
      <c r="S52" s="1">
        <v>0</v>
      </c>
      <c r="T52" s="1">
        <v>0</v>
      </c>
      <c r="U52" s="1">
        <v>0</v>
      </c>
    </row>
    <row r="53" spans="1:24">
      <c r="A53" s="1">
        <v>247</v>
      </c>
      <c r="B53" s="1">
        <v>77.25</v>
      </c>
      <c r="C53" s="1">
        <v>392.4</v>
      </c>
      <c r="D53" s="1">
        <v>46.226109906683</v>
      </c>
      <c r="E53" s="1">
        <v>1</v>
      </c>
      <c r="F53" s="1">
        <v>43</v>
      </c>
      <c r="G53" s="1">
        <v>3</v>
      </c>
      <c r="H53" s="1">
        <v>0</v>
      </c>
      <c r="I53" s="1">
        <v>4</v>
      </c>
      <c r="J53" s="1">
        <v>1</v>
      </c>
      <c r="K53" s="1">
        <v>0</v>
      </c>
      <c r="L53" s="1">
        <v>18</v>
      </c>
      <c r="M53" s="1">
        <v>3</v>
      </c>
      <c r="N53" s="1">
        <v>0</v>
      </c>
      <c r="O53" s="1">
        <v>2</v>
      </c>
      <c r="P53" s="1">
        <v>0</v>
      </c>
      <c r="Q53" s="1">
        <v>1</v>
      </c>
      <c r="R53" s="1">
        <v>0</v>
      </c>
      <c r="S53" s="1">
        <v>1</v>
      </c>
      <c r="T53" s="1">
        <v>1</v>
      </c>
      <c r="U53" s="1">
        <v>5</v>
      </c>
      <c r="V53" s="1">
        <v>77.125</v>
      </c>
      <c r="W53" s="1">
        <v>399.2</v>
      </c>
      <c r="X53" s="1">
        <v>47.179735689762502</v>
      </c>
    </row>
    <row r="54" spans="1:24">
      <c r="A54" s="1">
        <v>248</v>
      </c>
      <c r="B54" s="1">
        <v>66.125</v>
      </c>
      <c r="C54" s="1">
        <v>282.2</v>
      </c>
      <c r="D54" s="1">
        <v>45.371272972866699</v>
      </c>
      <c r="E54" s="1">
        <v>0</v>
      </c>
      <c r="F54" s="1">
        <v>41</v>
      </c>
      <c r="G54" s="1">
        <v>4</v>
      </c>
      <c r="H54" s="1">
        <v>0</v>
      </c>
      <c r="I54" s="1">
        <v>5</v>
      </c>
      <c r="J54" s="1">
        <v>2</v>
      </c>
      <c r="K54" s="1">
        <v>0</v>
      </c>
      <c r="L54" s="1">
        <v>18</v>
      </c>
      <c r="M54" s="1">
        <v>3</v>
      </c>
      <c r="N54" s="1">
        <v>1</v>
      </c>
      <c r="O54" s="1">
        <v>3</v>
      </c>
      <c r="P54" s="1">
        <v>0</v>
      </c>
      <c r="Q54" s="1">
        <v>1</v>
      </c>
      <c r="R54" s="1">
        <v>0</v>
      </c>
      <c r="S54" s="1">
        <v>1</v>
      </c>
      <c r="T54" s="1">
        <v>0</v>
      </c>
      <c r="U54" s="1">
        <v>5</v>
      </c>
      <c r="V54" s="1">
        <v>66</v>
      </c>
      <c r="W54" s="1">
        <v>285</v>
      </c>
      <c r="X54" s="1">
        <v>45.995179063360801</v>
      </c>
    </row>
    <row r="55" spans="1:24">
      <c r="A55" s="1">
        <v>249</v>
      </c>
      <c r="B55" s="1">
        <v>69.25</v>
      </c>
      <c r="C55" s="1">
        <v>287.39999999999998</v>
      </c>
      <c r="D55" s="1">
        <v>42.13107430046</v>
      </c>
      <c r="E55" s="1">
        <v>0</v>
      </c>
      <c r="F55" s="1">
        <v>53</v>
      </c>
      <c r="G55" s="1">
        <v>3</v>
      </c>
      <c r="H55" s="1">
        <v>0</v>
      </c>
      <c r="I55" s="1">
        <v>8</v>
      </c>
      <c r="J55" s="1">
        <v>2</v>
      </c>
      <c r="K55" s="1">
        <v>3</v>
      </c>
      <c r="L55" s="1">
        <v>16</v>
      </c>
      <c r="M55" s="1">
        <v>3</v>
      </c>
      <c r="N55" s="1">
        <v>0</v>
      </c>
      <c r="O55" s="1">
        <v>2</v>
      </c>
      <c r="P55" s="1">
        <v>0</v>
      </c>
      <c r="Q55" s="1">
        <v>0</v>
      </c>
      <c r="R55" s="1">
        <v>0</v>
      </c>
      <c r="S55" s="1">
        <v>1</v>
      </c>
      <c r="T55" s="1">
        <v>0</v>
      </c>
      <c r="U55" s="1">
        <v>3</v>
      </c>
      <c r="V55" s="1">
        <v>69</v>
      </c>
      <c r="W55" s="1">
        <v>293.89999999999998</v>
      </c>
      <c r="X55" s="1">
        <v>43.3967023734509</v>
      </c>
    </row>
    <row r="56" spans="1:24">
      <c r="A56" s="1">
        <v>250</v>
      </c>
      <c r="B56" s="1">
        <v>70.5</v>
      </c>
      <c r="C56" s="1">
        <v>170.4</v>
      </c>
      <c r="D56" s="1">
        <v>24.1016447864795</v>
      </c>
      <c r="E56" s="1">
        <v>1</v>
      </c>
      <c r="F56" s="1">
        <v>32</v>
      </c>
      <c r="G56" s="1">
        <v>4</v>
      </c>
      <c r="H56" s="1">
        <v>0</v>
      </c>
      <c r="I56" s="1">
        <v>1</v>
      </c>
      <c r="J56" s="1">
        <v>2</v>
      </c>
      <c r="K56" s="1">
        <v>1</v>
      </c>
      <c r="L56" s="1">
        <v>20</v>
      </c>
      <c r="M56" s="1">
        <v>3</v>
      </c>
      <c r="N56" s="1">
        <v>1</v>
      </c>
      <c r="O56" s="1">
        <v>0</v>
      </c>
      <c r="P56" s="1">
        <v>0</v>
      </c>
      <c r="Q56" s="1">
        <v>0</v>
      </c>
      <c r="R56" s="1">
        <v>0</v>
      </c>
      <c r="S56" s="1">
        <v>0</v>
      </c>
      <c r="T56" s="1">
        <v>0</v>
      </c>
      <c r="U56" s="1">
        <v>0</v>
      </c>
      <c r="V56" s="1">
        <v>70.5</v>
      </c>
      <c r="W56" s="1">
        <v>171.6</v>
      </c>
      <c r="X56" s="1">
        <v>24.271374679341999</v>
      </c>
    </row>
    <row r="57" spans="1:24">
      <c r="A57" s="1">
        <v>251</v>
      </c>
      <c r="B57" s="1">
        <v>61.5</v>
      </c>
      <c r="C57" s="1">
        <v>135.6</v>
      </c>
      <c r="D57" s="1">
        <v>25.203727939718402</v>
      </c>
      <c r="E57" s="1">
        <v>0</v>
      </c>
      <c r="F57" s="1">
        <v>44</v>
      </c>
      <c r="G57" s="1">
        <v>5</v>
      </c>
      <c r="H57" s="1">
        <v>0</v>
      </c>
      <c r="I57" s="1">
        <v>4</v>
      </c>
      <c r="J57" s="1">
        <v>3</v>
      </c>
      <c r="K57" s="1">
        <v>0</v>
      </c>
      <c r="L57" s="1">
        <v>15</v>
      </c>
      <c r="M57" s="1">
        <v>3</v>
      </c>
      <c r="N57" s="1">
        <v>0</v>
      </c>
      <c r="O57" s="1">
        <v>2</v>
      </c>
      <c r="P57" s="1">
        <v>0</v>
      </c>
      <c r="Q57" s="1">
        <v>1</v>
      </c>
      <c r="R57" s="1">
        <v>1</v>
      </c>
      <c r="S57" s="1">
        <v>0</v>
      </c>
      <c r="T57" s="1">
        <v>1</v>
      </c>
      <c r="U57" s="1">
        <v>5</v>
      </c>
      <c r="V57" s="1">
        <v>62</v>
      </c>
      <c r="W57" s="1">
        <v>136.6</v>
      </c>
      <c r="X57" s="1">
        <v>24.981737773152901</v>
      </c>
    </row>
    <row r="58" spans="1:24">
      <c r="A58" s="1">
        <v>252</v>
      </c>
      <c r="B58" s="1">
        <v>61.5</v>
      </c>
      <c r="C58" s="1">
        <v>183</v>
      </c>
      <c r="D58" s="1">
        <v>34.013880626611098</v>
      </c>
      <c r="E58" s="1">
        <v>0</v>
      </c>
      <c r="F58" s="1">
        <v>62</v>
      </c>
      <c r="G58" s="1">
        <v>3</v>
      </c>
      <c r="H58" s="1">
        <v>0</v>
      </c>
      <c r="I58" s="1">
        <v>6</v>
      </c>
      <c r="J58" s="1">
        <v>3</v>
      </c>
      <c r="K58" s="1">
        <v>3</v>
      </c>
      <c r="L58" s="1">
        <v>16</v>
      </c>
      <c r="M58" s="1">
        <v>3</v>
      </c>
      <c r="N58" s="1">
        <v>0</v>
      </c>
      <c r="O58" s="1">
        <v>2</v>
      </c>
      <c r="P58" s="1">
        <v>0</v>
      </c>
      <c r="Q58" s="1">
        <v>1</v>
      </c>
      <c r="R58" s="1">
        <v>0</v>
      </c>
      <c r="S58" s="1">
        <v>0</v>
      </c>
      <c r="T58" s="1">
        <v>0</v>
      </c>
      <c r="U58" s="1">
        <v>3</v>
      </c>
      <c r="V58" s="1">
        <v>61.5</v>
      </c>
      <c r="W58" s="1">
        <v>184.2</v>
      </c>
      <c r="X58" s="1">
        <v>34.2369224667856</v>
      </c>
    </row>
    <row r="59" spans="1:24">
      <c r="A59" s="1">
        <v>253</v>
      </c>
      <c r="B59" s="1">
        <v>79</v>
      </c>
      <c r="C59" s="1">
        <v>171</v>
      </c>
      <c r="D59" s="1">
        <v>19.261817016503699</v>
      </c>
      <c r="E59" s="1">
        <v>1</v>
      </c>
      <c r="F59" s="1">
        <v>60</v>
      </c>
      <c r="G59" s="1">
        <v>4</v>
      </c>
      <c r="H59" s="1">
        <v>0</v>
      </c>
      <c r="I59" s="1">
        <v>5</v>
      </c>
      <c r="J59" s="1">
        <v>2</v>
      </c>
      <c r="K59" s="1">
        <v>1</v>
      </c>
      <c r="L59" s="1">
        <v>8</v>
      </c>
      <c r="M59" s="1">
        <v>3</v>
      </c>
      <c r="N59" s="1">
        <v>0</v>
      </c>
      <c r="O59" s="1">
        <v>3</v>
      </c>
      <c r="P59" s="1">
        <v>0</v>
      </c>
      <c r="Q59" s="1">
        <v>1</v>
      </c>
      <c r="R59" s="1">
        <v>1</v>
      </c>
      <c r="S59" s="1">
        <v>1</v>
      </c>
      <c r="T59" s="1">
        <v>1</v>
      </c>
      <c r="U59" s="1">
        <v>7</v>
      </c>
      <c r="V59" s="1">
        <v>79.5</v>
      </c>
      <c r="W59" s="1">
        <v>171</v>
      </c>
      <c r="X59" s="1">
        <v>19.020291918832299</v>
      </c>
    </row>
    <row r="60" spans="1:24">
      <c r="A60" s="1">
        <v>254</v>
      </c>
      <c r="B60" s="1">
        <v>68.5</v>
      </c>
      <c r="C60" s="1">
        <v>161.19999999999999</v>
      </c>
      <c r="D60" s="1">
        <v>24.1512280888699</v>
      </c>
      <c r="E60" s="1">
        <v>1</v>
      </c>
      <c r="F60" s="1">
        <v>30</v>
      </c>
      <c r="G60" s="1">
        <v>3</v>
      </c>
      <c r="H60" s="1">
        <v>0</v>
      </c>
      <c r="I60" s="1">
        <v>4</v>
      </c>
      <c r="J60" s="1">
        <v>1</v>
      </c>
      <c r="K60" s="1">
        <v>1</v>
      </c>
      <c r="L60" s="1">
        <v>10</v>
      </c>
      <c r="M60" s="1">
        <v>3</v>
      </c>
      <c r="N60" s="1">
        <v>1</v>
      </c>
      <c r="O60" s="1">
        <v>3</v>
      </c>
      <c r="P60" s="1">
        <v>0</v>
      </c>
      <c r="Q60" s="1">
        <v>1</v>
      </c>
      <c r="R60" s="1">
        <v>1</v>
      </c>
      <c r="S60" s="1">
        <v>1</v>
      </c>
      <c r="T60" s="1">
        <v>0</v>
      </c>
      <c r="U60" s="1">
        <v>6</v>
      </c>
      <c r="V60" s="1">
        <v>68.5</v>
      </c>
      <c r="W60" s="1">
        <v>166.4</v>
      </c>
      <c r="X60" s="1">
        <v>24.9302999627044</v>
      </c>
    </row>
    <row r="61" spans="1:24">
      <c r="A61" s="1">
        <v>255</v>
      </c>
      <c r="B61" s="1">
        <v>71.5</v>
      </c>
      <c r="C61" s="1">
        <v>174.2</v>
      </c>
      <c r="D61" s="1">
        <v>23.954736172917901</v>
      </c>
      <c r="E61" s="1">
        <v>1</v>
      </c>
      <c r="F61" s="1">
        <v>30</v>
      </c>
      <c r="G61" s="1">
        <v>3</v>
      </c>
      <c r="H61" s="1">
        <v>1</v>
      </c>
      <c r="I61" s="1">
        <v>5</v>
      </c>
      <c r="J61" s="1">
        <v>3</v>
      </c>
      <c r="K61" s="1">
        <v>0</v>
      </c>
      <c r="L61" s="1">
        <v>7</v>
      </c>
      <c r="M61" s="1">
        <v>1</v>
      </c>
      <c r="N61" s="1">
        <v>1</v>
      </c>
      <c r="O61" s="1">
        <v>0</v>
      </c>
      <c r="P61" s="1">
        <v>0</v>
      </c>
      <c r="Q61" s="1">
        <v>0</v>
      </c>
      <c r="R61" s="1">
        <v>0</v>
      </c>
      <c r="S61" s="1">
        <v>0</v>
      </c>
      <c r="T61" s="1">
        <v>0</v>
      </c>
      <c r="U61" s="1">
        <v>0</v>
      </c>
      <c r="V61" s="1">
        <v>71.75</v>
      </c>
      <c r="W61" s="1">
        <v>168.2</v>
      </c>
      <c r="X61" s="1">
        <v>22.968757663684102</v>
      </c>
    </row>
    <row r="62" spans="1:24">
      <c r="A62" s="1">
        <v>256</v>
      </c>
      <c r="B62" s="1">
        <v>70</v>
      </c>
      <c r="C62" s="1">
        <v>203.2</v>
      </c>
      <c r="D62" s="1">
        <v>29.152979591836701</v>
      </c>
      <c r="E62" s="1">
        <v>1</v>
      </c>
      <c r="F62" s="1">
        <v>25</v>
      </c>
      <c r="G62" s="1">
        <v>3</v>
      </c>
      <c r="H62" s="1">
        <v>0</v>
      </c>
      <c r="I62" s="1">
        <v>4</v>
      </c>
      <c r="J62" s="1">
        <v>1</v>
      </c>
      <c r="K62" s="1">
        <v>0</v>
      </c>
      <c r="L62" s="1">
        <v>20</v>
      </c>
      <c r="M62" s="1">
        <v>0</v>
      </c>
      <c r="N62" s="1">
        <v>1</v>
      </c>
      <c r="O62" s="1">
        <v>0</v>
      </c>
      <c r="P62" s="1">
        <v>0</v>
      </c>
      <c r="Q62" s="1">
        <v>0</v>
      </c>
      <c r="R62" s="1">
        <v>0</v>
      </c>
      <c r="S62" s="1">
        <v>0</v>
      </c>
      <c r="T62" s="1">
        <v>0</v>
      </c>
      <c r="U62" s="1">
        <v>0</v>
      </c>
      <c r="V62" s="1">
        <v>69.75</v>
      </c>
      <c r="W62" s="1">
        <v>198.8</v>
      </c>
      <c r="X62" s="1">
        <v>28.726537428861299</v>
      </c>
    </row>
    <row r="63" spans="1:24">
      <c r="A63" s="1">
        <v>257</v>
      </c>
      <c r="B63" s="1">
        <v>73.25</v>
      </c>
      <c r="C63" s="1">
        <v>165.1</v>
      </c>
      <c r="D63" s="1">
        <v>21.631525119686799</v>
      </c>
      <c r="E63" s="1">
        <v>1</v>
      </c>
      <c r="F63" s="1">
        <v>30</v>
      </c>
      <c r="G63" s="1">
        <v>3</v>
      </c>
      <c r="H63" s="1">
        <v>0</v>
      </c>
      <c r="I63" s="1">
        <v>5</v>
      </c>
      <c r="J63" s="1">
        <v>3</v>
      </c>
      <c r="K63" s="1">
        <v>0</v>
      </c>
      <c r="L63" s="1">
        <v>11</v>
      </c>
      <c r="M63" s="1">
        <v>3</v>
      </c>
      <c r="N63" s="1">
        <v>1</v>
      </c>
      <c r="O63" s="1">
        <v>2</v>
      </c>
      <c r="P63" s="1">
        <v>1</v>
      </c>
      <c r="Q63" s="1">
        <v>0</v>
      </c>
      <c r="R63" s="1">
        <v>1</v>
      </c>
      <c r="S63" s="1">
        <v>0</v>
      </c>
      <c r="T63" s="1">
        <v>1</v>
      </c>
      <c r="U63" s="1">
        <v>5</v>
      </c>
    </row>
    <row r="64" spans="1:24">
      <c r="A64" s="1">
        <v>258</v>
      </c>
      <c r="B64" s="1">
        <v>71.5</v>
      </c>
      <c r="C64" s="1">
        <v>166.89999999999901</v>
      </c>
      <c r="D64" s="1">
        <v>22.950892464179098</v>
      </c>
      <c r="E64" s="1">
        <v>1</v>
      </c>
      <c r="F64" s="1">
        <v>26</v>
      </c>
      <c r="G64" s="1">
        <v>3</v>
      </c>
      <c r="H64" s="1">
        <v>0</v>
      </c>
      <c r="I64" s="1">
        <v>5</v>
      </c>
      <c r="J64" s="1">
        <v>3</v>
      </c>
      <c r="K64" s="1">
        <v>0</v>
      </c>
      <c r="L64" s="1">
        <v>16</v>
      </c>
      <c r="M64" s="1">
        <v>1</v>
      </c>
      <c r="N64" s="1">
        <v>0</v>
      </c>
      <c r="O64" s="1">
        <v>2</v>
      </c>
      <c r="P64" s="1">
        <v>0</v>
      </c>
      <c r="Q64" s="1">
        <v>0</v>
      </c>
      <c r="R64" s="1">
        <v>0</v>
      </c>
      <c r="S64" s="1">
        <v>1</v>
      </c>
      <c r="T64" s="1">
        <v>0</v>
      </c>
      <c r="U64" s="1">
        <v>3</v>
      </c>
      <c r="V64" s="1">
        <v>71.5</v>
      </c>
      <c r="W64" s="1">
        <v>165.6</v>
      </c>
      <c r="X64" s="1">
        <v>22.772125776321499</v>
      </c>
    </row>
    <row r="65" spans="1:24">
      <c r="A65" s="1">
        <v>259</v>
      </c>
      <c r="B65" s="1">
        <v>62</v>
      </c>
      <c r="C65" s="1">
        <v>155.80000000000001</v>
      </c>
      <c r="D65" s="1">
        <v>28.493080124869898</v>
      </c>
      <c r="E65" s="1">
        <v>0</v>
      </c>
      <c r="F65" s="1">
        <v>63</v>
      </c>
      <c r="G65" s="1">
        <v>3</v>
      </c>
      <c r="H65" s="1">
        <v>0</v>
      </c>
      <c r="I65" s="1">
        <v>4</v>
      </c>
      <c r="J65" s="1">
        <v>5</v>
      </c>
      <c r="K65" s="1">
        <v>4</v>
      </c>
      <c r="L65" s="1">
        <v>25</v>
      </c>
      <c r="M65" s="1">
        <v>2</v>
      </c>
      <c r="N65" s="1">
        <v>0</v>
      </c>
      <c r="O65" s="1">
        <v>0</v>
      </c>
      <c r="P65" s="1">
        <v>0</v>
      </c>
      <c r="Q65" s="1">
        <v>0</v>
      </c>
      <c r="R65" s="1">
        <v>0</v>
      </c>
      <c r="S65" s="1">
        <v>0</v>
      </c>
      <c r="T65" s="1">
        <v>0</v>
      </c>
      <c r="U65" s="1">
        <v>0</v>
      </c>
      <c r="V65" s="1">
        <v>62</v>
      </c>
      <c r="W65" s="1">
        <v>155.80000000000001</v>
      </c>
      <c r="X65" s="1">
        <v>28.493080124869898</v>
      </c>
    </row>
    <row r="66" spans="1:24">
      <c r="A66" s="1">
        <v>260</v>
      </c>
      <c r="B66" s="1">
        <v>66.5</v>
      </c>
      <c r="C66" s="1">
        <v>117.69999999999899</v>
      </c>
      <c r="D66" s="1">
        <v>18.710633727175001</v>
      </c>
      <c r="E66" s="1">
        <v>1</v>
      </c>
      <c r="F66" s="1">
        <v>23</v>
      </c>
      <c r="G66" s="1">
        <v>3</v>
      </c>
      <c r="H66" s="1">
        <v>0</v>
      </c>
      <c r="I66" s="1">
        <v>5</v>
      </c>
      <c r="J66" s="1">
        <v>3</v>
      </c>
      <c r="K66" s="1">
        <v>0</v>
      </c>
      <c r="L66" s="1">
        <v>16</v>
      </c>
      <c r="M66" s="1">
        <v>3</v>
      </c>
      <c r="N66" s="1">
        <v>0</v>
      </c>
      <c r="O66" s="1">
        <v>2</v>
      </c>
      <c r="P66" s="1">
        <v>0</v>
      </c>
      <c r="Q66" s="1">
        <v>1</v>
      </c>
      <c r="R66" s="1">
        <v>0</v>
      </c>
      <c r="S66" s="1">
        <v>0</v>
      </c>
      <c r="T66" s="1">
        <v>1</v>
      </c>
      <c r="U66" s="1">
        <v>4</v>
      </c>
      <c r="V66" s="1">
        <v>66.875</v>
      </c>
      <c r="W66" s="1">
        <v>119.2</v>
      </c>
      <c r="X66" s="1">
        <v>18.737169709144901</v>
      </c>
    </row>
    <row r="67" spans="1:24">
      <c r="A67" s="1">
        <v>261</v>
      </c>
      <c r="B67" s="1">
        <v>66.25</v>
      </c>
      <c r="C67" s="1">
        <v>130.9</v>
      </c>
      <c r="D67" s="1">
        <v>20.9663681025275</v>
      </c>
      <c r="E67" s="1">
        <v>0</v>
      </c>
      <c r="F67" s="1">
        <v>61</v>
      </c>
      <c r="G67" s="1">
        <v>3</v>
      </c>
      <c r="H67" s="1">
        <v>0</v>
      </c>
      <c r="I67" s="1">
        <v>3</v>
      </c>
      <c r="J67" s="1">
        <v>1</v>
      </c>
      <c r="K67" s="1">
        <v>0</v>
      </c>
      <c r="L67" s="1">
        <v>16</v>
      </c>
      <c r="M67" s="1">
        <v>3</v>
      </c>
      <c r="N67" s="1">
        <v>0</v>
      </c>
      <c r="O67" s="1">
        <v>3</v>
      </c>
      <c r="P67" s="1">
        <v>1</v>
      </c>
      <c r="Q67" s="1">
        <v>1</v>
      </c>
      <c r="R67" s="1">
        <v>2</v>
      </c>
      <c r="S67" s="1">
        <v>1</v>
      </c>
      <c r="T67" s="1">
        <v>1</v>
      </c>
      <c r="U67" s="1">
        <v>9</v>
      </c>
      <c r="V67" s="1">
        <v>66.25</v>
      </c>
      <c r="W67" s="1">
        <v>131.4</v>
      </c>
      <c r="X67" s="1">
        <v>21.046453542185802</v>
      </c>
    </row>
    <row r="68" spans="1:24">
      <c r="A68" s="1">
        <v>262</v>
      </c>
      <c r="B68" s="1">
        <v>67.75</v>
      </c>
      <c r="C68" s="1">
        <v>210</v>
      </c>
      <c r="D68" s="1">
        <v>32.162960743998497</v>
      </c>
      <c r="E68" s="1">
        <v>0</v>
      </c>
      <c r="F68" s="1">
        <v>47</v>
      </c>
      <c r="G68" s="1">
        <v>4</v>
      </c>
      <c r="H68" s="1">
        <v>0</v>
      </c>
      <c r="I68" s="1">
        <v>6</v>
      </c>
      <c r="J68" s="1">
        <v>2</v>
      </c>
      <c r="K68" s="1">
        <v>3</v>
      </c>
      <c r="L68" s="1">
        <v>12</v>
      </c>
      <c r="M68" s="1">
        <v>3</v>
      </c>
      <c r="N68" s="1">
        <v>1</v>
      </c>
      <c r="O68" s="1">
        <v>2</v>
      </c>
      <c r="P68" s="1">
        <v>1</v>
      </c>
      <c r="Q68" s="1">
        <v>0</v>
      </c>
      <c r="R68" s="1">
        <v>1</v>
      </c>
      <c r="S68" s="1">
        <v>1</v>
      </c>
      <c r="T68" s="1">
        <v>1</v>
      </c>
      <c r="U68" s="1">
        <v>6</v>
      </c>
      <c r="V68" s="1">
        <v>67.625</v>
      </c>
      <c r="W68" s="1">
        <v>210</v>
      </c>
      <c r="X68" s="1">
        <v>32.281972522985697</v>
      </c>
    </row>
    <row r="69" spans="1:24">
      <c r="A69" s="1">
        <v>263</v>
      </c>
      <c r="B69" s="1">
        <v>64</v>
      </c>
      <c r="C69" s="1">
        <v>227</v>
      </c>
      <c r="D69" s="1">
        <v>38.960205078125</v>
      </c>
      <c r="E69" s="1">
        <v>0</v>
      </c>
      <c r="F69" s="1">
        <v>54</v>
      </c>
      <c r="G69" s="1">
        <v>4</v>
      </c>
      <c r="H69" s="1">
        <v>0</v>
      </c>
      <c r="I69" s="1">
        <v>5</v>
      </c>
      <c r="J69" s="1">
        <v>1</v>
      </c>
      <c r="K69" s="1">
        <v>4</v>
      </c>
      <c r="L69" s="1">
        <v>13</v>
      </c>
      <c r="M69" s="1">
        <v>3</v>
      </c>
      <c r="N69" s="1">
        <v>0</v>
      </c>
      <c r="O69" s="1">
        <v>3</v>
      </c>
      <c r="P69" s="1">
        <v>1</v>
      </c>
      <c r="Q69" s="1">
        <v>0</v>
      </c>
      <c r="R69" s="1">
        <v>1</v>
      </c>
      <c r="S69" s="1">
        <v>0</v>
      </c>
      <c r="T69" s="1">
        <v>1</v>
      </c>
      <c r="U69" s="1">
        <v>6</v>
      </c>
      <c r="V69" s="1">
        <v>64</v>
      </c>
      <c r="W69" s="1">
        <v>227</v>
      </c>
      <c r="X69" s="1">
        <v>38.960205078125</v>
      </c>
    </row>
    <row r="70" spans="1:24">
      <c r="A70" s="1">
        <v>264</v>
      </c>
      <c r="B70" s="1">
        <v>70</v>
      </c>
      <c r="C70" s="1">
        <v>314.8</v>
      </c>
      <c r="D70" s="1">
        <v>45.164163265306101</v>
      </c>
      <c r="E70" s="1">
        <v>1</v>
      </c>
      <c r="F70" s="1">
        <v>30</v>
      </c>
      <c r="G70" s="1">
        <v>3</v>
      </c>
      <c r="H70" s="1">
        <v>0</v>
      </c>
      <c r="I70" s="1">
        <v>3</v>
      </c>
      <c r="J70" s="1">
        <v>1</v>
      </c>
      <c r="K70" s="1">
        <v>0</v>
      </c>
      <c r="L70" s="1">
        <v>15</v>
      </c>
      <c r="M70" s="1">
        <v>1</v>
      </c>
      <c r="N70" s="1">
        <v>0</v>
      </c>
      <c r="O70" s="1">
        <v>2</v>
      </c>
      <c r="P70" s="1">
        <v>0</v>
      </c>
      <c r="Q70" s="1">
        <v>1</v>
      </c>
      <c r="R70" s="1">
        <v>0</v>
      </c>
      <c r="S70" s="1">
        <v>1</v>
      </c>
      <c r="T70" s="1">
        <v>0</v>
      </c>
      <c r="U70" s="1">
        <v>4</v>
      </c>
      <c r="V70" s="1">
        <v>70.125</v>
      </c>
      <c r="W70" s="1">
        <v>316</v>
      </c>
      <c r="X70" s="1">
        <v>45.1748437504964</v>
      </c>
    </row>
    <row r="71" spans="1:24">
      <c r="A71" s="1">
        <v>265</v>
      </c>
      <c r="B71" s="1">
        <v>65.25</v>
      </c>
      <c r="C71" s="1">
        <v>256.60000000000002</v>
      </c>
      <c r="D71" s="1">
        <v>42.369266452342103</v>
      </c>
      <c r="E71" s="1">
        <v>0</v>
      </c>
      <c r="F71" s="1">
        <v>57</v>
      </c>
      <c r="G71" s="1">
        <v>3</v>
      </c>
      <c r="H71" s="1">
        <v>0</v>
      </c>
      <c r="I71" s="1">
        <v>7</v>
      </c>
      <c r="J71" s="1">
        <v>5</v>
      </c>
      <c r="K71" s="1">
        <v>1</v>
      </c>
      <c r="L71" s="1">
        <v>17</v>
      </c>
      <c r="M71" s="1">
        <v>3</v>
      </c>
      <c r="N71" s="1">
        <v>0</v>
      </c>
      <c r="O71" s="1">
        <v>1</v>
      </c>
      <c r="P71" s="1">
        <v>0</v>
      </c>
      <c r="Q71" s="1">
        <v>1</v>
      </c>
      <c r="R71" s="1">
        <v>0</v>
      </c>
      <c r="S71" s="1">
        <v>0</v>
      </c>
      <c r="T71" s="1">
        <v>0</v>
      </c>
      <c r="U71" s="1">
        <v>2</v>
      </c>
      <c r="V71" s="1">
        <v>65.5</v>
      </c>
      <c r="W71" s="1">
        <v>257.2</v>
      </c>
      <c r="X71" s="1">
        <v>42.144770118291397</v>
      </c>
    </row>
    <row r="72" spans="1:24">
      <c r="A72" s="1">
        <v>266</v>
      </c>
      <c r="B72" s="1">
        <v>72</v>
      </c>
      <c r="C72" s="1">
        <v>200.7</v>
      </c>
      <c r="D72" s="1">
        <v>27.216840277777699</v>
      </c>
      <c r="E72" s="1">
        <v>1</v>
      </c>
      <c r="F72" s="1">
        <v>61</v>
      </c>
      <c r="G72" s="1">
        <v>3</v>
      </c>
      <c r="H72" s="1">
        <v>0</v>
      </c>
      <c r="I72" s="1">
        <v>4</v>
      </c>
      <c r="J72" s="1">
        <v>1</v>
      </c>
      <c r="K72" s="1">
        <v>0</v>
      </c>
      <c r="L72" s="1">
        <v>30</v>
      </c>
      <c r="M72" s="1">
        <v>3</v>
      </c>
      <c r="N72" s="1">
        <v>0</v>
      </c>
      <c r="O72" s="1">
        <v>3</v>
      </c>
      <c r="P72" s="1">
        <v>1</v>
      </c>
      <c r="Q72" s="1">
        <v>1</v>
      </c>
      <c r="R72" s="1">
        <v>0</v>
      </c>
      <c r="S72" s="1">
        <v>1</v>
      </c>
      <c r="T72" s="1">
        <v>0</v>
      </c>
      <c r="U72" s="1">
        <v>6</v>
      </c>
      <c r="V72" s="1">
        <v>72</v>
      </c>
      <c r="W72" s="1">
        <v>198.6</v>
      </c>
      <c r="X72" s="1">
        <v>26.932060185185101</v>
      </c>
    </row>
    <row r="73" spans="1:24">
      <c r="A73" s="1">
        <v>267</v>
      </c>
      <c r="B73" s="1">
        <v>63.5</v>
      </c>
      <c r="C73" s="1">
        <v>181.8</v>
      </c>
      <c r="D73" s="1">
        <v>31.695802591605101</v>
      </c>
      <c r="E73" s="1">
        <v>0</v>
      </c>
      <c r="F73" s="1">
        <v>62</v>
      </c>
      <c r="G73" s="1">
        <v>5</v>
      </c>
      <c r="H73" s="1">
        <v>0</v>
      </c>
      <c r="I73" s="1">
        <v>9</v>
      </c>
      <c r="J73" s="1">
        <v>5</v>
      </c>
      <c r="K73" s="1">
        <v>3</v>
      </c>
      <c r="L73" s="1">
        <v>15</v>
      </c>
      <c r="M73" s="1">
        <v>3</v>
      </c>
      <c r="N73" s="1">
        <v>0</v>
      </c>
      <c r="O73" s="1">
        <v>3</v>
      </c>
      <c r="P73" s="1">
        <v>0</v>
      </c>
      <c r="Q73" s="1">
        <v>1</v>
      </c>
      <c r="R73" s="1">
        <v>0</v>
      </c>
      <c r="S73" s="1">
        <v>1</v>
      </c>
      <c r="T73" s="1">
        <v>0</v>
      </c>
      <c r="U73" s="1">
        <v>5</v>
      </c>
      <c r="V73" s="1">
        <v>63.375</v>
      </c>
      <c r="W73" s="1">
        <v>182</v>
      </c>
      <c r="X73" s="1">
        <v>31.855965205077599</v>
      </c>
    </row>
    <row r="74" spans="1:24">
      <c r="A74" s="1">
        <v>268</v>
      </c>
      <c r="B74" s="1">
        <v>69</v>
      </c>
      <c r="C74" s="1">
        <v>132.80000000000001</v>
      </c>
      <c r="D74" s="1">
        <v>19.608989708044501</v>
      </c>
      <c r="E74" s="1">
        <v>1</v>
      </c>
      <c r="F74" s="1">
        <v>52</v>
      </c>
      <c r="G74" s="1">
        <v>3</v>
      </c>
      <c r="H74" s="1">
        <v>0</v>
      </c>
      <c r="I74" s="1">
        <v>5</v>
      </c>
      <c r="J74" s="1">
        <v>1</v>
      </c>
      <c r="K74" s="1">
        <v>0</v>
      </c>
      <c r="L74" s="1">
        <v>21</v>
      </c>
      <c r="M74" s="1">
        <v>3</v>
      </c>
      <c r="N74" s="1">
        <v>0</v>
      </c>
      <c r="O74" s="1">
        <v>2</v>
      </c>
      <c r="P74" s="1">
        <v>0</v>
      </c>
      <c r="Q74" s="1">
        <v>1</v>
      </c>
      <c r="R74" s="1">
        <v>0</v>
      </c>
      <c r="S74" s="1">
        <v>1</v>
      </c>
      <c r="T74" s="1">
        <v>0</v>
      </c>
      <c r="U74" s="1">
        <v>4</v>
      </c>
    </row>
    <row r="75" spans="1:24">
      <c r="A75" s="1">
        <v>269</v>
      </c>
      <c r="B75" s="1">
        <v>60.5</v>
      </c>
      <c r="C75" s="1">
        <v>127.6</v>
      </c>
      <c r="D75" s="1">
        <v>24.507287753568701</v>
      </c>
      <c r="E75" s="1">
        <v>0</v>
      </c>
      <c r="F75" s="1">
        <v>54</v>
      </c>
      <c r="G75" s="1">
        <v>6</v>
      </c>
      <c r="H75" s="1">
        <v>1</v>
      </c>
      <c r="I75" s="1">
        <v>3</v>
      </c>
      <c r="J75" s="1">
        <v>1</v>
      </c>
      <c r="K75" s="1">
        <v>2</v>
      </c>
      <c r="L75" s="1">
        <v>17</v>
      </c>
      <c r="M75" s="1">
        <v>3</v>
      </c>
      <c r="N75" s="1">
        <v>1</v>
      </c>
      <c r="O75" s="1">
        <v>2</v>
      </c>
      <c r="P75" s="1">
        <v>0</v>
      </c>
      <c r="Q75" s="1">
        <v>1</v>
      </c>
      <c r="R75" s="1">
        <v>0</v>
      </c>
      <c r="S75" s="1">
        <v>1</v>
      </c>
      <c r="T75" s="1">
        <v>0</v>
      </c>
      <c r="U75" s="1">
        <v>4</v>
      </c>
      <c r="V75" s="1">
        <v>60.5</v>
      </c>
      <c r="W75" s="1">
        <v>128.19999999999999</v>
      </c>
      <c r="X75" s="1">
        <v>24.622525783757901</v>
      </c>
    </row>
    <row r="76" spans="1:24">
      <c r="A76" s="1">
        <v>270</v>
      </c>
      <c r="B76" s="1">
        <v>61.5</v>
      </c>
      <c r="C76" s="1">
        <v>259.60000000000002</v>
      </c>
      <c r="D76" s="1">
        <v>48.251384757750003</v>
      </c>
      <c r="E76" s="1">
        <v>0</v>
      </c>
      <c r="F76" s="1">
        <v>60</v>
      </c>
      <c r="G76" s="1">
        <v>5</v>
      </c>
      <c r="H76" s="1">
        <v>1</v>
      </c>
      <c r="I76" s="1">
        <v>10</v>
      </c>
      <c r="J76" s="1">
        <v>5</v>
      </c>
      <c r="K76" s="1">
        <v>1</v>
      </c>
      <c r="L76" s="1">
        <v>15</v>
      </c>
      <c r="M76" s="1">
        <v>3</v>
      </c>
      <c r="N76" s="1">
        <v>0</v>
      </c>
      <c r="O76" s="1">
        <v>3</v>
      </c>
      <c r="P76" s="1">
        <v>0</v>
      </c>
      <c r="Q76" s="1">
        <v>1</v>
      </c>
      <c r="R76" s="1">
        <v>0</v>
      </c>
      <c r="S76" s="1">
        <v>1</v>
      </c>
      <c r="T76" s="1">
        <v>0</v>
      </c>
      <c r="U76" s="1">
        <v>5</v>
      </c>
      <c r="V76" s="1">
        <v>61.5</v>
      </c>
      <c r="W76" s="1">
        <v>259.39999999999998</v>
      </c>
      <c r="X76" s="1">
        <v>48.2142111177209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File &amp; Application Descriptions</vt:lpstr>
      <vt:lpstr>Participant Dates</vt:lpstr>
      <vt:lpstr>Data Source Table</vt:lpstr>
      <vt:lpstr>Study Timeline</vt:lpstr>
      <vt:lpstr>Participant 14 Day Timeline</vt:lpstr>
      <vt:lpstr>pre_post_lapse_rand_probs</vt:lpstr>
      <vt:lpstr>Sheet6</vt:lpstr>
      <vt:lpstr>Sheet1</vt:lpstr>
      <vt:lpstr>Demographics</vt:lpstr>
      <vt:lpstr>Days in study, Days randomized</vt:lpstr>
      <vt:lpstr>Decision_Time)Tables</vt:lpstr>
      <vt:lpstr>Decision_Time_Descriptives</vt:lpstr>
      <vt:lpstr>Demographic_Table</vt:lpstr>
      <vt:lpstr>S, NS, Pre, Post-Lapse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2019-11-08T05:00:16Z</cp:lastPrinted>
  <dcterms:created xsi:type="dcterms:W3CDTF">2019-09-07T15:41:03Z</dcterms:created>
  <dcterms:modified xsi:type="dcterms:W3CDTF">2020-03-24T20:01:36Z</dcterms:modified>
</cp:coreProperties>
</file>