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ultanfördelning" sheetId="1" r:id="rId4"/>
  </sheets>
  <definedNames/>
  <calcPr/>
</workbook>
</file>

<file path=xl/sharedStrings.xml><?xml version="1.0" encoding="utf-8"?>
<sst xmlns="http://schemas.openxmlformats.org/spreadsheetml/2006/main" count="26" uniqueCount="24">
  <si>
    <t>Simultanfördelning för två variabler:</t>
  </si>
  <si>
    <t>Exempel:</t>
  </si>
  <si>
    <t>- X är antalet mål för hemmalaget (antar att sannolikheten för fler än 2 mål är noll)</t>
  </si>
  <si>
    <t>- Y är antalet mål för bortalaget  (antar att sannolikheten för fler än 2 mål är noll)</t>
  </si>
  <si>
    <t>Simultan och marginalfördelning</t>
  </si>
  <si>
    <t>Y</t>
  </si>
  <si>
    <t xml:space="preserve">Är X och Y oberoende? </t>
  </si>
  <si>
    <t>Marginal X</t>
  </si>
  <si>
    <t>Kolla om alla simultansannolikheter är produkten av marginalsannolikheter:</t>
  </si>
  <si>
    <t>Dvs om P(X=x, Y=y) = P(X=x)*P(Y=y) för alla x och y</t>
  </si>
  <si>
    <t>X</t>
  </si>
  <si>
    <t>Marginal Y</t>
  </si>
  <si>
    <t>Väntevärdet för X:</t>
  </si>
  <si>
    <t xml:space="preserve">Tabellen ovan visar att simultansannolikheterna inte riktigt är lika  </t>
  </si>
  <si>
    <t>med produkten av marginalsannolikheterna. Så X och Y är beroende.</t>
  </si>
  <si>
    <t>Väntevärdet för Y:</t>
  </si>
  <si>
    <t>För att visa på beroende räcker det om en enda av</t>
  </si>
  <si>
    <t>simultansannolikheterna skiljer sig från produkten av marginalsannolikheter</t>
  </si>
  <si>
    <t xml:space="preserve">Variansen för X: </t>
  </si>
  <si>
    <t>Standardavvikelsen för X:</t>
  </si>
  <si>
    <t xml:space="preserve">Variansen för Y: </t>
  </si>
  <si>
    <t>Standardavvikelsen för Y:</t>
  </si>
  <si>
    <t>Kovariansen mellan X och Y:</t>
  </si>
  <si>
    <t>Korrelationen mellan X och 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</si>
</sst>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7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theme="1"/>
      <name val="Arial"/>
    </font>
    <font>
      <sz val="9.0"/>
      <color rgb="FF1F1F1F"/>
      <name val="Arial"/>
    </font>
    <font>
      <b/>
      <color theme="1"/>
      <name val="Arial"/>
    </font>
    <font>
      <sz val="9.0"/>
      <color rgb="FF1F1F1F"/>
      <name val="&quot;Google Sans&quot;"/>
    </font>
  </fonts>
  <fills count="11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D5A6BD"/>
        <bgColor rgb="FFD5A6BD"/>
      </patternFill>
    </fill>
    <fill>
      <patternFill patternType="solid">
        <fgColor rgb="FFB4A7D6"/>
        <bgColor rgb="FFB4A7D6"/>
      </patternFill>
    </fill>
  </fills>
  <borders count="12">
    <border/>
    <border>
      <left style="thick">
        <color rgb="FF9900FF"/>
      </left>
      <top style="thick">
        <color rgb="FF9900FF"/>
      </top>
    </border>
    <border>
      <top style="thick">
        <color rgb="FF9900FF"/>
      </top>
    </border>
    <border>
      <right style="thick">
        <color rgb="FF9900FF"/>
      </right>
      <top style="thick">
        <color rgb="FF9900FF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9900FF"/>
      </left>
    </border>
    <border>
      <right style="thick">
        <color rgb="FF9900FF"/>
      </right>
    </border>
    <border>
      <right style="thin">
        <color rgb="FF000000"/>
      </right>
    </border>
    <border>
      <left style="thick">
        <color rgb="FF9900FF"/>
      </left>
      <bottom style="thick">
        <color rgb="FF9900FF"/>
      </bottom>
    </border>
    <border>
      <bottom style="thick">
        <color rgb="FF9900FF"/>
      </bottom>
    </border>
    <border>
      <right style="thick">
        <color rgb="FF9900FF"/>
      </right>
      <bottom style="thick">
        <color rgb="FF9900FF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3" numFmtId="0" xfId="0" applyAlignment="1" applyBorder="1" applyFont="1">
      <alignment readingOrder="0"/>
    </xf>
    <xf borderId="2" fillId="0" fontId="3" numFmtId="0" xfId="0" applyBorder="1" applyFont="1"/>
    <xf borderId="3" fillId="0" fontId="3" numFmtId="0" xfId="0" applyBorder="1" applyFont="1"/>
    <xf borderId="0" fillId="0" fontId="3" numFmtId="0" xfId="0" applyFont="1"/>
    <xf borderId="4" fillId="0" fontId="2" numFmtId="0" xfId="0" applyBorder="1" applyFont="1"/>
    <xf borderId="5" fillId="0" fontId="2" numFmtId="0" xfId="0" applyAlignment="1" applyBorder="1" applyFont="1">
      <alignment readingOrder="0"/>
    </xf>
    <xf borderId="0" fillId="2" fontId="1" numFmtId="0" xfId="0" applyAlignment="1" applyFill="1" applyFont="1">
      <alignment readingOrder="0"/>
    </xf>
    <xf borderId="0" fillId="2" fontId="2" numFmtId="0" xfId="0" applyFont="1"/>
    <xf borderId="6" fillId="3" fontId="4" numFmtId="0" xfId="0" applyAlignment="1" applyBorder="1" applyFill="1" applyFont="1">
      <alignment readingOrder="0"/>
    </xf>
    <xf borderId="7" fillId="0" fontId="3" numFmtId="0" xfId="0" applyBorder="1" applyFont="1"/>
    <xf borderId="8" fillId="0" fontId="2" numFmtId="0" xfId="0" applyAlignment="1" applyBorder="1" applyFont="1">
      <alignment readingOrder="0"/>
    </xf>
    <xf borderId="0" fillId="4" fontId="2" numFmtId="0" xfId="0" applyAlignment="1" applyFill="1" applyFont="1">
      <alignment readingOrder="0"/>
    </xf>
    <xf borderId="8" fillId="4" fontId="2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0" fillId="0" fontId="2" numFmtId="0" xfId="0" applyAlignment="1" applyFont="1">
      <alignment horizontal="right" readingOrder="0"/>
    </xf>
    <xf borderId="6" fillId="0" fontId="3" numFmtId="0" xfId="0" applyBorder="1" applyFont="1"/>
    <xf borderId="0" fillId="0" fontId="3" numFmtId="0" xfId="0" applyAlignment="1" applyFont="1">
      <alignment horizontal="center" readingOrder="0"/>
    </xf>
    <xf borderId="5" fillId="4" fontId="2" numFmtId="0" xfId="0" applyAlignment="1" applyBorder="1" applyFont="1">
      <alignment readingOrder="0"/>
    </xf>
    <xf borderId="4" fillId="4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0" xfId="0" applyFont="1"/>
    <xf borderId="0" fillId="5" fontId="3" numFmtId="164" xfId="0" applyAlignment="1" applyFill="1" applyFont="1" applyNumberFormat="1">
      <alignment readingOrder="0"/>
    </xf>
    <xf borderId="6" fillId="0" fontId="3" numFmtId="0" xfId="0" applyAlignment="1" applyBorder="1" applyFont="1">
      <alignment horizontal="right" readingOrder="0"/>
    </xf>
    <xf borderId="0" fillId="6" fontId="2" numFmtId="0" xfId="0" applyAlignment="1" applyFill="1" applyFont="1">
      <alignment readingOrder="0"/>
    </xf>
    <xf borderId="0" fillId="6" fontId="2" numFmtId="0" xfId="0" applyFont="1"/>
    <xf borderId="0" fillId="0" fontId="2" numFmtId="164" xfId="0" applyFont="1" applyNumberFormat="1"/>
    <xf borderId="6" fillId="0" fontId="5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9" fillId="3" fontId="6" numFmtId="0" xfId="0" applyAlignment="1" applyBorder="1" applyFont="1">
      <alignment readingOrder="0"/>
    </xf>
    <xf borderId="10" fillId="0" fontId="2" numFmtId="0" xfId="0" applyBorder="1" applyFont="1"/>
    <xf borderId="11" fillId="0" fontId="2" numFmtId="0" xfId="0" applyBorder="1" applyFont="1"/>
    <xf borderId="0" fillId="7" fontId="2" numFmtId="0" xfId="0" applyAlignment="1" applyFill="1" applyFont="1">
      <alignment readingOrder="0"/>
    </xf>
    <xf borderId="0" fillId="7" fontId="2" numFmtId="0" xfId="0" applyFont="1"/>
    <xf borderId="0" fillId="8" fontId="2" numFmtId="0" xfId="0" applyAlignment="1" applyFill="1" applyFont="1">
      <alignment readingOrder="0"/>
    </xf>
    <xf borderId="0" fillId="8" fontId="2" numFmtId="0" xfId="0" applyFont="1"/>
    <xf borderId="0" fillId="9" fontId="2" numFmtId="0" xfId="0" applyAlignment="1" applyFill="1" applyFont="1">
      <alignment readingOrder="0"/>
    </xf>
    <xf borderId="0" fillId="9" fontId="2" numFmtId="0" xfId="0" applyFont="1"/>
    <xf borderId="0" fillId="10" fontId="2" numFmtId="0" xfId="0" applyAlignment="1" applyFill="1" applyFont="1">
      <alignment readingOrder="0"/>
    </xf>
    <xf borderId="0" fillId="10" fontId="2" numFmtId="0" xfId="0" applyFont="1"/>
  </cellXfs>
  <cellStyles count="1">
    <cellStyle xfId="0" name="Normal" builtinId="0"/>
  </cellStyles>
  <dxfs count="2">
    <dxf>
      <font>
        <color rgb="FFFF0000"/>
      </font>
      <fill>
        <patternFill patternType="none"/>
      </fill>
      <border/>
    </dxf>
    <dxf>
      <font>
        <color rgb="FF38761D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1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247650</xdr:colOff>
      <xdr:row>6</xdr:row>
      <xdr:rowOff>28575</xdr:rowOff>
    </xdr:from>
    <xdr:ext cx="2495550" cy="647700"/>
    <xdr:sp>
      <xdr:nvSpPr>
        <xdr:cNvPr id="3" name="Shape 3"/>
        <xdr:cNvSpPr/>
      </xdr:nvSpPr>
      <xdr:spPr>
        <a:xfrm>
          <a:off x="1270900" y="1067875"/>
          <a:ext cx="2476800" cy="629400"/>
        </a:xfrm>
        <a:prstGeom prst="wedgeRectCallout">
          <a:avLst>
            <a:gd fmla="val -63182" name="adj1"/>
            <a:gd fmla="val 85576" name="adj2"/>
          </a:avLst>
        </a:prstGeom>
        <a:solidFill>
          <a:srgbClr val="CFE2F3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 Varje marginalfördelning måste också summera till 1.</a:t>
          </a:r>
          <a:endParaRPr sz="1400"/>
        </a:p>
      </xdr:txBody>
    </xdr:sp>
    <xdr:clientData fLocksWithSheet="0"/>
  </xdr:oneCellAnchor>
  <xdr:oneCellAnchor>
    <xdr:from>
      <xdr:col>5</xdr:col>
      <xdr:colOff>400050</xdr:colOff>
      <xdr:row>7</xdr:row>
      <xdr:rowOff>180975</xdr:rowOff>
    </xdr:from>
    <xdr:ext cx="238125" cy="704850"/>
    <xdr:grpSp>
      <xdr:nvGrpSpPr>
        <xdr:cNvPr id="2" name="Shape 2" title="Drawing"/>
        <xdr:cNvGrpSpPr/>
      </xdr:nvGrpSpPr>
      <xdr:grpSpPr>
        <a:xfrm>
          <a:off x="2905225" y="1270900"/>
          <a:ext cx="456850" cy="837300"/>
          <a:chOff x="2905225" y="1270900"/>
          <a:chExt cx="456850" cy="837300"/>
        </a:xfrm>
      </xdr:grpSpPr>
      <xdr:sp>
        <xdr:nvSpPr>
          <xdr:cNvPr id="4" name="Shape 4"/>
          <xdr:cNvSpPr/>
        </xdr:nvSpPr>
        <xdr:spPr>
          <a:xfrm>
            <a:off x="2976275" y="1270900"/>
            <a:ext cx="385800" cy="730800"/>
          </a:xfrm>
          <a:prstGeom prst="bracePair">
            <a:avLst/>
          </a:prstGeom>
          <a:noFill/>
          <a:ln cap="flat" cmpd="sng" w="9525">
            <a:solidFill>
              <a:srgbClr val="000000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/>
        </xdr:nvSpPr>
        <xdr:spPr>
          <a:xfrm>
            <a:off x="2905225" y="1270900"/>
            <a:ext cx="345000" cy="8373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</xdr:grpSp>
    <xdr:clientData fLocksWithSheet="0"/>
  </xdr:oneCellAnchor>
  <xdr:oneCellAnchor>
    <xdr:from>
      <xdr:col>5</xdr:col>
      <xdr:colOff>400050</xdr:colOff>
      <xdr:row>9</xdr:row>
      <xdr:rowOff>152400</xdr:rowOff>
    </xdr:from>
    <xdr:ext cx="2314575" cy="657225"/>
    <xdr:sp>
      <xdr:nvSpPr>
        <xdr:cNvPr id="6" name="Shape 6"/>
        <xdr:cNvSpPr/>
      </xdr:nvSpPr>
      <xdr:spPr>
        <a:xfrm>
          <a:off x="1281050" y="631400"/>
          <a:ext cx="2294100" cy="933900"/>
        </a:xfrm>
        <a:prstGeom prst="wedgeRectCallout">
          <a:avLst>
            <a:gd fmla="val -88495" name="adj1"/>
            <a:gd fmla="val 4347" name="adj2"/>
          </a:avLst>
        </a:prstGeom>
        <a:solidFill>
          <a:srgbClr val="FFF2CC"/>
        </a:solidFill>
        <a:ln cap="flat" cmpd="sng" w="9525">
          <a:solidFill>
            <a:srgbClr val="000000"/>
          </a:solidFill>
          <a:prstDash val="solid"/>
          <a:round/>
          <a:headEnd len="sm" w="sm" type="none"/>
          <a:tailEnd len="sm" w="sm" type="none"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400"/>
            <a:t>Summan av alla simultansannolikheter måste vara 1</a:t>
          </a:r>
          <a:endParaRPr sz="1400"/>
        </a:p>
      </xdr:txBody>
    </xdr:sp>
    <xdr:clientData fLocksWithSheet="0"/>
  </xdr:oneCellAnchor>
  <xdr:oneCellAnchor>
    <xdr:from>
      <xdr:col>3</xdr:col>
      <xdr:colOff>57150</xdr:colOff>
      <xdr:row>13</xdr:row>
      <xdr:rowOff>76200</xdr:rowOff>
    </xdr:from>
    <xdr:ext cx="1228725" cy="647700"/>
    <xdr:pic>
      <xdr:nvPicPr>
        <xdr:cNvPr id="0" name="image5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76200</xdr:colOff>
      <xdr:row>17</xdr:row>
      <xdr:rowOff>19050</xdr:rowOff>
    </xdr:from>
    <xdr:ext cx="1200150" cy="419100"/>
    <xdr:pic>
      <xdr:nvPicPr>
        <xdr:cNvPr id="0" name="image4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381000</xdr:colOff>
      <xdr:row>24</xdr:row>
      <xdr:rowOff>123825</xdr:rowOff>
    </xdr:from>
    <xdr:ext cx="3257550" cy="685800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</xdr:colOff>
      <xdr:row>19</xdr:row>
      <xdr:rowOff>104775</xdr:rowOff>
    </xdr:from>
    <xdr:ext cx="1857375" cy="657225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209550</xdr:colOff>
      <xdr:row>29</xdr:row>
      <xdr:rowOff>19050</xdr:rowOff>
    </xdr:from>
    <xdr:ext cx="1857375" cy="695325"/>
    <xdr:pic>
      <xdr:nvPicPr>
        <xdr:cNvPr id="0" name="image3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5.13"/>
    <col customWidth="1" min="11" max="11" width="11.38"/>
    <col customWidth="1" min="12" max="16" width="5.13"/>
  </cols>
  <sheetData>
    <row r="1">
      <c r="A1" s="1" t="s">
        <v>0</v>
      </c>
    </row>
    <row r="2">
      <c r="A2" s="2" t="s">
        <v>1</v>
      </c>
    </row>
    <row r="3">
      <c r="A3" s="2" t="s">
        <v>2</v>
      </c>
      <c r="D3" s="3"/>
    </row>
    <row r="4">
      <c r="A4" s="2" t="s">
        <v>3</v>
      </c>
      <c r="C4" s="2"/>
      <c r="D4" s="2"/>
      <c r="E4" s="2"/>
    </row>
    <row r="6">
      <c r="A6" s="1" t="s">
        <v>4</v>
      </c>
    </row>
    <row r="7">
      <c r="D7" s="3" t="s">
        <v>5</v>
      </c>
      <c r="L7" s="4" t="s">
        <v>6</v>
      </c>
      <c r="M7" s="5"/>
      <c r="N7" s="5"/>
      <c r="O7" s="5"/>
      <c r="P7" s="5"/>
      <c r="Q7" s="5"/>
      <c r="R7" s="6"/>
      <c r="S7" s="7"/>
    </row>
    <row r="8">
      <c r="B8" s="8"/>
      <c r="C8" s="9">
        <v>0.0</v>
      </c>
      <c r="D8" s="9">
        <v>1.0</v>
      </c>
      <c r="E8" s="9">
        <v>2.0</v>
      </c>
      <c r="F8" s="10" t="s">
        <v>7</v>
      </c>
      <c r="G8" s="11"/>
      <c r="L8" s="12" t="s">
        <v>8</v>
      </c>
      <c r="M8" s="7"/>
      <c r="N8" s="7"/>
      <c r="O8" s="7"/>
      <c r="P8" s="7"/>
      <c r="Q8" s="7"/>
      <c r="R8" s="13"/>
      <c r="S8" s="7"/>
    </row>
    <row r="9">
      <c r="B9" s="14">
        <v>0.0</v>
      </c>
      <c r="C9" s="15">
        <v>0.1</v>
      </c>
      <c r="D9" s="15">
        <v>0.05</v>
      </c>
      <c r="E9" s="16">
        <v>0.02</v>
      </c>
      <c r="F9" s="11">
        <f t="shared" ref="F9:F12" si="1">sum(C9:E9)</f>
        <v>0.17</v>
      </c>
      <c r="L9" s="17" t="s">
        <v>9</v>
      </c>
      <c r="M9" s="7"/>
      <c r="N9" s="7"/>
      <c r="O9" s="7"/>
      <c r="P9" s="7"/>
      <c r="Q9" s="7"/>
      <c r="R9" s="13"/>
      <c r="S9" s="7"/>
    </row>
    <row r="10">
      <c r="A10" s="18" t="s">
        <v>10</v>
      </c>
      <c r="B10" s="14">
        <v>1.0</v>
      </c>
      <c r="C10" s="15">
        <v>0.25</v>
      </c>
      <c r="D10" s="15">
        <v>0.1</v>
      </c>
      <c r="E10" s="16">
        <v>0.05</v>
      </c>
      <c r="F10" s="11">
        <f t="shared" si="1"/>
        <v>0.4</v>
      </c>
      <c r="L10" s="19"/>
      <c r="M10" s="7"/>
      <c r="N10" s="7"/>
      <c r="O10" s="20" t="s">
        <v>5</v>
      </c>
      <c r="P10" s="7"/>
      <c r="Q10" s="7"/>
      <c r="R10" s="13"/>
      <c r="S10" s="7"/>
    </row>
    <row r="11">
      <c r="B11" s="14">
        <v>2.0</v>
      </c>
      <c r="C11" s="21">
        <v>0.2</v>
      </c>
      <c r="D11" s="21">
        <v>0.2</v>
      </c>
      <c r="E11" s="22">
        <v>0.03</v>
      </c>
      <c r="F11" s="11">
        <f t="shared" si="1"/>
        <v>0.43</v>
      </c>
      <c r="L11" s="19"/>
      <c r="M11" s="7"/>
      <c r="N11" s="23">
        <v>0.0</v>
      </c>
      <c r="O11" s="23">
        <v>1.0</v>
      </c>
      <c r="P11" s="23">
        <v>2.0</v>
      </c>
      <c r="Q11" s="24"/>
      <c r="R11" s="13"/>
      <c r="S11" s="7"/>
    </row>
    <row r="12">
      <c r="A12" s="10" t="s">
        <v>11</v>
      </c>
      <c r="B12" s="11"/>
      <c r="C12" s="11">
        <f t="shared" ref="C12:E12" si="2">SUM(C9:C11)</f>
        <v>0.55</v>
      </c>
      <c r="D12" s="11">
        <f t="shared" si="2"/>
        <v>0.35</v>
      </c>
      <c r="E12" s="11">
        <f t="shared" si="2"/>
        <v>0.1</v>
      </c>
      <c r="F12" s="25">
        <f t="shared" si="1"/>
        <v>1</v>
      </c>
      <c r="L12" s="19"/>
      <c r="M12" s="23">
        <v>0.0</v>
      </c>
      <c r="N12" s="26">
        <f>F9*C12</f>
        <v>0.0935</v>
      </c>
      <c r="O12" s="26">
        <f>D12*F9</f>
        <v>0.0595</v>
      </c>
      <c r="P12" s="26">
        <f>E12*F9</f>
        <v>0.017</v>
      </c>
      <c r="Q12" s="7"/>
      <c r="R12" s="13"/>
      <c r="S12" s="7"/>
    </row>
    <row r="13">
      <c r="L13" s="27" t="s">
        <v>10</v>
      </c>
      <c r="M13" s="23">
        <v>1.0</v>
      </c>
      <c r="N13" s="26">
        <f>F10*C12</f>
        <v>0.22</v>
      </c>
      <c r="O13" s="26">
        <f>F10*D12</f>
        <v>0.14</v>
      </c>
      <c r="P13" s="26">
        <f>F10*E12</f>
        <v>0.04</v>
      </c>
      <c r="Q13" s="7"/>
      <c r="R13" s="13"/>
      <c r="S13" s="7"/>
    </row>
    <row r="14">
      <c r="L14" s="19"/>
      <c r="M14" s="23">
        <v>2.0</v>
      </c>
      <c r="N14" s="26">
        <f>F11*C12</f>
        <v>0.2365</v>
      </c>
      <c r="O14" s="26">
        <f>F11*D12</f>
        <v>0.1505</v>
      </c>
      <c r="P14" s="26">
        <f>F11*E12</f>
        <v>0.043</v>
      </c>
      <c r="Q14" s="7"/>
      <c r="R14" s="13"/>
      <c r="S14" s="7"/>
    </row>
    <row r="15">
      <c r="A15" s="28" t="s">
        <v>12</v>
      </c>
      <c r="B15" s="29"/>
      <c r="C15" s="29"/>
      <c r="G15" s="30">
        <f>B9*F9+B10*F10+B11*F11</f>
        <v>1.26</v>
      </c>
      <c r="I15" s="25" t="str">
        <f>IF(F12=1,"OK! Simultana sannolikheter summerar till 1","VARNING! Simultana sannolikheter summerar inte till 1")</f>
        <v>OK! Simultana sannolikheter summerar till 1</v>
      </c>
      <c r="L15" s="31"/>
      <c r="M15" s="7"/>
      <c r="N15" s="7"/>
      <c r="O15" s="7"/>
      <c r="P15" s="7"/>
      <c r="Q15" s="7"/>
      <c r="R15" s="13"/>
      <c r="S15" s="7"/>
    </row>
    <row r="16">
      <c r="L16" s="17" t="s">
        <v>13</v>
      </c>
      <c r="M16" s="7"/>
      <c r="N16" s="7"/>
      <c r="O16" s="7"/>
      <c r="P16" s="7"/>
      <c r="Q16" s="7"/>
      <c r="R16" s="13"/>
      <c r="S16" s="7"/>
    </row>
    <row r="17">
      <c r="L17" s="12" t="s">
        <v>14</v>
      </c>
      <c r="M17" s="7"/>
      <c r="N17" s="7"/>
      <c r="O17" s="7"/>
      <c r="P17" s="7"/>
      <c r="Q17" s="7"/>
      <c r="R17" s="13"/>
      <c r="S17" s="7"/>
    </row>
    <row r="18">
      <c r="A18" s="28" t="s">
        <v>15</v>
      </c>
      <c r="B18" s="29"/>
      <c r="C18" s="29"/>
      <c r="G18" s="30">
        <f>C8*C12+D8*D12+E8*E12</f>
        <v>0.55</v>
      </c>
      <c r="L18" s="32" t="s">
        <v>16</v>
      </c>
      <c r="R18" s="33"/>
    </row>
    <row r="19">
      <c r="L19" s="34" t="s">
        <v>17</v>
      </c>
      <c r="M19" s="35"/>
      <c r="N19" s="35"/>
      <c r="O19" s="35"/>
      <c r="P19" s="35"/>
      <c r="Q19" s="35"/>
      <c r="R19" s="36"/>
    </row>
    <row r="21">
      <c r="A21" s="37" t="s">
        <v>18</v>
      </c>
      <c r="B21" s="38"/>
      <c r="C21" s="38"/>
      <c r="H21" s="30">
        <f>(B9-$G$15)^2*F9+(B10-$G$15)^2*F10+(B11-$G$15)^2*F11</f>
        <v>0.5324</v>
      </c>
      <c r="J21" s="39" t="s">
        <v>19</v>
      </c>
      <c r="K21" s="40"/>
      <c r="L21" s="30">
        <f>sqrt(H21)</f>
        <v>0.7296574539</v>
      </c>
    </row>
    <row r="24">
      <c r="A24" s="37" t="s">
        <v>20</v>
      </c>
      <c r="B24" s="38"/>
      <c r="C24" s="38"/>
      <c r="H24" s="30">
        <f>(C8-$G$18)^2*C12 + (D8-$G$18)^2*D12 + (D8-$G$18)^2*D12</f>
        <v>0.308125</v>
      </c>
      <c r="J24" s="39" t="s">
        <v>21</v>
      </c>
      <c r="K24" s="40"/>
      <c r="L24" s="30">
        <f>SQRT(H24)</f>
        <v>0.5550900828</v>
      </c>
    </row>
    <row r="26">
      <c r="A26" s="41" t="s">
        <v>22</v>
      </c>
      <c r="B26" s="42"/>
      <c r="C26" s="42"/>
      <c r="D26" s="42"/>
      <c r="E26" s="42"/>
      <c r="J26" s="30">
        <f>(B9-$G$15)*(C8-$G$18)*C9 + (B10-$G$15)*(C8-$G$18)*C10 + (B11-$G$15)*(C8-$G$18)*C11 + (B9-$G$15)*(D8-$G$18)*D9 + (B10-$G$15)*(D8-$G$18)*D10 + (B11-$G$15)*(D8-$G$18)*D11 + (B9-$G$15)*(E8-$G$18)*E9 + (B10-$G$15)*(E8-$G$18)*E10 + (B11-$G$15)*(E8-$G$18)*E11</f>
        <v>0.027</v>
      </c>
    </row>
    <row r="31">
      <c r="A31" s="43" t="s">
        <v>23</v>
      </c>
      <c r="B31" s="44"/>
      <c r="C31" s="44"/>
      <c r="D31" s="44"/>
      <c r="E31" s="44"/>
      <c r="I31" s="30">
        <f>J26/(L21*L24)</f>
        <v>0.06666245023</v>
      </c>
    </row>
  </sheetData>
  <conditionalFormatting sqref="I15">
    <cfRule type="beginsWith" dxfId="0" priority="1" operator="beginsWith" text="VARNING">
      <formula>LEFT((I15),LEN("VARNING"))=("VARNING")</formula>
    </cfRule>
  </conditionalFormatting>
  <conditionalFormatting sqref="I15">
    <cfRule type="beginsWith" dxfId="1" priority="2" operator="beginsWith" text="OK">
      <formula>LEFT((I15),LEN("OK"))=("OK")</formula>
    </cfRule>
  </conditionalFormatting>
  <drawing r:id="rId1"/>
</worksheet>
</file>