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tanfördelning" sheetId="1" r:id="rId4"/>
  </sheets>
  <definedNames/>
  <calcPr/>
</workbook>
</file>

<file path=xl/sharedStrings.xml><?xml version="1.0" encoding="utf-8"?>
<sst xmlns="http://schemas.openxmlformats.org/spreadsheetml/2006/main" count="34" uniqueCount="29">
  <si>
    <t>Simultanfördelning för två variabler:</t>
  </si>
  <si>
    <t>Exempel:</t>
  </si>
  <si>
    <t>- X är antalet mål för hemmalaget (antar att sannolikheten för fler än 2 mål är noll)</t>
  </si>
  <si>
    <t>- Y är antalet mål för bortalaget  (antar att sannolikheten för fler än 2 mål är noll)</t>
  </si>
  <si>
    <t>Simultan och marginalfördelning</t>
  </si>
  <si>
    <t>Y</t>
  </si>
  <si>
    <t>Marginal X</t>
  </si>
  <si>
    <t>X</t>
  </si>
  <si>
    <t>Marginal Y</t>
  </si>
  <si>
    <t>Väntevärdet för X:</t>
  </si>
  <si>
    <t>Väntevärdet för Y:</t>
  </si>
  <si>
    <t xml:space="preserve">Variansen för X: </t>
  </si>
  <si>
    <t>Standardavvikelsen för X:</t>
  </si>
  <si>
    <t xml:space="preserve">Variansen för Y: </t>
  </si>
  <si>
    <t>Standardavvikelsen för Y:</t>
  </si>
  <si>
    <t>Kovariansen mellan X och Y:</t>
  </si>
  <si>
    <t>Korrelationen mellan X och Y</t>
  </si>
  <si>
    <t xml:space="preserve">Är X och Y oberoende? </t>
  </si>
  <si>
    <t>Kolla om alla simultansannolikheter är produkten av marginalsannolikheter:</t>
  </si>
  <si>
    <t>Dvs om P(X=x, Y=y) = P(X=x)*P(Y=y) för alla x och y</t>
  </si>
  <si>
    <t xml:space="preserve">Tabellen ovan visar att simultansannolikheterna inte är lika  </t>
  </si>
  <si>
    <t>med produkten av marginalsannolikheterna. Så X och Y är beroende.</t>
  </si>
  <si>
    <t>För att visa på beroende räcker det om en enda av</t>
  </si>
  <si>
    <t>simultansannolikheterna skiljer sig från produkten av marginalsannolikheter</t>
  </si>
  <si>
    <t>Data för plottar (ignorera)</t>
  </si>
  <si>
    <t>P(Y=y)</t>
  </si>
  <si>
    <t>P(x,y)</t>
  </si>
  <si>
    <t>Color</t>
  </si>
  <si>
    <t>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</si>
</sst>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Arial"/>
    </font>
    <font>
      <b/>
      <color theme="1"/>
      <name val="Arial"/>
    </font>
    <font>
      <sz val="9.0"/>
      <color rgb="FF1F1F1F"/>
      <name val="&quot;Google Sans&quot;"/>
    </font>
    <font>
      <color rgb="FF000000"/>
      <name val="Arial"/>
      <scheme val="minor"/>
    </font>
    <font>
      <color rgb="FFCCCCCC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left style="thick">
        <color rgb="FF9900FF"/>
      </left>
    </border>
    <border>
      <right style="thick">
        <color rgb="FF9900FF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1" fillId="0" fontId="2" numFmtId="0" xfId="0" applyBorder="1" applyFont="1"/>
    <xf borderId="2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3" fillId="0" fontId="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3" fillId="3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2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2" numFmtId="164" xfId="0" applyFont="1" applyNumberFormat="1"/>
    <xf borderId="0" fillId="4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9" fontId="4" numFmtId="0" xfId="0" applyAlignment="1" applyBorder="1" applyFill="1" applyFont="1">
      <alignment readingOrder="0"/>
    </xf>
    <xf borderId="8" fillId="0" fontId="3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10" fontId="3" numFmtId="164" xfId="0" applyAlignment="1" applyFill="1" applyFont="1" applyNumberFormat="1">
      <alignment readingOrder="0"/>
    </xf>
    <xf borderId="7" fillId="0" fontId="3" numFmtId="0" xfId="0" applyAlignment="1" applyBorder="1" applyFont="1">
      <alignment horizontal="right" readingOrder="0"/>
    </xf>
    <xf borderId="7" fillId="0" fontId="5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9" fontId="6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Marginalfördelning för 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cat>
            <c:strRef>
              <c:f>'Simultanfördelning'!$B$9:$B$11</c:f>
            </c:strRef>
          </c:cat>
          <c:val>
            <c:numRef>
              <c:f>'Simultanfördelning'!$F$9:$F$11</c:f>
              <c:numCache/>
            </c:numRef>
          </c:val>
        </c:ser>
        <c:axId val="616556659"/>
        <c:axId val="243431230"/>
      </c:barChart>
      <c:catAx>
        <c:axId val="616556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431230"/>
      </c:catAx>
      <c:valAx>
        <c:axId val="243431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P(X=x)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556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Marginalfördelning för 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'Simultanfördelning'!$Y$60:$Y$62</c:f>
            </c:strRef>
          </c:cat>
          <c:val>
            <c:numRef>
              <c:f>'Simultanfördelning'!$Z$60:$Z$62</c:f>
              <c:numCache/>
            </c:numRef>
          </c:val>
        </c:ser>
        <c:axId val="916269430"/>
        <c:axId val="1281372616"/>
      </c:barChart>
      <c:catAx>
        <c:axId val="916269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372616"/>
      </c:catAx>
      <c:valAx>
        <c:axId val="128137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P(Y=y)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269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Simultanfördelning P(x,y)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'Simultanfördelning'!$W$66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'Simultanfördelning'!$X$66</c:f>
            </c:strRef>
          </c:xVal>
          <c:yVal>
            <c:numRef>
              <c:f>'Simultanfördelning'!$Z$66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'Simultanfördelning'!$W$67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'Simultanfördelning'!$X$67</c:f>
            </c:strRef>
          </c:xVal>
          <c:yVal>
            <c:numRef>
              <c:f>'Simultanfördelning'!$Z$67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'Simultanfördelning'!$W$68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'Simultanfördelning'!$X$68</c:f>
            </c:strRef>
          </c:xVal>
          <c:yVal>
            <c:numRef>
              <c:f>'Simultanfördelning'!$Z$68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'Simultanfördelning'!$W$69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'Simultanfördelning'!$X$69</c:f>
            </c:strRef>
          </c:xVal>
          <c:yVal>
            <c:numRef>
              <c:f>'Simultanfördelning'!$Z$69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'Simultanfördelning'!$W$70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'Simultanfördelning'!$X$70</c:f>
            </c:strRef>
          </c:xVal>
          <c:yVal>
            <c:numRef>
              <c:f>'Simultanfördelning'!$Z$70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'Simultanfördelning'!$W$71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'Simultanfördelning'!$X$71</c:f>
            </c:strRef>
          </c:xVal>
          <c:yVal>
            <c:numRef>
              <c:f>'Simultanfördelning'!$Z$71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'Simultanfördelning'!$W$72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'Simultanfördelning'!$X$72</c:f>
            </c:strRef>
          </c:xVal>
          <c:yVal>
            <c:numRef>
              <c:f>'Simultanfördelning'!$Z$72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'Simultanfördelning'!$W$73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'Simultanfördelning'!$X$73</c:f>
            </c:strRef>
          </c:xVal>
          <c:yVal>
            <c:numRef>
              <c:f>'Simultanfördelning'!$Z$73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'Simultanfördelning'!$W$74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'Simultanfördelning'!$X$74</c:f>
            </c:strRef>
          </c:xVal>
          <c:yVal>
            <c:numRef>
              <c:f>'Simultanfördelning'!$Z$74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32994061"/>
        <c:axId val="1874232994"/>
      </c:bubbleChart>
      <c:valAx>
        <c:axId val="1532994061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232994"/>
      </c:valAx>
      <c:valAx>
        <c:axId val="18742329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994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0</xdr:row>
      <xdr:rowOff>38100</xdr:rowOff>
    </xdr:from>
    <xdr:ext cx="3086100" cy="1914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142875</xdr:colOff>
      <xdr:row>0</xdr:row>
      <xdr:rowOff>38100</xdr:rowOff>
    </xdr:from>
    <xdr:ext cx="3086100" cy="1914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371475</xdr:colOff>
      <xdr:row>10</xdr:row>
      <xdr:rowOff>171450</xdr:rowOff>
    </xdr:from>
    <xdr:ext cx="6353175" cy="3943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6</xdr:row>
      <xdr:rowOff>28575</xdr:rowOff>
    </xdr:from>
    <xdr:ext cx="2495550" cy="647700"/>
    <xdr:sp>
      <xdr:nvSpPr>
        <xdr:cNvPr id="3" name="Shape 3"/>
        <xdr:cNvSpPr/>
      </xdr:nvSpPr>
      <xdr:spPr>
        <a:xfrm>
          <a:off x="1270900" y="1067875"/>
          <a:ext cx="2476800" cy="629400"/>
        </a:xfrm>
        <a:prstGeom prst="wedgeRectCallout">
          <a:avLst>
            <a:gd fmla="val -63182" name="adj1"/>
            <a:gd fmla="val 85576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Varje marginalfördelning måste också summera till 1.</a:t>
          </a:r>
          <a:endParaRPr sz="1400"/>
        </a:p>
      </xdr:txBody>
    </xdr:sp>
    <xdr:clientData fLocksWithSheet="0"/>
  </xdr:oneCellAnchor>
  <xdr:oneCellAnchor>
    <xdr:from>
      <xdr:col>5</xdr:col>
      <xdr:colOff>400050</xdr:colOff>
      <xdr:row>7</xdr:row>
      <xdr:rowOff>180975</xdr:rowOff>
    </xdr:from>
    <xdr:ext cx="238125" cy="704850"/>
    <xdr:grpSp>
      <xdr:nvGrpSpPr>
        <xdr:cNvPr id="2" name="Shape 2" title="Drawing"/>
        <xdr:cNvGrpSpPr/>
      </xdr:nvGrpSpPr>
      <xdr:grpSpPr>
        <a:xfrm>
          <a:off x="2905225" y="1270900"/>
          <a:ext cx="456850" cy="837300"/>
          <a:chOff x="2905225" y="1270900"/>
          <a:chExt cx="456850" cy="837300"/>
        </a:xfrm>
      </xdr:grpSpPr>
      <xdr:sp>
        <xdr:nvSpPr>
          <xdr:cNvPr id="4" name="Shape 4"/>
          <xdr:cNvSpPr/>
        </xdr:nvSpPr>
        <xdr:spPr>
          <a:xfrm>
            <a:off x="2976275" y="1270900"/>
            <a:ext cx="385800" cy="730800"/>
          </a:xfrm>
          <a:prstGeom prst="bracePair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905225" y="1270900"/>
            <a:ext cx="345000" cy="8373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400050</xdr:colOff>
      <xdr:row>9</xdr:row>
      <xdr:rowOff>152400</xdr:rowOff>
    </xdr:from>
    <xdr:ext cx="2314575" cy="657225"/>
    <xdr:sp>
      <xdr:nvSpPr>
        <xdr:cNvPr id="6" name="Shape 6"/>
        <xdr:cNvSpPr/>
      </xdr:nvSpPr>
      <xdr:spPr>
        <a:xfrm>
          <a:off x="1281050" y="631400"/>
          <a:ext cx="2294100" cy="933900"/>
        </a:xfrm>
        <a:prstGeom prst="wedgeRectCallout">
          <a:avLst>
            <a:gd fmla="val -88495" name="adj1"/>
            <a:gd fmla="val 4347" name="adj2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Summan av alla simultansannolikheter måste vara 1</a:t>
          </a:r>
          <a:endParaRPr sz="1400"/>
        </a:p>
      </xdr:txBody>
    </xdr:sp>
    <xdr:clientData fLocksWithSheet="0"/>
  </xdr:oneCellAnchor>
  <xdr:oneCellAnchor>
    <xdr:from>
      <xdr:col>3</xdr:col>
      <xdr:colOff>57150</xdr:colOff>
      <xdr:row>13</xdr:row>
      <xdr:rowOff>76200</xdr:rowOff>
    </xdr:from>
    <xdr:ext cx="1228725" cy="6477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17</xdr:row>
      <xdr:rowOff>19050</xdr:rowOff>
    </xdr:from>
    <xdr:ext cx="1200150" cy="4191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</xdr:colOff>
      <xdr:row>24</xdr:row>
      <xdr:rowOff>123825</xdr:rowOff>
    </xdr:from>
    <xdr:ext cx="3257550" cy="6858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19</xdr:row>
      <xdr:rowOff>104775</xdr:rowOff>
    </xdr:from>
    <xdr:ext cx="1857375" cy="6572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29</xdr:row>
      <xdr:rowOff>19050</xdr:rowOff>
    </xdr:from>
    <xdr:ext cx="1857375" cy="695325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5.13"/>
    <col customWidth="1" min="11" max="11" width="11.38"/>
    <col customWidth="1" min="12" max="16" width="5.13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D3" s="3"/>
    </row>
    <row r="4">
      <c r="A4" s="2" t="s">
        <v>3</v>
      </c>
      <c r="C4" s="2"/>
      <c r="D4" s="2"/>
      <c r="E4" s="2"/>
    </row>
    <row r="6">
      <c r="A6" s="1" t="s">
        <v>4</v>
      </c>
    </row>
    <row r="7">
      <c r="D7" s="3" t="s">
        <v>5</v>
      </c>
      <c r="S7" s="4"/>
    </row>
    <row r="8">
      <c r="B8" s="5"/>
      <c r="C8" s="6">
        <v>0.0</v>
      </c>
      <c r="D8" s="6">
        <v>1.0</v>
      </c>
      <c r="E8" s="6">
        <v>2.0</v>
      </c>
      <c r="F8" s="7" t="s">
        <v>6</v>
      </c>
      <c r="G8" s="8"/>
      <c r="S8" s="4"/>
    </row>
    <row r="9">
      <c r="B9" s="9">
        <v>0.0</v>
      </c>
      <c r="C9" s="10">
        <v>0.25</v>
      </c>
      <c r="D9" s="10">
        <v>0.05</v>
      </c>
      <c r="E9" s="11">
        <v>0.02</v>
      </c>
      <c r="F9" s="8">
        <f t="shared" ref="F9:F12" si="1">sum(C9:E9)</f>
        <v>0.32</v>
      </c>
      <c r="S9" s="4"/>
    </row>
    <row r="10">
      <c r="A10" s="12" t="s">
        <v>7</v>
      </c>
      <c r="B10" s="9">
        <v>1.0</v>
      </c>
      <c r="C10" s="10">
        <v>0.1</v>
      </c>
      <c r="D10" s="10">
        <v>0.23</v>
      </c>
      <c r="E10" s="11">
        <v>0.05</v>
      </c>
      <c r="F10" s="8">
        <f t="shared" si="1"/>
        <v>0.38</v>
      </c>
      <c r="S10" s="4"/>
    </row>
    <row r="11">
      <c r="B11" s="9">
        <v>2.0</v>
      </c>
      <c r="C11" s="13">
        <v>0.05</v>
      </c>
      <c r="D11" s="13">
        <v>0.1</v>
      </c>
      <c r="E11" s="14">
        <v>0.15</v>
      </c>
      <c r="F11" s="8">
        <f t="shared" si="1"/>
        <v>0.3</v>
      </c>
      <c r="S11" s="4"/>
    </row>
    <row r="12">
      <c r="A12" s="15" t="s">
        <v>8</v>
      </c>
      <c r="B12" s="16"/>
      <c r="C12" s="16">
        <f t="shared" ref="C12:E12" si="2">SUM(C9:C11)</f>
        <v>0.4</v>
      </c>
      <c r="D12" s="16">
        <f t="shared" si="2"/>
        <v>0.38</v>
      </c>
      <c r="E12" s="16">
        <f t="shared" si="2"/>
        <v>0.22</v>
      </c>
      <c r="F12" s="17">
        <f t="shared" si="1"/>
        <v>1</v>
      </c>
      <c r="S12" s="4"/>
    </row>
    <row r="13">
      <c r="S13" s="4"/>
    </row>
    <row r="14">
      <c r="S14" s="4"/>
    </row>
    <row r="15">
      <c r="A15" s="18" t="s">
        <v>9</v>
      </c>
      <c r="B15" s="19"/>
      <c r="C15" s="19"/>
      <c r="G15" s="20">
        <f>B9*F9+B10*F10+B11*F11</f>
        <v>0.98</v>
      </c>
      <c r="I15" s="17" t="str">
        <f>IF(F12=1,"OK! Simultana sannolikheter summerar till 1","VARNING! Simultana sannolikheter summerar inte till 1")</f>
        <v>OK! Simultana sannolikheter summerar till 1</v>
      </c>
      <c r="S15" s="4"/>
    </row>
    <row r="16">
      <c r="S16" s="4"/>
    </row>
    <row r="17">
      <c r="S17" s="4"/>
    </row>
    <row r="18">
      <c r="A18" s="18" t="s">
        <v>10</v>
      </c>
      <c r="B18" s="19"/>
      <c r="C18" s="19"/>
      <c r="G18" s="20">
        <f>C8*C12+D8*D12+E8*E12</f>
        <v>0.82</v>
      </c>
    </row>
    <row r="21">
      <c r="A21" s="21" t="s">
        <v>11</v>
      </c>
      <c r="B21" s="16"/>
      <c r="C21" s="16"/>
      <c r="H21" s="20">
        <f>(B9-$G$15)^2*F9+(B10-$G$15)^2*F10+(B11-$G$15)^2*F11</f>
        <v>0.6196</v>
      </c>
      <c r="J21" s="22" t="s">
        <v>12</v>
      </c>
      <c r="K21" s="23"/>
      <c r="L21" s="20">
        <f>sqrt(H21)</f>
        <v>0.7871467462</v>
      </c>
    </row>
    <row r="24">
      <c r="A24" s="21" t="s">
        <v>13</v>
      </c>
      <c r="B24" s="16"/>
      <c r="C24" s="16"/>
      <c r="H24" s="20">
        <f>(C8-$G$18)^2*C12 + (D8-$G$18)^2*D12 + (E8-$G$18)^2*E12</f>
        <v>0.5876</v>
      </c>
      <c r="J24" s="22" t="s">
        <v>14</v>
      </c>
      <c r="K24" s="23"/>
      <c r="L24" s="20">
        <f>SQRT(H24)</f>
        <v>0.7665507159</v>
      </c>
    </row>
    <row r="26">
      <c r="A26" s="24" t="s">
        <v>15</v>
      </c>
      <c r="B26" s="25"/>
      <c r="C26" s="25"/>
      <c r="D26" s="25"/>
      <c r="E26" s="25"/>
      <c r="J26" s="20">
        <f>(B9-$G$15)*(C8-$G$18)*C9 + (B10-$G$15)*(C8-$G$18)*C10 + (B11-$G$15)*(C8-$G$18)*C11 + (B9-$G$15)*(D8-$G$18)*D9 + (B10-$G$15)*(D8-$G$18)*D10 + (B11-$G$15)*(D8-$G$18)*D11 + (B9-$G$15)*(E8-$G$18)*E9 + (B10-$G$15)*(E8-$G$18)*E10 + (B11-$G$15)*(E8-$G$18)*E11</f>
        <v>0.3264</v>
      </c>
    </row>
    <row r="31">
      <c r="A31" s="26" t="s">
        <v>16</v>
      </c>
      <c r="B31" s="27"/>
      <c r="C31" s="27"/>
      <c r="D31" s="27"/>
      <c r="E31" s="27"/>
      <c r="I31" s="20">
        <f>J26/(L21*L24)</f>
        <v>0.5409455494</v>
      </c>
    </row>
    <row r="34">
      <c r="O34" s="28" t="s">
        <v>17</v>
      </c>
      <c r="P34" s="29"/>
      <c r="Q34" s="29"/>
      <c r="R34" s="29"/>
      <c r="S34" s="29"/>
      <c r="T34" s="29"/>
      <c r="U34" s="30"/>
    </row>
    <row r="35">
      <c r="O35" s="31" t="s">
        <v>18</v>
      </c>
      <c r="P35" s="4"/>
      <c r="Q35" s="4"/>
      <c r="R35" s="4"/>
      <c r="S35" s="4"/>
      <c r="T35" s="4"/>
      <c r="U35" s="32"/>
    </row>
    <row r="36">
      <c r="O36" s="33" t="s">
        <v>19</v>
      </c>
      <c r="P36" s="4"/>
      <c r="Q36" s="4"/>
      <c r="R36" s="4"/>
      <c r="S36" s="4"/>
      <c r="T36" s="4"/>
      <c r="U36" s="32"/>
    </row>
    <row r="37">
      <c r="O37" s="34"/>
      <c r="P37" s="4"/>
      <c r="Q37" s="4"/>
      <c r="R37" s="35" t="s">
        <v>5</v>
      </c>
      <c r="S37" s="4"/>
      <c r="T37" s="4"/>
      <c r="U37" s="32"/>
    </row>
    <row r="38">
      <c r="O38" s="34"/>
      <c r="P38" s="4"/>
      <c r="Q38" s="36">
        <v>0.0</v>
      </c>
      <c r="R38" s="36">
        <v>1.0</v>
      </c>
      <c r="S38" s="36">
        <v>2.0</v>
      </c>
      <c r="T38" s="37"/>
      <c r="U38" s="32"/>
    </row>
    <row r="39">
      <c r="O39" s="34"/>
      <c r="P39" s="36">
        <v>0.0</v>
      </c>
      <c r="Q39" s="38">
        <f>F9*C12</f>
        <v>0.128</v>
      </c>
      <c r="R39" s="38">
        <f>D12*F9</f>
        <v>0.1216</v>
      </c>
      <c r="S39" s="38">
        <f>E12*F9</f>
        <v>0.0704</v>
      </c>
      <c r="T39" s="4"/>
      <c r="U39" s="32"/>
    </row>
    <row r="40">
      <c r="O40" s="39" t="s">
        <v>7</v>
      </c>
      <c r="P40" s="36">
        <v>1.0</v>
      </c>
      <c r="Q40" s="38">
        <f>F10*C12</f>
        <v>0.152</v>
      </c>
      <c r="R40" s="38">
        <f>F10*D12</f>
        <v>0.1444</v>
      </c>
      <c r="S40" s="38">
        <f>F10*E12</f>
        <v>0.0836</v>
      </c>
      <c r="T40" s="4"/>
      <c r="U40" s="32"/>
    </row>
    <row r="41">
      <c r="O41" s="34"/>
      <c r="P41" s="36">
        <v>2.0</v>
      </c>
      <c r="Q41" s="38">
        <f>F11*C12</f>
        <v>0.12</v>
      </c>
      <c r="R41" s="38">
        <f>F11*D12</f>
        <v>0.114</v>
      </c>
      <c r="S41" s="38">
        <f>F11*E12</f>
        <v>0.066</v>
      </c>
      <c r="T41" s="4"/>
      <c r="U41" s="32"/>
    </row>
    <row r="42">
      <c r="O42" s="40"/>
      <c r="P42" s="4"/>
      <c r="Q42" s="4"/>
      <c r="R42" s="4"/>
      <c r="S42" s="4"/>
      <c r="T42" s="4"/>
      <c r="U42" s="32"/>
    </row>
    <row r="43">
      <c r="O43" s="33" t="s">
        <v>20</v>
      </c>
      <c r="P43" s="4"/>
      <c r="Q43" s="4"/>
      <c r="R43" s="4"/>
      <c r="S43" s="4"/>
      <c r="T43" s="4"/>
      <c r="U43" s="32"/>
    </row>
    <row r="44">
      <c r="O44" s="31" t="s">
        <v>21</v>
      </c>
      <c r="P44" s="4"/>
      <c r="Q44" s="4"/>
      <c r="R44" s="4"/>
      <c r="S44" s="4"/>
      <c r="T44" s="4"/>
      <c r="U44" s="32"/>
    </row>
    <row r="45">
      <c r="O45" s="41" t="s">
        <v>22</v>
      </c>
      <c r="U45" s="42"/>
    </row>
    <row r="46">
      <c r="O46" s="43" t="s">
        <v>23</v>
      </c>
      <c r="P46" s="44"/>
      <c r="Q46" s="44"/>
      <c r="R46" s="44"/>
      <c r="S46" s="44"/>
      <c r="T46" s="44"/>
      <c r="U46" s="45"/>
    </row>
    <row r="47">
      <c r="S47" s="46"/>
      <c r="T47" s="46"/>
      <c r="U47" s="46"/>
    </row>
    <row r="48">
      <c r="S48" s="46"/>
      <c r="T48" s="46"/>
      <c r="U48" s="46"/>
    </row>
    <row r="49">
      <c r="X49" s="46"/>
      <c r="Y49" s="46"/>
      <c r="Z49" s="46"/>
    </row>
    <row r="50">
      <c r="X50" s="46"/>
      <c r="Y50" s="46"/>
      <c r="Z50" s="46"/>
    </row>
    <row r="51">
      <c r="X51" s="46"/>
      <c r="Y51" s="46"/>
      <c r="Z51" s="46"/>
    </row>
    <row r="52">
      <c r="V52" s="47"/>
      <c r="W52" s="47"/>
      <c r="X52" s="47"/>
      <c r="Y52" s="47"/>
      <c r="Z52" s="47"/>
    </row>
    <row r="53">
      <c r="V53" s="47"/>
      <c r="W53" s="47"/>
      <c r="X53" s="47"/>
      <c r="Y53" s="47"/>
      <c r="Z53" s="47"/>
    </row>
    <row r="54">
      <c r="V54" s="47"/>
      <c r="W54" s="47"/>
      <c r="X54" s="47"/>
      <c r="Y54" s="47"/>
      <c r="Z54" s="47"/>
    </row>
    <row r="55">
      <c r="V55" s="47"/>
      <c r="W55" s="47"/>
      <c r="X55" s="47"/>
      <c r="Y55" s="47"/>
      <c r="Z55" s="47"/>
    </row>
    <row r="56">
      <c r="V56" s="47"/>
      <c r="W56" s="47"/>
      <c r="X56" s="48" t="s">
        <v>24</v>
      </c>
      <c r="Y56" s="47"/>
      <c r="Z56" s="47"/>
    </row>
    <row r="57">
      <c r="V57" s="47"/>
      <c r="W57" s="47"/>
      <c r="X57" s="47"/>
      <c r="Y57" s="47"/>
      <c r="Z57" s="47"/>
    </row>
    <row r="58">
      <c r="V58" s="47"/>
      <c r="W58" s="47"/>
      <c r="X58" s="47"/>
      <c r="Y58" s="47"/>
      <c r="Z58" s="47"/>
    </row>
    <row r="59">
      <c r="V59" s="47"/>
      <c r="W59" s="47"/>
      <c r="X59" s="47"/>
      <c r="Y59" s="48" t="s">
        <v>5</v>
      </c>
      <c r="Z59" s="48" t="s">
        <v>25</v>
      </c>
    </row>
    <row r="60">
      <c r="V60" s="47"/>
      <c r="W60" s="47"/>
      <c r="X60" s="47"/>
      <c r="Y60" s="47">
        <f>C8</f>
        <v>0</v>
      </c>
      <c r="Z60" s="47">
        <f>C12</f>
        <v>0.4</v>
      </c>
    </row>
    <row r="61">
      <c r="V61" s="47"/>
      <c r="W61" s="47"/>
      <c r="X61" s="47"/>
      <c r="Y61" s="47">
        <f>D8</f>
        <v>1</v>
      </c>
      <c r="Z61" s="47">
        <f>D12</f>
        <v>0.38</v>
      </c>
    </row>
    <row r="62">
      <c r="V62" s="47"/>
      <c r="W62" s="47"/>
      <c r="X62" s="47"/>
      <c r="Y62" s="47">
        <f>E8</f>
        <v>2</v>
      </c>
      <c r="Z62" s="47">
        <f>E12</f>
        <v>0.22</v>
      </c>
    </row>
    <row r="63">
      <c r="V63" s="47"/>
      <c r="W63" s="47"/>
      <c r="X63" s="47"/>
      <c r="Y63" s="47"/>
      <c r="Z63" s="47"/>
    </row>
    <row r="64">
      <c r="V64" s="47"/>
      <c r="W64" s="47"/>
      <c r="X64" s="47"/>
      <c r="Y64" s="47"/>
      <c r="Z64" s="47"/>
    </row>
    <row r="65">
      <c r="V65" s="47"/>
      <c r="W65" s="49" t="s">
        <v>7</v>
      </c>
      <c r="X65" s="49" t="s">
        <v>5</v>
      </c>
      <c r="Y65" s="49" t="s">
        <v>26</v>
      </c>
      <c r="Z65" s="49" t="s">
        <v>27</v>
      </c>
    </row>
    <row r="66">
      <c r="V66" s="47"/>
      <c r="W66" s="48">
        <v>0.0</v>
      </c>
      <c r="X66" s="48">
        <v>0.0</v>
      </c>
      <c r="Y66" s="47">
        <f t="shared" ref="Y66:Y68" si="3">C9</f>
        <v>0.25</v>
      </c>
      <c r="Z66" s="48">
        <v>1.0</v>
      </c>
    </row>
    <row r="67">
      <c r="V67" s="47"/>
      <c r="W67" s="48">
        <v>1.0</v>
      </c>
      <c r="X67" s="48">
        <v>0.0</v>
      </c>
      <c r="Y67" s="47">
        <f t="shared" si="3"/>
        <v>0.1</v>
      </c>
      <c r="Z67" s="48">
        <v>1.0</v>
      </c>
    </row>
    <row r="68">
      <c r="V68" s="47"/>
      <c r="W68" s="48">
        <v>2.0</v>
      </c>
      <c r="X68" s="48">
        <v>0.0</v>
      </c>
      <c r="Y68" s="47">
        <f t="shared" si="3"/>
        <v>0.05</v>
      </c>
      <c r="Z68" s="48">
        <v>1.0</v>
      </c>
    </row>
    <row r="69">
      <c r="V69" s="47"/>
      <c r="W69" s="48">
        <v>0.0</v>
      </c>
      <c r="X69" s="48">
        <v>1.0</v>
      </c>
      <c r="Y69" s="47">
        <f t="shared" ref="Y69:Y71" si="4">D9</f>
        <v>0.05</v>
      </c>
      <c r="Z69" s="48">
        <v>1.0</v>
      </c>
    </row>
    <row r="70">
      <c r="V70" s="47"/>
      <c r="W70" s="48">
        <v>1.0</v>
      </c>
      <c r="X70" s="48">
        <v>1.0</v>
      </c>
      <c r="Y70" s="47">
        <f t="shared" si="4"/>
        <v>0.23</v>
      </c>
      <c r="Z70" s="48">
        <v>1.0</v>
      </c>
    </row>
    <row r="71">
      <c r="V71" s="47"/>
      <c r="W71" s="48">
        <v>2.0</v>
      </c>
      <c r="X71" s="48">
        <v>1.0</v>
      </c>
      <c r="Y71" s="47">
        <f t="shared" si="4"/>
        <v>0.1</v>
      </c>
      <c r="Z71" s="48">
        <v>1.0</v>
      </c>
    </row>
    <row r="72">
      <c r="V72" s="47"/>
      <c r="W72" s="48">
        <v>0.0</v>
      </c>
      <c r="X72" s="48">
        <v>2.0</v>
      </c>
      <c r="Y72" s="47">
        <f t="shared" ref="Y72:Y74" si="5">E9</f>
        <v>0.02</v>
      </c>
      <c r="Z72" s="48">
        <v>1.0</v>
      </c>
    </row>
    <row r="73">
      <c r="V73" s="47"/>
      <c r="W73" s="48">
        <v>1.0</v>
      </c>
      <c r="X73" s="48">
        <v>2.0</v>
      </c>
      <c r="Y73" s="47">
        <f t="shared" si="5"/>
        <v>0.05</v>
      </c>
      <c r="Z73" s="48">
        <v>1.0</v>
      </c>
    </row>
    <row r="74">
      <c r="V74" s="47"/>
      <c r="W74" s="49">
        <v>2.0</v>
      </c>
      <c r="X74" s="49">
        <v>2.0</v>
      </c>
      <c r="Y74" s="50">
        <f t="shared" si="5"/>
        <v>0.15</v>
      </c>
      <c r="Z74" s="48">
        <v>1.0</v>
      </c>
    </row>
    <row r="75">
      <c r="V75" s="47"/>
      <c r="W75" s="48" t="s">
        <v>28</v>
      </c>
      <c r="X75" s="47"/>
      <c r="Y75" s="47">
        <f>SUM(Y66:Y74)</f>
        <v>1</v>
      </c>
      <c r="Z75" s="47"/>
    </row>
    <row r="76">
      <c r="V76" s="47"/>
      <c r="W76" s="47"/>
      <c r="X76" s="47"/>
      <c r="Y76" s="47"/>
      <c r="Z76" s="47"/>
    </row>
    <row r="77">
      <c r="V77" s="47"/>
      <c r="W77" s="47"/>
      <c r="X77" s="47"/>
      <c r="Y77" s="47"/>
      <c r="Z77" s="47"/>
    </row>
    <row r="78">
      <c r="V78" s="47"/>
      <c r="W78" s="47"/>
      <c r="X78" s="47"/>
      <c r="Y78" s="47"/>
      <c r="Z78" s="47"/>
    </row>
    <row r="79">
      <c r="V79" s="47"/>
      <c r="W79" s="47"/>
      <c r="X79" s="47"/>
      <c r="Y79" s="47"/>
      <c r="Z79" s="47"/>
    </row>
    <row r="80">
      <c r="V80" s="47"/>
      <c r="W80" s="47"/>
      <c r="X80" s="47"/>
      <c r="Y80" s="47"/>
      <c r="Z80" s="47"/>
    </row>
    <row r="81">
      <c r="V81" s="47"/>
      <c r="W81" s="47"/>
      <c r="X81" s="47"/>
      <c r="Y81" s="47"/>
      <c r="Z81" s="47"/>
    </row>
    <row r="82">
      <c r="V82" s="47"/>
      <c r="W82" s="47"/>
      <c r="X82" s="47"/>
      <c r="Y82" s="47"/>
      <c r="Z82" s="47"/>
    </row>
    <row r="83">
      <c r="V83" s="47"/>
      <c r="W83" s="47"/>
      <c r="X83" s="47"/>
      <c r="Y83" s="47"/>
      <c r="Z83" s="47"/>
    </row>
    <row r="84">
      <c r="V84" s="47"/>
      <c r="W84" s="47"/>
      <c r="X84" s="47"/>
      <c r="Y84" s="47"/>
      <c r="Z84" s="47"/>
    </row>
    <row r="85">
      <c r="V85" s="47"/>
      <c r="W85" s="47"/>
      <c r="X85" s="47"/>
      <c r="Y85" s="47"/>
      <c r="Z85" s="47"/>
    </row>
    <row r="86">
      <c r="V86" s="47"/>
      <c r="W86" s="47"/>
      <c r="X86" s="47"/>
      <c r="Y86" s="47"/>
      <c r="Z86" s="47"/>
    </row>
    <row r="87">
      <c r="V87" s="47"/>
      <c r="W87" s="47"/>
      <c r="X87" s="47"/>
      <c r="Y87" s="47"/>
      <c r="Z87" s="47"/>
    </row>
    <row r="88">
      <c r="V88" s="47"/>
      <c r="W88" s="47"/>
      <c r="X88" s="47"/>
      <c r="Y88" s="47"/>
      <c r="Z88" s="47"/>
    </row>
  </sheetData>
  <conditionalFormatting sqref="I15">
    <cfRule type="beginsWith" dxfId="0" priority="1" operator="beginsWith" text="VARNING">
      <formula>LEFT((I15),LEN("VARNING"))=("VARNING")</formula>
    </cfRule>
  </conditionalFormatting>
  <conditionalFormatting sqref="I15">
    <cfRule type="beginsWith" dxfId="1" priority="2" operator="beginsWith" text="OK">
      <formula>LEFT((I15),LEN("OK"))=("OK")</formula>
    </cfRule>
  </conditionalFormatting>
  <drawing r:id="rId1"/>
</worksheet>
</file>