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ctor\Hector_project_files\Hector\magnet_position\G15\Configuration\"/>
    </mc:Choice>
  </mc:AlternateContent>
  <xr:revisionPtr revIDLastSave="0" documentId="8_{2CE23CB6-8206-4A44-9A86-D5C77F032F01}" xr6:coauthVersionLast="46" xr6:coauthVersionMax="46" xr10:uidLastSave="{00000000-0000-0000-0000-000000000000}"/>
  <bookViews>
    <workbookView xWindow="720" yWindow="720" windowWidth="18320" windowHeight="7980" xr2:uid="{B353BB50-6872-5547-AF64-0FCB9DDA480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J31" i="1"/>
  <c r="H31" i="1"/>
  <c r="D31" i="1"/>
  <c r="E31" i="1" s="1"/>
  <c r="F31" i="1" s="1"/>
  <c r="J30" i="1"/>
  <c r="H30" i="1"/>
  <c r="D30" i="1"/>
  <c r="E30" i="1" s="1"/>
  <c r="Q30" i="1" s="1"/>
  <c r="J29" i="1"/>
  <c r="H29" i="1"/>
  <c r="D29" i="1"/>
  <c r="E29" i="1" s="1"/>
  <c r="Q29" i="1" s="1"/>
  <c r="J28" i="1"/>
  <c r="H28" i="1"/>
  <c r="D28" i="1"/>
  <c r="E28" i="1" s="1"/>
  <c r="F28" i="1" s="1"/>
  <c r="J27" i="1"/>
  <c r="H27" i="1"/>
  <c r="D27" i="1"/>
  <c r="E27" i="1" s="1"/>
  <c r="F27" i="1" s="1"/>
  <c r="J26" i="1"/>
  <c r="H26" i="1"/>
  <c r="D26" i="1"/>
  <c r="E26" i="1" s="1"/>
  <c r="J25" i="1"/>
  <c r="H25" i="1"/>
  <c r="D25" i="1"/>
  <c r="E25" i="1" s="1"/>
  <c r="J24" i="1"/>
  <c r="H24" i="1"/>
  <c r="D24" i="1"/>
  <c r="E24" i="1" s="1"/>
  <c r="F24" i="1" s="1"/>
  <c r="J23" i="1"/>
  <c r="H23" i="1"/>
  <c r="D23" i="1"/>
  <c r="E23" i="1" s="1"/>
  <c r="F23" i="1" s="1"/>
  <c r="J22" i="1"/>
  <c r="H22" i="1"/>
  <c r="D22" i="1"/>
  <c r="E22" i="1" s="1"/>
  <c r="Q22" i="1" s="1"/>
  <c r="J21" i="1"/>
  <c r="H21" i="1"/>
  <c r="D21" i="1"/>
  <c r="E21" i="1" s="1"/>
  <c r="Q21" i="1" s="1"/>
  <c r="J20" i="1"/>
  <c r="H20" i="1"/>
  <c r="D20" i="1"/>
  <c r="E20" i="1" s="1"/>
  <c r="F20" i="1" s="1"/>
  <c r="J19" i="1"/>
  <c r="H19" i="1"/>
  <c r="D19" i="1"/>
  <c r="E19" i="1" s="1"/>
  <c r="F19" i="1" s="1"/>
  <c r="J18" i="1"/>
  <c r="H18" i="1"/>
  <c r="D18" i="1"/>
  <c r="E18" i="1" s="1"/>
  <c r="J17" i="1"/>
  <c r="H17" i="1"/>
  <c r="D17" i="1"/>
  <c r="E17" i="1" s="1"/>
  <c r="J16" i="1"/>
  <c r="H16" i="1"/>
  <c r="D16" i="1"/>
  <c r="E16" i="1" s="1"/>
  <c r="F16" i="1" s="1"/>
  <c r="J15" i="1"/>
  <c r="H15" i="1"/>
  <c r="D15" i="1"/>
  <c r="E15" i="1" s="1"/>
  <c r="F15" i="1" s="1"/>
  <c r="J14" i="1"/>
  <c r="H14" i="1"/>
  <c r="D14" i="1"/>
  <c r="E14" i="1" s="1"/>
  <c r="Q14" i="1" s="1"/>
  <c r="J13" i="1"/>
  <c r="H13" i="1"/>
  <c r="D13" i="1"/>
  <c r="E13" i="1" s="1"/>
  <c r="Q13" i="1" s="1"/>
  <c r="J12" i="1"/>
  <c r="H12" i="1"/>
  <c r="D12" i="1"/>
  <c r="E12" i="1" s="1"/>
  <c r="F12" i="1" s="1"/>
  <c r="J11" i="1"/>
  <c r="H11" i="1"/>
  <c r="D11" i="1"/>
  <c r="E11" i="1" s="1"/>
  <c r="F11" i="1" s="1"/>
  <c r="J10" i="1"/>
  <c r="H10" i="1"/>
  <c r="D10" i="1"/>
  <c r="E10" i="1" s="1"/>
  <c r="J9" i="1"/>
  <c r="H9" i="1"/>
  <c r="E9" i="1"/>
  <c r="F9" i="1" s="1"/>
  <c r="D9" i="1"/>
  <c r="J8" i="1"/>
  <c r="H8" i="1"/>
  <c r="D8" i="1"/>
  <c r="E8" i="1" s="1"/>
  <c r="F8" i="1" s="1"/>
  <c r="J7" i="1"/>
  <c r="H7" i="1"/>
  <c r="D7" i="1"/>
  <c r="E7" i="1" s="1"/>
  <c r="F7" i="1" s="1"/>
  <c r="J6" i="1"/>
  <c r="H6" i="1"/>
  <c r="D6" i="1"/>
  <c r="E6" i="1" s="1"/>
  <c r="Q6" i="1" s="1"/>
  <c r="J5" i="1"/>
  <c r="H5" i="1"/>
  <c r="D5" i="1"/>
  <c r="E5" i="1" s="1"/>
  <c r="Q5" i="1" s="1"/>
  <c r="Q8" i="1" l="1"/>
  <c r="Q16" i="1"/>
  <c r="Q20" i="1"/>
  <c r="Q27" i="1"/>
  <c r="F25" i="1"/>
  <c r="Q25" i="1"/>
  <c r="Q10" i="1"/>
  <c r="F10" i="1"/>
  <c r="F17" i="1"/>
  <c r="Q17" i="1"/>
  <c r="F18" i="1"/>
  <c r="Q18" i="1"/>
  <c r="Q26" i="1"/>
  <c r="F26" i="1"/>
  <c r="L25" i="1"/>
  <c r="M25" i="1" s="1"/>
  <c r="L9" i="1"/>
  <c r="M9" i="1" s="1"/>
  <c r="Q11" i="1"/>
  <c r="Q19" i="1"/>
  <c r="Q9" i="1"/>
  <c r="Q12" i="1"/>
  <c r="Q28" i="1"/>
  <c r="L18" i="1"/>
  <c r="M18" i="1" s="1"/>
  <c r="L17" i="1"/>
  <c r="M17" i="1" s="1"/>
  <c r="L26" i="1"/>
  <c r="M26" i="1" s="1"/>
  <c r="L12" i="1"/>
  <c r="M12" i="1" s="1"/>
  <c r="L19" i="1"/>
  <c r="M19" i="1" s="1"/>
  <c r="L8" i="1"/>
  <c r="M8" i="1" s="1"/>
  <c r="L15" i="1"/>
  <c r="M15" i="1" s="1"/>
  <c r="L10" i="1"/>
  <c r="M10" i="1" s="1"/>
  <c r="Q7" i="1"/>
  <c r="Q15" i="1"/>
  <c r="Q23" i="1"/>
  <c r="Q31" i="1"/>
  <c r="L6" i="1"/>
  <c r="M6" i="1" s="1"/>
  <c r="F6" i="1"/>
  <c r="F13" i="1"/>
  <c r="L13" i="1"/>
  <c r="M13" i="1" s="1"/>
  <c r="L20" i="1"/>
  <c r="M20" i="1" s="1"/>
  <c r="L27" i="1"/>
  <c r="M27" i="1" s="1"/>
  <c r="L16" i="1"/>
  <c r="M16" i="1" s="1"/>
  <c r="F21" i="1"/>
  <c r="L21" i="1"/>
  <c r="M21" i="1" s="1"/>
  <c r="L23" i="1"/>
  <c r="M23" i="1" s="1"/>
  <c r="L11" i="1"/>
  <c r="M11" i="1" s="1"/>
  <c r="L5" i="1"/>
  <c r="M5" i="1" s="1"/>
  <c r="F5" i="1"/>
  <c r="L7" i="1"/>
  <c r="M7" i="1" s="1"/>
  <c r="L28" i="1"/>
  <c r="M28" i="1" s="1"/>
  <c r="L30" i="1"/>
  <c r="M30" i="1" s="1"/>
  <c r="F30" i="1"/>
  <c r="L14" i="1"/>
  <c r="M14" i="1" s="1"/>
  <c r="F14" i="1"/>
  <c r="L22" i="1"/>
  <c r="M22" i="1" s="1"/>
  <c r="F22" i="1"/>
  <c r="L24" i="1"/>
  <c r="M24" i="1" s="1"/>
  <c r="F29" i="1"/>
  <c r="L29" i="1"/>
  <c r="M29" i="1" s="1"/>
  <c r="L31" i="1"/>
  <c r="M31" i="1" s="1"/>
</calcChain>
</file>

<file path=xl/sharedStrings.xml><?xml version="1.0" encoding="utf-8"?>
<sst xmlns="http://schemas.openxmlformats.org/spreadsheetml/2006/main" count="59" uniqueCount="56">
  <si>
    <t>X = prism size-3000  (um)</t>
  </si>
  <si>
    <t>Prism size - face being glued to (um)</t>
  </si>
  <si>
    <t>Cap top edge from z method</t>
  </si>
  <si>
    <t>Expected centre through the prism</t>
  </si>
  <si>
    <t>Capillary radius (pix)</t>
  </si>
  <si>
    <t>Cap radius (um)</t>
  </si>
  <si>
    <t>Prism size - face being glued to (pix)</t>
  </si>
  <si>
    <t>Capillary top edge (bottom on screen) to centre of central core (pix)</t>
  </si>
  <si>
    <t>Capillary top edge (bottom on screen) to centre of central core (um)</t>
  </si>
  <si>
    <t>0.619X</t>
  </si>
  <si>
    <t>Requred height from top of prism to top of capillary once shifed by the X-factor = (1500-Cap_core-to-cap-edge) +0.619X</t>
  </si>
  <si>
    <t>Required z-focus of the prism face</t>
  </si>
  <si>
    <t>A</t>
  </si>
  <si>
    <t>B</t>
  </si>
  <si>
    <t>P</t>
  </si>
  <si>
    <t>Q</t>
  </si>
  <si>
    <t>shift of hexa face from the ferule face from polishing</t>
  </si>
  <si>
    <t>Name</t>
  </si>
  <si>
    <t>Hexabundle of guide letter</t>
  </si>
  <si>
    <t>GS1</t>
  </si>
  <si>
    <t>GS2</t>
  </si>
  <si>
    <t>GS3</t>
  </si>
  <si>
    <t>GS4</t>
  </si>
  <si>
    <t>GS5</t>
  </si>
  <si>
    <t>GS6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</si>
  <si>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</si>
  <si>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</si>
  <si>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</si>
  <si>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</si>
  <si>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</si>
  <si>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</si>
  <si>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</si>
  <si>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</si>
  <si>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</si>
  <si>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</si>
  <si>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</si>
  <si>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</si>
  <si>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</si>
  <si>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</si>
  <si>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</si>
  <si>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T</t>
  </si>
  <si>
    <t>U</t>
  </si>
  <si>
    <t>Prism_Size_pix</t>
  </si>
  <si>
    <t>Prism_Size_um</t>
  </si>
  <si>
    <t xml:space="preserve">X </t>
  </si>
  <si>
    <t>Cap_radius_pix</t>
  </si>
  <si>
    <t>Cap_radius_um</t>
  </si>
  <si>
    <t>Centre_to_cap_edge_pix</t>
  </si>
  <si>
    <t>Centre_to_cap_edge_um</t>
  </si>
  <si>
    <t>Z_cap_top</t>
  </si>
  <si>
    <t>Prism_to_Cap_edge_z_X</t>
  </si>
  <si>
    <t>Prism_edge__zfocus</t>
  </si>
  <si>
    <t>Centre_thru_prism</t>
  </si>
  <si>
    <t>Polish_length</t>
  </si>
  <si>
    <t>P -  position of the hexabundle compared to nominal distance of the hexa face from the ferule (um)</t>
  </si>
  <si>
    <t>Q - sideways shift of the hexa compared to ferule axis where right is +ve when looking towards the ferule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</si>
</sst>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3683-0F7F-C94E-AE90-B6A22BCFB85B}">
  <dimension ref="A1:U31"/>
  <sheetViews>
    <sheetView tabSelected="1" topLeftCell="L1" workbookViewId="0">
      <selection activeCell="Q2" sqref="Q2"/>
    </sheetView>
  </sheetViews>
  <sheetFormatPr defaultColWidth="10.6640625" defaultRowHeight="15.5" x14ac:dyDescent="0.35"/>
  <cols>
    <col min="6" max="6" width="11.6640625" bestFit="1" customWidth="1"/>
    <col min="9" max="9" width="13" customWidth="1"/>
    <col min="10" max="10" width="14.1640625" customWidth="1"/>
    <col min="12" max="12" width="15.33203125" customWidth="1"/>
    <col min="13" max="13" width="11.6640625" bestFit="1" customWidth="1"/>
    <col min="17" max="17" width="11.6640625" bestFit="1" customWidth="1"/>
  </cols>
  <sheetData>
    <row r="1" spans="1:21" ht="31" x14ac:dyDescent="0.35">
      <c r="A1" s="1"/>
      <c r="B1" s="1" t="s">
        <v>17</v>
      </c>
      <c r="C1" s="1" t="s">
        <v>42</v>
      </c>
      <c r="D1" s="1" t="s">
        <v>43</v>
      </c>
      <c r="E1" s="1" t="s">
        <v>44</v>
      </c>
      <c r="F1" s="1" t="s">
        <v>9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/>
      <c r="P1" s="1" t="s">
        <v>53</v>
      </c>
      <c r="Q1" s="1" t="s">
        <v>14</v>
      </c>
      <c r="R1" s="1" t="s">
        <v>15</v>
      </c>
      <c r="S1" s="1"/>
      <c r="T1" s="1"/>
      <c r="U1" s="1"/>
    </row>
    <row r="2" spans="1:21" ht="186" x14ac:dyDescent="0.35">
      <c r="A2" s="1"/>
      <c r="B2" s="1" t="s">
        <v>18</v>
      </c>
      <c r="C2" s="1" t="s">
        <v>6</v>
      </c>
      <c r="D2" s="1" t="s">
        <v>1</v>
      </c>
      <c r="E2" s="1" t="s">
        <v>0</v>
      </c>
      <c r="F2" s="1" t="s">
        <v>9</v>
      </c>
      <c r="G2" s="1" t="s">
        <v>4</v>
      </c>
      <c r="H2" s="1" t="s">
        <v>5</v>
      </c>
      <c r="I2" s="1" t="s">
        <v>7</v>
      </c>
      <c r="J2" s="1" t="s">
        <v>8</v>
      </c>
      <c r="K2" s="1" t="s">
        <v>2</v>
      </c>
      <c r="L2" s="1" t="s">
        <v>10</v>
      </c>
      <c r="M2" s="1" t="s">
        <v>11</v>
      </c>
      <c r="N2" s="1" t="s">
        <v>3</v>
      </c>
      <c r="O2" s="1"/>
      <c r="P2" s="1" t="s">
        <v>16</v>
      </c>
      <c r="Q2" s="1" t="s">
        <v>54</v>
      </c>
      <c r="R2" s="1" t="s">
        <v>55</v>
      </c>
      <c r="S2" s="1"/>
      <c r="T2" s="1"/>
      <c r="U2" s="1"/>
    </row>
    <row r="3" spans="1:2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5">
      <c r="A5" s="1"/>
      <c r="B5" s="1" t="s">
        <v>12</v>
      </c>
      <c r="C5" s="1">
        <v>1590.08</v>
      </c>
      <c r="D5" s="1">
        <f t="shared" ref="D5:D31" si="0">1.918*C5</f>
        <v>3049.7734399999999</v>
      </c>
      <c r="E5" s="1">
        <f t="shared" ref="E5:E31" si="1">D5-3000</f>
        <v>49.773439999999937</v>
      </c>
      <c r="F5" s="1">
        <f t="shared" ref="F5:F31" si="2">0.619*E5</f>
        <v>30.809759359999962</v>
      </c>
      <c r="G5">
        <v>383.8</v>
      </c>
      <c r="H5" s="1">
        <f t="shared" ref="H5:H31" si="3">1.918*I5</f>
        <v>731.88961999999992</v>
      </c>
      <c r="I5" s="1">
        <v>381.59</v>
      </c>
      <c r="J5" s="1">
        <f t="shared" ref="J5:J31" si="4">1.918*I5</f>
        <v>731.88961999999992</v>
      </c>
      <c r="K5" s="1">
        <v>5386</v>
      </c>
      <c r="L5" s="1">
        <f t="shared" ref="L5:L31" si="5">(1500-J5)+(0.619*E5)</f>
        <v>798.92013936000001</v>
      </c>
      <c r="M5" s="1">
        <f t="shared" ref="M5:M31" si="6">K5-L5</f>
        <v>4587.0798606400003</v>
      </c>
      <c r="N5" s="1">
        <v>60</v>
      </c>
      <c r="O5" s="1"/>
      <c r="P5" s="1">
        <v>15</v>
      </c>
      <c r="Q5" s="1">
        <f>P5+(1.5 + (0.5-0.119)*E5)</f>
        <v>35.463680639999978</v>
      </c>
      <c r="R5" s="1">
        <v>6</v>
      </c>
      <c r="S5" s="1"/>
      <c r="T5" s="1"/>
      <c r="U5" s="1"/>
    </row>
    <row r="6" spans="1:21" x14ac:dyDescent="0.35">
      <c r="A6" s="1"/>
      <c r="B6" s="1" t="s">
        <v>13</v>
      </c>
      <c r="C6" s="1">
        <v>1590.08</v>
      </c>
      <c r="D6" s="1">
        <f t="shared" si="0"/>
        <v>3049.7734399999999</v>
      </c>
      <c r="E6" s="1">
        <f t="shared" si="1"/>
        <v>49.773439999999937</v>
      </c>
      <c r="F6" s="1">
        <f t="shared" si="2"/>
        <v>30.809759359999962</v>
      </c>
      <c r="G6">
        <v>383.8</v>
      </c>
      <c r="H6" s="1">
        <f t="shared" si="3"/>
        <v>731.88961999999992</v>
      </c>
      <c r="I6" s="1">
        <v>381.59</v>
      </c>
      <c r="J6" s="1">
        <f t="shared" si="4"/>
        <v>731.88961999999992</v>
      </c>
      <c r="K6" s="1">
        <v>5386</v>
      </c>
      <c r="L6" s="1">
        <f t="shared" si="5"/>
        <v>798.92013936000001</v>
      </c>
      <c r="M6" s="1">
        <f t="shared" si="6"/>
        <v>4587.0798606400003</v>
      </c>
      <c r="N6" s="1">
        <v>70</v>
      </c>
      <c r="O6" s="1"/>
      <c r="P6" s="1">
        <v>20</v>
      </c>
      <c r="Q6" s="1">
        <f t="shared" ref="Q6:Q31" si="7">P6+(1.5 + (0.5-0.119)*E6)</f>
        <v>40.463680639999978</v>
      </c>
      <c r="R6" s="1">
        <v>6</v>
      </c>
      <c r="S6" s="1"/>
      <c r="T6" s="1"/>
      <c r="U6" s="1"/>
    </row>
    <row r="7" spans="1:21" x14ac:dyDescent="0.35">
      <c r="A7" s="1"/>
      <c r="B7" s="1" t="s">
        <v>25</v>
      </c>
      <c r="C7" s="1">
        <v>1590.08</v>
      </c>
      <c r="D7" s="1">
        <f t="shared" si="0"/>
        <v>3049.7734399999999</v>
      </c>
      <c r="E7" s="1">
        <f t="shared" si="1"/>
        <v>49.773439999999937</v>
      </c>
      <c r="F7" s="1">
        <f t="shared" si="2"/>
        <v>30.809759359999962</v>
      </c>
      <c r="G7">
        <v>383.8</v>
      </c>
      <c r="H7" s="1">
        <f t="shared" si="3"/>
        <v>731.88961999999992</v>
      </c>
      <c r="I7" s="1">
        <v>381.59</v>
      </c>
      <c r="J7" s="1">
        <f t="shared" si="4"/>
        <v>731.88961999999992</v>
      </c>
      <c r="K7" s="1">
        <v>5386</v>
      </c>
      <c r="L7" s="1">
        <f t="shared" si="5"/>
        <v>798.92013936000001</v>
      </c>
      <c r="M7" s="1">
        <f t="shared" si="6"/>
        <v>4587.0798606400003</v>
      </c>
      <c r="N7" s="1">
        <v>80</v>
      </c>
      <c r="O7" s="1"/>
      <c r="P7" s="1">
        <v>-5</v>
      </c>
      <c r="Q7" s="1">
        <f t="shared" si="7"/>
        <v>15.463680639999975</v>
      </c>
      <c r="R7" s="1">
        <v>6</v>
      </c>
      <c r="S7" s="1"/>
      <c r="T7" s="1"/>
      <c r="U7" s="1"/>
    </row>
    <row r="8" spans="1:21" x14ac:dyDescent="0.35">
      <c r="A8" s="1"/>
      <c r="B8" s="1" t="s">
        <v>26</v>
      </c>
      <c r="C8" s="1">
        <v>1590.08</v>
      </c>
      <c r="D8" s="1">
        <f t="shared" si="0"/>
        <v>3049.7734399999999</v>
      </c>
      <c r="E8" s="1">
        <f t="shared" si="1"/>
        <v>49.773439999999937</v>
      </c>
      <c r="F8" s="1">
        <f t="shared" si="2"/>
        <v>30.809759359999962</v>
      </c>
      <c r="G8">
        <v>383.8</v>
      </c>
      <c r="H8" s="1">
        <f t="shared" si="3"/>
        <v>731.88961999999992</v>
      </c>
      <c r="I8" s="1">
        <v>381.59</v>
      </c>
      <c r="J8" s="1">
        <f t="shared" si="4"/>
        <v>731.88961999999992</v>
      </c>
      <c r="K8" s="1">
        <v>5386</v>
      </c>
      <c r="L8" s="1">
        <f t="shared" si="5"/>
        <v>798.92013936000001</v>
      </c>
      <c r="M8" s="1">
        <f t="shared" si="6"/>
        <v>4587.0798606400003</v>
      </c>
      <c r="N8" s="1">
        <v>50</v>
      </c>
      <c r="O8" s="1"/>
      <c r="P8" s="1">
        <v>34</v>
      </c>
      <c r="Q8" s="1">
        <f t="shared" si="7"/>
        <v>54.463680639999978</v>
      </c>
      <c r="R8" s="1">
        <v>6</v>
      </c>
      <c r="S8" s="1"/>
      <c r="T8" s="1"/>
      <c r="U8" s="1"/>
    </row>
    <row r="9" spans="1:21" x14ac:dyDescent="0.35">
      <c r="A9" s="1"/>
      <c r="B9" s="1" t="s">
        <v>27</v>
      </c>
      <c r="C9" s="1">
        <v>1590.08</v>
      </c>
      <c r="D9" s="1">
        <f t="shared" si="0"/>
        <v>3049.7734399999999</v>
      </c>
      <c r="E9" s="1">
        <f t="shared" si="1"/>
        <v>49.773439999999937</v>
      </c>
      <c r="F9" s="1">
        <f t="shared" si="2"/>
        <v>30.809759359999962</v>
      </c>
      <c r="G9">
        <v>383.8</v>
      </c>
      <c r="H9" s="1">
        <f t="shared" si="3"/>
        <v>731.88961999999992</v>
      </c>
      <c r="I9" s="1">
        <v>381.59</v>
      </c>
      <c r="J9" s="1">
        <f t="shared" si="4"/>
        <v>731.88961999999992</v>
      </c>
      <c r="K9" s="1">
        <v>5386</v>
      </c>
      <c r="L9" s="1">
        <f t="shared" si="5"/>
        <v>798.92013936000001</v>
      </c>
      <c r="M9" s="1">
        <f t="shared" si="6"/>
        <v>4587.0798606400003</v>
      </c>
      <c r="N9" s="1">
        <v>40</v>
      </c>
      <c r="O9" s="1"/>
      <c r="P9" s="1">
        <v>-12</v>
      </c>
      <c r="Q9" s="1">
        <f t="shared" si="7"/>
        <v>8.4636806399999749</v>
      </c>
      <c r="R9" s="1">
        <v>6</v>
      </c>
      <c r="S9" s="1"/>
      <c r="T9" s="1"/>
      <c r="U9" s="1"/>
    </row>
    <row r="10" spans="1:21" x14ac:dyDescent="0.35">
      <c r="A10" s="1"/>
      <c r="B10" s="1" t="s">
        <v>28</v>
      </c>
      <c r="C10" s="1">
        <v>1590.08</v>
      </c>
      <c r="D10" s="1">
        <f t="shared" si="0"/>
        <v>3049.7734399999999</v>
      </c>
      <c r="E10" s="1">
        <f t="shared" si="1"/>
        <v>49.773439999999937</v>
      </c>
      <c r="F10" s="1">
        <f t="shared" si="2"/>
        <v>30.809759359999962</v>
      </c>
      <c r="G10">
        <v>383.8</v>
      </c>
      <c r="H10" s="1">
        <f t="shared" si="3"/>
        <v>731.88961999999992</v>
      </c>
      <c r="I10" s="1">
        <v>381.59</v>
      </c>
      <c r="J10" s="1">
        <f t="shared" si="4"/>
        <v>731.88961999999992</v>
      </c>
      <c r="K10" s="1">
        <v>5386</v>
      </c>
      <c r="L10" s="1">
        <f t="shared" si="5"/>
        <v>798.92013936000001</v>
      </c>
      <c r="M10" s="1">
        <f t="shared" si="6"/>
        <v>4587.0798606400003</v>
      </c>
      <c r="N10" s="1">
        <v>46</v>
      </c>
      <c r="O10" s="1"/>
      <c r="P10" s="1">
        <v>12</v>
      </c>
      <c r="Q10" s="1">
        <f t="shared" si="7"/>
        <v>32.463680639999978</v>
      </c>
      <c r="R10" s="1">
        <v>6</v>
      </c>
      <c r="S10" s="1"/>
      <c r="T10" s="1"/>
      <c r="U10" s="1"/>
    </row>
    <row r="11" spans="1:21" x14ac:dyDescent="0.35">
      <c r="A11" s="1"/>
      <c r="B11" s="1" t="s">
        <v>29</v>
      </c>
      <c r="C11" s="1">
        <v>1590.08</v>
      </c>
      <c r="D11" s="1">
        <f t="shared" si="0"/>
        <v>3049.7734399999999</v>
      </c>
      <c r="E11" s="1">
        <f t="shared" si="1"/>
        <v>49.773439999999937</v>
      </c>
      <c r="F11" s="1">
        <f t="shared" si="2"/>
        <v>30.809759359999962</v>
      </c>
      <c r="G11">
        <v>383.8</v>
      </c>
      <c r="H11" s="1">
        <f t="shared" si="3"/>
        <v>731.88961999999992</v>
      </c>
      <c r="I11" s="1">
        <v>381.59</v>
      </c>
      <c r="J11" s="1">
        <f t="shared" si="4"/>
        <v>731.88961999999992</v>
      </c>
      <c r="K11" s="1">
        <v>5386</v>
      </c>
      <c r="L11" s="1">
        <f t="shared" si="5"/>
        <v>798.92013936000001</v>
      </c>
      <c r="M11" s="1">
        <f t="shared" si="6"/>
        <v>4587.0798606400003</v>
      </c>
      <c r="N11" s="1">
        <v>67</v>
      </c>
      <c r="O11" s="1"/>
      <c r="P11" s="1">
        <v>14</v>
      </c>
      <c r="Q11" s="1">
        <f t="shared" si="7"/>
        <v>34.463680639999978</v>
      </c>
      <c r="R11" s="1">
        <v>10</v>
      </c>
      <c r="S11" s="1"/>
      <c r="T11" s="1"/>
      <c r="U11" s="1"/>
    </row>
    <row r="12" spans="1:21" x14ac:dyDescent="0.35">
      <c r="A12" s="1"/>
      <c r="B12" s="1" t="s">
        <v>30</v>
      </c>
      <c r="C12" s="1">
        <v>1590.08</v>
      </c>
      <c r="D12" s="1">
        <f t="shared" si="0"/>
        <v>3049.7734399999999</v>
      </c>
      <c r="E12" s="1">
        <f t="shared" si="1"/>
        <v>49.773439999999937</v>
      </c>
      <c r="F12" s="1">
        <f t="shared" si="2"/>
        <v>30.809759359999962</v>
      </c>
      <c r="G12">
        <v>383.8</v>
      </c>
      <c r="H12" s="1">
        <f t="shared" si="3"/>
        <v>731.88961999999992</v>
      </c>
      <c r="I12" s="1">
        <v>381.59</v>
      </c>
      <c r="J12" s="1">
        <f t="shared" si="4"/>
        <v>731.88961999999992</v>
      </c>
      <c r="K12" s="1">
        <v>5386</v>
      </c>
      <c r="L12" s="1">
        <f t="shared" si="5"/>
        <v>798.92013936000001</v>
      </c>
      <c r="M12" s="1">
        <f t="shared" si="6"/>
        <v>4587.0798606400003</v>
      </c>
      <c r="N12" s="1">
        <v>50</v>
      </c>
      <c r="O12" s="1"/>
      <c r="P12" s="1">
        <v>19</v>
      </c>
      <c r="Q12" s="1">
        <f t="shared" si="7"/>
        <v>39.463680639999978</v>
      </c>
      <c r="R12" s="1">
        <v>6</v>
      </c>
      <c r="S12" s="1"/>
      <c r="T12" s="1"/>
      <c r="U12" s="1"/>
    </row>
    <row r="13" spans="1:21" x14ac:dyDescent="0.35">
      <c r="A13" s="1"/>
      <c r="B13" s="1" t="s">
        <v>31</v>
      </c>
      <c r="C13" s="1">
        <v>1590.08</v>
      </c>
      <c r="D13" s="1">
        <f t="shared" si="0"/>
        <v>3049.7734399999999</v>
      </c>
      <c r="E13" s="1">
        <f t="shared" si="1"/>
        <v>49.773439999999937</v>
      </c>
      <c r="F13" s="1">
        <f t="shared" si="2"/>
        <v>30.809759359999962</v>
      </c>
      <c r="G13">
        <v>383.8</v>
      </c>
      <c r="H13" s="1">
        <f t="shared" si="3"/>
        <v>731.88961999999992</v>
      </c>
      <c r="I13" s="1">
        <v>381.59</v>
      </c>
      <c r="J13" s="1">
        <f t="shared" si="4"/>
        <v>731.88961999999992</v>
      </c>
      <c r="K13" s="1">
        <v>5386</v>
      </c>
      <c r="L13" s="1">
        <f t="shared" si="5"/>
        <v>798.92013936000001</v>
      </c>
      <c r="M13" s="1">
        <f t="shared" si="6"/>
        <v>4587.0798606400003</v>
      </c>
      <c r="N13" s="1">
        <v>65</v>
      </c>
      <c r="O13" s="1"/>
      <c r="P13" s="1">
        <v>-25</v>
      </c>
      <c r="Q13" s="1">
        <f t="shared" si="7"/>
        <v>-4.5363193600000251</v>
      </c>
      <c r="R13" s="1">
        <v>6</v>
      </c>
      <c r="S13" s="1"/>
      <c r="T13" s="1"/>
      <c r="U13" s="1"/>
    </row>
    <row r="14" spans="1:21" x14ac:dyDescent="0.35">
      <c r="A14" s="1"/>
      <c r="B14" s="1" t="s">
        <v>32</v>
      </c>
      <c r="C14" s="1">
        <v>1590.08</v>
      </c>
      <c r="D14" s="1">
        <f t="shared" si="0"/>
        <v>3049.7734399999999</v>
      </c>
      <c r="E14" s="1">
        <f t="shared" si="1"/>
        <v>49.773439999999937</v>
      </c>
      <c r="F14" s="1">
        <f t="shared" si="2"/>
        <v>30.809759359999962</v>
      </c>
      <c r="G14">
        <v>383.8</v>
      </c>
      <c r="H14" s="1">
        <f t="shared" si="3"/>
        <v>731.88961999999992</v>
      </c>
      <c r="I14" s="1">
        <v>381.59</v>
      </c>
      <c r="J14" s="1">
        <f t="shared" si="4"/>
        <v>731.88961999999992</v>
      </c>
      <c r="K14" s="1">
        <v>5386</v>
      </c>
      <c r="L14" s="1">
        <f t="shared" si="5"/>
        <v>798.92013936000001</v>
      </c>
      <c r="M14" s="1">
        <f t="shared" si="6"/>
        <v>4587.0798606400003</v>
      </c>
      <c r="N14" s="1">
        <v>20</v>
      </c>
      <c r="O14" s="1"/>
      <c r="P14" s="1">
        <v>20</v>
      </c>
      <c r="Q14" s="1">
        <f t="shared" si="7"/>
        <v>40.463680639999978</v>
      </c>
      <c r="R14" s="1">
        <v>-2</v>
      </c>
      <c r="S14" s="1"/>
      <c r="T14" s="1"/>
      <c r="U14" s="1"/>
    </row>
    <row r="15" spans="1:21" x14ac:dyDescent="0.35">
      <c r="A15" s="1"/>
      <c r="B15" s="1" t="s">
        <v>33</v>
      </c>
      <c r="C15" s="1">
        <v>1590.08</v>
      </c>
      <c r="D15" s="1">
        <f t="shared" si="0"/>
        <v>3049.7734399999999</v>
      </c>
      <c r="E15" s="1">
        <f t="shared" si="1"/>
        <v>49.773439999999937</v>
      </c>
      <c r="F15" s="1">
        <f t="shared" si="2"/>
        <v>30.809759359999962</v>
      </c>
      <c r="G15">
        <v>383.8</v>
      </c>
      <c r="H15" s="1">
        <f t="shared" si="3"/>
        <v>731.88961999999992</v>
      </c>
      <c r="I15" s="1">
        <v>381.59</v>
      </c>
      <c r="J15" s="1">
        <f t="shared" si="4"/>
        <v>731.88961999999992</v>
      </c>
      <c r="K15" s="1">
        <v>5386</v>
      </c>
      <c r="L15" s="1">
        <f t="shared" si="5"/>
        <v>798.92013936000001</v>
      </c>
      <c r="M15" s="1">
        <f t="shared" si="6"/>
        <v>4587.0798606400003</v>
      </c>
      <c r="N15" s="1">
        <v>45</v>
      </c>
      <c r="O15" s="1"/>
      <c r="P15" s="1">
        <v>-31</v>
      </c>
      <c r="Q15" s="1">
        <f t="shared" si="7"/>
        <v>-10.536319360000025</v>
      </c>
      <c r="R15" s="1">
        <v>-5</v>
      </c>
      <c r="S15" s="1"/>
      <c r="T15" s="1"/>
      <c r="U15" s="1"/>
    </row>
    <row r="16" spans="1:21" x14ac:dyDescent="0.35">
      <c r="A16" s="1"/>
      <c r="B16" s="1" t="s">
        <v>34</v>
      </c>
      <c r="C16" s="1">
        <v>1590.08</v>
      </c>
      <c r="D16" s="1">
        <f t="shared" si="0"/>
        <v>3049.7734399999999</v>
      </c>
      <c r="E16" s="1">
        <f t="shared" si="1"/>
        <v>49.773439999999937</v>
      </c>
      <c r="F16" s="1">
        <f t="shared" si="2"/>
        <v>30.809759359999962</v>
      </c>
      <c r="G16">
        <v>383.8</v>
      </c>
      <c r="H16" s="1">
        <f t="shared" si="3"/>
        <v>731.88961999999992</v>
      </c>
      <c r="I16" s="1">
        <v>381.59</v>
      </c>
      <c r="J16" s="1">
        <f t="shared" si="4"/>
        <v>731.88961999999992</v>
      </c>
      <c r="K16" s="1">
        <v>5386</v>
      </c>
      <c r="L16" s="1">
        <f t="shared" si="5"/>
        <v>798.92013936000001</v>
      </c>
      <c r="M16" s="1">
        <f t="shared" si="6"/>
        <v>4587.0798606400003</v>
      </c>
      <c r="N16" s="1">
        <v>34</v>
      </c>
      <c r="O16" s="1"/>
      <c r="P16" s="1">
        <v>9</v>
      </c>
      <c r="Q16" s="1">
        <f t="shared" si="7"/>
        <v>29.463680639999975</v>
      </c>
      <c r="R16" s="1">
        <v>6</v>
      </c>
      <c r="S16" s="1"/>
      <c r="T16" s="1"/>
      <c r="U16" s="1"/>
    </row>
    <row r="17" spans="1:21" x14ac:dyDescent="0.35">
      <c r="A17" s="1"/>
      <c r="B17" s="1" t="s">
        <v>35</v>
      </c>
      <c r="C17" s="1">
        <v>1590.08</v>
      </c>
      <c r="D17" s="1">
        <f t="shared" si="0"/>
        <v>3049.7734399999999</v>
      </c>
      <c r="E17" s="1">
        <f t="shared" si="1"/>
        <v>49.773439999999937</v>
      </c>
      <c r="F17" s="1">
        <f t="shared" si="2"/>
        <v>30.809759359999962</v>
      </c>
      <c r="G17">
        <v>383.8</v>
      </c>
      <c r="H17" s="1">
        <f t="shared" si="3"/>
        <v>731.88961999999992</v>
      </c>
      <c r="I17" s="1">
        <v>381.59</v>
      </c>
      <c r="J17" s="1">
        <f t="shared" si="4"/>
        <v>731.88961999999992</v>
      </c>
      <c r="K17" s="1">
        <v>5386</v>
      </c>
      <c r="L17" s="1">
        <f t="shared" si="5"/>
        <v>798.92013936000001</v>
      </c>
      <c r="M17" s="1">
        <f t="shared" si="6"/>
        <v>4587.0798606400003</v>
      </c>
      <c r="N17" s="1">
        <v>50</v>
      </c>
      <c r="O17" s="1"/>
      <c r="P17" s="1">
        <v>-2</v>
      </c>
      <c r="Q17" s="1">
        <f t="shared" si="7"/>
        <v>18.463680639999975</v>
      </c>
      <c r="R17" s="1">
        <v>6</v>
      </c>
      <c r="S17" s="1"/>
      <c r="T17" s="1"/>
      <c r="U17" s="1"/>
    </row>
    <row r="18" spans="1:21" x14ac:dyDescent="0.35">
      <c r="A18" s="1"/>
      <c r="B18" s="1" t="s">
        <v>36</v>
      </c>
      <c r="C18" s="1">
        <v>1590.08</v>
      </c>
      <c r="D18" s="1">
        <f t="shared" si="0"/>
        <v>3049.7734399999999</v>
      </c>
      <c r="E18" s="1">
        <f t="shared" si="1"/>
        <v>49.773439999999937</v>
      </c>
      <c r="F18" s="1">
        <f t="shared" si="2"/>
        <v>30.809759359999962</v>
      </c>
      <c r="G18">
        <v>383.8</v>
      </c>
      <c r="H18" s="1">
        <f t="shared" si="3"/>
        <v>731.88961999999992</v>
      </c>
      <c r="I18" s="1">
        <v>381.59</v>
      </c>
      <c r="J18" s="1">
        <f t="shared" si="4"/>
        <v>731.88961999999992</v>
      </c>
      <c r="K18" s="1">
        <v>5386</v>
      </c>
      <c r="L18" s="1">
        <f t="shared" si="5"/>
        <v>798.92013936000001</v>
      </c>
      <c r="M18" s="1">
        <f t="shared" si="6"/>
        <v>4587.0798606400003</v>
      </c>
      <c r="N18" s="1">
        <v>60</v>
      </c>
      <c r="O18" s="1"/>
      <c r="P18" s="1">
        <v>5</v>
      </c>
      <c r="Q18" s="1">
        <f t="shared" si="7"/>
        <v>25.463680639999975</v>
      </c>
      <c r="R18" s="1">
        <v>6</v>
      </c>
      <c r="S18" s="1"/>
      <c r="T18" s="1"/>
      <c r="U18" s="1"/>
    </row>
    <row r="19" spans="1:21" x14ac:dyDescent="0.35">
      <c r="A19" s="1"/>
      <c r="B19" s="1" t="s">
        <v>37</v>
      </c>
      <c r="C19" s="1">
        <v>1590.08</v>
      </c>
      <c r="D19" s="1">
        <f t="shared" si="0"/>
        <v>3049.7734399999999</v>
      </c>
      <c r="E19" s="1">
        <f t="shared" si="1"/>
        <v>49.773439999999937</v>
      </c>
      <c r="F19" s="1">
        <f t="shared" si="2"/>
        <v>30.809759359999962</v>
      </c>
      <c r="G19">
        <v>383.8</v>
      </c>
      <c r="H19" s="1">
        <f t="shared" si="3"/>
        <v>731.88961999999992</v>
      </c>
      <c r="I19" s="1">
        <v>381.59</v>
      </c>
      <c r="J19" s="1">
        <f t="shared" si="4"/>
        <v>731.88961999999992</v>
      </c>
      <c r="K19" s="1">
        <v>5386</v>
      </c>
      <c r="L19" s="1">
        <f t="shared" si="5"/>
        <v>798.92013936000001</v>
      </c>
      <c r="M19" s="1">
        <f t="shared" si="6"/>
        <v>4587.0798606400003</v>
      </c>
      <c r="N19" s="1">
        <v>21</v>
      </c>
      <c r="O19" s="1"/>
      <c r="P19" s="1">
        <v>8</v>
      </c>
      <c r="Q19" s="1">
        <f t="shared" si="7"/>
        <v>28.463680639999975</v>
      </c>
      <c r="R19" s="1">
        <v>6</v>
      </c>
      <c r="S19" s="1"/>
      <c r="T19" s="1"/>
      <c r="U19" s="1"/>
    </row>
    <row r="20" spans="1:21" x14ac:dyDescent="0.35">
      <c r="A20" s="1"/>
      <c r="B20" s="1" t="s">
        <v>14</v>
      </c>
      <c r="C20" s="1">
        <v>1590.08</v>
      </c>
      <c r="D20" s="1">
        <f t="shared" si="0"/>
        <v>3049.7734399999999</v>
      </c>
      <c r="E20" s="1">
        <f t="shared" si="1"/>
        <v>49.773439999999937</v>
      </c>
      <c r="F20" s="1">
        <f t="shared" si="2"/>
        <v>30.809759359999962</v>
      </c>
      <c r="G20">
        <v>383.8</v>
      </c>
      <c r="H20" s="1">
        <f t="shared" si="3"/>
        <v>731.88961999999992</v>
      </c>
      <c r="I20" s="1">
        <v>381.59</v>
      </c>
      <c r="J20" s="1">
        <f t="shared" si="4"/>
        <v>731.88961999999992</v>
      </c>
      <c r="K20" s="1">
        <v>5386</v>
      </c>
      <c r="L20" s="1">
        <f t="shared" si="5"/>
        <v>798.92013936000001</v>
      </c>
      <c r="M20" s="1">
        <f t="shared" si="6"/>
        <v>4587.0798606400003</v>
      </c>
      <c r="N20" s="1">
        <v>0</v>
      </c>
      <c r="O20" s="1"/>
      <c r="P20" s="1">
        <v>19</v>
      </c>
      <c r="Q20" s="1">
        <f t="shared" si="7"/>
        <v>39.463680639999978</v>
      </c>
      <c r="R20" s="1">
        <v>2</v>
      </c>
      <c r="S20" s="1"/>
      <c r="T20" s="1"/>
      <c r="U20" s="1"/>
    </row>
    <row r="21" spans="1:21" x14ac:dyDescent="0.35">
      <c r="A21" s="1"/>
      <c r="B21" s="1" t="s">
        <v>15</v>
      </c>
      <c r="C21" s="1">
        <v>1590.08</v>
      </c>
      <c r="D21" s="1">
        <f t="shared" si="0"/>
        <v>3049.7734399999999</v>
      </c>
      <c r="E21" s="1">
        <f t="shared" si="1"/>
        <v>49.773439999999937</v>
      </c>
      <c r="F21" s="1">
        <f t="shared" si="2"/>
        <v>30.809759359999962</v>
      </c>
      <c r="G21">
        <v>383.8</v>
      </c>
      <c r="H21" s="1">
        <f t="shared" si="3"/>
        <v>731.88961999999992</v>
      </c>
      <c r="I21" s="1">
        <v>381.59</v>
      </c>
      <c r="J21" s="1">
        <f t="shared" si="4"/>
        <v>731.88961999999992</v>
      </c>
      <c r="K21" s="1">
        <v>5386</v>
      </c>
      <c r="L21" s="1">
        <f t="shared" si="5"/>
        <v>798.92013936000001</v>
      </c>
      <c r="M21" s="1">
        <f t="shared" si="6"/>
        <v>4587.0798606400003</v>
      </c>
      <c r="N21" s="1">
        <v>21</v>
      </c>
      <c r="O21" s="1"/>
      <c r="P21" s="1">
        <v>20</v>
      </c>
      <c r="Q21" s="1">
        <f t="shared" si="7"/>
        <v>40.463680639999978</v>
      </c>
      <c r="R21" s="1">
        <v>5</v>
      </c>
      <c r="S21" s="1"/>
      <c r="T21" s="1"/>
      <c r="U21" s="1"/>
    </row>
    <row r="22" spans="1:21" x14ac:dyDescent="0.35">
      <c r="B22" s="1" t="s">
        <v>38</v>
      </c>
      <c r="C22" s="1">
        <v>1590.08</v>
      </c>
      <c r="D22" s="1">
        <f t="shared" si="0"/>
        <v>3049.7734399999999</v>
      </c>
      <c r="E22" s="1">
        <f t="shared" si="1"/>
        <v>49.773439999999937</v>
      </c>
      <c r="F22" s="1">
        <f t="shared" si="2"/>
        <v>30.809759359999962</v>
      </c>
      <c r="G22">
        <v>383.8</v>
      </c>
      <c r="H22" s="1">
        <f t="shared" si="3"/>
        <v>731.88961999999992</v>
      </c>
      <c r="I22" s="1">
        <v>381.59</v>
      </c>
      <c r="J22" s="1">
        <f t="shared" si="4"/>
        <v>731.88961999999992</v>
      </c>
      <c r="K22" s="1">
        <v>5386</v>
      </c>
      <c r="L22" s="1">
        <f t="shared" si="5"/>
        <v>798.92013936000001</v>
      </c>
      <c r="M22" s="1">
        <f t="shared" si="6"/>
        <v>4587.0798606400003</v>
      </c>
      <c r="N22" s="1">
        <v>44</v>
      </c>
      <c r="P22" s="1">
        <v>-2</v>
      </c>
      <c r="Q22" s="1">
        <f t="shared" si="7"/>
        <v>18.463680639999975</v>
      </c>
      <c r="R22" s="1">
        <v>4</v>
      </c>
    </row>
    <row r="23" spans="1:21" x14ac:dyDescent="0.35">
      <c r="B23" s="1" t="s">
        <v>39</v>
      </c>
      <c r="C23" s="1">
        <v>1590.08</v>
      </c>
      <c r="D23" s="1">
        <f t="shared" si="0"/>
        <v>3049.7734399999999</v>
      </c>
      <c r="E23" s="1">
        <f t="shared" si="1"/>
        <v>49.773439999999937</v>
      </c>
      <c r="F23" s="1">
        <f t="shared" si="2"/>
        <v>30.809759359999962</v>
      </c>
      <c r="G23">
        <v>383.8</v>
      </c>
      <c r="H23" s="1">
        <f t="shared" si="3"/>
        <v>731.88961999999992</v>
      </c>
      <c r="I23" s="1">
        <v>381.59</v>
      </c>
      <c r="J23" s="1">
        <f t="shared" si="4"/>
        <v>731.88961999999992</v>
      </c>
      <c r="K23" s="1">
        <v>5386</v>
      </c>
      <c r="L23" s="1">
        <f t="shared" si="5"/>
        <v>798.92013936000001</v>
      </c>
      <c r="M23" s="1">
        <f t="shared" si="6"/>
        <v>4587.0798606400003</v>
      </c>
      <c r="N23" s="1">
        <v>65</v>
      </c>
      <c r="P23" s="1">
        <v>28</v>
      </c>
      <c r="Q23" s="1">
        <f t="shared" si="7"/>
        <v>48.463680639999978</v>
      </c>
      <c r="R23" s="1">
        <v>3</v>
      </c>
    </row>
    <row r="24" spans="1:21" x14ac:dyDescent="0.35">
      <c r="B24" s="1" t="s">
        <v>40</v>
      </c>
      <c r="C24" s="1">
        <v>1590.08</v>
      </c>
      <c r="D24" s="1">
        <f t="shared" si="0"/>
        <v>3049.7734399999999</v>
      </c>
      <c r="E24" s="1">
        <f t="shared" si="1"/>
        <v>49.773439999999937</v>
      </c>
      <c r="F24" s="1">
        <f t="shared" si="2"/>
        <v>30.809759359999962</v>
      </c>
      <c r="G24">
        <v>383.8</v>
      </c>
      <c r="H24" s="1">
        <f t="shared" si="3"/>
        <v>731.88961999999992</v>
      </c>
      <c r="I24" s="1">
        <v>381.59</v>
      </c>
      <c r="J24" s="1">
        <f t="shared" si="4"/>
        <v>731.88961999999992</v>
      </c>
      <c r="K24" s="1">
        <v>5386</v>
      </c>
      <c r="L24" s="1">
        <f t="shared" si="5"/>
        <v>798.92013936000001</v>
      </c>
      <c r="M24" s="1">
        <f t="shared" si="6"/>
        <v>4587.0798606400003</v>
      </c>
      <c r="N24" s="1">
        <v>20</v>
      </c>
      <c r="P24" s="1">
        <v>29</v>
      </c>
      <c r="Q24" s="1">
        <f t="shared" si="7"/>
        <v>49.463680639999978</v>
      </c>
      <c r="R24" s="1">
        <v>6</v>
      </c>
    </row>
    <row r="25" spans="1:21" x14ac:dyDescent="0.35">
      <c r="B25" s="1" t="s">
        <v>41</v>
      </c>
      <c r="C25" s="1">
        <v>1590.08</v>
      </c>
      <c r="D25" s="1">
        <f t="shared" si="0"/>
        <v>3049.7734399999999</v>
      </c>
      <c r="E25" s="1">
        <f t="shared" si="1"/>
        <v>49.773439999999937</v>
      </c>
      <c r="F25" s="1">
        <f t="shared" si="2"/>
        <v>30.809759359999962</v>
      </c>
      <c r="G25">
        <v>383.8</v>
      </c>
      <c r="H25" s="1">
        <f t="shared" si="3"/>
        <v>731.88961999999992</v>
      </c>
      <c r="I25" s="1">
        <v>381.59</v>
      </c>
      <c r="J25" s="1">
        <f t="shared" si="4"/>
        <v>731.88961999999992</v>
      </c>
      <c r="K25" s="1">
        <v>5386</v>
      </c>
      <c r="L25" s="1">
        <f t="shared" si="5"/>
        <v>798.92013936000001</v>
      </c>
      <c r="M25" s="1">
        <f t="shared" si="6"/>
        <v>4587.0798606400003</v>
      </c>
      <c r="N25" s="1">
        <v>45</v>
      </c>
      <c r="P25" s="1">
        <v>-6</v>
      </c>
      <c r="Q25" s="1">
        <f t="shared" si="7"/>
        <v>14.463680639999975</v>
      </c>
      <c r="R25" s="1">
        <v>6</v>
      </c>
    </row>
    <row r="26" spans="1:21" x14ac:dyDescent="0.35">
      <c r="B26" s="1" t="s">
        <v>19</v>
      </c>
      <c r="C26" s="1">
        <v>1590.08</v>
      </c>
      <c r="D26" s="1">
        <f t="shared" si="0"/>
        <v>3049.7734399999999</v>
      </c>
      <c r="E26" s="1">
        <f t="shared" si="1"/>
        <v>49.773439999999937</v>
      </c>
      <c r="F26" s="1">
        <f t="shared" si="2"/>
        <v>30.809759359999962</v>
      </c>
      <c r="G26">
        <v>383.8</v>
      </c>
      <c r="H26" s="1">
        <f t="shared" si="3"/>
        <v>731.88961999999992</v>
      </c>
      <c r="I26" s="1">
        <v>381.59</v>
      </c>
      <c r="J26" s="1">
        <f t="shared" si="4"/>
        <v>731.88961999999992</v>
      </c>
      <c r="K26" s="1">
        <v>5386</v>
      </c>
      <c r="L26" s="1">
        <f t="shared" si="5"/>
        <v>798.92013936000001</v>
      </c>
      <c r="M26" s="1">
        <f t="shared" si="6"/>
        <v>4587.0798606400003</v>
      </c>
      <c r="N26" s="1">
        <v>34</v>
      </c>
      <c r="P26" s="1">
        <v>1</v>
      </c>
      <c r="Q26" s="1">
        <f t="shared" si="7"/>
        <v>21.463680639999975</v>
      </c>
      <c r="R26" s="1">
        <v>6</v>
      </c>
    </row>
    <row r="27" spans="1:21" x14ac:dyDescent="0.35">
      <c r="B27" s="1" t="s">
        <v>20</v>
      </c>
      <c r="C27" s="1">
        <v>1590.08</v>
      </c>
      <c r="D27" s="1">
        <f t="shared" si="0"/>
        <v>3049.7734399999999</v>
      </c>
      <c r="E27" s="1">
        <f t="shared" si="1"/>
        <v>49.773439999999937</v>
      </c>
      <c r="F27" s="1">
        <f t="shared" si="2"/>
        <v>30.809759359999962</v>
      </c>
      <c r="G27">
        <v>383.8</v>
      </c>
      <c r="H27" s="1">
        <f t="shared" si="3"/>
        <v>731.88961999999992</v>
      </c>
      <c r="I27" s="1">
        <v>381.59</v>
      </c>
      <c r="J27" s="1">
        <f t="shared" si="4"/>
        <v>731.88961999999992</v>
      </c>
      <c r="K27" s="1">
        <v>5386</v>
      </c>
      <c r="L27" s="1">
        <f t="shared" si="5"/>
        <v>798.92013936000001</v>
      </c>
      <c r="M27" s="1">
        <f t="shared" si="6"/>
        <v>4587.0798606400003</v>
      </c>
      <c r="N27" s="1">
        <v>50</v>
      </c>
      <c r="P27" s="1">
        <v>10</v>
      </c>
      <c r="Q27" s="1">
        <f t="shared" si="7"/>
        <v>30.463680639999975</v>
      </c>
      <c r="R27" s="1">
        <v>6</v>
      </c>
    </row>
    <row r="28" spans="1:21" x14ac:dyDescent="0.35">
      <c r="B28" s="1" t="s">
        <v>21</v>
      </c>
      <c r="C28" s="1">
        <v>1590.08</v>
      </c>
      <c r="D28" s="1">
        <f t="shared" si="0"/>
        <v>3049.7734399999999</v>
      </c>
      <c r="E28" s="1">
        <f t="shared" si="1"/>
        <v>49.773439999999937</v>
      </c>
      <c r="F28" s="1">
        <f t="shared" si="2"/>
        <v>30.809759359999962</v>
      </c>
      <c r="G28">
        <v>383.8</v>
      </c>
      <c r="H28" s="1">
        <f t="shared" si="3"/>
        <v>731.88961999999992</v>
      </c>
      <c r="I28" s="1">
        <v>381.59</v>
      </c>
      <c r="J28" s="1">
        <f t="shared" si="4"/>
        <v>731.88961999999992</v>
      </c>
      <c r="K28" s="1">
        <v>5386</v>
      </c>
      <c r="L28" s="1">
        <f t="shared" si="5"/>
        <v>798.92013936000001</v>
      </c>
      <c r="M28" s="1">
        <f t="shared" si="6"/>
        <v>4587.0798606400003</v>
      </c>
      <c r="N28" s="1">
        <v>60</v>
      </c>
      <c r="P28" s="1">
        <v>15</v>
      </c>
      <c r="Q28" s="1">
        <f t="shared" si="7"/>
        <v>35.463680639999978</v>
      </c>
      <c r="R28" s="1">
        <v>6</v>
      </c>
    </row>
    <row r="29" spans="1:21" x14ac:dyDescent="0.35">
      <c r="B29" s="1" t="s">
        <v>22</v>
      </c>
      <c r="C29" s="1">
        <v>1590.08</v>
      </c>
      <c r="D29" s="1">
        <f t="shared" si="0"/>
        <v>3049.7734399999999</v>
      </c>
      <c r="E29" s="1">
        <f t="shared" si="1"/>
        <v>49.773439999999937</v>
      </c>
      <c r="F29" s="1">
        <f t="shared" si="2"/>
        <v>30.809759359999962</v>
      </c>
      <c r="G29">
        <v>383.8</v>
      </c>
      <c r="H29" s="1">
        <f t="shared" si="3"/>
        <v>731.88961999999992</v>
      </c>
      <c r="I29" s="1">
        <v>381.59</v>
      </c>
      <c r="J29" s="1">
        <f t="shared" si="4"/>
        <v>731.88961999999992</v>
      </c>
      <c r="K29" s="1">
        <v>5386</v>
      </c>
      <c r="L29" s="1">
        <f t="shared" si="5"/>
        <v>798.92013936000001</v>
      </c>
      <c r="M29" s="1">
        <f t="shared" si="6"/>
        <v>4587.0798606400003</v>
      </c>
      <c r="N29" s="1">
        <v>21</v>
      </c>
      <c r="P29" s="1">
        <v>-12</v>
      </c>
      <c r="Q29" s="1">
        <f t="shared" si="7"/>
        <v>8.4636806399999749</v>
      </c>
      <c r="R29" s="1">
        <v>-15</v>
      </c>
    </row>
    <row r="30" spans="1:21" x14ac:dyDescent="0.35">
      <c r="B30" s="1" t="s">
        <v>23</v>
      </c>
      <c r="C30" s="1">
        <v>1590.08</v>
      </c>
      <c r="D30" s="1">
        <f t="shared" si="0"/>
        <v>3049.7734399999999</v>
      </c>
      <c r="E30" s="1">
        <f t="shared" si="1"/>
        <v>49.773439999999937</v>
      </c>
      <c r="F30" s="1">
        <f t="shared" si="2"/>
        <v>30.809759359999962</v>
      </c>
      <c r="G30">
        <v>383.8</v>
      </c>
      <c r="H30" s="1">
        <f t="shared" si="3"/>
        <v>731.88961999999992</v>
      </c>
      <c r="I30" s="1">
        <v>381.59</v>
      </c>
      <c r="J30" s="1">
        <f t="shared" si="4"/>
        <v>731.88961999999992</v>
      </c>
      <c r="K30" s="1">
        <v>5386</v>
      </c>
      <c r="L30" s="1">
        <f t="shared" si="5"/>
        <v>798.92013936000001</v>
      </c>
      <c r="M30" s="1">
        <f t="shared" si="6"/>
        <v>4587.0798606400003</v>
      </c>
      <c r="N30" s="1">
        <v>0</v>
      </c>
      <c r="P30" s="1">
        <v>-1</v>
      </c>
      <c r="Q30" s="1">
        <f t="shared" si="7"/>
        <v>19.463680639999975</v>
      </c>
      <c r="R30" s="1">
        <v>-10</v>
      </c>
    </row>
    <row r="31" spans="1:21" x14ac:dyDescent="0.35">
      <c r="B31" s="1" t="s">
        <v>24</v>
      </c>
      <c r="C31" s="1">
        <v>1590.08</v>
      </c>
      <c r="D31" s="1">
        <f t="shared" si="0"/>
        <v>3049.7734399999999</v>
      </c>
      <c r="E31" s="1">
        <f t="shared" si="1"/>
        <v>49.773439999999937</v>
      </c>
      <c r="F31" s="1">
        <f t="shared" si="2"/>
        <v>30.809759359999962</v>
      </c>
      <c r="G31">
        <v>383.8</v>
      </c>
      <c r="H31" s="1">
        <f t="shared" si="3"/>
        <v>731.88961999999992</v>
      </c>
      <c r="I31" s="1">
        <v>381.59</v>
      </c>
      <c r="J31" s="1">
        <f t="shared" si="4"/>
        <v>731.88961999999992</v>
      </c>
      <c r="K31" s="1">
        <v>5386</v>
      </c>
      <c r="L31" s="1">
        <f t="shared" si="5"/>
        <v>798.92013936000001</v>
      </c>
      <c r="M31" s="1">
        <f t="shared" si="6"/>
        <v>4587.0798606400003</v>
      </c>
      <c r="N31" s="1">
        <v>21</v>
      </c>
      <c r="P31" s="1">
        <v>30</v>
      </c>
      <c r="Q31" s="1">
        <f t="shared" si="7"/>
        <v>50.463680639999978</v>
      </c>
      <c r="R31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Bryant</dc:creator>
  <cp:lastModifiedBy>Asus</cp:lastModifiedBy>
  <dcterms:created xsi:type="dcterms:W3CDTF">2021-04-14T23:55:57Z</dcterms:created>
  <dcterms:modified xsi:type="dcterms:W3CDTF">2021-04-30T17:19:56Z</dcterms:modified>
</cp:coreProperties>
</file>