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A785218C-9F6C-4AE1-8E8E-15B625190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D6" i="1" l="1"/>
  <c r="C6" i="1"/>
  <c r="C34" i="1" a="1"/>
  <c r="C34" i="1" s="1"/>
  <c r="C36" i="1" s="1"/>
  <c r="N124" i="1"/>
  <c r="N123" i="1"/>
  <c r="M122" i="1"/>
  <c r="M121" i="1"/>
  <c r="O120" i="1"/>
  <c r="O119" i="1"/>
  <c r="N117" i="1"/>
  <c r="N116" i="1"/>
  <c r="M115" i="1"/>
  <c r="M114" i="1"/>
  <c r="O113" i="1"/>
  <c r="O112" i="1"/>
  <c r="B4" i="1"/>
  <c r="D105" i="1" a="1"/>
  <c r="D105" i="1" s="1"/>
  <c r="D107" i="1" s="1"/>
  <c r="C105" i="1" a="1"/>
  <c r="C105" i="1" s="1"/>
  <c r="C107" i="1" s="1"/>
  <c r="H103" i="1"/>
  <c r="H102" i="1"/>
  <c r="H101" i="1"/>
  <c r="H100" i="1"/>
  <c r="H99" i="1"/>
  <c r="H98" i="1"/>
  <c r="H97" i="1"/>
  <c r="H96" i="1"/>
  <c r="H95" i="1"/>
  <c r="H94" i="1"/>
  <c r="H93" i="1"/>
  <c r="D87" i="1" a="1"/>
  <c r="D87" i="1" s="1"/>
  <c r="D89" i="1" s="1"/>
  <c r="C87" i="1" a="1"/>
  <c r="C87" i="1" s="1"/>
  <c r="C89" i="1" s="1"/>
  <c r="H85" i="1"/>
  <c r="H84" i="1"/>
  <c r="H83" i="1"/>
  <c r="H82" i="1"/>
  <c r="H81" i="1"/>
  <c r="H80" i="1"/>
  <c r="H79" i="1"/>
  <c r="H78" i="1"/>
  <c r="H77" i="1"/>
  <c r="H76" i="1"/>
  <c r="H75" i="1"/>
  <c r="D69" i="1" a="1"/>
  <c r="D69" i="1" s="1"/>
  <c r="C69" i="1" a="1"/>
  <c r="C69" i="1" s="1"/>
  <c r="C71" i="1" s="1"/>
  <c r="H67" i="1"/>
  <c r="H66" i="1"/>
  <c r="H65" i="1"/>
  <c r="H64" i="1"/>
  <c r="H63" i="1"/>
  <c r="H62" i="1"/>
  <c r="H61" i="1"/>
  <c r="H60" i="1"/>
  <c r="H59" i="1"/>
  <c r="H58" i="1"/>
  <c r="H57" i="1"/>
  <c r="D51" i="1" a="1"/>
  <c r="D51" i="1" s="1"/>
  <c r="D53" i="1" s="1"/>
  <c r="C51" i="1" a="1"/>
  <c r="C51" i="1" s="1"/>
  <c r="C53" i="1" s="1"/>
  <c r="H49" i="1"/>
  <c r="H48" i="1"/>
  <c r="H47" i="1"/>
  <c r="H46" i="1"/>
  <c r="H45" i="1"/>
  <c r="H44" i="1"/>
  <c r="H43" i="1"/>
  <c r="H42" i="1"/>
  <c r="H41" i="1"/>
  <c r="H40" i="1"/>
  <c r="D34" i="1" a="1"/>
  <c r="D34" i="1" s="1"/>
  <c r="D36" i="1" s="1"/>
  <c r="H32" i="1"/>
  <c r="H31" i="1"/>
  <c r="H30" i="1"/>
  <c r="H29" i="1"/>
  <c r="H28" i="1"/>
  <c r="H27" i="1"/>
  <c r="H26" i="1"/>
  <c r="H25" i="1"/>
  <c r="H24" i="1"/>
  <c r="H23" i="1"/>
  <c r="H22" i="1"/>
  <c r="H4" i="1"/>
  <c r="H5" i="1"/>
  <c r="H7" i="1"/>
  <c r="H9" i="1"/>
  <c r="H10" i="1"/>
  <c r="H11" i="1"/>
  <c r="H12" i="1"/>
  <c r="H13" i="1"/>
  <c r="H14" i="1"/>
  <c r="H3" i="1"/>
  <c r="D16" i="1" l="1" a="1"/>
  <c r="D16" i="1" s="1"/>
  <c r="D18" i="1" s="1"/>
  <c r="P121" i="1"/>
  <c r="P122" i="1"/>
  <c r="P114" i="1"/>
  <c r="P115" i="1"/>
  <c r="H87" i="1" a="1"/>
  <c r="H87" i="1" s="1"/>
  <c r="C16" i="1" a="1"/>
  <c r="C16" i="1" s="1"/>
  <c r="H16" i="1" a="1"/>
  <c r="H16" i="1" s="1"/>
  <c r="H105" i="1" a="1"/>
  <c r="H105" i="1" s="1"/>
  <c r="H51" i="1" a="1"/>
  <c r="H51" i="1" s="1"/>
  <c r="H69" i="1" a="1"/>
  <c r="H69" i="1" s="1"/>
  <c r="D71" i="1"/>
  <c r="H34" i="1" a="1"/>
  <c r="H34" i="1" s="1"/>
  <c r="H18" i="1" l="1"/>
  <c r="C18" i="1"/>
  <c r="H89" i="1"/>
  <c r="H107" i="1"/>
  <c r="H71" i="1"/>
  <c r="H53" i="1"/>
  <c r="H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<sst xmlns="http://schemas.openxmlformats.org/spreadsheetml/2006/main" count="162" uniqueCount="70">
  <si>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Components</t>
  </si>
  <si>
    <t>Number</t>
  </si>
  <si>
    <t>Code (words)</t>
  </si>
  <si>
    <t>Data (words)</t>
  </si>
  <si>
    <t>Typical KIPS</t>
  </si>
  <si>
    <t>Typical frequency</t>
  </si>
  <si>
    <t>Acquisition Frequency</t>
  </si>
  <si>
    <t>KIPS</t>
  </si>
  <si>
    <t>ADCS</t>
  </si>
  <si>
    <t>Total Code</t>
  </si>
  <si>
    <t>Total Data</t>
  </si>
  <si>
    <t>Margined Code</t>
  </si>
  <si>
    <t>Margined Data</t>
  </si>
  <si>
    <t>Margined KIPS</t>
  </si>
  <si>
    <t>PS</t>
  </si>
  <si>
    <t>TTMTC</t>
  </si>
  <si>
    <t>TCS</t>
  </si>
  <si>
    <t>EPS</t>
  </si>
  <si>
    <t>OS</t>
  </si>
  <si>
    <t>Payload</t>
  </si>
  <si>
    <t>TOTAL</t>
  </si>
  <si>
    <t>Communication</t>
  </si>
  <si>
    <t>Throughput</t>
  </si>
  <si>
    <t>Margined</t>
  </si>
  <si>
    <t>Code</t>
  </si>
  <si>
    <t>Data</t>
  </si>
  <si>
    <t>Manoeuvering</t>
  </si>
  <si>
    <t>[kb]</t>
  </si>
  <si>
    <t>Total Throughput</t>
  </si>
  <si>
    <t>[KIPS]</t>
  </si>
  <si>
    <t>Total Memory</t>
  </si>
  <si>
    <t>[Mb]</t>
  </si>
  <si>
    <t>Total KIPS</t>
  </si>
  <si>
    <t>Reaction wheels control</t>
  </si>
  <si>
    <t>Thruster control</t>
  </si>
  <si>
    <t>Star tracker</t>
  </si>
  <si>
    <t>Error determination</t>
  </si>
  <si>
    <t>Kinematic integration</t>
  </si>
  <si>
    <t>Attitude determination</t>
  </si>
  <si>
    <t>Attitude control</t>
  </si>
  <si>
    <t>Complex ephemeris</t>
  </si>
  <si>
    <t>Orbit Propagation</t>
  </si>
  <si>
    <t>Tank</t>
  </si>
  <si>
    <t>Main engine</t>
  </si>
  <si>
    <t>Tank control valve</t>
  </si>
  <si>
    <t>Tank pressure sensor</t>
  </si>
  <si>
    <t>S-band LGA</t>
  </si>
  <si>
    <t>Transponder 2 (Uplink)</t>
  </si>
  <si>
    <t>Transponder 2 (Downlink)</t>
  </si>
  <si>
    <t>Thermal control</t>
  </si>
  <si>
    <t>Solar panels</t>
  </si>
  <si>
    <t>Batteries</t>
  </si>
  <si>
    <t>Cables &amp; Harness</t>
  </si>
  <si>
    <t>Power voltage control</t>
  </si>
  <si>
    <t>Power current control</t>
  </si>
  <si>
    <t>I/O Device handlers</t>
  </si>
  <si>
    <t>Test &amp; Diagnostic</t>
  </si>
  <si>
    <t>Math utilities</t>
  </si>
  <si>
    <t>Executive</t>
  </si>
  <si>
    <t>Run time kernel</t>
  </si>
  <si>
    <t>Complex autonomy</t>
  </si>
  <si>
    <t>Fault detection (monitors)</t>
  </si>
  <si>
    <t>Fault correction</t>
  </si>
  <si>
    <t>Fine pointing Sun sensor</t>
  </si>
  <si>
    <t>Rate integrating gyro</t>
  </si>
  <si>
    <t>Sun acquisition sensor</t>
  </si>
  <si>
    <t>NOTA: non ho messo le valves dei branches (sono 8 in totale)</t>
  </si>
  <si>
    <t>NOTA: non ho messo i pressure sensor dei branches (sono 2 in totale)</t>
  </si>
  <si>
    <t>S-band HGA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</si>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</sst>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24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11" xfId="0" applyFont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5" xfId="0" applyFont="1" applyBorder="1"/>
    <xf numFmtId="0" fontId="1" fillId="0" borderId="30" xfId="0" applyFont="1" applyBorder="1"/>
    <xf numFmtId="0" fontId="0" fillId="3" borderId="32" xfId="0" applyFill="1" applyBorder="1"/>
    <xf numFmtId="0" fontId="0" fillId="3" borderId="33" xfId="0" applyFill="1" applyBorder="1"/>
    <xf numFmtId="0" fontId="2" fillId="3" borderId="0" xfId="0" applyFont="1" applyFill="1"/>
    <xf numFmtId="0" fontId="1" fillId="0" borderId="3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I100" sqref="I100"/>
    </sheetView>
  </sheetViews>
  <sheetFormatPr defaultRowHeight="14.4" x14ac:dyDescent="0.3"/>
  <cols>
    <col min="1" max="1" width="22.44140625" bestFit="1" customWidth="1"/>
    <col min="2" max="2" width="11" bestFit="1" customWidth="1"/>
    <col min="3" max="3" width="14" bestFit="1" customWidth="1"/>
    <col min="4" max="4" width="13.5546875" bestFit="1" customWidth="1"/>
    <col min="5" max="5" width="11.109375" bestFit="1" customWidth="1"/>
    <col min="6" max="6" width="16" bestFit="1" customWidth="1"/>
    <col min="7" max="7" width="19.77734375" bestFit="1" customWidth="1"/>
    <col min="8" max="8" width="13.44140625" bestFit="1" customWidth="1"/>
    <col min="9" max="10" width="7.77734375" bestFit="1" customWidth="1"/>
    <col min="11" max="11" width="7" bestFit="1" customWidth="1"/>
    <col min="13" max="13" width="10" bestFit="1" customWidth="1"/>
    <col min="14" max="14" width="9.5546875" bestFit="1" customWidth="1"/>
    <col min="15" max="15" width="15.77734375" bestFit="1" customWidth="1"/>
    <col min="16" max="16" width="12.88671875" bestFit="1" customWidth="1"/>
    <col min="22" max="22" width="9.88671875" bestFit="1" customWidth="1"/>
    <col min="23" max="23" width="9.5546875" bestFit="1" customWidth="1"/>
    <col min="24" max="24" width="15.109375" bestFit="1" customWidth="1"/>
    <col min="25" max="25" width="12.5546875" bestFit="1" customWidth="1"/>
  </cols>
  <sheetData>
    <row r="1" spans="1:8" ht="15" thickBot="1" x14ac:dyDescent="0.35">
      <c r="A1" s="47" t="s">
        <v>8</v>
      </c>
      <c r="B1" s="48"/>
      <c r="C1" s="48"/>
      <c r="D1" s="48"/>
      <c r="E1" s="48"/>
      <c r="F1" s="48"/>
      <c r="G1" s="48"/>
      <c r="H1" s="49"/>
    </row>
    <row r="2" spans="1:8" x14ac:dyDescent="0.3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20" t="s">
        <v>7</v>
      </c>
    </row>
    <row r="3" spans="1:8" x14ac:dyDescent="0.3">
      <c r="A3" s="32" t="s">
        <v>33</v>
      </c>
      <c r="B3" s="33">
        <v>4</v>
      </c>
      <c r="C3" s="33">
        <v>1000</v>
      </c>
      <c r="D3" s="33">
        <v>300</v>
      </c>
      <c r="E3" s="33">
        <v>5</v>
      </c>
      <c r="F3" s="33">
        <v>2</v>
      </c>
      <c r="G3" s="33">
        <v>1</v>
      </c>
      <c r="H3" s="34">
        <f>E3*G3/F3</f>
        <v>2.5</v>
      </c>
    </row>
    <row r="4" spans="1:8" x14ac:dyDescent="0.3">
      <c r="A4" s="29" t="s">
        <v>34</v>
      </c>
      <c r="B4" s="30">
        <f>8*2</f>
        <v>16</v>
      </c>
      <c r="C4" s="30">
        <v>600</v>
      </c>
      <c r="D4" s="30">
        <v>400</v>
      </c>
      <c r="E4" s="30">
        <v>1.2</v>
      </c>
      <c r="F4" s="30">
        <v>2</v>
      </c>
      <c r="G4" s="30">
        <v>1</v>
      </c>
      <c r="H4" s="31">
        <f t="shared" ref="H4:H14" si="0">E4*G4/F4</f>
        <v>0.6</v>
      </c>
    </row>
    <row r="5" spans="1:8" x14ac:dyDescent="0.3">
      <c r="A5" s="29" t="s">
        <v>35</v>
      </c>
      <c r="B5" s="30">
        <v>2</v>
      </c>
      <c r="C5" s="30">
        <v>2000</v>
      </c>
      <c r="D5" s="30">
        <v>15000</v>
      </c>
      <c r="E5" s="30">
        <v>2</v>
      </c>
      <c r="F5" s="30">
        <v>0.01</v>
      </c>
      <c r="G5" s="30">
        <v>1</v>
      </c>
      <c r="H5" s="31">
        <f t="shared" si="0"/>
        <v>200</v>
      </c>
    </row>
    <row r="6" spans="1:8" x14ac:dyDescent="0.3">
      <c r="A6" s="29" t="s">
        <v>64</v>
      </c>
      <c r="B6" s="30">
        <v>3</v>
      </c>
      <c r="C6" s="30">
        <f>0.8*1000</f>
        <v>800</v>
      </c>
      <c r="D6" s="30">
        <f>0.5*1000</f>
        <v>500</v>
      </c>
      <c r="E6" s="30">
        <v>9</v>
      </c>
      <c r="F6" s="30">
        <v>10</v>
      </c>
      <c r="G6" s="30">
        <v>10</v>
      </c>
      <c r="H6" s="31">
        <f t="shared" si="0"/>
        <v>9</v>
      </c>
    </row>
    <row r="7" spans="1:8" x14ac:dyDescent="0.3">
      <c r="A7" s="29" t="s">
        <v>63</v>
      </c>
      <c r="B7" s="30">
        <v>2</v>
      </c>
      <c r="C7" s="30">
        <v>500</v>
      </c>
      <c r="D7" s="30">
        <v>100</v>
      </c>
      <c r="E7" s="30">
        <v>1</v>
      </c>
      <c r="F7" s="30">
        <v>1</v>
      </c>
      <c r="G7" s="30">
        <v>1</v>
      </c>
      <c r="H7" s="31">
        <f>E7*G7/F7</f>
        <v>1</v>
      </c>
    </row>
    <row r="8" spans="1:8" x14ac:dyDescent="0.3">
      <c r="A8" s="40" t="s">
        <v>65</v>
      </c>
      <c r="B8" s="41">
        <v>3</v>
      </c>
      <c r="C8" s="42" t="s">
        <v>69</v>
      </c>
      <c r="D8" s="42" t="s">
        <v>69</v>
      </c>
      <c r="E8" s="42" t="s">
        <v>69</v>
      </c>
      <c r="F8" s="42" t="s">
        <v>69</v>
      </c>
      <c r="G8" s="42" t="s">
        <v>69</v>
      </c>
      <c r="H8" s="42" t="s">
        <v>69</v>
      </c>
    </row>
    <row r="9" spans="1:8" x14ac:dyDescent="0.3">
      <c r="A9" s="29" t="s">
        <v>37</v>
      </c>
      <c r="B9" s="30">
        <v>1</v>
      </c>
      <c r="C9" s="30">
        <v>2000</v>
      </c>
      <c r="D9" s="30">
        <v>200</v>
      </c>
      <c r="E9" s="30">
        <v>15</v>
      </c>
      <c r="F9" s="30">
        <v>10</v>
      </c>
      <c r="G9" s="30">
        <v>10</v>
      </c>
      <c r="H9" s="31">
        <f t="shared" si="0"/>
        <v>15</v>
      </c>
    </row>
    <row r="10" spans="1:8" x14ac:dyDescent="0.3">
      <c r="A10" s="29" t="s">
        <v>36</v>
      </c>
      <c r="B10" s="30">
        <v>1</v>
      </c>
      <c r="C10" s="30">
        <v>1000</v>
      </c>
      <c r="D10" s="30">
        <v>100</v>
      </c>
      <c r="E10" s="30">
        <v>12</v>
      </c>
      <c r="F10" s="30">
        <v>10</v>
      </c>
      <c r="G10" s="30">
        <v>10</v>
      </c>
      <c r="H10" s="31">
        <f t="shared" si="0"/>
        <v>12</v>
      </c>
    </row>
    <row r="11" spans="1:8" x14ac:dyDescent="0.3">
      <c r="A11" s="29" t="s">
        <v>38</v>
      </c>
      <c r="B11" s="30">
        <v>1</v>
      </c>
      <c r="C11" s="30">
        <v>15000</v>
      </c>
      <c r="D11" s="30">
        <v>3500</v>
      </c>
      <c r="E11" s="30">
        <v>150</v>
      </c>
      <c r="F11" s="30">
        <v>10</v>
      </c>
      <c r="G11" s="30">
        <v>10</v>
      </c>
      <c r="H11" s="31">
        <f t="shared" si="0"/>
        <v>150</v>
      </c>
    </row>
    <row r="12" spans="1:8" x14ac:dyDescent="0.3">
      <c r="A12" s="29" t="s">
        <v>39</v>
      </c>
      <c r="B12" s="30">
        <v>1</v>
      </c>
      <c r="C12" s="30">
        <v>24000</v>
      </c>
      <c r="D12" s="30">
        <v>4200</v>
      </c>
      <c r="E12" s="30">
        <v>60</v>
      </c>
      <c r="F12" s="30">
        <v>10</v>
      </c>
      <c r="G12" s="30">
        <v>10</v>
      </c>
      <c r="H12" s="31">
        <f t="shared" si="0"/>
        <v>60</v>
      </c>
    </row>
    <row r="13" spans="1:8" x14ac:dyDescent="0.3">
      <c r="A13" s="29" t="s">
        <v>40</v>
      </c>
      <c r="B13" s="30">
        <v>1</v>
      </c>
      <c r="C13" s="30">
        <v>3500</v>
      </c>
      <c r="D13" s="30">
        <v>2500</v>
      </c>
      <c r="E13" s="30">
        <v>4</v>
      </c>
      <c r="F13" s="30">
        <v>0.5</v>
      </c>
      <c r="G13" s="30">
        <v>1</v>
      </c>
      <c r="H13" s="31">
        <f t="shared" si="0"/>
        <v>8</v>
      </c>
    </row>
    <row r="14" spans="1:8" x14ac:dyDescent="0.3">
      <c r="A14" s="29" t="s">
        <v>41</v>
      </c>
      <c r="B14" s="30">
        <v>1</v>
      </c>
      <c r="C14" s="30">
        <v>13000</v>
      </c>
      <c r="D14" s="30">
        <v>4000</v>
      </c>
      <c r="E14" s="30">
        <v>20</v>
      </c>
      <c r="F14" s="30">
        <v>1</v>
      </c>
      <c r="G14" s="30">
        <v>1</v>
      </c>
      <c r="H14" s="31">
        <f t="shared" si="0"/>
        <v>20</v>
      </c>
    </row>
    <row r="15" spans="1:8" x14ac:dyDescent="0.3">
      <c r="A15" s="2"/>
      <c r="B15" s="1"/>
      <c r="C15" s="12" t="s">
        <v>9</v>
      </c>
      <c r="D15" s="12" t="s">
        <v>10</v>
      </c>
      <c r="E15" s="12"/>
      <c r="F15" s="12"/>
      <c r="G15" s="12"/>
      <c r="H15" s="21" t="s">
        <v>32</v>
      </c>
    </row>
    <row r="16" spans="1:8" x14ac:dyDescent="0.3">
      <c r="A16" s="2"/>
      <c r="B16" s="1"/>
      <c r="C16" s="1" t="e" cm="1">
        <f t="array" ref="C16">SUM(($B3:$B14*C3:C14))</f>
        <v>#VALUE!</v>
      </c>
      <c r="D16" s="1" t="e" cm="1">
        <f t="array" ref="D16">SUM(($B3:$B14*D3:D14))</f>
        <v>#VALUE!</v>
      </c>
      <c r="E16" s="1"/>
      <c r="F16" s="1"/>
      <c r="G16" s="1"/>
      <c r="H16" s="3" t="e" cm="1">
        <f t="array" ref="H16">SUM(($B3:$B14*H3:H14))</f>
        <v>#VALUE!</v>
      </c>
    </row>
    <row r="17" spans="1:9" x14ac:dyDescent="0.3">
      <c r="A17" s="2"/>
      <c r="B17" s="1"/>
      <c r="C17" s="12" t="s">
        <v>11</v>
      </c>
      <c r="D17" s="12" t="s">
        <v>12</v>
      </c>
      <c r="E17" s="12"/>
      <c r="F17" s="12"/>
      <c r="G17" s="12"/>
      <c r="H17" s="21" t="s">
        <v>13</v>
      </c>
    </row>
    <row r="18" spans="1:9" ht="15" thickBot="1" x14ac:dyDescent="0.35">
      <c r="A18" s="4"/>
      <c r="B18" s="5"/>
      <c r="C18" s="5" t="e">
        <f>(1+400/100)*C16</f>
        <v>#VALUE!</v>
      </c>
      <c r="D18" s="5" t="e">
        <f>(1+400/100)*D16</f>
        <v>#VALUE!</v>
      </c>
      <c r="E18" s="5"/>
      <c r="F18" s="5"/>
      <c r="G18" s="5"/>
      <c r="H18" s="6" t="e">
        <f t="shared" ref="H18" si="1">(1+400/100)*H16</f>
        <v>#VALUE!</v>
      </c>
    </row>
    <row r="19" spans="1:9" ht="15" thickBot="1" x14ac:dyDescent="0.35"/>
    <row r="20" spans="1:9" ht="15" thickBot="1" x14ac:dyDescent="0.35">
      <c r="A20" s="43" t="s">
        <v>14</v>
      </c>
      <c r="B20" s="44"/>
      <c r="C20" s="44"/>
      <c r="D20" s="44"/>
      <c r="E20" s="44"/>
      <c r="F20" s="44"/>
      <c r="G20" s="44"/>
      <c r="H20" s="45"/>
    </row>
    <row r="21" spans="1:9" x14ac:dyDescent="0.3">
      <c r="A21" s="18" t="s">
        <v>0</v>
      </c>
      <c r="B21" s="19" t="s">
        <v>1</v>
      </c>
      <c r="C21" s="19" t="s">
        <v>2</v>
      </c>
      <c r="D21" s="19" t="s">
        <v>3</v>
      </c>
      <c r="E21" s="19" t="s">
        <v>4</v>
      </c>
      <c r="F21" s="19" t="s">
        <v>5</v>
      </c>
      <c r="G21" s="19" t="s">
        <v>6</v>
      </c>
      <c r="H21" s="20" t="s">
        <v>7</v>
      </c>
    </row>
    <row r="22" spans="1:9" x14ac:dyDescent="0.3">
      <c r="A22" s="32" t="s">
        <v>42</v>
      </c>
      <c r="B22" s="33">
        <v>1</v>
      </c>
      <c r="C22" s="33">
        <v>0</v>
      </c>
      <c r="D22" s="33">
        <v>0</v>
      </c>
      <c r="E22" s="33">
        <v>0</v>
      </c>
      <c r="F22" s="33">
        <v>2</v>
      </c>
      <c r="G22" s="33">
        <v>0</v>
      </c>
      <c r="H22" s="34">
        <f>E22*G22/F22</f>
        <v>0</v>
      </c>
    </row>
    <row r="23" spans="1:9" x14ac:dyDescent="0.3">
      <c r="A23" s="29" t="s">
        <v>43</v>
      </c>
      <c r="B23" s="30">
        <v>1</v>
      </c>
      <c r="C23" s="30">
        <v>1200</v>
      </c>
      <c r="D23" s="30">
        <v>1500</v>
      </c>
      <c r="E23" s="30">
        <v>5</v>
      </c>
      <c r="F23" s="30">
        <v>0.1</v>
      </c>
      <c r="G23" s="30">
        <v>0.1</v>
      </c>
      <c r="H23" s="31">
        <f t="shared" ref="H23:H32" si="2">E23*G23/F23</f>
        <v>5</v>
      </c>
    </row>
    <row r="24" spans="1:9" x14ac:dyDescent="0.3">
      <c r="A24" s="29" t="s">
        <v>44</v>
      </c>
      <c r="B24" s="30">
        <v>2</v>
      </c>
      <c r="C24" s="30">
        <v>800</v>
      </c>
      <c r="D24" s="30">
        <v>1500</v>
      </c>
      <c r="E24" s="30">
        <v>3</v>
      </c>
      <c r="F24" s="30">
        <v>0.1</v>
      </c>
      <c r="G24" s="30">
        <v>0.1</v>
      </c>
      <c r="H24" s="31">
        <f t="shared" si="2"/>
        <v>3.0000000000000004</v>
      </c>
      <c r="I24" t="s">
        <v>66</v>
      </c>
    </row>
    <row r="25" spans="1:9" x14ac:dyDescent="0.3">
      <c r="A25" s="29" t="s">
        <v>45</v>
      </c>
      <c r="B25" s="30">
        <v>1</v>
      </c>
      <c r="C25" s="30">
        <v>800</v>
      </c>
      <c r="D25" s="30">
        <v>1500</v>
      </c>
      <c r="E25" s="30">
        <v>3</v>
      </c>
      <c r="F25" s="30">
        <v>0.1</v>
      </c>
      <c r="G25" s="30">
        <v>0.1</v>
      </c>
      <c r="H25" s="31">
        <f t="shared" si="2"/>
        <v>3.0000000000000004</v>
      </c>
      <c r="I25" t="s">
        <v>67</v>
      </c>
    </row>
    <row r="26" spans="1:9" hidden="1" x14ac:dyDescent="0.3">
      <c r="A26" s="2"/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3">
        <f t="shared" si="2"/>
        <v>0</v>
      </c>
    </row>
    <row r="27" spans="1:9" hidden="1" x14ac:dyDescent="0.3">
      <c r="A27" s="2"/>
      <c r="B27" s="1">
        <v>0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  <c r="H27" s="3">
        <f t="shared" si="2"/>
        <v>0</v>
      </c>
    </row>
    <row r="28" spans="1:9" hidden="1" x14ac:dyDescent="0.3">
      <c r="A28" s="2"/>
      <c r="B28" s="1">
        <v>0</v>
      </c>
      <c r="C28" s="1">
        <v>0</v>
      </c>
      <c r="D28" s="1">
        <v>0</v>
      </c>
      <c r="E28" s="1">
        <v>0</v>
      </c>
      <c r="F28" s="1">
        <v>10</v>
      </c>
      <c r="G28" s="1">
        <v>0</v>
      </c>
      <c r="H28" s="3">
        <f t="shared" si="2"/>
        <v>0</v>
      </c>
    </row>
    <row r="29" spans="1:9" hidden="1" x14ac:dyDescent="0.3">
      <c r="A29" s="2"/>
      <c r="B29" s="1">
        <v>0</v>
      </c>
      <c r="C29" s="1">
        <v>0</v>
      </c>
      <c r="D29" s="1">
        <v>0</v>
      </c>
      <c r="E29" s="1">
        <v>0</v>
      </c>
      <c r="F29" s="1">
        <v>10</v>
      </c>
      <c r="G29" s="1">
        <v>0</v>
      </c>
      <c r="H29" s="3">
        <f t="shared" si="2"/>
        <v>0</v>
      </c>
    </row>
    <row r="30" spans="1:9" hidden="1" x14ac:dyDescent="0.3">
      <c r="A30" s="2"/>
      <c r="B30" s="1">
        <v>0</v>
      </c>
      <c r="C30" s="1">
        <v>0</v>
      </c>
      <c r="D30" s="1">
        <v>0</v>
      </c>
      <c r="E30" s="1">
        <v>0</v>
      </c>
      <c r="F30" s="1">
        <v>10</v>
      </c>
      <c r="G30" s="1">
        <v>0</v>
      </c>
      <c r="H30" s="3">
        <f t="shared" si="2"/>
        <v>0</v>
      </c>
    </row>
    <row r="31" spans="1:9" hidden="1" x14ac:dyDescent="0.3">
      <c r="A31" s="2"/>
      <c r="B31" s="1">
        <v>0</v>
      </c>
      <c r="C31" s="1">
        <v>0</v>
      </c>
      <c r="D31" s="1">
        <v>0</v>
      </c>
      <c r="E31" s="1">
        <v>0</v>
      </c>
      <c r="F31" s="1">
        <v>0.5</v>
      </c>
      <c r="G31" s="1">
        <v>0</v>
      </c>
      <c r="H31" s="3">
        <f t="shared" si="2"/>
        <v>0</v>
      </c>
    </row>
    <row r="32" spans="1:9" hidden="1" x14ac:dyDescent="0.3">
      <c r="A32" s="2"/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3">
        <f t="shared" si="2"/>
        <v>0</v>
      </c>
    </row>
    <row r="33" spans="1:8" x14ac:dyDescent="0.3">
      <c r="A33" s="2"/>
      <c r="B33" s="1"/>
      <c r="C33" s="12" t="s">
        <v>9</v>
      </c>
      <c r="D33" s="12" t="s">
        <v>10</v>
      </c>
      <c r="E33" s="12"/>
      <c r="F33" s="12"/>
      <c r="G33" s="12"/>
      <c r="H33" s="21" t="s">
        <v>32</v>
      </c>
    </row>
    <row r="34" spans="1:8" x14ac:dyDescent="0.3">
      <c r="A34" s="2"/>
      <c r="B34" s="1"/>
      <c r="C34" s="1" cm="1">
        <f t="array" ref="C34">SUM(($B22:$B32*$C22:$C32))</f>
        <v>3600</v>
      </c>
      <c r="D34" s="1" cm="1">
        <f t="array" ref="D34">SUM(($B22:$B32*D22:D32))</f>
        <v>6000</v>
      </c>
      <c r="E34" s="1"/>
      <c r="F34" s="1"/>
      <c r="G34" s="1"/>
      <c r="H34" s="3" cm="1">
        <f t="array" ref="H34">SUM(($B22:$B32*H22:H32))</f>
        <v>14</v>
      </c>
    </row>
    <row r="35" spans="1:8" x14ac:dyDescent="0.3">
      <c r="A35" s="2"/>
      <c r="B35" s="1"/>
      <c r="C35" s="12" t="s">
        <v>11</v>
      </c>
      <c r="D35" s="12" t="s">
        <v>12</v>
      </c>
      <c r="E35" s="12"/>
      <c r="F35" s="12"/>
      <c r="G35" s="12"/>
      <c r="H35" s="21" t="s">
        <v>13</v>
      </c>
    </row>
    <row r="36" spans="1:8" ht="15" thickBot="1" x14ac:dyDescent="0.35">
      <c r="A36" s="4"/>
      <c r="B36" s="5"/>
      <c r="C36" s="5">
        <f>(1+400/100)*C34</f>
        <v>18000</v>
      </c>
      <c r="D36" s="5">
        <f>(1+400/100)*D34</f>
        <v>30000</v>
      </c>
      <c r="E36" s="5"/>
      <c r="F36" s="5"/>
      <c r="G36" s="5"/>
      <c r="H36" s="6">
        <f t="shared" ref="H36" si="3">(1+400/100)*H34</f>
        <v>70</v>
      </c>
    </row>
    <row r="37" spans="1:8" ht="15" thickBot="1" x14ac:dyDescent="0.35"/>
    <row r="38" spans="1:8" ht="15" thickBot="1" x14ac:dyDescent="0.35">
      <c r="A38" s="43" t="s">
        <v>15</v>
      </c>
      <c r="B38" s="44"/>
      <c r="C38" s="44"/>
      <c r="D38" s="44"/>
      <c r="E38" s="44"/>
      <c r="F38" s="44"/>
      <c r="G38" s="44"/>
      <c r="H38" s="45"/>
    </row>
    <row r="39" spans="1:8" x14ac:dyDescent="0.3">
      <c r="A39" s="18" t="s">
        <v>0</v>
      </c>
      <c r="B39" s="19" t="s">
        <v>1</v>
      </c>
      <c r="C39" s="19" t="s">
        <v>2</v>
      </c>
      <c r="D39" s="19" t="s">
        <v>3</v>
      </c>
      <c r="E39" s="19" t="s">
        <v>4</v>
      </c>
      <c r="F39" s="19" t="s">
        <v>5</v>
      </c>
      <c r="G39" s="19" t="s">
        <v>6</v>
      </c>
      <c r="H39" s="20" t="s">
        <v>7</v>
      </c>
    </row>
    <row r="40" spans="1:8" x14ac:dyDescent="0.3">
      <c r="A40" s="32" t="s">
        <v>68</v>
      </c>
      <c r="B40" s="33">
        <v>1</v>
      </c>
      <c r="C40" s="33">
        <v>0</v>
      </c>
      <c r="D40" s="33">
        <v>0</v>
      </c>
      <c r="E40" s="33">
        <v>0</v>
      </c>
      <c r="F40" s="33">
        <v>2</v>
      </c>
      <c r="G40" s="33">
        <v>0</v>
      </c>
      <c r="H40" s="34">
        <f>E40*G40/F40</f>
        <v>0</v>
      </c>
    </row>
    <row r="41" spans="1:8" x14ac:dyDescent="0.3">
      <c r="A41" s="29" t="s">
        <v>46</v>
      </c>
      <c r="B41" s="30">
        <v>2</v>
      </c>
      <c r="C41" s="30">
        <v>0</v>
      </c>
      <c r="D41" s="30">
        <v>0</v>
      </c>
      <c r="E41" s="30">
        <v>0</v>
      </c>
      <c r="F41" s="30">
        <v>2</v>
      </c>
      <c r="G41" s="30">
        <v>0</v>
      </c>
      <c r="H41" s="31">
        <f t="shared" ref="H41:H49" si="4">E41*G41/F41</f>
        <v>0</v>
      </c>
    </row>
    <row r="42" spans="1:8" x14ac:dyDescent="0.3">
      <c r="A42" s="29" t="s">
        <v>47</v>
      </c>
      <c r="B42" s="30">
        <v>1</v>
      </c>
      <c r="C42" s="30">
        <v>1000</v>
      </c>
      <c r="D42" s="30">
        <v>4000</v>
      </c>
      <c r="E42" s="30">
        <v>7</v>
      </c>
      <c r="F42" s="30">
        <v>10</v>
      </c>
      <c r="G42" s="30">
        <v>10</v>
      </c>
      <c r="H42" s="31">
        <f t="shared" si="4"/>
        <v>7</v>
      </c>
    </row>
    <row r="43" spans="1:8" x14ac:dyDescent="0.3">
      <c r="A43" s="29" t="s">
        <v>48</v>
      </c>
      <c r="B43" s="30">
        <v>1</v>
      </c>
      <c r="C43" s="30">
        <v>1000</v>
      </c>
      <c r="D43" s="30">
        <v>2500</v>
      </c>
      <c r="E43" s="30">
        <v>3</v>
      </c>
      <c r="F43" s="30">
        <v>10</v>
      </c>
      <c r="G43" s="30">
        <v>10</v>
      </c>
      <c r="H43" s="31">
        <f t="shared" si="4"/>
        <v>3</v>
      </c>
    </row>
    <row r="44" spans="1:8" hidden="1" x14ac:dyDescent="0.3">
      <c r="A44" s="2"/>
      <c r="B44" s="1">
        <v>0</v>
      </c>
      <c r="C44" s="1">
        <v>0</v>
      </c>
      <c r="D44" s="1">
        <v>0</v>
      </c>
      <c r="E44" s="1">
        <v>0</v>
      </c>
      <c r="F44" s="1">
        <v>10</v>
      </c>
      <c r="G44" s="1">
        <v>0</v>
      </c>
      <c r="H44" s="3">
        <f t="shared" si="4"/>
        <v>0</v>
      </c>
    </row>
    <row r="45" spans="1:8" hidden="1" x14ac:dyDescent="0.3">
      <c r="A45" s="2"/>
      <c r="B45" s="1">
        <v>0</v>
      </c>
      <c r="C45" s="1">
        <v>0</v>
      </c>
      <c r="D45" s="1">
        <v>0</v>
      </c>
      <c r="E45" s="1">
        <v>0</v>
      </c>
      <c r="F45" s="1">
        <v>10</v>
      </c>
      <c r="G45" s="1">
        <v>0</v>
      </c>
      <c r="H45" s="3">
        <f t="shared" si="4"/>
        <v>0</v>
      </c>
    </row>
    <row r="46" spans="1:8" hidden="1" x14ac:dyDescent="0.3">
      <c r="A46" s="2"/>
      <c r="B46" s="1">
        <v>0</v>
      </c>
      <c r="C46" s="1">
        <v>0</v>
      </c>
      <c r="D46" s="1">
        <v>0</v>
      </c>
      <c r="E46" s="1">
        <v>0</v>
      </c>
      <c r="F46" s="1">
        <v>10</v>
      </c>
      <c r="G46" s="1">
        <v>0</v>
      </c>
      <c r="H46" s="3">
        <f t="shared" si="4"/>
        <v>0</v>
      </c>
    </row>
    <row r="47" spans="1:8" hidden="1" x14ac:dyDescent="0.3">
      <c r="A47" s="2"/>
      <c r="B47" s="1">
        <v>0</v>
      </c>
      <c r="C47" s="1">
        <v>0</v>
      </c>
      <c r="D47" s="1">
        <v>0</v>
      </c>
      <c r="E47" s="1">
        <v>0</v>
      </c>
      <c r="F47" s="1">
        <v>10</v>
      </c>
      <c r="G47" s="1">
        <v>0</v>
      </c>
      <c r="H47" s="3">
        <f t="shared" si="4"/>
        <v>0</v>
      </c>
    </row>
    <row r="48" spans="1:8" hidden="1" x14ac:dyDescent="0.3">
      <c r="A48" s="2"/>
      <c r="B48" s="1">
        <v>0</v>
      </c>
      <c r="C48" s="1">
        <v>0</v>
      </c>
      <c r="D48" s="1">
        <v>0</v>
      </c>
      <c r="E48" s="1">
        <v>0</v>
      </c>
      <c r="F48" s="1">
        <v>0.5</v>
      </c>
      <c r="G48" s="1">
        <v>0</v>
      </c>
      <c r="H48" s="3">
        <f t="shared" si="4"/>
        <v>0</v>
      </c>
    </row>
    <row r="49" spans="1:8" hidden="1" x14ac:dyDescent="0.3">
      <c r="A49" s="2"/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3">
        <f t="shared" si="4"/>
        <v>0</v>
      </c>
    </row>
    <row r="50" spans="1:8" x14ac:dyDescent="0.3">
      <c r="A50" s="2"/>
      <c r="B50" s="1"/>
      <c r="C50" s="12" t="s">
        <v>9</v>
      </c>
      <c r="D50" s="12" t="s">
        <v>10</v>
      </c>
      <c r="E50" s="12"/>
      <c r="F50" s="12"/>
      <c r="G50" s="12"/>
      <c r="H50" s="21" t="s">
        <v>32</v>
      </c>
    </row>
    <row r="51" spans="1:8" x14ac:dyDescent="0.3">
      <c r="A51" s="2"/>
      <c r="B51" s="1"/>
      <c r="C51" s="1" cm="1">
        <f t="array" ref="C51">SUM(($B40:$B49*C40:C49))</f>
        <v>2000</v>
      </c>
      <c r="D51" s="1" cm="1">
        <f t="array" ref="D51">SUM(($B40:$B49*D40:D49))</f>
        <v>6500</v>
      </c>
      <c r="E51" s="1"/>
      <c r="F51" s="1"/>
      <c r="G51" s="1"/>
      <c r="H51" s="3" cm="1">
        <f t="array" ref="H51">SUM(($B40:$B49*H40:H49))</f>
        <v>10</v>
      </c>
    </row>
    <row r="52" spans="1:8" x14ac:dyDescent="0.3">
      <c r="A52" s="2"/>
      <c r="B52" s="1"/>
      <c r="C52" s="12" t="s">
        <v>11</v>
      </c>
      <c r="D52" s="12" t="s">
        <v>12</v>
      </c>
      <c r="E52" s="12"/>
      <c r="F52" s="12"/>
      <c r="G52" s="12"/>
      <c r="H52" s="21" t="s">
        <v>13</v>
      </c>
    </row>
    <row r="53" spans="1:8" ht="15" thickBot="1" x14ac:dyDescent="0.35">
      <c r="A53" s="4"/>
      <c r="B53" s="5"/>
      <c r="C53" s="5">
        <f>(1+400/100)*C51</f>
        <v>10000</v>
      </c>
      <c r="D53" s="5">
        <f>(1+400/100)*D51</f>
        <v>32500</v>
      </c>
      <c r="E53" s="5"/>
      <c r="F53" s="5"/>
      <c r="G53" s="5"/>
      <c r="H53" s="6">
        <f t="shared" ref="H53" si="5">(1+400/100)*H51</f>
        <v>50</v>
      </c>
    </row>
    <row r="54" spans="1:8" ht="15" thickBot="1" x14ac:dyDescent="0.35"/>
    <row r="55" spans="1:8" ht="15" thickBot="1" x14ac:dyDescent="0.35">
      <c r="A55" s="43" t="s">
        <v>16</v>
      </c>
      <c r="B55" s="44"/>
      <c r="C55" s="44"/>
      <c r="D55" s="44"/>
      <c r="E55" s="44"/>
      <c r="F55" s="44"/>
      <c r="G55" s="44"/>
      <c r="H55" s="45"/>
    </row>
    <row r="56" spans="1:8" x14ac:dyDescent="0.3">
      <c r="A56" s="18" t="s">
        <v>0</v>
      </c>
      <c r="B56" s="19" t="s">
        <v>1</v>
      </c>
      <c r="C56" s="19" t="s">
        <v>2</v>
      </c>
      <c r="D56" s="19" t="s">
        <v>3</v>
      </c>
      <c r="E56" s="19" t="s">
        <v>4</v>
      </c>
      <c r="F56" s="19" t="s">
        <v>5</v>
      </c>
      <c r="G56" s="19" t="s">
        <v>6</v>
      </c>
      <c r="H56" s="20" t="s">
        <v>7</v>
      </c>
    </row>
    <row r="57" spans="1:8" x14ac:dyDescent="0.3">
      <c r="A57" s="32" t="s">
        <v>49</v>
      </c>
      <c r="B57" s="33">
        <v>1</v>
      </c>
      <c r="C57" s="33">
        <v>800</v>
      </c>
      <c r="D57" s="33">
        <v>1500</v>
      </c>
      <c r="E57" s="33">
        <v>3</v>
      </c>
      <c r="F57" s="33">
        <v>0.1</v>
      </c>
      <c r="G57" s="33">
        <v>0.1</v>
      </c>
      <c r="H57" s="34">
        <f>E57*G57/F57</f>
        <v>3.0000000000000004</v>
      </c>
    </row>
    <row r="58" spans="1:8" hidden="1" x14ac:dyDescent="0.3">
      <c r="A58" s="2"/>
      <c r="B58" s="1">
        <v>0</v>
      </c>
      <c r="C58" s="1">
        <v>0</v>
      </c>
      <c r="D58" s="1">
        <v>0</v>
      </c>
      <c r="E58" s="1">
        <v>0</v>
      </c>
      <c r="F58" s="1">
        <v>2</v>
      </c>
      <c r="G58" s="1">
        <v>0</v>
      </c>
      <c r="H58" s="3">
        <f t="shared" ref="H58:H67" si="6">E58*G58/F58</f>
        <v>0</v>
      </c>
    </row>
    <row r="59" spans="1:8" hidden="1" x14ac:dyDescent="0.3">
      <c r="A59" s="2"/>
      <c r="B59" s="1">
        <v>0</v>
      </c>
      <c r="C59" s="1">
        <v>0</v>
      </c>
      <c r="D59" s="1">
        <v>0</v>
      </c>
      <c r="E59" s="1">
        <v>0</v>
      </c>
      <c r="F59" s="1">
        <v>0.01</v>
      </c>
      <c r="G59" s="1">
        <v>0</v>
      </c>
      <c r="H59" s="3">
        <f t="shared" si="6"/>
        <v>0</v>
      </c>
    </row>
    <row r="60" spans="1:8" hidden="1" x14ac:dyDescent="0.3">
      <c r="A60" s="2"/>
      <c r="B60" s="1">
        <v>0</v>
      </c>
      <c r="C60" s="1">
        <v>0</v>
      </c>
      <c r="D60" s="1">
        <v>0</v>
      </c>
      <c r="E60" s="1">
        <v>0</v>
      </c>
      <c r="F60" s="1">
        <v>10</v>
      </c>
      <c r="G60" s="1">
        <v>0</v>
      </c>
      <c r="H60" s="3">
        <f t="shared" si="6"/>
        <v>0</v>
      </c>
    </row>
    <row r="61" spans="1:8" hidden="1" x14ac:dyDescent="0.3">
      <c r="A61" s="2"/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3">
        <f t="shared" si="6"/>
        <v>0</v>
      </c>
    </row>
    <row r="62" spans="1:8" hidden="1" x14ac:dyDescent="0.3">
      <c r="A62" s="2"/>
      <c r="B62" s="1">
        <v>0</v>
      </c>
      <c r="C62" s="1">
        <v>0</v>
      </c>
      <c r="D62" s="1">
        <v>0</v>
      </c>
      <c r="E62" s="1">
        <v>0</v>
      </c>
      <c r="F62" s="1">
        <v>10</v>
      </c>
      <c r="G62" s="1">
        <v>0</v>
      </c>
      <c r="H62" s="3">
        <f t="shared" si="6"/>
        <v>0</v>
      </c>
    </row>
    <row r="63" spans="1:8" hidden="1" x14ac:dyDescent="0.3">
      <c r="A63" s="2"/>
      <c r="B63" s="1">
        <v>0</v>
      </c>
      <c r="C63" s="1">
        <v>0</v>
      </c>
      <c r="D63" s="1">
        <v>0</v>
      </c>
      <c r="E63" s="1">
        <v>0</v>
      </c>
      <c r="F63" s="1">
        <v>10</v>
      </c>
      <c r="G63" s="1">
        <v>0</v>
      </c>
      <c r="H63" s="3">
        <f t="shared" si="6"/>
        <v>0</v>
      </c>
    </row>
    <row r="64" spans="1:8" hidden="1" x14ac:dyDescent="0.3">
      <c r="A64" s="2"/>
      <c r="B64" s="1">
        <v>0</v>
      </c>
      <c r="C64" s="1">
        <v>0</v>
      </c>
      <c r="D64" s="1">
        <v>0</v>
      </c>
      <c r="E64" s="1">
        <v>0</v>
      </c>
      <c r="F64" s="1">
        <v>10</v>
      </c>
      <c r="G64" s="1">
        <v>0</v>
      </c>
      <c r="H64" s="3">
        <f t="shared" si="6"/>
        <v>0</v>
      </c>
    </row>
    <row r="65" spans="1:8" hidden="1" x14ac:dyDescent="0.3">
      <c r="A65" s="2"/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0</v>
      </c>
      <c r="H65" s="3">
        <f t="shared" si="6"/>
        <v>0</v>
      </c>
    </row>
    <row r="66" spans="1:8" hidden="1" x14ac:dyDescent="0.3">
      <c r="A66" s="2"/>
      <c r="B66" s="1">
        <v>0</v>
      </c>
      <c r="C66" s="1">
        <v>0</v>
      </c>
      <c r="D66" s="1">
        <v>0</v>
      </c>
      <c r="E66" s="1">
        <v>0</v>
      </c>
      <c r="F66" s="1">
        <v>0.5</v>
      </c>
      <c r="G66" s="1">
        <v>0</v>
      </c>
      <c r="H66" s="3">
        <f t="shared" si="6"/>
        <v>0</v>
      </c>
    </row>
    <row r="67" spans="1:8" hidden="1" x14ac:dyDescent="0.3">
      <c r="A67" s="2"/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3">
        <f t="shared" si="6"/>
        <v>0</v>
      </c>
    </row>
    <row r="68" spans="1:8" x14ac:dyDescent="0.3">
      <c r="A68" s="2"/>
      <c r="B68" s="1"/>
      <c r="C68" s="12" t="s">
        <v>9</v>
      </c>
      <c r="D68" s="12" t="s">
        <v>10</v>
      </c>
      <c r="E68" s="12"/>
      <c r="F68" s="12"/>
      <c r="G68" s="12"/>
      <c r="H68" s="21" t="s">
        <v>32</v>
      </c>
    </row>
    <row r="69" spans="1:8" x14ac:dyDescent="0.3">
      <c r="A69" s="2"/>
      <c r="B69" s="1"/>
      <c r="C69" s="1" cm="1">
        <f t="array" ref="C69">SUM(($B57:$B67*C57:C67))</f>
        <v>800</v>
      </c>
      <c r="D69" s="1" cm="1">
        <f t="array" ref="D69">SUM(($B57:$B67*D57:D67))</f>
        <v>1500</v>
      </c>
      <c r="E69" s="1"/>
      <c r="F69" s="1"/>
      <c r="G69" s="1"/>
      <c r="H69" s="3" cm="1">
        <f t="array" ref="H69">SUM(($B57:$B67*H57:H67))</f>
        <v>3.0000000000000004</v>
      </c>
    </row>
    <row r="70" spans="1:8" x14ac:dyDescent="0.3">
      <c r="A70" s="2"/>
      <c r="B70" s="1"/>
      <c r="C70" s="12" t="s">
        <v>11</v>
      </c>
      <c r="D70" s="12" t="s">
        <v>12</v>
      </c>
      <c r="E70" s="12"/>
      <c r="F70" s="12"/>
      <c r="G70" s="12"/>
      <c r="H70" s="21" t="s">
        <v>13</v>
      </c>
    </row>
    <row r="71" spans="1:8" ht="15" thickBot="1" x14ac:dyDescent="0.35">
      <c r="A71" s="4"/>
      <c r="B71" s="5"/>
      <c r="C71" s="5">
        <f>(1+400/100)*C69</f>
        <v>4000</v>
      </c>
      <c r="D71" s="5">
        <f>(1+400/100)*D69</f>
        <v>7500</v>
      </c>
      <c r="E71" s="5"/>
      <c r="F71" s="5"/>
      <c r="G71" s="5"/>
      <c r="H71" s="6">
        <f t="shared" ref="H71" si="7">(1+400/100)*H69</f>
        <v>15.000000000000002</v>
      </c>
    </row>
    <row r="72" spans="1:8" ht="15" thickBot="1" x14ac:dyDescent="0.35"/>
    <row r="73" spans="1:8" ht="15" thickBot="1" x14ac:dyDescent="0.35">
      <c r="A73" s="43" t="s">
        <v>17</v>
      </c>
      <c r="B73" s="44"/>
      <c r="C73" s="44"/>
      <c r="D73" s="44"/>
      <c r="E73" s="44"/>
      <c r="F73" s="44"/>
      <c r="G73" s="44"/>
      <c r="H73" s="45"/>
    </row>
    <row r="74" spans="1:8" x14ac:dyDescent="0.3">
      <c r="A74" s="18" t="s">
        <v>0</v>
      </c>
      <c r="B74" s="19" t="s">
        <v>1</v>
      </c>
      <c r="C74" s="19" t="s">
        <v>2</v>
      </c>
      <c r="D74" s="19" t="s">
        <v>3</v>
      </c>
      <c r="E74" s="19" t="s">
        <v>4</v>
      </c>
      <c r="F74" s="19" t="s">
        <v>5</v>
      </c>
      <c r="G74" s="19" t="s">
        <v>6</v>
      </c>
      <c r="H74" s="20" t="s">
        <v>7</v>
      </c>
    </row>
    <row r="75" spans="1:8" x14ac:dyDescent="0.3">
      <c r="A75" s="32" t="s">
        <v>50</v>
      </c>
      <c r="B75" s="33">
        <v>2</v>
      </c>
      <c r="C75" s="33">
        <v>0</v>
      </c>
      <c r="D75" s="33">
        <v>0</v>
      </c>
      <c r="E75" s="33">
        <v>0</v>
      </c>
      <c r="F75" s="33">
        <v>2</v>
      </c>
      <c r="G75" s="33">
        <v>0</v>
      </c>
      <c r="H75" s="34">
        <f>E75*G75/F75</f>
        <v>0</v>
      </c>
    </row>
    <row r="76" spans="1:8" x14ac:dyDescent="0.3">
      <c r="A76" s="29" t="s">
        <v>51</v>
      </c>
      <c r="B76" s="30">
        <v>2</v>
      </c>
      <c r="C76" s="30">
        <v>0</v>
      </c>
      <c r="D76" s="30">
        <v>0</v>
      </c>
      <c r="E76" s="30">
        <v>0</v>
      </c>
      <c r="F76" s="30">
        <v>2</v>
      </c>
      <c r="G76" s="30">
        <v>0</v>
      </c>
      <c r="H76" s="31">
        <f t="shared" ref="H76:H85" si="8">E76*G76/F76</f>
        <v>0</v>
      </c>
    </row>
    <row r="77" spans="1:8" x14ac:dyDescent="0.3">
      <c r="A77" s="29" t="s">
        <v>52</v>
      </c>
      <c r="B77" s="30">
        <v>1</v>
      </c>
      <c r="C77" s="30">
        <v>0</v>
      </c>
      <c r="D77" s="30">
        <v>0</v>
      </c>
      <c r="E77" s="30">
        <v>0</v>
      </c>
      <c r="F77" s="30">
        <v>0.01</v>
      </c>
      <c r="G77" s="30">
        <v>0</v>
      </c>
      <c r="H77" s="31">
        <f t="shared" si="8"/>
        <v>0</v>
      </c>
    </row>
    <row r="78" spans="1:8" x14ac:dyDescent="0.3">
      <c r="A78" s="29" t="s">
        <v>53</v>
      </c>
      <c r="B78" s="30">
        <v>1</v>
      </c>
      <c r="C78" s="30">
        <v>1200</v>
      </c>
      <c r="D78" s="30">
        <v>500</v>
      </c>
      <c r="E78" s="30">
        <v>5</v>
      </c>
      <c r="F78" s="30">
        <v>1</v>
      </c>
      <c r="G78" s="30">
        <v>0.1</v>
      </c>
      <c r="H78" s="31">
        <f t="shared" si="8"/>
        <v>0.5</v>
      </c>
    </row>
    <row r="79" spans="1:8" x14ac:dyDescent="0.3">
      <c r="A79" s="29" t="s">
        <v>54</v>
      </c>
      <c r="B79" s="30">
        <v>1</v>
      </c>
      <c r="C79" s="30">
        <v>1200</v>
      </c>
      <c r="D79" s="30">
        <v>500</v>
      </c>
      <c r="E79" s="30">
        <v>5</v>
      </c>
      <c r="F79" s="30">
        <v>1</v>
      </c>
      <c r="G79" s="30">
        <v>0.1</v>
      </c>
      <c r="H79" s="31">
        <f t="shared" si="8"/>
        <v>0.5</v>
      </c>
    </row>
    <row r="80" spans="1:8" hidden="1" x14ac:dyDescent="0.3">
      <c r="A80" s="2"/>
      <c r="B80" s="1">
        <v>0</v>
      </c>
      <c r="C80" s="1">
        <v>0</v>
      </c>
      <c r="D80" s="1">
        <v>0</v>
      </c>
      <c r="E80" s="1">
        <v>0</v>
      </c>
      <c r="F80" s="1">
        <v>10</v>
      </c>
      <c r="G80" s="1">
        <v>0</v>
      </c>
      <c r="H80" s="3">
        <f t="shared" si="8"/>
        <v>0</v>
      </c>
    </row>
    <row r="81" spans="1:8" hidden="1" x14ac:dyDescent="0.3">
      <c r="A81" s="2"/>
      <c r="B81" s="1">
        <v>0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3">
        <f t="shared" si="8"/>
        <v>0</v>
      </c>
    </row>
    <row r="82" spans="1:8" hidden="1" x14ac:dyDescent="0.3">
      <c r="A82" s="2"/>
      <c r="B82" s="1">
        <v>0</v>
      </c>
      <c r="C82" s="1">
        <v>0</v>
      </c>
      <c r="D82" s="1">
        <v>0</v>
      </c>
      <c r="E82" s="1">
        <v>0</v>
      </c>
      <c r="F82" s="1">
        <v>10</v>
      </c>
      <c r="G82" s="1">
        <v>0</v>
      </c>
      <c r="H82" s="3">
        <f t="shared" si="8"/>
        <v>0</v>
      </c>
    </row>
    <row r="83" spans="1:8" hidden="1" x14ac:dyDescent="0.3">
      <c r="A83" s="2"/>
      <c r="B83" s="1">
        <v>0</v>
      </c>
      <c r="C83" s="1">
        <v>0</v>
      </c>
      <c r="D83" s="1">
        <v>0</v>
      </c>
      <c r="E83" s="1">
        <v>0</v>
      </c>
      <c r="F83" s="1">
        <v>10</v>
      </c>
      <c r="G83" s="1">
        <v>0</v>
      </c>
      <c r="H83" s="3">
        <f t="shared" si="8"/>
        <v>0</v>
      </c>
    </row>
    <row r="84" spans="1:8" hidden="1" x14ac:dyDescent="0.3">
      <c r="A84" s="2"/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3">
        <f t="shared" si="8"/>
        <v>0</v>
      </c>
    </row>
    <row r="85" spans="1:8" hidden="1" x14ac:dyDescent="0.3">
      <c r="A85" s="2"/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3">
        <f t="shared" si="8"/>
        <v>0</v>
      </c>
    </row>
    <row r="86" spans="1:8" x14ac:dyDescent="0.3">
      <c r="A86" s="2"/>
      <c r="B86" s="1"/>
      <c r="C86" s="12" t="s">
        <v>9</v>
      </c>
      <c r="D86" s="12" t="s">
        <v>10</v>
      </c>
      <c r="E86" s="12"/>
      <c r="F86" s="12"/>
      <c r="G86" s="12"/>
      <c r="H86" s="21" t="s">
        <v>32</v>
      </c>
    </row>
    <row r="87" spans="1:8" x14ac:dyDescent="0.3">
      <c r="A87" s="2"/>
      <c r="B87" s="1"/>
      <c r="C87" s="1" cm="1">
        <f t="array" ref="C87">SUM(($B75:$B85*C75:C85))</f>
        <v>2400</v>
      </c>
      <c r="D87" s="1" cm="1">
        <f t="array" ref="D87">SUM(($B75:$B85*D75:D85))</f>
        <v>1000</v>
      </c>
      <c r="E87" s="1"/>
      <c r="F87" s="1"/>
      <c r="G87" s="1"/>
      <c r="H87" s="3" cm="1">
        <f t="array" ref="H87">SUM(($B75:$B85*H75:H85))</f>
        <v>1</v>
      </c>
    </row>
    <row r="88" spans="1:8" x14ac:dyDescent="0.3">
      <c r="A88" s="2"/>
      <c r="B88" s="1"/>
      <c r="C88" s="12" t="s">
        <v>11</v>
      </c>
      <c r="D88" s="12" t="s">
        <v>12</v>
      </c>
      <c r="E88" s="12"/>
      <c r="F88" s="12"/>
      <c r="G88" s="12"/>
      <c r="H88" s="21" t="s">
        <v>13</v>
      </c>
    </row>
    <row r="89" spans="1:8" ht="15" thickBot="1" x14ac:dyDescent="0.35">
      <c r="A89" s="4"/>
      <c r="B89" s="5"/>
      <c r="C89" s="5">
        <f>(1+400/100)*C87</f>
        <v>12000</v>
      </c>
      <c r="D89" s="5">
        <f>(1+400/100)*D87</f>
        <v>5000</v>
      </c>
      <c r="E89" s="5"/>
      <c r="F89" s="5"/>
      <c r="G89" s="5"/>
      <c r="H89" s="6">
        <f t="shared" ref="H89" si="9">(1+400/100)*H87</f>
        <v>5</v>
      </c>
    </row>
    <row r="90" spans="1:8" ht="15" thickBot="1" x14ac:dyDescent="0.35"/>
    <row r="91" spans="1:8" ht="15" thickBot="1" x14ac:dyDescent="0.35">
      <c r="A91" s="43" t="s">
        <v>18</v>
      </c>
      <c r="B91" s="44"/>
      <c r="C91" s="44"/>
      <c r="D91" s="44"/>
      <c r="E91" s="44"/>
      <c r="F91" s="44"/>
      <c r="G91" s="44"/>
      <c r="H91" s="45"/>
    </row>
    <row r="92" spans="1:8" x14ac:dyDescent="0.3">
      <c r="A92" s="18" t="s">
        <v>0</v>
      </c>
      <c r="B92" s="19" t="s">
        <v>1</v>
      </c>
      <c r="C92" s="19" t="s">
        <v>2</v>
      </c>
      <c r="D92" s="19" t="s">
        <v>3</v>
      </c>
      <c r="E92" s="19" t="s">
        <v>4</v>
      </c>
      <c r="F92" s="19" t="s">
        <v>5</v>
      </c>
      <c r="G92" s="19" t="s">
        <v>6</v>
      </c>
      <c r="H92" s="20" t="s">
        <v>7</v>
      </c>
    </row>
    <row r="93" spans="1:8" x14ac:dyDescent="0.3">
      <c r="A93" s="32" t="s">
        <v>55</v>
      </c>
      <c r="B93" s="33">
        <v>1</v>
      </c>
      <c r="C93" s="33">
        <v>2000</v>
      </c>
      <c r="D93" s="33">
        <v>700</v>
      </c>
      <c r="E93" s="33">
        <v>50</v>
      </c>
      <c r="F93" s="33">
        <v>5</v>
      </c>
      <c r="G93" s="33">
        <v>1</v>
      </c>
      <c r="H93" s="34">
        <f>E93*G93/F93</f>
        <v>10</v>
      </c>
    </row>
    <row r="94" spans="1:8" x14ac:dyDescent="0.3">
      <c r="A94" s="29" t="s">
        <v>56</v>
      </c>
      <c r="B94" s="30">
        <v>1</v>
      </c>
      <c r="C94" s="30">
        <v>700</v>
      </c>
      <c r="D94" s="30">
        <v>400</v>
      </c>
      <c r="E94" s="30">
        <v>0.5</v>
      </c>
      <c r="F94" s="30">
        <v>0.1</v>
      </c>
      <c r="G94" s="30">
        <v>1</v>
      </c>
      <c r="H94" s="31">
        <f t="shared" ref="H94:H103" si="10">E94*G94/F94</f>
        <v>5</v>
      </c>
    </row>
    <row r="95" spans="1:8" x14ac:dyDescent="0.3">
      <c r="A95" s="29" t="s">
        <v>57</v>
      </c>
      <c r="B95" s="30">
        <v>1</v>
      </c>
      <c r="C95" s="30">
        <v>1200</v>
      </c>
      <c r="D95" s="30">
        <v>200</v>
      </c>
      <c r="E95" s="30">
        <v>0.5</v>
      </c>
      <c r="F95" s="30">
        <v>0.1</v>
      </c>
      <c r="G95" s="30">
        <v>1</v>
      </c>
      <c r="H95" s="31">
        <f t="shared" si="10"/>
        <v>5</v>
      </c>
    </row>
    <row r="96" spans="1:8" x14ac:dyDescent="0.3">
      <c r="A96" s="29" t="s">
        <v>58</v>
      </c>
      <c r="B96" s="30">
        <v>1</v>
      </c>
      <c r="C96" s="30">
        <v>3500</v>
      </c>
      <c r="D96" s="30">
        <v>2000</v>
      </c>
      <c r="E96" s="30">
        <v>60</v>
      </c>
      <c r="F96" s="30">
        <v>10</v>
      </c>
      <c r="G96" s="30">
        <v>10</v>
      </c>
      <c r="H96" s="31">
        <f t="shared" si="10"/>
        <v>60</v>
      </c>
    </row>
    <row r="97" spans="1:16" x14ac:dyDescent="0.3">
      <c r="A97" s="29" t="s">
        <v>59</v>
      </c>
      <c r="B97" s="30">
        <v>1</v>
      </c>
      <c r="C97" s="30">
        <v>8000</v>
      </c>
      <c r="D97" s="30">
        <v>4000</v>
      </c>
      <c r="E97" s="30">
        <v>60</v>
      </c>
      <c r="F97" s="30">
        <v>10</v>
      </c>
      <c r="G97" s="30">
        <v>10</v>
      </c>
      <c r="H97" s="31">
        <f t="shared" si="10"/>
        <v>60</v>
      </c>
    </row>
    <row r="98" spans="1:16" x14ac:dyDescent="0.3">
      <c r="A98" s="29" t="s">
        <v>60</v>
      </c>
      <c r="B98" s="30">
        <v>1</v>
      </c>
      <c r="C98" s="30">
        <v>15000</v>
      </c>
      <c r="D98" s="30">
        <v>10000</v>
      </c>
      <c r="E98" s="30">
        <v>20</v>
      </c>
      <c r="F98" s="30">
        <v>10</v>
      </c>
      <c r="G98" s="30">
        <v>10</v>
      </c>
      <c r="H98" s="31">
        <f t="shared" si="10"/>
        <v>20</v>
      </c>
    </row>
    <row r="99" spans="1:16" x14ac:dyDescent="0.3">
      <c r="A99" s="29" t="s">
        <v>61</v>
      </c>
      <c r="B99" s="30">
        <v>1</v>
      </c>
      <c r="C99" s="30">
        <v>4000</v>
      </c>
      <c r="D99" s="30">
        <v>1000</v>
      </c>
      <c r="E99" s="30">
        <v>15</v>
      </c>
      <c r="F99" s="30">
        <v>5</v>
      </c>
      <c r="G99" s="30">
        <v>1</v>
      </c>
      <c r="H99" s="31">
        <f t="shared" si="10"/>
        <v>3</v>
      </c>
    </row>
    <row r="100" spans="1:16" x14ac:dyDescent="0.3">
      <c r="A100" s="29" t="s">
        <v>62</v>
      </c>
      <c r="B100" s="30">
        <v>1</v>
      </c>
      <c r="C100" s="30">
        <v>2000</v>
      </c>
      <c r="D100" s="30">
        <v>10000</v>
      </c>
      <c r="E100" s="30">
        <v>5</v>
      </c>
      <c r="F100" s="30">
        <v>5</v>
      </c>
      <c r="G100" s="30">
        <v>10</v>
      </c>
      <c r="H100" s="31">
        <f t="shared" si="10"/>
        <v>10</v>
      </c>
    </row>
    <row r="101" spans="1:16" hidden="1" x14ac:dyDescent="0.3">
      <c r="A101" s="2"/>
      <c r="B101" s="1">
        <v>0</v>
      </c>
      <c r="C101" s="1">
        <v>0</v>
      </c>
      <c r="D101" s="1">
        <v>0</v>
      </c>
      <c r="E101" s="1">
        <v>0</v>
      </c>
      <c r="F101" s="1">
        <v>10</v>
      </c>
      <c r="G101" s="1">
        <v>0</v>
      </c>
      <c r="H101" s="3">
        <f t="shared" si="10"/>
        <v>0</v>
      </c>
    </row>
    <row r="102" spans="1:16" hidden="1" x14ac:dyDescent="0.3">
      <c r="A102" s="2"/>
      <c r="B102" s="1">
        <v>0</v>
      </c>
      <c r="C102" s="1">
        <v>0</v>
      </c>
      <c r="D102" s="1">
        <v>0</v>
      </c>
      <c r="E102" s="1">
        <v>0</v>
      </c>
      <c r="F102" s="1">
        <v>0.5</v>
      </c>
      <c r="G102" s="1">
        <v>0</v>
      </c>
      <c r="H102" s="3">
        <f t="shared" si="10"/>
        <v>0</v>
      </c>
    </row>
    <row r="103" spans="1:16" hidden="1" x14ac:dyDescent="0.3">
      <c r="A103" s="2"/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3">
        <f t="shared" si="10"/>
        <v>0</v>
      </c>
    </row>
    <row r="104" spans="1:16" x14ac:dyDescent="0.3">
      <c r="A104" s="2"/>
      <c r="B104" s="1"/>
      <c r="C104" s="12" t="s">
        <v>9</v>
      </c>
      <c r="D104" s="12" t="s">
        <v>10</v>
      </c>
      <c r="E104" s="12"/>
      <c r="F104" s="12"/>
      <c r="G104" s="12"/>
      <c r="H104" s="21" t="s">
        <v>32</v>
      </c>
    </row>
    <row r="105" spans="1:16" x14ac:dyDescent="0.3">
      <c r="A105" s="2"/>
      <c r="B105" s="1"/>
      <c r="C105" s="1" cm="1">
        <f t="array" ref="C105">SUM(($B93:$B103*C93:C103))</f>
        <v>36400</v>
      </c>
      <c r="D105" s="1" cm="1">
        <f t="array" ref="D105">SUM(($B93:$B103*D93:D103))</f>
        <v>28300</v>
      </c>
      <c r="E105" s="1"/>
      <c r="F105" s="1"/>
      <c r="G105" s="1"/>
      <c r="H105" s="3" cm="1">
        <f t="array" ref="H105">SUM(($B93:$B103*H93:H103))</f>
        <v>173</v>
      </c>
    </row>
    <row r="106" spans="1:16" x14ac:dyDescent="0.3">
      <c r="A106" s="2"/>
      <c r="B106" s="1"/>
      <c r="C106" s="12" t="s">
        <v>11</v>
      </c>
      <c r="D106" s="12" t="s">
        <v>12</v>
      </c>
      <c r="E106" s="12"/>
      <c r="F106" s="12"/>
      <c r="G106" s="12"/>
      <c r="H106" s="21" t="s">
        <v>13</v>
      </c>
    </row>
    <row r="107" spans="1:16" ht="15" thickBot="1" x14ac:dyDescent="0.35">
      <c r="A107" s="4"/>
      <c r="B107" s="5"/>
      <c r="C107" s="5">
        <f>(1+400/100)*C105</f>
        <v>182000</v>
      </c>
      <c r="D107" s="5">
        <f>(1+400/100)*D105</f>
        <v>141500</v>
      </c>
      <c r="E107" s="5"/>
      <c r="F107" s="5"/>
      <c r="G107" s="5"/>
      <c r="H107" s="6">
        <f t="shared" ref="H107" si="11">(1+400/100)*H105</f>
        <v>865</v>
      </c>
    </row>
    <row r="109" spans="1:16" ht="15" thickBot="1" x14ac:dyDescent="0.35"/>
    <row r="110" spans="1:16" ht="15" thickBot="1" x14ac:dyDescent="0.35">
      <c r="A110" s="43"/>
      <c r="B110" s="46"/>
      <c r="C110" s="19" t="s">
        <v>8</v>
      </c>
      <c r="D110" s="19" t="s">
        <v>14</v>
      </c>
      <c r="E110" s="19" t="s">
        <v>15</v>
      </c>
      <c r="F110" s="19" t="s">
        <v>16</v>
      </c>
      <c r="G110" s="19" t="s">
        <v>17</v>
      </c>
      <c r="H110" s="19" t="s">
        <v>18</v>
      </c>
      <c r="I110" s="19" t="s">
        <v>19</v>
      </c>
      <c r="J110" s="20" t="s">
        <v>20</v>
      </c>
      <c r="M110" s="18" t="s">
        <v>9</v>
      </c>
      <c r="N110" s="19" t="s">
        <v>10</v>
      </c>
      <c r="O110" s="35" t="s">
        <v>28</v>
      </c>
      <c r="P110" s="20" t="s">
        <v>30</v>
      </c>
    </row>
    <row r="111" spans="1:16" ht="15" thickBot="1" x14ac:dyDescent="0.35">
      <c r="A111" s="22" t="s">
        <v>21</v>
      </c>
      <c r="B111" s="22"/>
      <c r="C111" s="23"/>
      <c r="D111" s="24"/>
      <c r="E111" s="24"/>
      <c r="F111" s="24"/>
      <c r="G111" s="24"/>
      <c r="H111" s="24"/>
      <c r="I111" s="24"/>
      <c r="J111" s="25"/>
      <c r="M111" s="36" t="s">
        <v>27</v>
      </c>
      <c r="N111" s="37" t="s">
        <v>27</v>
      </c>
      <c r="O111" s="38" t="s">
        <v>29</v>
      </c>
      <c r="P111" s="39" t="s">
        <v>31</v>
      </c>
    </row>
    <row r="112" spans="1:16" x14ac:dyDescent="0.3">
      <c r="A112" s="7"/>
      <c r="B112" s="26" t="s">
        <v>22</v>
      </c>
      <c r="C112" s="8"/>
      <c r="D112" s="8"/>
      <c r="E112" s="8"/>
      <c r="F112" s="8"/>
      <c r="G112" s="8"/>
      <c r="H112" s="8"/>
      <c r="I112" s="8"/>
      <c r="J112" s="8"/>
      <c r="M112" s="13"/>
      <c r="O112">
        <f>I112</f>
        <v>0</v>
      </c>
      <c r="P112" s="14"/>
    </row>
    <row r="113" spans="1:16" x14ac:dyDescent="0.3">
      <c r="A113" s="2"/>
      <c r="B113" s="12" t="s">
        <v>23</v>
      </c>
      <c r="C113" s="8"/>
      <c r="D113" s="8"/>
      <c r="E113" s="8"/>
      <c r="F113" s="8"/>
      <c r="G113" s="8"/>
      <c r="H113" s="8"/>
      <c r="I113" s="8"/>
      <c r="J113" s="8"/>
      <c r="M113" s="13"/>
      <c r="O113">
        <f>I113</f>
        <v>0</v>
      </c>
      <c r="P113" s="14"/>
    </row>
    <row r="114" spans="1:16" x14ac:dyDescent="0.3">
      <c r="A114" s="2"/>
      <c r="B114" s="12" t="s">
        <v>24</v>
      </c>
      <c r="C114" s="8"/>
      <c r="D114" s="8"/>
      <c r="E114" s="8"/>
      <c r="F114" s="8"/>
      <c r="G114" s="8"/>
      <c r="H114" s="8"/>
      <c r="I114" s="8"/>
      <c r="J114" s="8"/>
      <c r="M114" s="13">
        <f>I114*16/8000</f>
        <v>0</v>
      </c>
      <c r="P114" s="14">
        <f>(M114+N116)/1000</f>
        <v>0</v>
      </c>
    </row>
    <row r="115" spans="1:16" x14ac:dyDescent="0.3">
      <c r="A115" s="2"/>
      <c r="B115" s="12" t="s">
        <v>23</v>
      </c>
      <c r="C115" s="8"/>
      <c r="D115" s="8"/>
      <c r="E115" s="8"/>
      <c r="F115" s="8"/>
      <c r="G115" s="8"/>
      <c r="H115" s="8"/>
      <c r="I115" s="8"/>
      <c r="J115" s="8"/>
      <c r="M115" s="13">
        <f>I115*16/8000</f>
        <v>0</v>
      </c>
      <c r="P115" s="14">
        <f>(M115+N117)/1000</f>
        <v>0</v>
      </c>
    </row>
    <row r="116" spans="1:16" x14ac:dyDescent="0.3">
      <c r="A116" s="2"/>
      <c r="B116" s="12" t="s">
        <v>25</v>
      </c>
      <c r="C116" s="8"/>
      <c r="D116" s="8"/>
      <c r="E116" s="8"/>
      <c r="F116" s="8"/>
      <c r="G116" s="8"/>
      <c r="H116" s="8"/>
      <c r="I116" s="8"/>
      <c r="J116" s="8"/>
      <c r="M116" s="13"/>
      <c r="N116">
        <f>I116*16/8000</f>
        <v>0</v>
      </c>
      <c r="P116" s="14"/>
    </row>
    <row r="117" spans="1:16" ht="15" thickBot="1" x14ac:dyDescent="0.35">
      <c r="A117" s="9"/>
      <c r="B117" s="27" t="s">
        <v>23</v>
      </c>
      <c r="C117" s="8"/>
      <c r="D117" s="8"/>
      <c r="E117" s="8"/>
      <c r="F117" s="8"/>
      <c r="G117" s="8"/>
      <c r="H117" s="8"/>
      <c r="I117" s="8"/>
      <c r="J117" s="8"/>
      <c r="M117" s="13"/>
      <c r="N117">
        <f>I117*16/8000</f>
        <v>0</v>
      </c>
      <c r="P117" s="14"/>
    </row>
    <row r="118" spans="1:16" ht="15" thickBot="1" x14ac:dyDescent="0.35">
      <c r="A118" s="22" t="s">
        <v>26</v>
      </c>
      <c r="B118" s="22"/>
      <c r="C118" s="10"/>
      <c r="D118" s="10"/>
      <c r="E118" s="10"/>
      <c r="F118" s="10"/>
      <c r="G118" s="10"/>
      <c r="H118" s="10"/>
      <c r="I118" s="10"/>
      <c r="J118" s="11"/>
      <c r="M118" s="13"/>
      <c r="P118" s="14"/>
    </row>
    <row r="119" spans="1:16" x14ac:dyDescent="0.3">
      <c r="A119" s="7"/>
      <c r="B119" s="26" t="s">
        <v>22</v>
      </c>
      <c r="C119" s="8"/>
      <c r="D119" s="8"/>
      <c r="E119" s="8"/>
      <c r="F119" s="8"/>
      <c r="G119" s="8"/>
      <c r="H119" s="8"/>
      <c r="I119" s="8"/>
      <c r="J119" s="8"/>
      <c r="M119" s="13"/>
      <c r="O119">
        <f>I119</f>
        <v>0</v>
      </c>
      <c r="P119" s="14"/>
    </row>
    <row r="120" spans="1:16" x14ac:dyDescent="0.3">
      <c r="A120" s="2"/>
      <c r="B120" s="12" t="s">
        <v>23</v>
      </c>
      <c r="C120" s="8"/>
      <c r="D120" s="8"/>
      <c r="E120" s="8"/>
      <c r="F120" s="8"/>
      <c r="G120" s="8"/>
      <c r="H120" s="8"/>
      <c r="I120" s="8"/>
      <c r="J120" s="8"/>
      <c r="M120" s="13"/>
      <c r="O120">
        <f>I120</f>
        <v>0</v>
      </c>
      <c r="P120" s="14"/>
    </row>
    <row r="121" spans="1:16" x14ac:dyDescent="0.3">
      <c r="A121" s="2"/>
      <c r="B121" s="12" t="s">
        <v>24</v>
      </c>
      <c r="C121" s="8"/>
      <c r="D121" s="8"/>
      <c r="E121" s="8"/>
      <c r="F121" s="8"/>
      <c r="G121" s="8"/>
      <c r="H121" s="8"/>
      <c r="I121" s="8"/>
      <c r="J121" s="8"/>
      <c r="M121" s="13">
        <f>I121*16/8000</f>
        <v>0</v>
      </c>
      <c r="P121" s="14">
        <f t="shared" ref="P121:P122" si="12">(M121+N123)/1000</f>
        <v>0</v>
      </c>
    </row>
    <row r="122" spans="1:16" x14ac:dyDescent="0.3">
      <c r="A122" s="2"/>
      <c r="B122" s="12" t="s">
        <v>23</v>
      </c>
      <c r="C122" s="8"/>
      <c r="D122" s="8"/>
      <c r="E122" s="8"/>
      <c r="F122" s="8"/>
      <c r="G122" s="8"/>
      <c r="H122" s="8"/>
      <c r="I122" s="8"/>
      <c r="J122" s="8"/>
      <c r="M122" s="13">
        <f>I122*16/8000</f>
        <v>0</v>
      </c>
      <c r="P122" s="14">
        <f t="shared" si="12"/>
        <v>0</v>
      </c>
    </row>
    <row r="123" spans="1:16" x14ac:dyDescent="0.3">
      <c r="A123" s="2"/>
      <c r="B123" s="12" t="s">
        <v>25</v>
      </c>
      <c r="C123" s="8"/>
      <c r="D123" s="8"/>
      <c r="E123" s="8"/>
      <c r="F123" s="8"/>
      <c r="G123" s="8"/>
      <c r="H123" s="8"/>
      <c r="I123" s="8"/>
      <c r="J123" s="8"/>
      <c r="M123" s="13"/>
      <c r="N123">
        <f>I123*16/8000</f>
        <v>0</v>
      </c>
      <c r="P123" s="14"/>
    </row>
    <row r="124" spans="1:16" ht="15" thickBot="1" x14ac:dyDescent="0.35">
      <c r="A124" s="4"/>
      <c r="B124" s="28" t="s">
        <v>23</v>
      </c>
      <c r="C124" s="8"/>
      <c r="D124" s="8"/>
      <c r="E124" s="8"/>
      <c r="F124" s="8"/>
      <c r="G124" s="8"/>
      <c r="H124" s="8"/>
      <c r="I124" s="8"/>
      <c r="J124" s="8"/>
      <c r="M124" s="15"/>
      <c r="N124" s="16">
        <f>I124*16/8000</f>
        <v>0</v>
      </c>
      <c r="O124" s="16"/>
      <c r="P124" s="17"/>
    </row>
  </sheetData>
  <mergeCells count="7">
    <mergeCell ref="A73:H73"/>
    <mergeCell ref="A91:H91"/>
    <mergeCell ref="A110:B110"/>
    <mergeCell ref="A1:H1"/>
    <mergeCell ref="A20:H20"/>
    <mergeCell ref="A38:H38"/>
    <mergeCell ref="A55:H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Mattia De Marco</cp:lastModifiedBy>
  <dcterms:created xsi:type="dcterms:W3CDTF">2015-06-05T18:17:20Z</dcterms:created>
  <dcterms:modified xsi:type="dcterms:W3CDTF">2024-05-27T00:16:29Z</dcterms:modified>
</cp:coreProperties>
</file>