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625D03CC-4541-47D2-BC53-9863333B5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L14" i="1"/>
  <c r="L13" i="1"/>
  <c r="L12" i="1"/>
  <c r="L11" i="1"/>
  <c r="L10" i="1"/>
  <c r="L8" i="1"/>
  <c r="L7" i="1"/>
  <c r="L6" i="1"/>
  <c r="L5" i="1"/>
  <c r="L4" i="1"/>
  <c r="L3" i="1"/>
  <c r="D105" i="1" a="1"/>
  <c r="D105" i="1" s="1"/>
  <c r="D107" i="1" s="1"/>
  <c r="Q15" i="1" s="1"/>
  <c r="C105" i="1" a="1"/>
  <c r="C105" i="1" s="1"/>
  <c r="C107" i="1" s="1"/>
  <c r="Q6" i="1" s="1"/>
  <c r="H103" i="1"/>
  <c r="H102" i="1"/>
  <c r="H101" i="1"/>
  <c r="H100" i="1"/>
  <c r="H99" i="1"/>
  <c r="H98" i="1"/>
  <c r="H97" i="1"/>
  <c r="H96" i="1"/>
  <c r="H95" i="1"/>
  <c r="H94" i="1"/>
  <c r="H93" i="1"/>
  <c r="D87" i="1" a="1"/>
  <c r="D87" i="1" s="1"/>
  <c r="D89" i="1" s="1"/>
  <c r="P8" i="1" s="1"/>
  <c r="C87" i="1" a="1"/>
  <c r="C87" i="1" s="1"/>
  <c r="C89" i="1" s="1"/>
  <c r="P13" i="1" s="1"/>
  <c r="H85" i="1"/>
  <c r="H84" i="1"/>
  <c r="H83" i="1"/>
  <c r="H82" i="1"/>
  <c r="H87" i="1" s="1" a="1"/>
  <c r="H87" i="1" s="1"/>
  <c r="H81" i="1"/>
  <c r="H80" i="1"/>
  <c r="H79" i="1"/>
  <c r="H78" i="1"/>
  <c r="H77" i="1"/>
  <c r="H76" i="1"/>
  <c r="H75" i="1"/>
  <c r="D69" i="1" a="1"/>
  <c r="D69" i="1" s="1"/>
  <c r="O7" i="1" s="1"/>
  <c r="C69" i="1" a="1"/>
  <c r="C69" i="1" s="1"/>
  <c r="C71" i="1" s="1"/>
  <c r="O6" i="1" s="1"/>
  <c r="H67" i="1"/>
  <c r="H66" i="1"/>
  <c r="H65" i="1"/>
  <c r="H64" i="1"/>
  <c r="H63" i="1"/>
  <c r="H62" i="1"/>
  <c r="H61" i="1"/>
  <c r="H60" i="1"/>
  <c r="H59" i="1"/>
  <c r="H58" i="1"/>
  <c r="H57" i="1"/>
  <c r="D51" i="1" a="1"/>
  <c r="D51" i="1" s="1"/>
  <c r="D53" i="1" s="1"/>
  <c r="N15" i="1" s="1"/>
  <c r="C51" i="1" a="1"/>
  <c r="C51" i="1" s="1"/>
  <c r="C53" i="1" s="1"/>
  <c r="N13" i="1" s="1"/>
  <c r="H49" i="1"/>
  <c r="H48" i="1"/>
  <c r="H47" i="1"/>
  <c r="H46" i="1"/>
  <c r="H45" i="1"/>
  <c r="H44" i="1"/>
  <c r="H43" i="1"/>
  <c r="H42" i="1"/>
  <c r="H41" i="1"/>
  <c r="H40" i="1"/>
  <c r="H39" i="1"/>
  <c r="D33" i="1" a="1"/>
  <c r="D33" i="1" s="1"/>
  <c r="D35" i="1" s="1"/>
  <c r="M8" i="1" s="1"/>
  <c r="C33" i="1" a="1"/>
  <c r="C33" i="1" s="1"/>
  <c r="C35" i="1" s="1"/>
  <c r="M13" i="1" s="1"/>
  <c r="H31" i="1"/>
  <c r="H30" i="1"/>
  <c r="H29" i="1"/>
  <c r="H28" i="1"/>
  <c r="H27" i="1"/>
  <c r="H26" i="1"/>
  <c r="H25" i="1"/>
  <c r="H24" i="1"/>
  <c r="H23" i="1"/>
  <c r="H22" i="1"/>
  <c r="H21" i="1"/>
  <c r="H15" i="1" a="1"/>
  <c r="H15" i="1" s="1"/>
  <c r="H17" i="1" s="1"/>
  <c r="H4" i="1"/>
  <c r="H5" i="1"/>
  <c r="H6" i="1"/>
  <c r="H7" i="1"/>
  <c r="H8" i="1"/>
  <c r="H9" i="1"/>
  <c r="H10" i="1"/>
  <c r="H11" i="1"/>
  <c r="H12" i="1"/>
  <c r="H13" i="1"/>
  <c r="H3" i="1"/>
  <c r="D15" i="1" a="1"/>
  <c r="D15" i="1" s="1"/>
  <c r="D17" i="1" s="1"/>
  <c r="C15" i="1" a="1"/>
  <c r="C15" i="1" s="1"/>
  <c r="C17" i="1" s="1"/>
  <c r="Q5" i="1" l="1"/>
  <c r="Q8" i="1"/>
  <c r="Q13" i="1"/>
  <c r="Q12" i="1"/>
  <c r="Q7" i="1"/>
  <c r="Q14" i="1"/>
  <c r="P10" i="1"/>
  <c r="P3" i="1"/>
  <c r="P14" i="1"/>
  <c r="P5" i="1"/>
  <c r="P6" i="1"/>
  <c r="P12" i="1"/>
  <c r="S12" i="1" s="1"/>
  <c r="V12" i="1" s="1"/>
  <c r="P7" i="1"/>
  <c r="P15" i="1"/>
  <c r="O13" i="1"/>
  <c r="O5" i="1"/>
  <c r="O12" i="1"/>
  <c r="O14" i="1"/>
  <c r="S14" i="1" s="1"/>
  <c r="W14" i="1" s="1"/>
  <c r="N5" i="1"/>
  <c r="N12" i="1"/>
  <c r="N6" i="1"/>
  <c r="N7" i="1"/>
  <c r="N14" i="1"/>
  <c r="N8" i="1"/>
  <c r="M15" i="1"/>
  <c r="M14" i="1"/>
  <c r="M6" i="1"/>
  <c r="M5" i="1"/>
  <c r="M7" i="1"/>
  <c r="M12" i="1"/>
  <c r="S13" i="1"/>
  <c r="V13" i="1" s="1"/>
  <c r="H105" i="1" a="1"/>
  <c r="H105" i="1" s="1"/>
  <c r="H51" i="1" a="1"/>
  <c r="H51" i="1" s="1"/>
  <c r="H69" i="1" a="1"/>
  <c r="H69" i="1" s="1"/>
  <c r="D71" i="1"/>
  <c r="H89" i="1"/>
  <c r="S6" i="1"/>
  <c r="V6" i="1" s="1"/>
  <c r="H33" i="1" a="1"/>
  <c r="H33" i="1" s="1"/>
  <c r="H107" i="1" l="1"/>
  <c r="Q3" i="1"/>
  <c r="Q10" i="1"/>
  <c r="P4" i="1"/>
  <c r="P11" i="1"/>
  <c r="H71" i="1"/>
  <c r="O10" i="1"/>
  <c r="O3" i="1"/>
  <c r="O15" i="1"/>
  <c r="S15" i="1" s="1"/>
  <c r="W15" i="1" s="1"/>
  <c r="Y13" i="1" s="1"/>
  <c r="O8" i="1"/>
  <c r="S8" i="1" s="1"/>
  <c r="W8" i="1" s="1"/>
  <c r="Y6" i="1" s="1"/>
  <c r="Y12" i="1"/>
  <c r="H53" i="1"/>
  <c r="N10" i="1"/>
  <c r="N3" i="1"/>
  <c r="H35" i="1"/>
  <c r="M3" i="1"/>
  <c r="M10" i="1"/>
  <c r="S7" i="1"/>
  <c r="W7" i="1" s="1"/>
  <c r="S5" i="1"/>
  <c r="V5" i="1" s="1"/>
  <c r="S10" i="1" l="1"/>
  <c r="X10" i="1" s="1"/>
  <c r="Q11" i="1"/>
  <c r="Q4" i="1"/>
  <c r="O4" i="1"/>
  <c r="O11" i="1"/>
  <c r="N4" i="1"/>
  <c r="N11" i="1"/>
  <c r="Y5" i="1"/>
  <c r="M4" i="1"/>
  <c r="M11" i="1"/>
  <c r="S11" i="1" s="1"/>
  <c r="X11" i="1" s="1"/>
  <c r="S3" i="1"/>
  <c r="X3" i="1" s="1"/>
  <c r="S4" i="1" l="1"/>
  <c r="X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<sst xmlns="http://schemas.openxmlformats.org/spreadsheetml/2006/main" count="120" uniqueCount="33">
  <si>
    <t>Components</t>
  </si>
  <si>
    <t>Number</t>
  </si>
  <si>
    <t>Code (words)</t>
  </si>
  <si>
    <t>Data (words)</t>
  </si>
  <si>
    <t>Typical KIPS</t>
  </si>
  <si>
    <t>Typical frequency</t>
  </si>
  <si>
    <t>Acquisition Frequency</t>
  </si>
  <si>
    <t>KIPS</t>
  </si>
  <si>
    <t>ADCS</t>
  </si>
  <si>
    <t>Total Code</t>
  </si>
  <si>
    <t>Total Data</t>
  </si>
  <si>
    <t>Margined Code</t>
  </si>
  <si>
    <t>Margined Data</t>
  </si>
  <si>
    <t>Margined KIPS</t>
  </si>
  <si>
    <t>PS</t>
  </si>
  <si>
    <t>TTMTC</t>
  </si>
  <si>
    <t>TCS</t>
  </si>
  <si>
    <t>EPS</t>
  </si>
  <si>
    <t>OS</t>
  </si>
  <si>
    <t>Payload</t>
  </si>
  <si>
    <t>TOTAL</t>
  </si>
  <si>
    <t>Communication</t>
  </si>
  <si>
    <t>Throughput</t>
  </si>
  <si>
    <t>Margined</t>
  </si>
  <si>
    <t>Code</t>
  </si>
  <si>
    <t>Data</t>
  </si>
  <si>
    <t>Manoeuvering</t>
  </si>
  <si>
    <t>[kb]</t>
  </si>
  <si>
    <t>Total Throughput</t>
  </si>
  <si>
    <t>[KIPS]</t>
  </si>
  <si>
    <t>Total Memory</t>
  </si>
  <si>
    <t>[Mb]</t>
  </si>
  <si>
    <t>Total KIPS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</si>
</sst>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0" borderId="7" xfId="0" applyFont="1" applyBorder="1"/>
    <xf numFmtId="0" fontId="0" fillId="0" borderId="7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1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20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2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/>
    <xf numFmtId="0" fontId="1" fillId="0" borderId="27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0" xfId="0" applyFont="1" applyBorder="1"/>
    <xf numFmtId="0" fontId="1" fillId="0" borderId="26" xfId="0" applyFont="1" applyBorder="1"/>
    <xf numFmtId="0" fontId="1" fillId="0" borderId="1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5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7"/>
  <sheetViews>
    <sheetView tabSelected="1" topLeftCell="G1" workbookViewId="0">
      <selection activeCell="Y23" sqref="Y23"/>
    </sheetView>
  </sheetViews>
  <sheetFormatPr defaultRowHeight="14.4" x14ac:dyDescent="0.3"/>
  <cols>
    <col min="1" max="1" width="11.33203125" bestFit="1" customWidth="1"/>
    <col min="2" max="2" width="7.5546875" bestFit="1" customWidth="1"/>
    <col min="3" max="3" width="13.44140625" bestFit="1" customWidth="1"/>
    <col min="4" max="4" width="13.109375" bestFit="1" customWidth="1"/>
    <col min="5" max="5" width="10.5546875" bestFit="1" customWidth="1"/>
    <col min="6" max="6" width="15.33203125" bestFit="1" customWidth="1"/>
    <col min="7" max="7" width="18.88671875" bestFit="1" customWidth="1"/>
    <col min="8" max="8" width="13.44140625" bestFit="1" customWidth="1"/>
    <col min="11" max="11" width="14" bestFit="1" customWidth="1"/>
    <col min="22" max="22" width="9.88671875" bestFit="1" customWidth="1"/>
    <col min="23" max="23" width="9.5546875" bestFit="1" customWidth="1"/>
    <col min="24" max="24" width="15.109375" bestFit="1" customWidth="1"/>
    <col min="25" max="25" width="12.5546875" bestFit="1" customWidth="1"/>
  </cols>
  <sheetData>
    <row r="1" spans="1:25" ht="15" thickBot="1" x14ac:dyDescent="0.35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9" t="s">
        <v>7</v>
      </c>
      <c r="J1" s="34"/>
      <c r="K1" s="35"/>
      <c r="L1" s="28" t="s">
        <v>8</v>
      </c>
      <c r="M1" s="28" t="s">
        <v>14</v>
      </c>
      <c r="N1" s="28" t="s">
        <v>15</v>
      </c>
      <c r="O1" s="28" t="s">
        <v>16</v>
      </c>
      <c r="P1" s="28" t="s">
        <v>17</v>
      </c>
      <c r="Q1" s="28" t="s">
        <v>18</v>
      </c>
      <c r="R1" s="28" t="s">
        <v>19</v>
      </c>
      <c r="S1" s="29" t="s">
        <v>20</v>
      </c>
      <c r="V1" s="43" t="s">
        <v>9</v>
      </c>
      <c r="W1" s="44" t="s">
        <v>10</v>
      </c>
      <c r="X1" s="44" t="s">
        <v>28</v>
      </c>
      <c r="Y1" s="45" t="s">
        <v>30</v>
      </c>
    </row>
    <row r="2" spans="1:25" ht="15" thickBot="1" x14ac:dyDescent="0.35">
      <c r="A2" s="30" t="s">
        <v>8</v>
      </c>
      <c r="B2" s="31"/>
      <c r="C2" s="31"/>
      <c r="D2" s="31"/>
      <c r="E2" s="31"/>
      <c r="F2" s="31"/>
      <c r="G2" s="31"/>
      <c r="H2" s="32"/>
      <c r="J2" s="36" t="s">
        <v>21</v>
      </c>
      <c r="K2" s="36"/>
      <c r="L2" s="37"/>
      <c r="M2" s="38"/>
      <c r="N2" s="38"/>
      <c r="O2" s="38"/>
      <c r="P2" s="38"/>
      <c r="Q2" s="38"/>
      <c r="R2" s="38"/>
      <c r="S2" s="39"/>
      <c r="V2" s="46" t="s">
        <v>27</v>
      </c>
      <c r="W2" s="42" t="s">
        <v>27</v>
      </c>
      <c r="X2" s="42" t="s">
        <v>29</v>
      </c>
      <c r="Y2" s="47" t="s">
        <v>31</v>
      </c>
    </row>
    <row r="3" spans="1:25" x14ac:dyDescent="0.3">
      <c r="A3" s="7"/>
      <c r="B3" s="8">
        <v>4</v>
      </c>
      <c r="C3" s="8">
        <v>1000</v>
      </c>
      <c r="D3" s="8">
        <v>300</v>
      </c>
      <c r="E3" s="8">
        <v>5</v>
      </c>
      <c r="F3" s="8">
        <v>2</v>
      </c>
      <c r="G3" s="8">
        <v>1</v>
      </c>
      <c r="H3" s="9">
        <f>E3*G3/F3</f>
        <v>2.5</v>
      </c>
      <c r="J3" s="7"/>
      <c r="K3" s="40" t="s">
        <v>22</v>
      </c>
      <c r="L3" s="8">
        <f>$H$15</f>
        <v>703.8</v>
      </c>
      <c r="M3" s="8">
        <f>$H$33*0</f>
        <v>0</v>
      </c>
      <c r="N3" s="8">
        <f>$H$51</f>
        <v>30</v>
      </c>
      <c r="O3" s="8">
        <f>$H$69</f>
        <v>3.0000000000000004</v>
      </c>
      <c r="P3" s="8">
        <f>$H$87</f>
        <v>1</v>
      </c>
      <c r="Q3" s="8">
        <f>$H$105</f>
        <v>173</v>
      </c>
      <c r="R3" s="8">
        <v>0</v>
      </c>
      <c r="S3" s="9">
        <f>SUM(L3:R3)</f>
        <v>910.8</v>
      </c>
      <c r="V3" s="19"/>
      <c r="W3" s="20"/>
      <c r="X3" s="26">
        <f>S3</f>
        <v>910.8</v>
      </c>
      <c r="Y3" s="21"/>
    </row>
    <row r="4" spans="1:25" x14ac:dyDescent="0.3">
      <c r="A4" s="2"/>
      <c r="B4" s="1">
        <v>8</v>
      </c>
      <c r="C4" s="1">
        <v>600</v>
      </c>
      <c r="D4" s="1">
        <v>400</v>
      </c>
      <c r="E4" s="1">
        <v>1.2</v>
      </c>
      <c r="F4" s="1">
        <v>2</v>
      </c>
      <c r="G4" s="1">
        <v>1</v>
      </c>
      <c r="H4" s="3">
        <f t="shared" ref="H4:H13" si="0">E4*G4/F4</f>
        <v>0.6</v>
      </c>
      <c r="J4" s="2"/>
      <c r="K4" s="15" t="s">
        <v>23</v>
      </c>
      <c r="L4" s="1">
        <f>$H$17</f>
        <v>3519</v>
      </c>
      <c r="M4" s="1">
        <f>$H$35*0</f>
        <v>0</v>
      </c>
      <c r="N4" s="1">
        <f>$H$53</f>
        <v>150</v>
      </c>
      <c r="O4" s="1">
        <f>$H$71</f>
        <v>15.000000000000002</v>
      </c>
      <c r="P4" s="1">
        <f>$H$89</f>
        <v>5</v>
      </c>
      <c r="Q4" s="1">
        <f>$H$107</f>
        <v>865</v>
      </c>
      <c r="R4" s="1">
        <v>0</v>
      </c>
      <c r="S4" s="3">
        <f t="shared" ref="S4:S8" si="1">SUM(L4:R4)</f>
        <v>4554</v>
      </c>
      <c r="V4" s="19"/>
      <c r="W4" s="20"/>
      <c r="X4" s="16">
        <f t="shared" ref="X4:X15" si="2">S4</f>
        <v>4554</v>
      </c>
      <c r="Y4" s="21"/>
    </row>
    <row r="5" spans="1:25" x14ac:dyDescent="0.3">
      <c r="A5" s="2"/>
      <c r="B5" s="1">
        <v>2</v>
      </c>
      <c r="C5" s="1">
        <v>2000</v>
      </c>
      <c r="D5" s="1">
        <v>15000</v>
      </c>
      <c r="E5" s="1">
        <v>2</v>
      </c>
      <c r="F5" s="1">
        <v>0.01</v>
      </c>
      <c r="G5" s="1">
        <v>1</v>
      </c>
      <c r="H5" s="3">
        <f t="shared" si="0"/>
        <v>200</v>
      </c>
      <c r="J5" s="2"/>
      <c r="K5" s="15" t="s">
        <v>24</v>
      </c>
      <c r="L5" s="1">
        <f>$C$15</f>
        <v>75900</v>
      </c>
      <c r="M5" s="1">
        <f>$C$33*0</f>
        <v>0</v>
      </c>
      <c r="N5" s="1">
        <f>$C$51</f>
        <v>6000</v>
      </c>
      <c r="O5" s="1">
        <f>$C$69</f>
        <v>800</v>
      </c>
      <c r="P5" s="1">
        <f>$C$87</f>
        <v>2400</v>
      </c>
      <c r="Q5" s="1">
        <f>$C$105</f>
        <v>36400</v>
      </c>
      <c r="R5" s="1">
        <v>0</v>
      </c>
      <c r="S5" s="3">
        <f t="shared" si="1"/>
        <v>121500</v>
      </c>
      <c r="V5" s="17">
        <f>S5*16/8000</f>
        <v>243</v>
      </c>
      <c r="W5" s="20"/>
      <c r="X5" s="20"/>
      <c r="Y5" s="18">
        <f>(V5+W7)/1000</f>
        <v>0.4446</v>
      </c>
    </row>
    <row r="6" spans="1:25" x14ac:dyDescent="0.3">
      <c r="A6" s="2"/>
      <c r="B6" s="1">
        <v>2</v>
      </c>
      <c r="C6" s="1">
        <v>800</v>
      </c>
      <c r="D6" s="1">
        <v>500</v>
      </c>
      <c r="E6" s="1">
        <v>9</v>
      </c>
      <c r="F6" s="1">
        <v>10</v>
      </c>
      <c r="G6" s="1">
        <v>10</v>
      </c>
      <c r="H6" s="3">
        <f t="shared" si="0"/>
        <v>9</v>
      </c>
      <c r="J6" s="2"/>
      <c r="K6" s="15" t="s">
        <v>23</v>
      </c>
      <c r="L6" s="1">
        <f>$C$17</f>
        <v>379500</v>
      </c>
      <c r="M6" s="1">
        <f>$C$35*0</f>
        <v>0</v>
      </c>
      <c r="N6" s="1">
        <f>$C$53</f>
        <v>30000</v>
      </c>
      <c r="O6" s="1">
        <f>$C$71</f>
        <v>4000</v>
      </c>
      <c r="P6" s="1">
        <f>$C$89</f>
        <v>12000</v>
      </c>
      <c r="Q6" s="1">
        <f>$C$107</f>
        <v>182000</v>
      </c>
      <c r="R6" s="1">
        <v>0</v>
      </c>
      <c r="S6" s="3">
        <f t="shared" si="1"/>
        <v>607500</v>
      </c>
      <c r="V6" s="17">
        <f>S6*16/8000</f>
        <v>1215</v>
      </c>
      <c r="W6" s="20"/>
      <c r="X6" s="20"/>
      <c r="Y6" s="18">
        <f t="shared" ref="Y6:Y17" si="3">(V6+W8)/1000</f>
        <v>2.2229999999999999</v>
      </c>
    </row>
    <row r="7" spans="1:25" x14ac:dyDescent="0.3">
      <c r="A7" s="2"/>
      <c r="B7" s="1">
        <v>6</v>
      </c>
      <c r="C7" s="1">
        <v>500</v>
      </c>
      <c r="D7" s="1">
        <v>100</v>
      </c>
      <c r="E7" s="1">
        <v>1</v>
      </c>
      <c r="F7" s="1">
        <v>1</v>
      </c>
      <c r="G7" s="1">
        <v>1</v>
      </c>
      <c r="H7" s="3">
        <f t="shared" si="0"/>
        <v>1</v>
      </c>
      <c r="J7" s="2"/>
      <c r="K7" s="15" t="s">
        <v>25</v>
      </c>
      <c r="L7" s="1">
        <f>$D$15</f>
        <v>50500</v>
      </c>
      <c r="M7" s="1">
        <f>$D$33*0</f>
        <v>0</v>
      </c>
      <c r="N7" s="1">
        <f>$D$51</f>
        <v>19500</v>
      </c>
      <c r="O7" s="1">
        <f>$D$69</f>
        <v>1500</v>
      </c>
      <c r="P7" s="1">
        <f>$D$87</f>
        <v>1000</v>
      </c>
      <c r="Q7" s="1">
        <f>$D$105</f>
        <v>28300</v>
      </c>
      <c r="R7" s="1">
        <v>0</v>
      </c>
      <c r="S7" s="3">
        <f t="shared" si="1"/>
        <v>100800</v>
      </c>
      <c r="V7" s="19"/>
      <c r="W7" s="16">
        <f>S7*16/8000</f>
        <v>201.6</v>
      </c>
      <c r="X7" s="20"/>
      <c r="Y7" s="21"/>
    </row>
    <row r="8" spans="1:25" ht="15" thickBot="1" x14ac:dyDescent="0.35">
      <c r="A8" s="2"/>
      <c r="B8" s="1">
        <v>1</v>
      </c>
      <c r="C8" s="1">
        <v>2000</v>
      </c>
      <c r="D8" s="1">
        <v>200</v>
      </c>
      <c r="E8" s="1">
        <v>15</v>
      </c>
      <c r="F8" s="1">
        <v>10</v>
      </c>
      <c r="G8" s="1">
        <v>10</v>
      </c>
      <c r="H8" s="3">
        <f t="shared" si="0"/>
        <v>15</v>
      </c>
      <c r="J8" s="10"/>
      <c r="K8" s="41" t="s">
        <v>23</v>
      </c>
      <c r="L8" s="11">
        <f>$D$17</f>
        <v>252500</v>
      </c>
      <c r="M8" s="11">
        <f>$D$35*0</f>
        <v>0</v>
      </c>
      <c r="N8" s="11">
        <f>$D$53</f>
        <v>97500</v>
      </c>
      <c r="O8" s="11">
        <f>$D$71</f>
        <v>7500</v>
      </c>
      <c r="P8" s="11">
        <f>$D$89</f>
        <v>5000</v>
      </c>
      <c r="Q8" s="11">
        <f>$D$107</f>
        <v>141500</v>
      </c>
      <c r="R8" s="11">
        <v>0</v>
      </c>
      <c r="S8" s="12">
        <f t="shared" si="1"/>
        <v>504000</v>
      </c>
      <c r="V8" s="19"/>
      <c r="W8" s="16">
        <f t="shared" ref="W8:W15" si="4">S8*16/8000</f>
        <v>1008</v>
      </c>
      <c r="X8" s="20"/>
      <c r="Y8" s="21"/>
    </row>
    <row r="9" spans="1:25" ht="15" thickBot="1" x14ac:dyDescent="0.35">
      <c r="A9" s="2"/>
      <c r="B9" s="1">
        <v>1</v>
      </c>
      <c r="C9" s="1">
        <v>1000</v>
      </c>
      <c r="D9" s="1">
        <v>100</v>
      </c>
      <c r="E9" s="1">
        <v>12</v>
      </c>
      <c r="F9" s="1">
        <v>10</v>
      </c>
      <c r="G9" s="1">
        <v>10</v>
      </c>
      <c r="H9" s="3">
        <f t="shared" si="0"/>
        <v>12</v>
      </c>
      <c r="J9" s="36" t="s">
        <v>26</v>
      </c>
      <c r="K9" s="36"/>
      <c r="L9" s="13"/>
      <c r="M9" s="13"/>
      <c r="N9" s="13"/>
      <c r="O9" s="13"/>
      <c r="P9" s="13"/>
      <c r="Q9" s="13"/>
      <c r="R9" s="13"/>
      <c r="S9" s="14"/>
      <c r="V9" s="19"/>
      <c r="W9" s="20"/>
      <c r="X9" s="20"/>
      <c r="Y9" s="21"/>
    </row>
    <row r="10" spans="1:25" x14ac:dyDescent="0.3">
      <c r="A10" s="2"/>
      <c r="B10" s="1">
        <v>1</v>
      </c>
      <c r="C10" s="1">
        <v>15000</v>
      </c>
      <c r="D10" s="1">
        <v>3500</v>
      </c>
      <c r="E10" s="1">
        <v>150</v>
      </c>
      <c r="F10" s="1">
        <v>10</v>
      </c>
      <c r="G10" s="1">
        <v>10</v>
      </c>
      <c r="H10" s="3">
        <f t="shared" si="0"/>
        <v>150</v>
      </c>
      <c r="J10" s="7"/>
      <c r="K10" s="40" t="s">
        <v>22</v>
      </c>
      <c r="L10" s="8">
        <f>$H$15</f>
        <v>703.8</v>
      </c>
      <c r="M10" s="8">
        <f>$H$33</f>
        <v>89.000000000000014</v>
      </c>
      <c r="N10" s="8">
        <f>$H$51*0</f>
        <v>0</v>
      </c>
      <c r="O10" s="8">
        <f>$H$69</f>
        <v>3.0000000000000004</v>
      </c>
      <c r="P10" s="8">
        <f>$H$87</f>
        <v>1</v>
      </c>
      <c r="Q10" s="8">
        <f>$H$105</f>
        <v>173</v>
      </c>
      <c r="R10" s="8">
        <v>0</v>
      </c>
      <c r="S10" s="9">
        <f>SUM(L10:R10)</f>
        <v>969.8</v>
      </c>
      <c r="V10" s="19"/>
      <c r="W10" s="20"/>
      <c r="X10" s="16">
        <f t="shared" si="2"/>
        <v>969.8</v>
      </c>
      <c r="Y10" s="21"/>
    </row>
    <row r="11" spans="1:25" x14ac:dyDescent="0.3">
      <c r="A11" s="2"/>
      <c r="B11" s="1">
        <v>1</v>
      </c>
      <c r="C11" s="1">
        <v>24000</v>
      </c>
      <c r="D11" s="1">
        <v>4200</v>
      </c>
      <c r="E11" s="1">
        <v>60</v>
      </c>
      <c r="F11" s="1">
        <v>10</v>
      </c>
      <c r="G11" s="1">
        <v>10</v>
      </c>
      <c r="H11" s="3">
        <f t="shared" si="0"/>
        <v>60</v>
      </c>
      <c r="J11" s="2"/>
      <c r="K11" s="15" t="s">
        <v>23</v>
      </c>
      <c r="L11" s="1">
        <f>$H$17</f>
        <v>3519</v>
      </c>
      <c r="M11" s="1">
        <f>$H$35</f>
        <v>445.00000000000006</v>
      </c>
      <c r="N11" s="1">
        <f>$H$53*0</f>
        <v>0</v>
      </c>
      <c r="O11" s="1">
        <f>$H$71</f>
        <v>15.000000000000002</v>
      </c>
      <c r="P11" s="1">
        <f>$H$89</f>
        <v>5</v>
      </c>
      <c r="Q11" s="1">
        <f>$H$107</f>
        <v>865</v>
      </c>
      <c r="R11" s="1">
        <v>0</v>
      </c>
      <c r="S11" s="3">
        <f t="shared" ref="S11:S15" si="5">SUM(L11:R11)</f>
        <v>4849</v>
      </c>
      <c r="V11" s="19"/>
      <c r="W11" s="20"/>
      <c r="X11" s="16">
        <f t="shared" si="2"/>
        <v>4849</v>
      </c>
      <c r="Y11" s="21"/>
    </row>
    <row r="12" spans="1:25" x14ac:dyDescent="0.3">
      <c r="A12" s="2"/>
      <c r="B12" s="1">
        <v>1</v>
      </c>
      <c r="C12" s="1">
        <v>3500</v>
      </c>
      <c r="D12" s="1">
        <v>2500</v>
      </c>
      <c r="E12" s="1">
        <v>4</v>
      </c>
      <c r="F12" s="1">
        <v>0.5</v>
      </c>
      <c r="G12" s="1">
        <v>1</v>
      </c>
      <c r="H12" s="3">
        <f t="shared" si="0"/>
        <v>8</v>
      </c>
      <c r="J12" s="2"/>
      <c r="K12" s="15" t="s">
        <v>24</v>
      </c>
      <c r="L12" s="1">
        <f>$C$15</f>
        <v>75900</v>
      </c>
      <c r="M12" s="1">
        <f>$C$33</f>
        <v>23600</v>
      </c>
      <c r="N12" s="1">
        <f>$C$51*0</f>
        <v>0</v>
      </c>
      <c r="O12" s="1">
        <f>$C$69</f>
        <v>800</v>
      </c>
      <c r="P12" s="1">
        <f>$C$87</f>
        <v>2400</v>
      </c>
      <c r="Q12" s="1">
        <f>$C$105</f>
        <v>36400</v>
      </c>
      <c r="R12" s="1">
        <v>0</v>
      </c>
      <c r="S12" s="3">
        <f t="shared" si="5"/>
        <v>139100</v>
      </c>
      <c r="V12" s="17">
        <f t="shared" ref="V7:V17" si="6">S12*16/8000</f>
        <v>278.2</v>
      </c>
      <c r="W12" s="20"/>
      <c r="X12" s="20"/>
      <c r="Y12" s="18">
        <f t="shared" si="3"/>
        <v>0.52779999999999994</v>
      </c>
    </row>
    <row r="13" spans="1:25" x14ac:dyDescent="0.3">
      <c r="A13" s="2"/>
      <c r="B13" s="1">
        <v>1</v>
      </c>
      <c r="C13" s="1">
        <v>13000</v>
      </c>
      <c r="D13" s="1">
        <v>4000</v>
      </c>
      <c r="E13" s="1">
        <v>20</v>
      </c>
      <c r="F13" s="1">
        <v>1</v>
      </c>
      <c r="G13" s="1">
        <v>1</v>
      </c>
      <c r="H13" s="3">
        <f t="shared" si="0"/>
        <v>20</v>
      </c>
      <c r="J13" s="2"/>
      <c r="K13" s="15" t="s">
        <v>23</v>
      </c>
      <c r="L13" s="1">
        <f>$C$17</f>
        <v>379500</v>
      </c>
      <c r="M13" s="1">
        <f>$C$35</f>
        <v>118000</v>
      </c>
      <c r="N13" s="1">
        <f>$C$53*0</f>
        <v>0</v>
      </c>
      <c r="O13" s="1">
        <f>$C$71</f>
        <v>4000</v>
      </c>
      <c r="P13" s="1">
        <f>$C$89</f>
        <v>12000</v>
      </c>
      <c r="Q13" s="1">
        <f>$C$107</f>
        <v>182000</v>
      </c>
      <c r="R13" s="1">
        <v>0</v>
      </c>
      <c r="S13" s="3">
        <f t="shared" si="5"/>
        <v>695500</v>
      </c>
      <c r="V13" s="17">
        <f t="shared" si="6"/>
        <v>1391</v>
      </c>
      <c r="W13" s="20"/>
      <c r="X13" s="20"/>
      <c r="Y13" s="18">
        <f t="shared" si="3"/>
        <v>2.6389999999999998</v>
      </c>
    </row>
    <row r="14" spans="1:25" x14ac:dyDescent="0.3">
      <c r="A14" s="2"/>
      <c r="B14" s="1"/>
      <c r="C14" s="15" t="s">
        <v>9</v>
      </c>
      <c r="D14" s="15" t="s">
        <v>10</v>
      </c>
      <c r="E14" s="15"/>
      <c r="F14" s="15"/>
      <c r="G14" s="15"/>
      <c r="H14" s="33" t="s">
        <v>32</v>
      </c>
      <c r="J14" s="2"/>
      <c r="K14" s="15" t="s">
        <v>25</v>
      </c>
      <c r="L14" s="1">
        <f>$D$15</f>
        <v>50500</v>
      </c>
      <c r="M14" s="1">
        <f>$D$33</f>
        <v>43500</v>
      </c>
      <c r="N14" s="1">
        <f>$D$51*0</f>
        <v>0</v>
      </c>
      <c r="O14" s="1">
        <f>$D$69</f>
        <v>1500</v>
      </c>
      <c r="P14" s="1">
        <f>$D$87</f>
        <v>1000</v>
      </c>
      <c r="Q14" s="1">
        <f>$D$105</f>
        <v>28300</v>
      </c>
      <c r="R14" s="1">
        <v>0</v>
      </c>
      <c r="S14" s="3">
        <f t="shared" si="5"/>
        <v>124800</v>
      </c>
      <c r="V14" s="19"/>
      <c r="W14" s="16">
        <f t="shared" si="4"/>
        <v>249.6</v>
      </c>
      <c r="X14" s="20"/>
      <c r="Y14" s="21"/>
    </row>
    <row r="15" spans="1:25" ht="15" thickBot="1" x14ac:dyDescent="0.35">
      <c r="A15" s="2"/>
      <c r="B15" s="1"/>
      <c r="C15" s="1" cm="1">
        <f t="array" ref="C15">SUM(($B3:$B13*C3:C13))</f>
        <v>75900</v>
      </c>
      <c r="D15" s="1" cm="1">
        <f t="array" ref="D15">SUM(($B3:$B13*D3:D13))</f>
        <v>50500</v>
      </c>
      <c r="E15" s="1"/>
      <c r="F15" s="1"/>
      <c r="G15" s="1"/>
      <c r="H15" s="3" cm="1">
        <f t="array" ref="H15">SUM(($B3:$B13*H3:H13))</f>
        <v>703.8</v>
      </c>
      <c r="J15" s="4"/>
      <c r="K15" s="42" t="s">
        <v>23</v>
      </c>
      <c r="L15" s="5">
        <f>$D$17</f>
        <v>252500</v>
      </c>
      <c r="M15" s="5">
        <f>$D$35</f>
        <v>217500</v>
      </c>
      <c r="N15" s="5">
        <f>$D$53*0</f>
        <v>0</v>
      </c>
      <c r="O15" s="5">
        <f>$D$71</f>
        <v>7500</v>
      </c>
      <c r="P15" s="5">
        <f>$D$89</f>
        <v>5000</v>
      </c>
      <c r="Q15" s="5">
        <f>$D$107</f>
        <v>141500</v>
      </c>
      <c r="R15" s="5">
        <v>0</v>
      </c>
      <c r="S15" s="6">
        <f t="shared" si="5"/>
        <v>624000</v>
      </c>
      <c r="V15" s="22"/>
      <c r="W15" s="23">
        <f t="shared" si="4"/>
        <v>1248</v>
      </c>
      <c r="X15" s="24"/>
      <c r="Y15" s="25"/>
    </row>
    <row r="16" spans="1:25" x14ac:dyDescent="0.3">
      <c r="A16" s="2"/>
      <c r="B16" s="1"/>
      <c r="C16" s="15" t="s">
        <v>11</v>
      </c>
      <c r="D16" s="15" t="s">
        <v>12</v>
      </c>
      <c r="E16" s="15"/>
      <c r="F16" s="15"/>
      <c r="G16" s="15"/>
      <c r="H16" s="33" t="s">
        <v>13</v>
      </c>
    </row>
    <row r="17" spans="1:8" ht="15" thickBot="1" x14ac:dyDescent="0.35">
      <c r="A17" s="4"/>
      <c r="B17" s="5"/>
      <c r="C17" s="5">
        <f>(1+400/100)*C15</f>
        <v>379500</v>
      </c>
      <c r="D17" s="5">
        <f>(1+400/100)*D15</f>
        <v>252500</v>
      </c>
      <c r="E17" s="5"/>
      <c r="F17" s="5"/>
      <c r="G17" s="5"/>
      <c r="H17" s="6">
        <f t="shared" ref="E17:H17" si="7">(1+400/100)*H15</f>
        <v>3519</v>
      </c>
    </row>
    <row r="18" spans="1:8" ht="15" thickBot="1" x14ac:dyDescent="0.35"/>
    <row r="19" spans="1:8" ht="15" thickBot="1" x14ac:dyDescent="0.35">
      <c r="A19" s="27" t="s">
        <v>0</v>
      </c>
      <c r="B19" s="28" t="s">
        <v>1</v>
      </c>
      <c r="C19" s="28" t="s">
        <v>2</v>
      </c>
      <c r="D19" s="28" t="s">
        <v>3</v>
      </c>
      <c r="E19" s="28" t="s">
        <v>4</v>
      </c>
      <c r="F19" s="28" t="s">
        <v>5</v>
      </c>
      <c r="G19" s="28" t="s">
        <v>6</v>
      </c>
      <c r="H19" s="29" t="s">
        <v>7</v>
      </c>
    </row>
    <row r="20" spans="1:8" ht="15" thickBot="1" x14ac:dyDescent="0.35">
      <c r="A20" s="30" t="s">
        <v>14</v>
      </c>
      <c r="B20" s="31"/>
      <c r="C20" s="31"/>
      <c r="D20" s="31"/>
      <c r="E20" s="31"/>
      <c r="F20" s="31"/>
      <c r="G20" s="31"/>
      <c r="H20" s="32"/>
    </row>
    <row r="21" spans="1:8" x14ac:dyDescent="0.3">
      <c r="A21" s="7"/>
      <c r="B21" s="8">
        <v>1</v>
      </c>
      <c r="C21" s="8">
        <v>0</v>
      </c>
      <c r="D21" s="8">
        <v>0</v>
      </c>
      <c r="E21" s="8">
        <v>0</v>
      </c>
      <c r="F21" s="8">
        <v>2</v>
      </c>
      <c r="G21" s="8">
        <v>0</v>
      </c>
      <c r="H21" s="9">
        <f>E21*G21/F21</f>
        <v>0</v>
      </c>
    </row>
    <row r="22" spans="1:8" x14ac:dyDescent="0.3">
      <c r="A22" s="2"/>
      <c r="B22" s="1">
        <v>1</v>
      </c>
      <c r="C22" s="1">
        <v>1200</v>
      </c>
      <c r="D22" s="1">
        <v>1500</v>
      </c>
      <c r="E22" s="1">
        <v>5</v>
      </c>
      <c r="F22" s="1">
        <v>0.1</v>
      </c>
      <c r="G22" s="1">
        <v>0.1</v>
      </c>
      <c r="H22" s="3">
        <f t="shared" ref="H22:H31" si="8">E22*G22/F22</f>
        <v>5</v>
      </c>
    </row>
    <row r="23" spans="1:8" x14ac:dyDescent="0.3">
      <c r="A23" s="2"/>
      <c r="B23" s="1">
        <v>14</v>
      </c>
      <c r="C23" s="1">
        <v>800</v>
      </c>
      <c r="D23" s="1">
        <v>1500</v>
      </c>
      <c r="E23" s="1">
        <v>3</v>
      </c>
      <c r="F23" s="1">
        <v>0.1</v>
      </c>
      <c r="G23" s="1">
        <v>0.1</v>
      </c>
      <c r="H23" s="3">
        <f t="shared" si="8"/>
        <v>3.0000000000000004</v>
      </c>
    </row>
    <row r="24" spans="1:8" x14ac:dyDescent="0.3">
      <c r="A24" s="2"/>
      <c r="B24" s="1">
        <v>14</v>
      </c>
      <c r="C24" s="1">
        <v>800</v>
      </c>
      <c r="D24" s="1">
        <v>1500</v>
      </c>
      <c r="E24" s="1">
        <v>3</v>
      </c>
      <c r="F24" s="1">
        <v>0.1</v>
      </c>
      <c r="G24" s="1">
        <v>0.1</v>
      </c>
      <c r="H24" s="3">
        <f t="shared" si="8"/>
        <v>3.0000000000000004</v>
      </c>
    </row>
    <row r="25" spans="1:8" hidden="1" x14ac:dyDescent="0.3">
      <c r="A25" s="2"/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3">
        <f t="shared" si="8"/>
        <v>0</v>
      </c>
    </row>
    <row r="26" spans="1:8" hidden="1" x14ac:dyDescent="0.3">
      <c r="A26" s="2"/>
      <c r="B26" s="1">
        <v>0</v>
      </c>
      <c r="C26" s="1">
        <v>0</v>
      </c>
      <c r="D26" s="1">
        <v>0</v>
      </c>
      <c r="E26" s="1">
        <v>0</v>
      </c>
      <c r="F26" s="1">
        <v>10</v>
      </c>
      <c r="G26" s="1">
        <v>0</v>
      </c>
      <c r="H26" s="3">
        <f t="shared" si="8"/>
        <v>0</v>
      </c>
    </row>
    <row r="27" spans="1:8" hidden="1" x14ac:dyDescent="0.3">
      <c r="A27" s="2"/>
      <c r="B27" s="1">
        <v>0</v>
      </c>
      <c r="C27" s="1">
        <v>0</v>
      </c>
      <c r="D27" s="1">
        <v>0</v>
      </c>
      <c r="E27" s="1">
        <v>0</v>
      </c>
      <c r="F27" s="1">
        <v>10</v>
      </c>
      <c r="G27" s="1">
        <v>0</v>
      </c>
      <c r="H27" s="3">
        <f t="shared" si="8"/>
        <v>0</v>
      </c>
    </row>
    <row r="28" spans="1:8" hidden="1" x14ac:dyDescent="0.3">
      <c r="A28" s="2"/>
      <c r="B28" s="1">
        <v>0</v>
      </c>
      <c r="C28" s="1">
        <v>0</v>
      </c>
      <c r="D28" s="1">
        <v>0</v>
      </c>
      <c r="E28" s="1">
        <v>0</v>
      </c>
      <c r="F28" s="1">
        <v>10</v>
      </c>
      <c r="G28" s="1">
        <v>0</v>
      </c>
      <c r="H28" s="3">
        <f t="shared" si="8"/>
        <v>0</v>
      </c>
    </row>
    <row r="29" spans="1:8" hidden="1" x14ac:dyDescent="0.3">
      <c r="A29" s="2"/>
      <c r="B29" s="1">
        <v>0</v>
      </c>
      <c r="C29" s="1">
        <v>0</v>
      </c>
      <c r="D29" s="1">
        <v>0</v>
      </c>
      <c r="E29" s="1">
        <v>0</v>
      </c>
      <c r="F29" s="1">
        <v>10</v>
      </c>
      <c r="G29" s="1">
        <v>0</v>
      </c>
      <c r="H29" s="3">
        <f t="shared" si="8"/>
        <v>0</v>
      </c>
    </row>
    <row r="30" spans="1:8" hidden="1" x14ac:dyDescent="0.3">
      <c r="A30" s="2"/>
      <c r="B30" s="1">
        <v>0</v>
      </c>
      <c r="C30" s="1">
        <v>0</v>
      </c>
      <c r="D30" s="1">
        <v>0</v>
      </c>
      <c r="E30" s="1">
        <v>0</v>
      </c>
      <c r="F30" s="1">
        <v>0.5</v>
      </c>
      <c r="G30" s="1">
        <v>0</v>
      </c>
      <c r="H30" s="3">
        <f t="shared" si="8"/>
        <v>0</v>
      </c>
    </row>
    <row r="31" spans="1:8" hidden="1" x14ac:dyDescent="0.3">
      <c r="A31" s="2"/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3">
        <f t="shared" si="8"/>
        <v>0</v>
      </c>
    </row>
    <row r="32" spans="1:8" x14ac:dyDescent="0.3">
      <c r="A32" s="2"/>
      <c r="B32" s="1"/>
      <c r="C32" s="15" t="s">
        <v>9</v>
      </c>
      <c r="D32" s="15" t="s">
        <v>10</v>
      </c>
      <c r="E32" s="15"/>
      <c r="F32" s="15"/>
      <c r="G32" s="15"/>
      <c r="H32" s="33" t="s">
        <v>32</v>
      </c>
    </row>
    <row r="33" spans="1:8" x14ac:dyDescent="0.3">
      <c r="A33" s="2"/>
      <c r="B33" s="1"/>
      <c r="C33" s="1" cm="1">
        <f t="array" ref="C33">SUM(($B21:$B31*C21:C31))</f>
        <v>23600</v>
      </c>
      <c r="D33" s="1" cm="1">
        <f t="array" ref="D33">SUM(($B21:$B31*D21:D31))</f>
        <v>43500</v>
      </c>
      <c r="E33" s="1"/>
      <c r="F33" s="1"/>
      <c r="G33" s="1"/>
      <c r="H33" s="3" cm="1">
        <f t="array" ref="H33">SUM(($B21:$B31*H21:H31))</f>
        <v>89.000000000000014</v>
      </c>
    </row>
    <row r="34" spans="1:8" x14ac:dyDescent="0.3">
      <c r="A34" s="2"/>
      <c r="B34" s="1"/>
      <c r="C34" s="15" t="s">
        <v>11</v>
      </c>
      <c r="D34" s="15" t="s">
        <v>12</v>
      </c>
      <c r="E34" s="15"/>
      <c r="F34" s="15"/>
      <c r="G34" s="15"/>
      <c r="H34" s="33" t="s">
        <v>13</v>
      </c>
    </row>
    <row r="35" spans="1:8" ht="15" thickBot="1" x14ac:dyDescent="0.35">
      <c r="A35" s="4"/>
      <c r="B35" s="5"/>
      <c r="C35" s="5">
        <f>(1+400/100)*C33</f>
        <v>118000</v>
      </c>
      <c r="D35" s="5">
        <f>(1+400/100)*D33</f>
        <v>217500</v>
      </c>
      <c r="E35" s="5"/>
      <c r="F35" s="5"/>
      <c r="G35" s="5"/>
      <c r="H35" s="6">
        <f t="shared" ref="H35" si="9">(1+400/100)*H33</f>
        <v>445.00000000000006</v>
      </c>
    </row>
    <row r="36" spans="1:8" ht="15" thickBot="1" x14ac:dyDescent="0.35"/>
    <row r="37" spans="1:8" ht="15" thickBot="1" x14ac:dyDescent="0.35">
      <c r="A37" s="27" t="s">
        <v>0</v>
      </c>
      <c r="B37" s="28" t="s">
        <v>1</v>
      </c>
      <c r="C37" s="28" t="s">
        <v>2</v>
      </c>
      <c r="D37" s="28" t="s">
        <v>3</v>
      </c>
      <c r="E37" s="28" t="s">
        <v>4</v>
      </c>
      <c r="F37" s="28" t="s">
        <v>5</v>
      </c>
      <c r="G37" s="28" t="s">
        <v>6</v>
      </c>
      <c r="H37" s="29" t="s">
        <v>7</v>
      </c>
    </row>
    <row r="38" spans="1:8" ht="15" thickBot="1" x14ac:dyDescent="0.35">
      <c r="A38" s="30" t="s">
        <v>15</v>
      </c>
      <c r="B38" s="31"/>
      <c r="C38" s="31"/>
      <c r="D38" s="31"/>
      <c r="E38" s="31"/>
      <c r="F38" s="31"/>
      <c r="G38" s="31"/>
      <c r="H38" s="32"/>
    </row>
    <row r="39" spans="1:8" x14ac:dyDescent="0.3">
      <c r="A39" s="7"/>
      <c r="B39" s="8">
        <v>1</v>
      </c>
      <c r="C39" s="8">
        <v>0</v>
      </c>
      <c r="D39" s="8">
        <v>0</v>
      </c>
      <c r="E39" s="8">
        <v>0</v>
      </c>
      <c r="F39" s="8">
        <v>2</v>
      </c>
      <c r="G39" s="8">
        <v>0</v>
      </c>
      <c r="H39" s="9">
        <f>E39*G39/F39</f>
        <v>0</v>
      </c>
    </row>
    <row r="40" spans="1:8" x14ac:dyDescent="0.3">
      <c r="A40" s="2"/>
      <c r="B40" s="1">
        <v>2</v>
      </c>
      <c r="C40" s="1">
        <v>0</v>
      </c>
      <c r="D40" s="1">
        <v>0</v>
      </c>
      <c r="E40" s="1">
        <v>0</v>
      </c>
      <c r="F40" s="1">
        <v>2</v>
      </c>
      <c r="G40" s="1">
        <v>0</v>
      </c>
      <c r="H40" s="3">
        <f t="shared" ref="H40:H49" si="10">E40*G40/F40</f>
        <v>0</v>
      </c>
    </row>
    <row r="41" spans="1:8" x14ac:dyDescent="0.3">
      <c r="A41" s="2"/>
      <c r="B41" s="1">
        <v>1</v>
      </c>
      <c r="C41" s="1">
        <v>0</v>
      </c>
      <c r="D41" s="1">
        <v>0</v>
      </c>
      <c r="E41" s="1">
        <v>0</v>
      </c>
      <c r="F41" s="1">
        <v>0.01</v>
      </c>
      <c r="G41" s="1">
        <v>1</v>
      </c>
      <c r="H41" s="3">
        <f t="shared" si="10"/>
        <v>0</v>
      </c>
    </row>
    <row r="42" spans="1:8" x14ac:dyDescent="0.3">
      <c r="A42" s="2"/>
      <c r="B42" s="1">
        <v>3</v>
      </c>
      <c r="C42" s="1">
        <v>1000</v>
      </c>
      <c r="D42" s="1">
        <v>4000</v>
      </c>
      <c r="E42" s="1">
        <v>7</v>
      </c>
      <c r="F42" s="1">
        <v>10</v>
      </c>
      <c r="G42" s="1">
        <v>10</v>
      </c>
      <c r="H42" s="3">
        <f t="shared" si="10"/>
        <v>7</v>
      </c>
    </row>
    <row r="43" spans="1:8" x14ac:dyDescent="0.3">
      <c r="A43" s="2"/>
      <c r="B43" s="1">
        <v>3</v>
      </c>
      <c r="C43" s="1">
        <v>1000</v>
      </c>
      <c r="D43" s="1">
        <v>2500</v>
      </c>
      <c r="E43" s="1">
        <v>3</v>
      </c>
      <c r="F43" s="1">
        <v>10</v>
      </c>
      <c r="G43" s="1">
        <v>10</v>
      </c>
      <c r="H43" s="3">
        <f t="shared" si="10"/>
        <v>3</v>
      </c>
    </row>
    <row r="44" spans="1:8" hidden="1" x14ac:dyDescent="0.3">
      <c r="A44" s="2"/>
      <c r="B44" s="1">
        <v>0</v>
      </c>
      <c r="C44" s="1">
        <v>0</v>
      </c>
      <c r="D44" s="1">
        <v>0</v>
      </c>
      <c r="E44" s="1">
        <v>0</v>
      </c>
      <c r="F44" s="1">
        <v>10</v>
      </c>
      <c r="G44" s="1">
        <v>0</v>
      </c>
      <c r="H44" s="3">
        <f t="shared" si="10"/>
        <v>0</v>
      </c>
    </row>
    <row r="45" spans="1:8" hidden="1" x14ac:dyDescent="0.3">
      <c r="A45" s="2"/>
      <c r="B45" s="1">
        <v>0</v>
      </c>
      <c r="C45" s="1">
        <v>0</v>
      </c>
      <c r="D45" s="1">
        <v>0</v>
      </c>
      <c r="E45" s="1">
        <v>0</v>
      </c>
      <c r="F45" s="1">
        <v>10</v>
      </c>
      <c r="G45" s="1">
        <v>0</v>
      </c>
      <c r="H45" s="3">
        <f t="shared" si="10"/>
        <v>0</v>
      </c>
    </row>
    <row r="46" spans="1:8" hidden="1" x14ac:dyDescent="0.3">
      <c r="A46" s="2"/>
      <c r="B46" s="1">
        <v>0</v>
      </c>
      <c r="C46" s="1">
        <v>0</v>
      </c>
      <c r="D46" s="1">
        <v>0</v>
      </c>
      <c r="E46" s="1">
        <v>0</v>
      </c>
      <c r="F46" s="1">
        <v>10</v>
      </c>
      <c r="G46" s="1">
        <v>0</v>
      </c>
      <c r="H46" s="3">
        <f t="shared" si="10"/>
        <v>0</v>
      </c>
    </row>
    <row r="47" spans="1:8" hidden="1" x14ac:dyDescent="0.3">
      <c r="A47" s="2"/>
      <c r="B47" s="1">
        <v>0</v>
      </c>
      <c r="C47" s="1">
        <v>0</v>
      </c>
      <c r="D47" s="1">
        <v>0</v>
      </c>
      <c r="E47" s="1">
        <v>0</v>
      </c>
      <c r="F47" s="1">
        <v>10</v>
      </c>
      <c r="G47" s="1">
        <v>0</v>
      </c>
      <c r="H47" s="3">
        <f t="shared" si="10"/>
        <v>0</v>
      </c>
    </row>
    <row r="48" spans="1:8" hidden="1" x14ac:dyDescent="0.3">
      <c r="A48" s="2"/>
      <c r="B48" s="1">
        <v>0</v>
      </c>
      <c r="C48" s="1">
        <v>0</v>
      </c>
      <c r="D48" s="1">
        <v>0</v>
      </c>
      <c r="E48" s="1">
        <v>0</v>
      </c>
      <c r="F48" s="1">
        <v>0.5</v>
      </c>
      <c r="G48" s="1">
        <v>0</v>
      </c>
      <c r="H48" s="3">
        <f t="shared" si="10"/>
        <v>0</v>
      </c>
    </row>
    <row r="49" spans="1:8" hidden="1" x14ac:dyDescent="0.3">
      <c r="A49" s="2"/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3">
        <f t="shared" si="10"/>
        <v>0</v>
      </c>
    </row>
    <row r="50" spans="1:8" x14ac:dyDescent="0.3">
      <c r="A50" s="2"/>
      <c r="B50" s="1"/>
      <c r="C50" s="15" t="s">
        <v>9</v>
      </c>
      <c r="D50" s="15" t="s">
        <v>10</v>
      </c>
      <c r="E50" s="15"/>
      <c r="F50" s="15"/>
      <c r="G50" s="15"/>
      <c r="H50" s="33" t="s">
        <v>32</v>
      </c>
    </row>
    <row r="51" spans="1:8" x14ac:dyDescent="0.3">
      <c r="A51" s="2"/>
      <c r="B51" s="1"/>
      <c r="C51" s="1" cm="1">
        <f t="array" ref="C51">SUM(($B39:$B49*C39:C49))</f>
        <v>6000</v>
      </c>
      <c r="D51" s="1" cm="1">
        <f t="array" ref="D51">SUM(($B39:$B49*D39:D49))</f>
        <v>19500</v>
      </c>
      <c r="E51" s="1"/>
      <c r="F51" s="1"/>
      <c r="G51" s="1"/>
      <c r="H51" s="3" cm="1">
        <f t="array" ref="H51">SUM(($B39:$B49*H39:H49))</f>
        <v>30</v>
      </c>
    </row>
    <row r="52" spans="1:8" x14ac:dyDescent="0.3">
      <c r="A52" s="2"/>
      <c r="B52" s="1"/>
      <c r="C52" s="15" t="s">
        <v>11</v>
      </c>
      <c r="D52" s="15" t="s">
        <v>12</v>
      </c>
      <c r="E52" s="15"/>
      <c r="F52" s="15"/>
      <c r="G52" s="15"/>
      <c r="H52" s="33" t="s">
        <v>13</v>
      </c>
    </row>
    <row r="53" spans="1:8" ht="15" thickBot="1" x14ac:dyDescent="0.35">
      <c r="A53" s="4"/>
      <c r="B53" s="5"/>
      <c r="C53" s="5">
        <f>(1+400/100)*C51</f>
        <v>30000</v>
      </c>
      <c r="D53" s="5">
        <f>(1+400/100)*D51</f>
        <v>97500</v>
      </c>
      <c r="E53" s="5"/>
      <c r="F53" s="5"/>
      <c r="G53" s="5"/>
      <c r="H53" s="6">
        <f t="shared" ref="H53" si="11">(1+400/100)*H51</f>
        <v>150</v>
      </c>
    </row>
    <row r="54" spans="1:8" ht="15" thickBot="1" x14ac:dyDescent="0.35"/>
    <row r="55" spans="1:8" ht="15" thickBot="1" x14ac:dyDescent="0.35">
      <c r="A55" s="27" t="s">
        <v>0</v>
      </c>
      <c r="B55" s="28" t="s">
        <v>1</v>
      </c>
      <c r="C55" s="28" t="s">
        <v>2</v>
      </c>
      <c r="D55" s="28" t="s">
        <v>3</v>
      </c>
      <c r="E55" s="28" t="s">
        <v>4</v>
      </c>
      <c r="F55" s="28" t="s">
        <v>5</v>
      </c>
      <c r="G55" s="28" t="s">
        <v>6</v>
      </c>
      <c r="H55" s="29" t="s">
        <v>7</v>
      </c>
    </row>
    <row r="56" spans="1:8" ht="15" thickBot="1" x14ac:dyDescent="0.35">
      <c r="A56" s="30" t="s">
        <v>16</v>
      </c>
      <c r="B56" s="31"/>
      <c r="C56" s="31"/>
      <c r="D56" s="31"/>
      <c r="E56" s="31"/>
      <c r="F56" s="31"/>
      <c r="G56" s="31"/>
      <c r="H56" s="32"/>
    </row>
    <row r="57" spans="1:8" x14ac:dyDescent="0.3">
      <c r="A57" s="7"/>
      <c r="B57" s="8">
        <v>1</v>
      </c>
      <c r="C57" s="8">
        <v>800</v>
      </c>
      <c r="D57" s="8">
        <v>1500</v>
      </c>
      <c r="E57" s="8">
        <v>3</v>
      </c>
      <c r="F57" s="8">
        <v>0.1</v>
      </c>
      <c r="G57" s="8">
        <v>0.1</v>
      </c>
      <c r="H57" s="9">
        <f>E57*G57/F57</f>
        <v>3.0000000000000004</v>
      </c>
    </row>
    <row r="58" spans="1:8" hidden="1" x14ac:dyDescent="0.3">
      <c r="A58" s="2"/>
      <c r="B58" s="1">
        <v>0</v>
      </c>
      <c r="C58" s="1">
        <v>0</v>
      </c>
      <c r="D58" s="1">
        <v>0</v>
      </c>
      <c r="E58" s="1">
        <v>0</v>
      </c>
      <c r="F58" s="1">
        <v>2</v>
      </c>
      <c r="G58" s="1">
        <v>0</v>
      </c>
      <c r="H58" s="3">
        <f t="shared" ref="H58:H67" si="12">E58*G58/F58</f>
        <v>0</v>
      </c>
    </row>
    <row r="59" spans="1:8" hidden="1" x14ac:dyDescent="0.3">
      <c r="A59" s="2"/>
      <c r="B59" s="1">
        <v>0</v>
      </c>
      <c r="C59" s="1">
        <v>0</v>
      </c>
      <c r="D59" s="1">
        <v>0</v>
      </c>
      <c r="E59" s="1">
        <v>0</v>
      </c>
      <c r="F59" s="1">
        <v>0.01</v>
      </c>
      <c r="G59" s="1">
        <v>0</v>
      </c>
      <c r="H59" s="3">
        <f t="shared" si="12"/>
        <v>0</v>
      </c>
    </row>
    <row r="60" spans="1:8" hidden="1" x14ac:dyDescent="0.3">
      <c r="A60" s="2"/>
      <c r="B60" s="1">
        <v>0</v>
      </c>
      <c r="C60" s="1">
        <v>0</v>
      </c>
      <c r="D60" s="1">
        <v>0</v>
      </c>
      <c r="E60" s="1">
        <v>0</v>
      </c>
      <c r="F60" s="1">
        <v>10</v>
      </c>
      <c r="G60" s="1">
        <v>0</v>
      </c>
      <c r="H60" s="3">
        <f t="shared" si="12"/>
        <v>0</v>
      </c>
    </row>
    <row r="61" spans="1:8" hidden="1" x14ac:dyDescent="0.3">
      <c r="A61" s="2"/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3">
        <f t="shared" si="12"/>
        <v>0</v>
      </c>
    </row>
    <row r="62" spans="1:8" hidden="1" x14ac:dyDescent="0.3">
      <c r="A62" s="2"/>
      <c r="B62" s="1">
        <v>0</v>
      </c>
      <c r="C62" s="1">
        <v>0</v>
      </c>
      <c r="D62" s="1">
        <v>0</v>
      </c>
      <c r="E62" s="1">
        <v>0</v>
      </c>
      <c r="F62" s="1">
        <v>10</v>
      </c>
      <c r="G62" s="1">
        <v>0</v>
      </c>
      <c r="H62" s="3">
        <f t="shared" si="12"/>
        <v>0</v>
      </c>
    </row>
    <row r="63" spans="1:8" hidden="1" x14ac:dyDescent="0.3">
      <c r="A63" s="2"/>
      <c r="B63" s="1">
        <v>0</v>
      </c>
      <c r="C63" s="1">
        <v>0</v>
      </c>
      <c r="D63" s="1">
        <v>0</v>
      </c>
      <c r="E63" s="1">
        <v>0</v>
      </c>
      <c r="F63" s="1">
        <v>10</v>
      </c>
      <c r="G63" s="1">
        <v>0</v>
      </c>
      <c r="H63" s="3">
        <f t="shared" si="12"/>
        <v>0</v>
      </c>
    </row>
    <row r="64" spans="1:8" hidden="1" x14ac:dyDescent="0.3">
      <c r="A64" s="2"/>
      <c r="B64" s="1">
        <v>0</v>
      </c>
      <c r="C64" s="1">
        <v>0</v>
      </c>
      <c r="D64" s="1">
        <v>0</v>
      </c>
      <c r="E64" s="1">
        <v>0</v>
      </c>
      <c r="F64" s="1">
        <v>10</v>
      </c>
      <c r="G64" s="1">
        <v>0</v>
      </c>
      <c r="H64" s="3">
        <f t="shared" si="12"/>
        <v>0</v>
      </c>
    </row>
    <row r="65" spans="1:8" hidden="1" x14ac:dyDescent="0.3">
      <c r="A65" s="2"/>
      <c r="B65" s="1">
        <v>0</v>
      </c>
      <c r="C65" s="1">
        <v>0</v>
      </c>
      <c r="D65" s="1">
        <v>0</v>
      </c>
      <c r="E65" s="1">
        <v>0</v>
      </c>
      <c r="F65" s="1">
        <v>10</v>
      </c>
      <c r="G65" s="1">
        <v>0</v>
      </c>
      <c r="H65" s="3">
        <f t="shared" si="12"/>
        <v>0</v>
      </c>
    </row>
    <row r="66" spans="1:8" hidden="1" x14ac:dyDescent="0.3">
      <c r="A66" s="2"/>
      <c r="B66" s="1">
        <v>0</v>
      </c>
      <c r="C66" s="1">
        <v>0</v>
      </c>
      <c r="D66" s="1">
        <v>0</v>
      </c>
      <c r="E66" s="1">
        <v>0</v>
      </c>
      <c r="F66" s="1">
        <v>0.5</v>
      </c>
      <c r="G66" s="1">
        <v>0</v>
      </c>
      <c r="H66" s="3">
        <f t="shared" si="12"/>
        <v>0</v>
      </c>
    </row>
    <row r="67" spans="1:8" hidden="1" x14ac:dyDescent="0.3">
      <c r="A67" s="2"/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3">
        <f t="shared" si="12"/>
        <v>0</v>
      </c>
    </row>
    <row r="68" spans="1:8" x14ac:dyDescent="0.3">
      <c r="A68" s="2"/>
      <c r="B68" s="1"/>
      <c r="C68" s="15" t="s">
        <v>9</v>
      </c>
      <c r="D68" s="15" t="s">
        <v>10</v>
      </c>
      <c r="E68" s="15"/>
      <c r="F68" s="15"/>
      <c r="G68" s="15"/>
      <c r="H68" s="33" t="s">
        <v>32</v>
      </c>
    </row>
    <row r="69" spans="1:8" x14ac:dyDescent="0.3">
      <c r="A69" s="2"/>
      <c r="B69" s="1"/>
      <c r="C69" s="1" cm="1">
        <f t="array" ref="C69">SUM(($B57:$B67*C57:C67))</f>
        <v>800</v>
      </c>
      <c r="D69" s="1" cm="1">
        <f t="array" ref="D69">SUM(($B57:$B67*D57:D67))</f>
        <v>1500</v>
      </c>
      <c r="E69" s="1"/>
      <c r="F69" s="1"/>
      <c r="G69" s="1"/>
      <c r="H69" s="3" cm="1">
        <f t="array" ref="H69">SUM(($B57:$B67*H57:H67))</f>
        <v>3.0000000000000004</v>
      </c>
    </row>
    <row r="70" spans="1:8" x14ac:dyDescent="0.3">
      <c r="A70" s="2"/>
      <c r="B70" s="1"/>
      <c r="C70" s="15" t="s">
        <v>11</v>
      </c>
      <c r="D70" s="15" t="s">
        <v>12</v>
      </c>
      <c r="E70" s="15"/>
      <c r="F70" s="15"/>
      <c r="G70" s="15"/>
      <c r="H70" s="33" t="s">
        <v>13</v>
      </c>
    </row>
    <row r="71" spans="1:8" ht="15" thickBot="1" x14ac:dyDescent="0.35">
      <c r="A71" s="4"/>
      <c r="B71" s="5"/>
      <c r="C71" s="5">
        <f>(1+400/100)*C69</f>
        <v>4000</v>
      </c>
      <c r="D71" s="5">
        <f>(1+400/100)*D69</f>
        <v>7500</v>
      </c>
      <c r="E71" s="5"/>
      <c r="F71" s="5"/>
      <c r="G71" s="5"/>
      <c r="H71" s="6">
        <f t="shared" ref="H71" si="13">(1+400/100)*H69</f>
        <v>15.000000000000002</v>
      </c>
    </row>
    <row r="72" spans="1:8" ht="15" thickBot="1" x14ac:dyDescent="0.35"/>
    <row r="73" spans="1:8" ht="15" thickBot="1" x14ac:dyDescent="0.35">
      <c r="A73" s="27" t="s">
        <v>0</v>
      </c>
      <c r="B73" s="28" t="s">
        <v>1</v>
      </c>
      <c r="C73" s="28" t="s">
        <v>2</v>
      </c>
      <c r="D73" s="28" t="s">
        <v>3</v>
      </c>
      <c r="E73" s="28" t="s">
        <v>4</v>
      </c>
      <c r="F73" s="28" t="s">
        <v>5</v>
      </c>
      <c r="G73" s="28" t="s">
        <v>6</v>
      </c>
      <c r="H73" s="29" t="s">
        <v>7</v>
      </c>
    </row>
    <row r="74" spans="1:8" ht="15" thickBot="1" x14ac:dyDescent="0.35">
      <c r="A74" s="30" t="s">
        <v>17</v>
      </c>
      <c r="B74" s="31"/>
      <c r="C74" s="31"/>
      <c r="D74" s="31"/>
      <c r="E74" s="31"/>
      <c r="F74" s="31"/>
      <c r="G74" s="31"/>
      <c r="H74" s="32"/>
    </row>
    <row r="75" spans="1:8" x14ac:dyDescent="0.3">
      <c r="A75" s="7"/>
      <c r="B75" s="8">
        <v>2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9">
        <f>E75*G75/F75</f>
        <v>0</v>
      </c>
    </row>
    <row r="76" spans="1:8" x14ac:dyDescent="0.3">
      <c r="A76" s="2"/>
      <c r="B76" s="1">
        <v>3</v>
      </c>
      <c r="C76" s="1">
        <v>0</v>
      </c>
      <c r="D76" s="1">
        <v>0</v>
      </c>
      <c r="E76" s="1">
        <v>0</v>
      </c>
      <c r="F76" s="1">
        <v>2</v>
      </c>
      <c r="G76" s="1">
        <v>0</v>
      </c>
      <c r="H76" s="3">
        <f t="shared" ref="H76:H85" si="14">E76*G76/F76</f>
        <v>0</v>
      </c>
    </row>
    <row r="77" spans="1:8" x14ac:dyDescent="0.3">
      <c r="A77" s="2"/>
      <c r="B77" s="1">
        <v>1</v>
      </c>
      <c r="C77" s="1">
        <v>0</v>
      </c>
      <c r="D77" s="1">
        <v>0</v>
      </c>
      <c r="E77" s="1">
        <v>0</v>
      </c>
      <c r="F77" s="1">
        <v>0.01</v>
      </c>
      <c r="G77" s="1">
        <v>0</v>
      </c>
      <c r="H77" s="3">
        <f t="shared" si="14"/>
        <v>0</v>
      </c>
    </row>
    <row r="78" spans="1:8" x14ac:dyDescent="0.3">
      <c r="A78" s="2"/>
      <c r="B78" s="1">
        <v>1</v>
      </c>
      <c r="C78" s="1">
        <v>1200</v>
      </c>
      <c r="D78" s="1">
        <v>500</v>
      </c>
      <c r="E78" s="1">
        <v>5</v>
      </c>
      <c r="F78" s="1">
        <v>1</v>
      </c>
      <c r="G78" s="1">
        <v>0.1</v>
      </c>
      <c r="H78" s="3">
        <f t="shared" si="14"/>
        <v>0.5</v>
      </c>
    </row>
    <row r="79" spans="1:8" x14ac:dyDescent="0.3">
      <c r="A79" s="2"/>
      <c r="B79" s="1">
        <v>1</v>
      </c>
      <c r="C79" s="1">
        <v>1200</v>
      </c>
      <c r="D79" s="1">
        <v>500</v>
      </c>
      <c r="E79" s="1">
        <v>5</v>
      </c>
      <c r="F79" s="1">
        <v>1</v>
      </c>
      <c r="G79" s="1">
        <v>0.1</v>
      </c>
      <c r="H79" s="3">
        <f t="shared" si="14"/>
        <v>0.5</v>
      </c>
    </row>
    <row r="80" spans="1:8" hidden="1" x14ac:dyDescent="0.3">
      <c r="A80" s="2"/>
      <c r="B80" s="1">
        <v>0</v>
      </c>
      <c r="C80" s="1">
        <v>0</v>
      </c>
      <c r="D80" s="1">
        <v>0</v>
      </c>
      <c r="E80" s="1">
        <v>0</v>
      </c>
      <c r="F80" s="1">
        <v>10</v>
      </c>
      <c r="G80" s="1">
        <v>0</v>
      </c>
      <c r="H80" s="3">
        <f t="shared" si="14"/>
        <v>0</v>
      </c>
    </row>
    <row r="81" spans="1:8" hidden="1" x14ac:dyDescent="0.3">
      <c r="A81" s="2"/>
      <c r="B81" s="1">
        <v>0</v>
      </c>
      <c r="C81" s="1">
        <v>0</v>
      </c>
      <c r="D81" s="1">
        <v>0</v>
      </c>
      <c r="E81" s="1">
        <v>0</v>
      </c>
      <c r="F81" s="1">
        <v>10</v>
      </c>
      <c r="G81" s="1">
        <v>0</v>
      </c>
      <c r="H81" s="3">
        <f t="shared" si="14"/>
        <v>0</v>
      </c>
    </row>
    <row r="82" spans="1:8" hidden="1" x14ac:dyDescent="0.3">
      <c r="A82" s="2"/>
      <c r="B82" s="1">
        <v>0</v>
      </c>
      <c r="C82" s="1">
        <v>0</v>
      </c>
      <c r="D82" s="1">
        <v>0</v>
      </c>
      <c r="E82" s="1">
        <v>0</v>
      </c>
      <c r="F82" s="1">
        <v>10</v>
      </c>
      <c r="G82" s="1">
        <v>0</v>
      </c>
      <c r="H82" s="3">
        <f t="shared" si="14"/>
        <v>0</v>
      </c>
    </row>
    <row r="83" spans="1:8" hidden="1" x14ac:dyDescent="0.3">
      <c r="A83" s="2"/>
      <c r="B83" s="1">
        <v>0</v>
      </c>
      <c r="C83" s="1">
        <v>0</v>
      </c>
      <c r="D83" s="1">
        <v>0</v>
      </c>
      <c r="E83" s="1">
        <v>0</v>
      </c>
      <c r="F83" s="1">
        <v>10</v>
      </c>
      <c r="G83" s="1">
        <v>0</v>
      </c>
      <c r="H83" s="3">
        <f t="shared" si="14"/>
        <v>0</v>
      </c>
    </row>
    <row r="84" spans="1:8" hidden="1" x14ac:dyDescent="0.3">
      <c r="A84" s="2"/>
      <c r="B84" s="1">
        <v>0</v>
      </c>
      <c r="C84" s="1">
        <v>0</v>
      </c>
      <c r="D84" s="1">
        <v>0</v>
      </c>
      <c r="E84" s="1">
        <v>0</v>
      </c>
      <c r="F84" s="1">
        <v>0.5</v>
      </c>
      <c r="G84" s="1">
        <v>0</v>
      </c>
      <c r="H84" s="3">
        <f t="shared" si="14"/>
        <v>0</v>
      </c>
    </row>
    <row r="85" spans="1:8" hidden="1" x14ac:dyDescent="0.3">
      <c r="A85" s="2"/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3">
        <f t="shared" si="14"/>
        <v>0</v>
      </c>
    </row>
    <row r="86" spans="1:8" x14ac:dyDescent="0.3">
      <c r="A86" s="2"/>
      <c r="B86" s="1"/>
      <c r="C86" s="15" t="s">
        <v>9</v>
      </c>
      <c r="D86" s="15" t="s">
        <v>10</v>
      </c>
      <c r="E86" s="15"/>
      <c r="F86" s="15"/>
      <c r="G86" s="15"/>
      <c r="H86" s="33" t="s">
        <v>32</v>
      </c>
    </row>
    <row r="87" spans="1:8" x14ac:dyDescent="0.3">
      <c r="A87" s="2"/>
      <c r="B87" s="1"/>
      <c r="C87" s="1" cm="1">
        <f t="array" ref="C87">SUM(($B75:$B85*C75:C85))</f>
        <v>2400</v>
      </c>
      <c r="D87" s="1" cm="1">
        <f t="array" ref="D87">SUM(($B75:$B85*D75:D85))</f>
        <v>1000</v>
      </c>
      <c r="E87" s="1"/>
      <c r="F87" s="1"/>
      <c r="G87" s="1"/>
      <c r="H87" s="3" cm="1">
        <f t="array" ref="H87">SUM(($B75:$B85*H75:H85))</f>
        <v>1</v>
      </c>
    </row>
    <row r="88" spans="1:8" x14ac:dyDescent="0.3">
      <c r="A88" s="2"/>
      <c r="B88" s="1"/>
      <c r="C88" s="15" t="s">
        <v>11</v>
      </c>
      <c r="D88" s="15" t="s">
        <v>12</v>
      </c>
      <c r="E88" s="15"/>
      <c r="F88" s="15"/>
      <c r="G88" s="15"/>
      <c r="H88" s="33" t="s">
        <v>13</v>
      </c>
    </row>
    <row r="89" spans="1:8" ht="15" thickBot="1" x14ac:dyDescent="0.35">
      <c r="A89" s="4"/>
      <c r="B89" s="5"/>
      <c r="C89" s="5">
        <f>(1+400/100)*C87</f>
        <v>12000</v>
      </c>
      <c r="D89" s="5">
        <f>(1+400/100)*D87</f>
        <v>5000</v>
      </c>
      <c r="E89" s="5"/>
      <c r="F89" s="5"/>
      <c r="G89" s="5"/>
      <c r="H89" s="6">
        <f t="shared" ref="H89" si="15">(1+400/100)*H87</f>
        <v>5</v>
      </c>
    </row>
    <row r="90" spans="1:8" ht="15" thickBot="1" x14ac:dyDescent="0.35"/>
    <row r="91" spans="1:8" ht="15" thickBot="1" x14ac:dyDescent="0.35">
      <c r="A91" s="27" t="s">
        <v>0</v>
      </c>
      <c r="B91" s="28" t="s">
        <v>1</v>
      </c>
      <c r="C91" s="28" t="s">
        <v>2</v>
      </c>
      <c r="D91" s="28" t="s">
        <v>3</v>
      </c>
      <c r="E91" s="28" t="s">
        <v>4</v>
      </c>
      <c r="F91" s="28" t="s">
        <v>5</v>
      </c>
      <c r="G91" s="28" t="s">
        <v>6</v>
      </c>
      <c r="H91" s="29" t="s">
        <v>7</v>
      </c>
    </row>
    <row r="92" spans="1:8" ht="15" thickBot="1" x14ac:dyDescent="0.35">
      <c r="A92" s="30" t="s">
        <v>18</v>
      </c>
      <c r="B92" s="31"/>
      <c r="C92" s="31"/>
      <c r="D92" s="31"/>
      <c r="E92" s="31"/>
      <c r="F92" s="31"/>
      <c r="G92" s="31"/>
      <c r="H92" s="32"/>
    </row>
    <row r="93" spans="1:8" x14ac:dyDescent="0.3">
      <c r="A93" s="7"/>
      <c r="B93" s="8">
        <v>1</v>
      </c>
      <c r="C93" s="8">
        <v>2000</v>
      </c>
      <c r="D93" s="8">
        <v>700</v>
      </c>
      <c r="E93" s="8">
        <v>50</v>
      </c>
      <c r="F93" s="8">
        <v>5</v>
      </c>
      <c r="G93" s="8">
        <v>1</v>
      </c>
      <c r="H93" s="9">
        <f>E93*G93/F93</f>
        <v>10</v>
      </c>
    </row>
    <row r="94" spans="1:8" x14ac:dyDescent="0.3">
      <c r="A94" s="2"/>
      <c r="B94" s="1">
        <v>1</v>
      </c>
      <c r="C94" s="1">
        <v>700</v>
      </c>
      <c r="D94" s="1">
        <v>400</v>
      </c>
      <c r="E94" s="1">
        <v>0.5</v>
      </c>
      <c r="F94" s="1">
        <v>0.1</v>
      </c>
      <c r="G94" s="1">
        <v>1</v>
      </c>
      <c r="H94" s="3">
        <f t="shared" ref="H94:H103" si="16">E94*G94/F94</f>
        <v>5</v>
      </c>
    </row>
    <row r="95" spans="1:8" x14ac:dyDescent="0.3">
      <c r="A95" s="2"/>
      <c r="B95" s="1">
        <v>1</v>
      </c>
      <c r="C95" s="1">
        <v>1200</v>
      </c>
      <c r="D95" s="1">
        <v>200</v>
      </c>
      <c r="E95" s="1">
        <v>0.5</v>
      </c>
      <c r="F95" s="1">
        <v>0.1</v>
      </c>
      <c r="G95" s="1">
        <v>1</v>
      </c>
      <c r="H95" s="3">
        <f t="shared" si="16"/>
        <v>5</v>
      </c>
    </row>
    <row r="96" spans="1:8" x14ac:dyDescent="0.3">
      <c r="A96" s="2"/>
      <c r="B96" s="1">
        <v>1</v>
      </c>
      <c r="C96" s="1">
        <v>3500</v>
      </c>
      <c r="D96" s="1">
        <v>2000</v>
      </c>
      <c r="E96" s="1">
        <v>60</v>
      </c>
      <c r="F96" s="1">
        <v>10</v>
      </c>
      <c r="G96" s="1">
        <v>10</v>
      </c>
      <c r="H96" s="3">
        <f t="shared" si="16"/>
        <v>60</v>
      </c>
    </row>
    <row r="97" spans="1:8" x14ac:dyDescent="0.3">
      <c r="A97" s="2"/>
      <c r="B97" s="1">
        <v>1</v>
      </c>
      <c r="C97" s="1">
        <v>8000</v>
      </c>
      <c r="D97" s="1">
        <v>4000</v>
      </c>
      <c r="E97" s="1">
        <v>60</v>
      </c>
      <c r="F97" s="1">
        <v>10</v>
      </c>
      <c r="G97" s="1">
        <v>10</v>
      </c>
      <c r="H97" s="3">
        <f t="shared" si="16"/>
        <v>60</v>
      </c>
    </row>
    <row r="98" spans="1:8" x14ac:dyDescent="0.3">
      <c r="A98" s="2"/>
      <c r="B98" s="1">
        <v>1</v>
      </c>
      <c r="C98" s="1">
        <v>15000</v>
      </c>
      <c r="D98" s="1">
        <v>10000</v>
      </c>
      <c r="E98" s="1">
        <v>20</v>
      </c>
      <c r="F98" s="1">
        <v>10</v>
      </c>
      <c r="G98" s="1">
        <v>10</v>
      </c>
      <c r="H98" s="3">
        <f t="shared" si="16"/>
        <v>20</v>
      </c>
    </row>
    <row r="99" spans="1:8" x14ac:dyDescent="0.3">
      <c r="A99" s="2"/>
      <c r="B99" s="1">
        <v>1</v>
      </c>
      <c r="C99" s="1">
        <v>4000</v>
      </c>
      <c r="D99" s="1">
        <v>1000</v>
      </c>
      <c r="E99" s="1">
        <v>15</v>
      </c>
      <c r="F99" s="1">
        <v>5</v>
      </c>
      <c r="G99" s="1">
        <v>1</v>
      </c>
      <c r="H99" s="3">
        <f t="shared" si="16"/>
        <v>3</v>
      </c>
    </row>
    <row r="100" spans="1:8" x14ac:dyDescent="0.3">
      <c r="A100" s="2"/>
      <c r="B100" s="1">
        <v>1</v>
      </c>
      <c r="C100" s="1">
        <v>2000</v>
      </c>
      <c r="D100" s="1">
        <v>10000</v>
      </c>
      <c r="E100" s="1">
        <v>5</v>
      </c>
      <c r="F100" s="1">
        <v>5</v>
      </c>
      <c r="G100" s="1">
        <v>10</v>
      </c>
      <c r="H100" s="3">
        <f t="shared" si="16"/>
        <v>10</v>
      </c>
    </row>
    <row r="101" spans="1:8" hidden="1" x14ac:dyDescent="0.3">
      <c r="A101" s="2"/>
      <c r="B101" s="1">
        <v>0</v>
      </c>
      <c r="C101" s="1">
        <v>0</v>
      </c>
      <c r="D101" s="1">
        <v>0</v>
      </c>
      <c r="E101" s="1">
        <v>0</v>
      </c>
      <c r="F101" s="1">
        <v>10</v>
      </c>
      <c r="G101" s="1">
        <v>0</v>
      </c>
      <c r="H101" s="3">
        <f t="shared" si="16"/>
        <v>0</v>
      </c>
    </row>
    <row r="102" spans="1:8" hidden="1" x14ac:dyDescent="0.3">
      <c r="A102" s="2"/>
      <c r="B102" s="1">
        <v>0</v>
      </c>
      <c r="C102" s="1">
        <v>0</v>
      </c>
      <c r="D102" s="1">
        <v>0</v>
      </c>
      <c r="E102" s="1">
        <v>0</v>
      </c>
      <c r="F102" s="1">
        <v>0.5</v>
      </c>
      <c r="G102" s="1">
        <v>0</v>
      </c>
      <c r="H102" s="3">
        <f t="shared" si="16"/>
        <v>0</v>
      </c>
    </row>
    <row r="103" spans="1:8" hidden="1" x14ac:dyDescent="0.3">
      <c r="A103" s="2"/>
      <c r="B103" s="1">
        <v>0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3">
        <f t="shared" si="16"/>
        <v>0</v>
      </c>
    </row>
    <row r="104" spans="1:8" x14ac:dyDescent="0.3">
      <c r="A104" s="2"/>
      <c r="B104" s="1"/>
      <c r="C104" s="15" t="s">
        <v>9</v>
      </c>
      <c r="D104" s="15" t="s">
        <v>10</v>
      </c>
      <c r="E104" s="15"/>
      <c r="F104" s="15"/>
      <c r="G104" s="15"/>
      <c r="H104" s="33" t="s">
        <v>32</v>
      </c>
    </row>
    <row r="105" spans="1:8" x14ac:dyDescent="0.3">
      <c r="A105" s="2"/>
      <c r="B105" s="1"/>
      <c r="C105" s="1" cm="1">
        <f t="array" ref="C105">SUM(($B93:$B103*C93:C103))</f>
        <v>36400</v>
      </c>
      <c r="D105" s="1" cm="1">
        <f t="array" ref="D105">SUM(($B93:$B103*D93:D103))</f>
        <v>28300</v>
      </c>
      <c r="E105" s="1"/>
      <c r="F105" s="1"/>
      <c r="G105" s="1"/>
      <c r="H105" s="3" cm="1">
        <f t="array" ref="H105">SUM(($B93:$B103*H93:H103))</f>
        <v>173</v>
      </c>
    </row>
    <row r="106" spans="1:8" x14ac:dyDescent="0.3">
      <c r="A106" s="2"/>
      <c r="B106" s="1"/>
      <c r="C106" s="15" t="s">
        <v>11</v>
      </c>
      <c r="D106" s="15" t="s">
        <v>12</v>
      </c>
      <c r="E106" s="15"/>
      <c r="F106" s="15"/>
      <c r="G106" s="15"/>
      <c r="H106" s="33" t="s">
        <v>13</v>
      </c>
    </row>
    <row r="107" spans="1:8" ht="15" thickBot="1" x14ac:dyDescent="0.35">
      <c r="A107" s="4"/>
      <c r="B107" s="5"/>
      <c r="C107" s="5">
        <f>(1+400/100)*C105</f>
        <v>182000</v>
      </c>
      <c r="D107" s="5">
        <f>(1+400/100)*D105</f>
        <v>141500</v>
      </c>
      <c r="E107" s="5"/>
      <c r="F107" s="5"/>
      <c r="G107" s="5"/>
      <c r="H107" s="6">
        <f t="shared" ref="H107" si="17">(1+400/100)*H105</f>
        <v>865</v>
      </c>
    </row>
  </sheetData>
  <mergeCells count="7">
    <mergeCell ref="J1:K1"/>
    <mergeCell ref="A2:H2"/>
    <mergeCell ref="A20:H20"/>
    <mergeCell ref="A38:H38"/>
    <mergeCell ref="A56:H56"/>
    <mergeCell ref="A74:H74"/>
    <mergeCell ref="A92:H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Mattia De Marco</cp:lastModifiedBy>
  <dcterms:created xsi:type="dcterms:W3CDTF">2015-06-05T18:17:20Z</dcterms:created>
  <dcterms:modified xsi:type="dcterms:W3CDTF">2024-05-24T12:01:20Z</dcterms:modified>
</cp:coreProperties>
</file>