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Mitarbeiter\SS\00_Paper_Decarbonisation\01_MODELLING\02_High-RES_cen\DISPATCH_cen\data\"/>
    </mc:Choice>
  </mc:AlternateContent>
  <bookViews>
    <workbookView xWindow="0" yWindow="0" windowWidth="6750" windowHeight="6690"/>
  </bookViews>
  <sheets>
    <sheet name="app" sheetId="20" r:id="rId1"/>
    <sheet name="char" sheetId="25" r:id="rId2"/>
    <sheet name="char_2" sheetId="18" r:id="rId3"/>
    <sheet name="P2X" sheetId="26" r:id="rId4"/>
    <sheet name="app_p2p" sheetId="22" r:id="rId5"/>
    <sheet name="char_p2p" sheetId="21" r:id="rId6"/>
  </sheets>
  <externalReferences>
    <externalReference r:id="rId7"/>
  </externalReferences>
  <definedNames>
    <definedName name="_xlnm._FilterDatabase" localSheetId="0" hidden="1">app!$A$4:$D$74</definedName>
    <definedName name="_xlnm._FilterDatabase" localSheetId="4" hidden="1">app_p2p!$A$4:$D$74</definedName>
    <definedName name="_xlnm._FilterDatabase" localSheetId="1" hidden="1">char!$A$4:$T$39</definedName>
    <definedName name="_xlnm._FilterDatabase" localSheetId="3" hidden="1">P2X!$A$3:$Y$36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5" l="1"/>
  <c r="H6" i="25"/>
  <c r="G6" i="25"/>
  <c r="F6" i="25"/>
  <c r="E6" i="25"/>
  <c r="D6" i="25"/>
  <c r="I5" i="25"/>
  <c r="H5" i="25"/>
  <c r="G5" i="25"/>
  <c r="F5" i="25"/>
  <c r="E5" i="25"/>
  <c r="D5" i="25"/>
  <c r="N41" i="22" l="1"/>
  <c r="N42" i="22"/>
  <c r="N43" i="22"/>
  <c r="N44" i="22"/>
  <c r="N45" i="22"/>
  <c r="N46" i="22"/>
  <c r="N47" i="22"/>
  <c r="N48" i="22"/>
  <c r="N49" i="22"/>
  <c r="N50" i="22"/>
  <c r="N51" i="22"/>
  <c r="N52" i="22"/>
  <c r="N53" i="22"/>
  <c r="N54" i="22"/>
  <c r="N55" i="22"/>
  <c r="N56" i="22"/>
  <c r="N57" i="22"/>
  <c r="N58" i="22"/>
  <c r="N59" i="22"/>
  <c r="N60" i="22"/>
  <c r="N61" i="22"/>
  <c r="N62" i="22"/>
  <c r="N63" i="22"/>
  <c r="N64" i="22"/>
  <c r="N65" i="22"/>
  <c r="N66" i="22"/>
  <c r="N67" i="22"/>
  <c r="N68" i="22"/>
  <c r="N69" i="22"/>
  <c r="N70" i="22"/>
  <c r="N71" i="22"/>
  <c r="N72" i="22"/>
  <c r="N73" i="22"/>
  <c r="N74" i="22"/>
  <c r="N40" i="22"/>
  <c r="P6" i="21" l="1"/>
  <c r="O6" i="21"/>
  <c r="N6" i="21"/>
  <c r="M6" i="21"/>
  <c r="L6" i="21"/>
  <c r="K6" i="21"/>
  <c r="P6" i="18" l="1"/>
  <c r="O6" i="18"/>
  <c r="N6" i="18"/>
  <c r="M6" i="18"/>
  <c r="L6" i="18"/>
  <c r="K6" i="18"/>
  <c r="L5" i="22" l="1"/>
  <c r="J5" i="22"/>
  <c r="L74" i="22"/>
  <c r="J74" i="22"/>
  <c r="A74" i="22"/>
  <c r="K74" i="22" s="1"/>
  <c r="L73" i="22"/>
  <c r="J73" i="22"/>
  <c r="A73" i="22"/>
  <c r="K73" i="22" s="1"/>
  <c r="L72" i="22"/>
  <c r="J72" i="22"/>
  <c r="A72" i="22"/>
  <c r="K72" i="22" s="1"/>
  <c r="L71" i="22"/>
  <c r="J71" i="22"/>
  <c r="A71" i="22"/>
  <c r="K71" i="22" s="1"/>
  <c r="L70" i="22"/>
  <c r="J70" i="22"/>
  <c r="A70" i="22"/>
  <c r="K70" i="22" s="1"/>
  <c r="L69" i="22"/>
  <c r="J69" i="22"/>
  <c r="A69" i="22"/>
  <c r="K69" i="22" s="1"/>
  <c r="L68" i="22"/>
  <c r="J68" i="22"/>
  <c r="A68" i="22"/>
  <c r="K68" i="22" s="1"/>
  <c r="L67" i="22"/>
  <c r="J67" i="22"/>
  <c r="A67" i="22"/>
  <c r="K67" i="22" s="1"/>
  <c r="L66" i="22"/>
  <c r="J66" i="22"/>
  <c r="A66" i="22"/>
  <c r="K66" i="22" s="1"/>
  <c r="L65" i="22"/>
  <c r="J65" i="22"/>
  <c r="A65" i="22"/>
  <c r="K65" i="22" s="1"/>
  <c r="L64" i="22"/>
  <c r="J64" i="22"/>
  <c r="A64" i="22"/>
  <c r="K64" i="22" s="1"/>
  <c r="L63" i="22"/>
  <c r="J63" i="22"/>
  <c r="A63" i="22"/>
  <c r="K63" i="22" s="1"/>
  <c r="L62" i="22"/>
  <c r="J62" i="22"/>
  <c r="A62" i="22"/>
  <c r="K62" i="22" s="1"/>
  <c r="L61" i="22"/>
  <c r="J61" i="22"/>
  <c r="A61" i="22"/>
  <c r="K61" i="22" s="1"/>
  <c r="L60" i="22"/>
  <c r="J60" i="22"/>
  <c r="A60" i="22"/>
  <c r="K60" i="22" s="1"/>
  <c r="L59" i="22"/>
  <c r="J59" i="22"/>
  <c r="A59" i="22"/>
  <c r="K59" i="22" s="1"/>
  <c r="L58" i="22"/>
  <c r="J58" i="22"/>
  <c r="A58" i="22"/>
  <c r="K58" i="22" s="1"/>
  <c r="L57" i="22"/>
  <c r="J57" i="22"/>
  <c r="A57" i="22"/>
  <c r="K57" i="22" s="1"/>
  <c r="L56" i="22"/>
  <c r="J56" i="22"/>
  <c r="A56" i="22"/>
  <c r="K56" i="22" s="1"/>
  <c r="L55" i="22"/>
  <c r="J55" i="22"/>
  <c r="A55" i="22"/>
  <c r="K55" i="22" s="1"/>
  <c r="L54" i="22"/>
  <c r="J54" i="22"/>
  <c r="A54" i="22"/>
  <c r="K54" i="22" s="1"/>
  <c r="L53" i="22"/>
  <c r="J53" i="22"/>
  <c r="A53" i="22"/>
  <c r="K53" i="22" s="1"/>
  <c r="L52" i="22"/>
  <c r="J52" i="22"/>
  <c r="A52" i="22"/>
  <c r="K52" i="22" s="1"/>
  <c r="L51" i="22"/>
  <c r="J51" i="22"/>
  <c r="A51" i="22"/>
  <c r="K51" i="22" s="1"/>
  <c r="L50" i="22"/>
  <c r="J50" i="22"/>
  <c r="A50" i="22"/>
  <c r="K50" i="22" s="1"/>
  <c r="L49" i="22"/>
  <c r="J49" i="22"/>
  <c r="A49" i="22"/>
  <c r="K49" i="22" s="1"/>
  <c r="L48" i="22"/>
  <c r="J48" i="22"/>
  <c r="A48" i="22"/>
  <c r="K48" i="22" s="1"/>
  <c r="L47" i="22"/>
  <c r="J47" i="22"/>
  <c r="A47" i="22"/>
  <c r="K47" i="22" s="1"/>
  <c r="L46" i="22"/>
  <c r="J46" i="22"/>
  <c r="A46" i="22"/>
  <c r="K46" i="22" s="1"/>
  <c r="L45" i="22"/>
  <c r="J45" i="22"/>
  <c r="A45" i="22"/>
  <c r="K45" i="22" s="1"/>
  <c r="L44" i="22"/>
  <c r="J44" i="22"/>
  <c r="A44" i="22"/>
  <c r="K44" i="22" s="1"/>
  <c r="L43" i="22"/>
  <c r="J43" i="22"/>
  <c r="A43" i="22"/>
  <c r="K43" i="22" s="1"/>
  <c r="L42" i="22"/>
  <c r="J42" i="22"/>
  <c r="A42" i="22"/>
  <c r="K42" i="22" s="1"/>
  <c r="L41" i="22"/>
  <c r="J41" i="22"/>
  <c r="A41" i="22"/>
  <c r="K41" i="22" s="1"/>
  <c r="L40" i="22"/>
  <c r="J40" i="22"/>
  <c r="A40" i="22"/>
  <c r="K40" i="22" s="1"/>
  <c r="L39" i="22"/>
  <c r="J39" i="22"/>
  <c r="A39" i="22"/>
  <c r="K39" i="22" s="1"/>
  <c r="L38" i="22"/>
  <c r="J38" i="22"/>
  <c r="A38" i="22"/>
  <c r="K38" i="22" s="1"/>
  <c r="L37" i="22"/>
  <c r="J37" i="22"/>
  <c r="A37" i="22"/>
  <c r="K37" i="22" s="1"/>
  <c r="L36" i="22"/>
  <c r="J36" i="22"/>
  <c r="A36" i="22"/>
  <c r="K36" i="22" s="1"/>
  <c r="L35" i="22"/>
  <c r="J35" i="22"/>
  <c r="A35" i="22"/>
  <c r="K35" i="22" s="1"/>
  <c r="L34" i="22"/>
  <c r="J34" i="22"/>
  <c r="A34" i="22"/>
  <c r="K34" i="22" s="1"/>
  <c r="L33" i="22"/>
  <c r="J33" i="22"/>
  <c r="A33" i="22"/>
  <c r="K33" i="22" s="1"/>
  <c r="L32" i="22"/>
  <c r="J32" i="22"/>
  <c r="A32" i="22"/>
  <c r="K32" i="22" s="1"/>
  <c r="L31" i="22"/>
  <c r="J31" i="22"/>
  <c r="A31" i="22"/>
  <c r="K31" i="22" s="1"/>
  <c r="L30" i="22"/>
  <c r="J30" i="22"/>
  <c r="A30" i="22"/>
  <c r="K30" i="22" s="1"/>
  <c r="L29" i="22"/>
  <c r="J29" i="22"/>
  <c r="A29" i="22"/>
  <c r="K29" i="22" s="1"/>
  <c r="L28" i="22"/>
  <c r="J28" i="22"/>
  <c r="A28" i="22"/>
  <c r="K28" i="22" s="1"/>
  <c r="L27" i="22"/>
  <c r="J27" i="22"/>
  <c r="A27" i="22"/>
  <c r="K27" i="22" s="1"/>
  <c r="L26" i="22"/>
  <c r="J26" i="22"/>
  <c r="A26" i="22"/>
  <c r="K26" i="22" s="1"/>
  <c r="L25" i="22"/>
  <c r="J25" i="22"/>
  <c r="A25" i="22"/>
  <c r="K25" i="22" s="1"/>
  <c r="L24" i="22"/>
  <c r="J24" i="22"/>
  <c r="A24" i="22"/>
  <c r="K24" i="22" s="1"/>
  <c r="L23" i="22"/>
  <c r="J23" i="22"/>
  <c r="A23" i="22"/>
  <c r="K23" i="22" s="1"/>
  <c r="L22" i="22"/>
  <c r="J22" i="22"/>
  <c r="A22" i="22"/>
  <c r="K22" i="22" s="1"/>
  <c r="L21" i="22"/>
  <c r="J21" i="22"/>
  <c r="A21" i="22"/>
  <c r="K21" i="22" s="1"/>
  <c r="L20" i="22"/>
  <c r="J20" i="22"/>
  <c r="A20" i="22"/>
  <c r="K20" i="22" s="1"/>
  <c r="L19" i="22"/>
  <c r="J19" i="22"/>
  <c r="A19" i="22"/>
  <c r="K19" i="22" s="1"/>
  <c r="L18" i="22"/>
  <c r="J18" i="22"/>
  <c r="A18" i="22"/>
  <c r="K18" i="22" s="1"/>
  <c r="L17" i="22"/>
  <c r="J17" i="22"/>
  <c r="A17" i="22"/>
  <c r="K17" i="22" s="1"/>
  <c r="L16" i="22"/>
  <c r="J16" i="22"/>
  <c r="A16" i="22"/>
  <c r="K16" i="22" s="1"/>
  <c r="L15" i="22"/>
  <c r="J15" i="22"/>
  <c r="A15" i="22"/>
  <c r="K15" i="22" s="1"/>
  <c r="L14" i="22"/>
  <c r="J14" i="22"/>
  <c r="A14" i="22"/>
  <c r="K14" i="22" s="1"/>
  <c r="L13" i="22"/>
  <c r="J13" i="22"/>
  <c r="A13" i="22"/>
  <c r="K13" i="22" s="1"/>
  <c r="L12" i="22"/>
  <c r="J12" i="22"/>
  <c r="A12" i="22"/>
  <c r="K12" i="22" s="1"/>
  <c r="L11" i="22"/>
  <c r="J11" i="22"/>
  <c r="A11" i="22"/>
  <c r="K11" i="22" s="1"/>
  <c r="L10" i="22"/>
  <c r="J10" i="22"/>
  <c r="A10" i="22"/>
  <c r="K10" i="22" s="1"/>
  <c r="L9" i="22"/>
  <c r="J9" i="22"/>
  <c r="A9" i="22"/>
  <c r="K9" i="22" s="1"/>
  <c r="L8" i="22"/>
  <c r="J8" i="22"/>
  <c r="A8" i="22"/>
  <c r="K8" i="22" s="1"/>
  <c r="L7" i="22"/>
  <c r="J7" i="22"/>
  <c r="A7" i="22"/>
  <c r="K7" i="22" s="1"/>
  <c r="L6" i="22"/>
  <c r="J6" i="22"/>
  <c r="A6" i="22"/>
  <c r="K6" i="22" s="1"/>
  <c r="A5" i="22"/>
  <c r="I5" i="22" s="1"/>
  <c r="I17" i="22" l="1"/>
  <c r="I49" i="22"/>
  <c r="I25" i="22"/>
  <c r="I69" i="22"/>
  <c r="I33" i="22"/>
  <c r="I41" i="22"/>
  <c r="I21" i="22"/>
  <c r="I37" i="22"/>
  <c r="I53" i="22"/>
  <c r="I9" i="22"/>
  <c r="I57" i="22"/>
  <c r="I73" i="22"/>
  <c r="I13" i="22"/>
  <c r="I29" i="22"/>
  <c r="I45" i="22"/>
  <c r="I61" i="22"/>
  <c r="I65" i="22"/>
  <c r="I11" i="22"/>
  <c r="I14" i="22"/>
  <c r="I15" i="22"/>
  <c r="I23" i="22"/>
  <c r="K5" i="22"/>
  <c r="M73" i="22"/>
  <c r="M69" i="22"/>
  <c r="M65" i="22"/>
  <c r="M61" i="22"/>
  <c r="M57" i="22"/>
  <c r="M53" i="22"/>
  <c r="M49" i="22"/>
  <c r="M45" i="22"/>
  <c r="M41" i="22"/>
  <c r="M37" i="22"/>
  <c r="M33" i="22"/>
  <c r="M29" i="22"/>
  <c r="M25" i="22"/>
  <c r="M21" i="22"/>
  <c r="M17" i="22"/>
  <c r="M13" i="22"/>
  <c r="M9" i="22"/>
  <c r="M72" i="22"/>
  <c r="M68" i="22"/>
  <c r="M64" i="22"/>
  <c r="M60" i="22"/>
  <c r="M56" i="22"/>
  <c r="M52" i="22"/>
  <c r="M48" i="22"/>
  <c r="M44" i="22"/>
  <c r="M40" i="22"/>
  <c r="M36" i="22"/>
  <c r="M32" i="22"/>
  <c r="M28" i="22"/>
  <c r="M24" i="22"/>
  <c r="M20" i="22"/>
  <c r="M16" i="22"/>
  <c r="M12" i="22"/>
  <c r="M8" i="22"/>
  <c r="I27" i="22"/>
  <c r="I31" i="22"/>
  <c r="I38" i="22"/>
  <c r="I46" i="22"/>
  <c r="I50" i="22"/>
  <c r="I55" i="22"/>
  <c r="I58" i="22"/>
  <c r="I62" i="22"/>
  <c r="I66" i="22"/>
  <c r="I71" i="22"/>
  <c r="M5" i="22"/>
  <c r="M71" i="22"/>
  <c r="M67" i="22"/>
  <c r="M63" i="22"/>
  <c r="M59" i="22"/>
  <c r="M55" i="22"/>
  <c r="M51" i="22"/>
  <c r="M47" i="22"/>
  <c r="M43" i="22"/>
  <c r="M39" i="22"/>
  <c r="M35" i="22"/>
  <c r="M31" i="22"/>
  <c r="M27" i="22"/>
  <c r="M23" i="22"/>
  <c r="M19" i="22"/>
  <c r="M15" i="22"/>
  <c r="M11" i="22"/>
  <c r="M7" i="22"/>
  <c r="I6" i="22"/>
  <c r="I7" i="22"/>
  <c r="I10" i="22"/>
  <c r="I18" i="22"/>
  <c r="I19" i="22"/>
  <c r="I22" i="22"/>
  <c r="I26" i="22"/>
  <c r="I30" i="22"/>
  <c r="I34" i="22"/>
  <c r="I35" i="22"/>
  <c r="I39" i="22"/>
  <c r="I42" i="22"/>
  <c r="I43" i="22"/>
  <c r="I47" i="22"/>
  <c r="I51" i="22"/>
  <c r="I54" i="22"/>
  <c r="I59" i="22"/>
  <c r="I63" i="22"/>
  <c r="I67" i="22"/>
  <c r="I70" i="22"/>
  <c r="I74" i="22"/>
  <c r="M74" i="22"/>
  <c r="M70" i="22"/>
  <c r="M66" i="22"/>
  <c r="M62" i="22"/>
  <c r="M58" i="22"/>
  <c r="M54" i="22"/>
  <c r="M50" i="22"/>
  <c r="M46" i="22"/>
  <c r="M42" i="22"/>
  <c r="M38" i="22"/>
  <c r="M34" i="22"/>
  <c r="M30" i="22"/>
  <c r="M26" i="22"/>
  <c r="M22" i="22"/>
  <c r="M18" i="22"/>
  <c r="M14" i="22"/>
  <c r="M10" i="22"/>
  <c r="M6" i="22"/>
  <c r="I8" i="22"/>
  <c r="I12" i="22"/>
  <c r="I16" i="22"/>
  <c r="I20" i="22"/>
  <c r="I24" i="22"/>
  <c r="I28" i="22"/>
  <c r="I32" i="22"/>
  <c r="I36" i="22"/>
  <c r="I40" i="22"/>
  <c r="I44" i="22"/>
  <c r="I48" i="22"/>
  <c r="I52" i="22"/>
  <c r="I56" i="22"/>
  <c r="I60" i="22"/>
  <c r="I64" i="22"/>
  <c r="I68" i="22"/>
  <c r="I72" i="22"/>
  <c r="J65" i="20"/>
  <c r="A65" i="20"/>
  <c r="K65" i="20" s="1"/>
  <c r="L65" i="20"/>
  <c r="J47" i="20"/>
  <c r="A47" i="20"/>
  <c r="K47" i="20" s="1"/>
  <c r="I47" i="20"/>
  <c r="L47" i="20"/>
  <c r="A54" i="20"/>
  <c r="J30" i="20"/>
  <c r="A30" i="20"/>
  <c r="K30" i="20" s="1"/>
  <c r="L30" i="20"/>
  <c r="J12" i="20"/>
  <c r="L12" i="20"/>
  <c r="A12" i="20"/>
  <c r="K12" i="20" s="1"/>
  <c r="I65" i="20" l="1"/>
  <c r="I30" i="20"/>
  <c r="I12" i="20"/>
  <c r="L74" i="20" l="1"/>
  <c r="J74" i="20"/>
  <c r="A74" i="20"/>
  <c r="K74" i="20" s="1"/>
  <c r="L73" i="20"/>
  <c r="J73" i="20"/>
  <c r="A73" i="20"/>
  <c r="K73" i="20" s="1"/>
  <c r="L72" i="20"/>
  <c r="J72" i="20"/>
  <c r="A72" i="20"/>
  <c r="K72" i="20" s="1"/>
  <c r="L71" i="20"/>
  <c r="J71" i="20"/>
  <c r="A71" i="20"/>
  <c r="K71" i="20" s="1"/>
  <c r="L70" i="20"/>
  <c r="J70" i="20"/>
  <c r="A70" i="20"/>
  <c r="K70" i="20" s="1"/>
  <c r="L69" i="20"/>
  <c r="J69" i="20"/>
  <c r="A69" i="20"/>
  <c r="K69" i="20" s="1"/>
  <c r="L68" i="20"/>
  <c r="J68" i="20"/>
  <c r="A68" i="20"/>
  <c r="I68" i="20" s="1"/>
  <c r="L67" i="20"/>
  <c r="J67" i="20"/>
  <c r="A67" i="20"/>
  <c r="I67" i="20" s="1"/>
  <c r="L66" i="20"/>
  <c r="J66" i="20"/>
  <c r="A66" i="20"/>
  <c r="K66" i="20" s="1"/>
  <c r="L64" i="20"/>
  <c r="J64" i="20"/>
  <c r="A64" i="20"/>
  <c r="K64" i="20" s="1"/>
  <c r="L63" i="20"/>
  <c r="J63" i="20"/>
  <c r="A63" i="20"/>
  <c r="I63" i="20" s="1"/>
  <c r="L62" i="20"/>
  <c r="J62" i="20"/>
  <c r="A62" i="20"/>
  <c r="K62" i="20" s="1"/>
  <c r="L61" i="20"/>
  <c r="J61" i="20"/>
  <c r="A61" i="20"/>
  <c r="K61" i="20" s="1"/>
  <c r="L60" i="20"/>
  <c r="J60" i="20"/>
  <c r="A60" i="20"/>
  <c r="K60" i="20" s="1"/>
  <c r="L59" i="20"/>
  <c r="J59" i="20"/>
  <c r="A59" i="20"/>
  <c r="I59" i="20" s="1"/>
  <c r="L58" i="20"/>
  <c r="J58" i="20"/>
  <c r="A58" i="20"/>
  <c r="K58" i="20" s="1"/>
  <c r="L57" i="20"/>
  <c r="J57" i="20"/>
  <c r="A57" i="20"/>
  <c r="K57" i="20" s="1"/>
  <c r="L56" i="20"/>
  <c r="J56" i="20"/>
  <c r="A56" i="20"/>
  <c r="K56" i="20" s="1"/>
  <c r="L55" i="20"/>
  <c r="J55" i="20"/>
  <c r="A55" i="20"/>
  <c r="I55" i="20" s="1"/>
  <c r="L54" i="20"/>
  <c r="K54" i="20"/>
  <c r="J54" i="20"/>
  <c r="I54" i="20"/>
  <c r="L53" i="20"/>
  <c r="J53" i="20"/>
  <c r="A53" i="20"/>
  <c r="K53" i="20" s="1"/>
  <c r="L52" i="20"/>
  <c r="J52" i="20"/>
  <c r="A52" i="20"/>
  <c r="K52" i="20" s="1"/>
  <c r="L51" i="20"/>
  <c r="J51" i="20"/>
  <c r="A51" i="20"/>
  <c r="I51" i="20" s="1"/>
  <c r="L50" i="20"/>
  <c r="J50" i="20"/>
  <c r="A50" i="20"/>
  <c r="K50" i="20" s="1"/>
  <c r="L49" i="20"/>
  <c r="J49" i="20"/>
  <c r="A49" i="20"/>
  <c r="K49" i="20" s="1"/>
  <c r="L48" i="20"/>
  <c r="J48" i="20"/>
  <c r="A48" i="20"/>
  <c r="K48" i="20" s="1"/>
  <c r="L46" i="20"/>
  <c r="J46" i="20"/>
  <c r="A46" i="20"/>
  <c r="I46" i="20" s="1"/>
  <c r="L45" i="20"/>
  <c r="J45" i="20"/>
  <c r="A45" i="20"/>
  <c r="K45" i="20" s="1"/>
  <c r="L44" i="20"/>
  <c r="J44" i="20"/>
  <c r="A44" i="20"/>
  <c r="K44" i="20" s="1"/>
  <c r="L43" i="20"/>
  <c r="J43" i="20"/>
  <c r="A43" i="20"/>
  <c r="K43" i="20" s="1"/>
  <c r="L42" i="20"/>
  <c r="J42" i="20"/>
  <c r="A42" i="20"/>
  <c r="I42" i="20" s="1"/>
  <c r="L41" i="20"/>
  <c r="J41" i="20"/>
  <c r="A41" i="20"/>
  <c r="K41" i="20" s="1"/>
  <c r="L40" i="20"/>
  <c r="J40" i="20"/>
  <c r="A40" i="20"/>
  <c r="K40" i="20" s="1"/>
  <c r="L39" i="20"/>
  <c r="J39" i="20"/>
  <c r="A39" i="20"/>
  <c r="K39" i="20" s="1"/>
  <c r="L38" i="20"/>
  <c r="J38" i="20"/>
  <c r="A38" i="20"/>
  <c r="I38" i="20" s="1"/>
  <c r="L37" i="20"/>
  <c r="J37" i="20"/>
  <c r="A37" i="20"/>
  <c r="K37" i="20" s="1"/>
  <c r="L36" i="20"/>
  <c r="J36" i="20"/>
  <c r="A36" i="20"/>
  <c r="K36" i="20" s="1"/>
  <c r="L35" i="20"/>
  <c r="J35" i="20"/>
  <c r="A35" i="20"/>
  <c r="K35" i="20" s="1"/>
  <c r="L34" i="20"/>
  <c r="J34" i="20"/>
  <c r="A34" i="20"/>
  <c r="I34" i="20" s="1"/>
  <c r="L33" i="20"/>
  <c r="J33" i="20"/>
  <c r="A33" i="20"/>
  <c r="K33" i="20" s="1"/>
  <c r="L32" i="20"/>
  <c r="J32" i="20"/>
  <c r="A32" i="20"/>
  <c r="K32" i="20" s="1"/>
  <c r="L31" i="20"/>
  <c r="J31" i="20"/>
  <c r="A31" i="20"/>
  <c r="K31" i="20" s="1"/>
  <c r="L29" i="20"/>
  <c r="J29" i="20"/>
  <c r="A29" i="20"/>
  <c r="I29" i="20" s="1"/>
  <c r="L28" i="20"/>
  <c r="J28" i="20"/>
  <c r="A28" i="20"/>
  <c r="K28" i="20" s="1"/>
  <c r="L27" i="20"/>
  <c r="J27" i="20"/>
  <c r="A27" i="20"/>
  <c r="K27" i="20" s="1"/>
  <c r="L26" i="20"/>
  <c r="J26" i="20"/>
  <c r="A26" i="20"/>
  <c r="K26" i="20" s="1"/>
  <c r="L25" i="20"/>
  <c r="J25" i="20"/>
  <c r="A25" i="20"/>
  <c r="I25" i="20" s="1"/>
  <c r="L24" i="20"/>
  <c r="J24" i="20"/>
  <c r="A24" i="20"/>
  <c r="K24" i="20" s="1"/>
  <c r="L23" i="20"/>
  <c r="J23" i="20"/>
  <c r="A23" i="20"/>
  <c r="K23" i="20" s="1"/>
  <c r="L22" i="20"/>
  <c r="J22" i="20"/>
  <c r="A22" i="20"/>
  <c r="K22" i="20" s="1"/>
  <c r="L21" i="20"/>
  <c r="J21" i="20"/>
  <c r="A21" i="20"/>
  <c r="I21" i="20" s="1"/>
  <c r="L20" i="20"/>
  <c r="J20" i="20"/>
  <c r="A20" i="20"/>
  <c r="I20" i="20" s="1"/>
  <c r="L19" i="20"/>
  <c r="J19" i="20"/>
  <c r="A19" i="20"/>
  <c r="K19" i="20" s="1"/>
  <c r="L18" i="20"/>
  <c r="J18" i="20"/>
  <c r="A18" i="20"/>
  <c r="K18" i="20" s="1"/>
  <c r="L17" i="20"/>
  <c r="J17" i="20"/>
  <c r="A17" i="20"/>
  <c r="I17" i="20" s="1"/>
  <c r="L16" i="20"/>
  <c r="J16" i="20"/>
  <c r="A16" i="20"/>
  <c r="K16" i="20" s="1"/>
  <c r="L15" i="20"/>
  <c r="J15" i="20"/>
  <c r="A15" i="20"/>
  <c r="K15" i="20" s="1"/>
  <c r="L14" i="20"/>
  <c r="J14" i="20"/>
  <c r="A14" i="20"/>
  <c r="K14" i="20" s="1"/>
  <c r="L13" i="20"/>
  <c r="J13" i="20"/>
  <c r="A13" i="20"/>
  <c r="I13" i="20" s="1"/>
  <c r="L11" i="20"/>
  <c r="J11" i="20"/>
  <c r="A11" i="20"/>
  <c r="K11" i="20" s="1"/>
  <c r="L10" i="20"/>
  <c r="J10" i="20"/>
  <c r="A10" i="20"/>
  <c r="K10" i="20" s="1"/>
  <c r="L9" i="20"/>
  <c r="J9" i="20"/>
  <c r="A9" i="20"/>
  <c r="K9" i="20" s="1"/>
  <c r="L8" i="20"/>
  <c r="J8" i="20"/>
  <c r="A8" i="20"/>
  <c r="I8" i="20" s="1"/>
  <c r="L7" i="20"/>
  <c r="J7" i="20"/>
  <c r="I7" i="20"/>
  <c r="A7" i="20"/>
  <c r="K7" i="20" s="1"/>
  <c r="L6" i="20"/>
  <c r="J6" i="20"/>
  <c r="A6" i="20"/>
  <c r="K6" i="20" s="1"/>
  <c r="L5" i="20"/>
  <c r="J5" i="20"/>
  <c r="A5" i="20"/>
  <c r="K5" i="20" s="1"/>
  <c r="I18" i="20" l="1"/>
  <c r="I16" i="20"/>
  <c r="I9" i="20"/>
  <c r="I14" i="20"/>
  <c r="I22" i="20"/>
  <c r="I24" i="20"/>
  <c r="I26" i="20"/>
  <c r="I28" i="20"/>
  <c r="I31" i="20"/>
  <c r="I33" i="20"/>
  <c r="I35" i="20"/>
  <c r="I37" i="20"/>
  <c r="I39" i="20"/>
  <c r="I41" i="20"/>
  <c r="I43" i="20"/>
  <c r="I45" i="20"/>
  <c r="I48" i="20"/>
  <c r="I50" i="20"/>
  <c r="I52" i="20"/>
  <c r="I11" i="20"/>
  <c r="K20" i="20"/>
  <c r="I5" i="20"/>
  <c r="I56" i="20"/>
  <c r="I58" i="20"/>
  <c r="I60" i="20"/>
  <c r="I62" i="20"/>
  <c r="I64" i="20"/>
  <c r="K67" i="20"/>
  <c r="I71" i="20"/>
  <c r="I69" i="20"/>
  <c r="I72" i="20"/>
  <c r="I73" i="20"/>
  <c r="I6" i="20"/>
  <c r="K8" i="20"/>
  <c r="I10" i="20"/>
  <c r="K13" i="20"/>
  <c r="I15" i="20"/>
  <c r="K17" i="20"/>
  <c r="I19" i="20"/>
  <c r="K21" i="20"/>
  <c r="I23" i="20"/>
  <c r="K25" i="20"/>
  <c r="I27" i="20"/>
  <c r="K29" i="20"/>
  <c r="I32" i="20"/>
  <c r="K34" i="20"/>
  <c r="I36" i="20"/>
  <c r="K38" i="20"/>
  <c r="I40" i="20"/>
  <c r="K42" i="20"/>
  <c r="I44" i="20"/>
  <c r="K46" i="20"/>
  <c r="I49" i="20"/>
  <c r="K51" i="20"/>
  <c r="I53" i="20"/>
  <c r="K55" i="20"/>
  <c r="I57" i="20"/>
  <c r="K59" i="20"/>
  <c r="I61" i="20"/>
  <c r="K63" i="20"/>
  <c r="I66" i="20"/>
  <c r="K68" i="20"/>
  <c r="I70" i="20"/>
  <c r="I74" i="20"/>
</calcChain>
</file>

<file path=xl/comments1.xml><?xml version="1.0" encoding="utf-8"?>
<comments xmlns="http://schemas.openxmlformats.org/spreadsheetml/2006/main">
  <authors>
    <author>Modellierungszugang (shared)</author>
  </authors>
  <commentList>
    <comment ref="A4" authorId="0" shapeId="0">
      <text>
        <r>
          <rPr>
            <b/>
            <sz val="9"/>
            <color indexed="81"/>
            <rFont val="Segoe UI"/>
            <family val="2"/>
          </rPr>
          <t>Modellierungszugang (shared):</t>
        </r>
        <r>
          <rPr>
            <sz val="9"/>
            <color indexed="81"/>
            <rFont val="Segoe UI"/>
            <family val="2"/>
          </rPr>
          <t xml:space="preserve">
Anwendung</t>
        </r>
      </text>
    </comment>
    <comment ref="B4" authorId="0" shapeId="0">
      <text>
        <r>
          <rPr>
            <b/>
            <sz val="9"/>
            <color indexed="81"/>
            <rFont val="Segoe UI"/>
            <family val="2"/>
          </rPr>
          <t>Modellierungszugang (shared):</t>
        </r>
        <r>
          <rPr>
            <sz val="9"/>
            <color indexed="81"/>
            <rFont val="Segoe UI"/>
            <family val="2"/>
          </rPr>
          <t xml:space="preserve">
Gerät</t>
        </r>
      </text>
    </comment>
  </commentList>
</comments>
</file>

<file path=xl/comments2.xml><?xml version="1.0" encoding="utf-8"?>
<comments xmlns="http://schemas.openxmlformats.org/spreadsheetml/2006/main">
  <authors>
    <author>Modellierungszugang (shared)</author>
    <author>Theresa Müller</author>
  </authors>
  <commentList>
    <comment ref="J4" authorId="0" shapeId="0">
      <text>
        <r>
          <rPr>
            <b/>
            <sz val="9"/>
            <color indexed="81"/>
            <rFont val="Segoe UI"/>
            <family val="2"/>
          </rPr>
          <t>Modellierungszugang (shared):</t>
        </r>
        <r>
          <rPr>
            <sz val="9"/>
            <color indexed="81"/>
            <rFont val="Segoe UI"/>
            <family val="2"/>
          </rPr>
          <t xml:space="preserve">
Wirkungsgrad</t>
        </r>
      </text>
    </comment>
    <comment ref="K4" authorId="0" shapeId="0">
      <text>
        <r>
          <rPr>
            <b/>
            <sz val="9"/>
            <color indexed="81"/>
            <rFont val="Segoe UI"/>
            <family val="2"/>
          </rPr>
          <t>Modellierungszugang (shared):</t>
        </r>
        <r>
          <rPr>
            <sz val="9"/>
            <color indexed="81"/>
            <rFont val="Segoe UI"/>
            <family val="2"/>
          </rPr>
          <t xml:space="preserve">
Wirkungsgrad der Opportunitätstechnologie</t>
        </r>
      </text>
    </comment>
    <comment ref="M5" authorId="1" shapeId="0">
      <text>
        <r>
          <rPr>
            <b/>
            <sz val="9"/>
            <color indexed="81"/>
            <rFont val="Segoe UI"/>
            <family val="2"/>
          </rPr>
          <t>Theresa Müller:</t>
        </r>
        <r>
          <rPr>
            <sz val="9"/>
            <color indexed="81"/>
            <rFont val="Segoe UI"/>
            <family val="2"/>
          </rPr>
          <t xml:space="preserve">
Mittelwert aus den Angaben aus task 4.1</t>
        </r>
      </text>
    </comment>
    <comment ref="M7" authorId="1" shapeId="0">
      <text>
        <r>
          <rPr>
            <b/>
            <sz val="9"/>
            <color indexed="81"/>
            <rFont val="Segoe UI"/>
            <family val="2"/>
          </rPr>
          <t>Theresa Müller:</t>
        </r>
        <r>
          <rPr>
            <sz val="9"/>
            <color indexed="81"/>
            <rFont val="Segoe UI"/>
            <family val="2"/>
          </rPr>
          <t xml:space="preserve">
Mittelwert aus den Angaben aus task 4.1</t>
        </r>
      </text>
    </comment>
  </commentList>
</comments>
</file>

<file path=xl/comments3.xml><?xml version="1.0" encoding="utf-8"?>
<comments xmlns="http://schemas.openxmlformats.org/spreadsheetml/2006/main">
  <authors>
    <author>Steffi Schreiber</author>
  </authors>
  <commentList>
    <comment ref="A5" authorId="0" shapeId="0">
      <text>
        <r>
          <rPr>
            <b/>
            <sz val="9"/>
            <color indexed="81"/>
            <rFont val="Segoe UI"/>
            <family val="2"/>
          </rPr>
          <t>Steffi Schreiber:</t>
        </r>
        <r>
          <rPr>
            <sz val="9"/>
            <color indexed="81"/>
            <rFont val="Segoe UI"/>
            <family val="2"/>
          </rPr>
          <t xml:space="preserve">
Hydrogen
ohne Rückverstromung
(learning curves are implemented)</t>
        </r>
      </text>
    </comment>
    <comment ref="A6" authorId="0" shapeId="0">
      <text>
        <r>
          <rPr>
            <b/>
            <sz val="9"/>
            <color indexed="81"/>
            <rFont val="Segoe UI"/>
            <family val="2"/>
          </rPr>
          <t>Steffi Schreiber:</t>
        </r>
        <r>
          <rPr>
            <sz val="9"/>
            <color indexed="81"/>
            <rFont val="Segoe UI"/>
            <family val="2"/>
          </rPr>
          <t xml:space="preserve">
heat pumps for industry sector 
(large scale &gt;100 kW) 
-&gt; learning curves from UU</t>
        </r>
      </text>
    </comment>
    <comment ref="J6" authorId="0" shapeId="0">
      <text>
        <r>
          <rPr>
            <b/>
            <sz val="9"/>
            <color indexed="81"/>
            <rFont val="Segoe UI"/>
            <family val="2"/>
          </rPr>
          <t>Steffi Schreiber:</t>
        </r>
        <r>
          <rPr>
            <sz val="9"/>
            <color indexed="81"/>
            <rFont val="Segoe UI"/>
            <family val="2"/>
          </rPr>
          <t xml:space="preserve">
COP 3-6.5 
(heat road map EU 2050)</t>
        </r>
      </text>
    </comment>
    <comment ref="Q6" authorId="0" shapeId="0">
      <text>
        <r>
          <rPr>
            <b/>
            <sz val="9"/>
            <color indexed="81"/>
            <rFont val="Segoe UI"/>
            <family val="2"/>
          </rPr>
          <t>Steffi Schreiber:</t>
        </r>
        <r>
          <rPr>
            <sz val="9"/>
            <color indexed="81"/>
            <rFont val="Segoe UI"/>
            <family val="2"/>
          </rPr>
          <t xml:space="preserve">
COP 3-6.5 
(heat road map EU 2050)</t>
        </r>
      </text>
    </comment>
  </commentList>
</comments>
</file>

<file path=xl/comments4.xml><?xml version="1.0" encoding="utf-8"?>
<comments xmlns="http://schemas.openxmlformats.org/spreadsheetml/2006/main">
  <authors>
    <author>Steffi Schreiber</author>
  </authors>
  <commentList>
    <comment ref="A6" authorId="0" shapeId="0">
      <text>
        <r>
          <rPr>
            <b/>
            <sz val="9"/>
            <color indexed="81"/>
            <rFont val="Segoe UI"/>
            <family val="2"/>
          </rPr>
          <t>Steffi Schreiber:</t>
        </r>
        <r>
          <rPr>
            <sz val="9"/>
            <color indexed="81"/>
            <rFont val="Segoe UI"/>
            <family val="2"/>
          </rPr>
          <t xml:space="preserve">
Eurostat data (DH industry, tertiary, residential sector)</t>
        </r>
      </text>
    </comment>
    <comment ref="A27" authorId="0" shapeId="0">
      <text>
        <r>
          <rPr>
            <b/>
            <sz val="9"/>
            <color indexed="81"/>
            <rFont val="Segoe UI"/>
            <family val="2"/>
          </rPr>
          <t>Steffi Schreiber:</t>
        </r>
        <r>
          <rPr>
            <sz val="9"/>
            <color indexed="81"/>
            <rFont val="Segoe UI"/>
            <family val="2"/>
          </rPr>
          <t xml:space="preserve">
Eurostat data (DH industry, tertiary, residential sector)</t>
        </r>
      </text>
    </comment>
    <comment ref="A34" authorId="0" shapeId="0">
      <text>
        <r>
          <rPr>
            <b/>
            <sz val="9"/>
            <color indexed="81"/>
            <rFont val="Segoe UI"/>
            <family val="2"/>
          </rPr>
          <t>Steffi Schreiber:</t>
        </r>
        <r>
          <rPr>
            <sz val="9"/>
            <color indexed="81"/>
            <rFont val="Segoe UI"/>
            <family val="2"/>
          </rPr>
          <t xml:space="preserve">
Eurostat data (DH industry, tertiary, residential sector)</t>
        </r>
      </text>
    </comment>
  </commentList>
</comments>
</file>

<file path=xl/comments5.xml><?xml version="1.0" encoding="utf-8"?>
<comments xmlns="http://schemas.openxmlformats.org/spreadsheetml/2006/main">
  <authors>
    <author>Modellierungszugang (shared)</author>
  </authors>
  <commentList>
    <comment ref="A4" authorId="0" shapeId="0">
      <text>
        <r>
          <rPr>
            <b/>
            <sz val="9"/>
            <color indexed="81"/>
            <rFont val="Segoe UI"/>
            <family val="2"/>
          </rPr>
          <t>Modellierungszugang (shared):</t>
        </r>
        <r>
          <rPr>
            <sz val="9"/>
            <color indexed="81"/>
            <rFont val="Segoe UI"/>
            <family val="2"/>
          </rPr>
          <t xml:space="preserve">
Anwendung</t>
        </r>
      </text>
    </comment>
    <comment ref="B4" authorId="0" shapeId="0">
      <text>
        <r>
          <rPr>
            <b/>
            <sz val="9"/>
            <color indexed="81"/>
            <rFont val="Segoe UI"/>
            <family val="2"/>
          </rPr>
          <t>Modellierungszugang (shared):</t>
        </r>
        <r>
          <rPr>
            <sz val="9"/>
            <color indexed="81"/>
            <rFont val="Segoe UI"/>
            <family val="2"/>
          </rPr>
          <t xml:space="preserve">
Gerät</t>
        </r>
      </text>
    </comment>
  </commentList>
</comments>
</file>

<file path=xl/comments6.xml><?xml version="1.0" encoding="utf-8"?>
<comments xmlns="http://schemas.openxmlformats.org/spreadsheetml/2006/main">
  <authors>
    <author>Steffi Schreiber</author>
  </authors>
  <commentList>
    <comment ref="A7" authorId="0" shapeId="0">
      <text>
        <r>
          <rPr>
            <b/>
            <sz val="9"/>
            <color indexed="81"/>
            <rFont val="Segoe UI"/>
            <family val="2"/>
          </rPr>
          <t>Steffi Schreiber:</t>
        </r>
        <r>
          <rPr>
            <sz val="9"/>
            <color indexed="81"/>
            <rFont val="Segoe UI"/>
            <family val="2"/>
          </rPr>
          <t xml:space="preserve">
pressurized tank</t>
        </r>
      </text>
    </comment>
  </commentList>
</comments>
</file>

<file path=xl/sharedStrings.xml><?xml version="1.0" encoding="utf-8"?>
<sst xmlns="http://schemas.openxmlformats.org/spreadsheetml/2006/main" count="875" uniqueCount="228">
  <si>
    <t>Verschiebedauer</t>
  </si>
  <si>
    <t>Abwurfdauer</t>
  </si>
  <si>
    <t>app</t>
  </si>
  <si>
    <t>h</t>
  </si>
  <si>
    <t>dev</t>
  </si>
  <si>
    <t>Häufigkeit</t>
  </si>
  <si>
    <t>c</t>
  </si>
  <si>
    <t>DE</t>
  </si>
  <si>
    <t>c2</t>
  </si>
  <si>
    <t>f_a</t>
  </si>
  <si>
    <t>Häufigkeit pro Jahr</t>
  </si>
  <si>
    <t>f_h</t>
  </si>
  <si>
    <t>t_she</t>
  </si>
  <si>
    <t>t_shi</t>
  </si>
  <si>
    <t>t_bal</t>
  </si>
  <si>
    <t>Ausgleichsdauer</t>
  </si>
  <si>
    <t>Verbrauch</t>
  </si>
  <si>
    <t>MW</t>
  </si>
  <si>
    <t>f_d</t>
  </si>
  <si>
    <t>p2g</t>
  </si>
  <si>
    <t>p2h</t>
  </si>
  <si>
    <t>%</t>
  </si>
  <si>
    <t>eta</t>
  </si>
  <si>
    <t>eta_opp</t>
  </si>
  <si>
    <t>AL</t>
  </si>
  <si>
    <t>AT</t>
  </si>
  <si>
    <t>BA</t>
  </si>
  <si>
    <t>BE</t>
  </si>
  <si>
    <t>BG</t>
  </si>
  <si>
    <t>CH</t>
  </si>
  <si>
    <t>CZ</t>
  </si>
  <si>
    <t>DK</t>
  </si>
  <si>
    <t>EE</t>
  </si>
  <si>
    <t>ES</t>
  </si>
  <si>
    <t>FI</t>
  </si>
  <si>
    <t>FR</t>
  </si>
  <si>
    <t>HR</t>
  </si>
  <si>
    <t>HU</t>
  </si>
  <si>
    <t>IE</t>
  </si>
  <si>
    <t>IT</t>
  </si>
  <si>
    <t>LT</t>
  </si>
  <si>
    <t>LU</t>
  </si>
  <si>
    <t>LV</t>
  </si>
  <si>
    <t>ME</t>
  </si>
  <si>
    <t>MK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</si>
  <si>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</si>
  <si>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</si>
  <si>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</si>
  <si>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</si>
  <si>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</si>
  <si>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</si>
  <si>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</si>
  <si>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</si>
  <si>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</si>
  <si>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y2014</t>
  </si>
  <si>
    <t>y2020</t>
  </si>
  <si>
    <t>y2025</t>
  </si>
  <si>
    <t>y2030</t>
  </si>
  <si>
    <t>y2035</t>
  </si>
  <si>
    <t>y2040</t>
  </si>
  <si>
    <t>y2045</t>
  </si>
  <si>
    <t>y2050</t>
  </si>
  <si>
    <t>Technology</t>
  </si>
  <si>
    <t>Investment</t>
  </si>
  <si>
    <t>Generation_Efficiency</t>
  </si>
  <si>
    <t/>
  </si>
  <si>
    <t>€/MWel</t>
  </si>
  <si>
    <t>co_inv</t>
  </si>
  <si>
    <t>P2G</t>
  </si>
  <si>
    <t>P2H</t>
  </si>
  <si>
    <t>co_var</t>
  </si>
  <si>
    <t>co_f</t>
  </si>
  <si>
    <t>€/MW</t>
  </si>
  <si>
    <t>€/MWh</t>
  </si>
  <si>
    <t>Economic_Lifetime</t>
  </si>
  <si>
    <t>a</t>
  </si>
  <si>
    <t>max</t>
  </si>
  <si>
    <t>application</t>
  </si>
  <si>
    <t>device</t>
  </si>
  <si>
    <t>country</t>
  </si>
  <si>
    <t>_app2</t>
  </si>
  <si>
    <t>dev2</t>
  </si>
  <si>
    <t>_app3</t>
  </si>
  <si>
    <t>inst</t>
  </si>
  <si>
    <t>installed capacity</t>
  </si>
  <si>
    <t>tech</t>
  </si>
  <si>
    <t>UK</t>
  </si>
  <si>
    <t>EL</t>
  </si>
  <si>
    <t>eco_life</t>
  </si>
  <si>
    <t>CY</t>
  </si>
  <si>
    <t>MT</t>
  </si>
  <si>
    <t>c_var</t>
  </si>
  <si>
    <t>fixed costs</t>
  </si>
  <si>
    <t>economic lifetime</t>
  </si>
  <si>
    <t>h2stor</t>
  </si>
  <si>
    <t>fc</t>
  </si>
  <si>
    <t>dev_p2p</t>
  </si>
  <si>
    <t>eta_p2p</t>
  </si>
  <si>
    <t>co_inv_p2p</t>
  </si>
  <si>
    <t>co_f_p2p</t>
  </si>
  <si>
    <t>eco_lf_p2p</t>
  </si>
  <si>
    <t>p2p</t>
  </si>
  <si>
    <t>inst_p2p</t>
  </si>
  <si>
    <t>_app2_p2p</t>
  </si>
  <si>
    <t>dev2_p2p</t>
  </si>
  <si>
    <t>_app3_p2p</t>
  </si>
  <si>
    <t>c3</t>
  </si>
  <si>
    <t>_app4_p2p</t>
  </si>
  <si>
    <t>_app5</t>
  </si>
  <si>
    <t>AL_p2g</t>
  </si>
  <si>
    <t>AT_p2g</t>
  </si>
  <si>
    <t>BA_p2g</t>
  </si>
  <si>
    <t>BE_p2g</t>
  </si>
  <si>
    <t>BG_p2g</t>
  </si>
  <si>
    <t>CH_p2g</t>
  </si>
  <si>
    <t>CZ_p2g</t>
  </si>
  <si>
    <t>CY_p2g</t>
  </si>
  <si>
    <t>DE_p2g</t>
  </si>
  <si>
    <t>DK_p2g</t>
  </si>
  <si>
    <t>EE_p2g</t>
  </si>
  <si>
    <t>ES_p2g</t>
  </si>
  <si>
    <t>FI_p2g</t>
  </si>
  <si>
    <t>FR_p2g</t>
  </si>
  <si>
    <t>UK_p2g</t>
  </si>
  <si>
    <t>EL_p2g</t>
  </si>
  <si>
    <t>HR_p2g</t>
  </si>
  <si>
    <t>HU_p2g</t>
  </si>
  <si>
    <t>IE_p2g</t>
  </si>
  <si>
    <t>IT_p2g</t>
  </si>
  <si>
    <t>LT_p2g</t>
  </si>
  <si>
    <t>LU_p2g</t>
  </si>
  <si>
    <t>LV_p2g</t>
  </si>
  <si>
    <t>ME_p2g</t>
  </si>
  <si>
    <t>MK_p2g</t>
  </si>
  <si>
    <t>MT_p2g</t>
  </si>
  <si>
    <t>NL_p2g</t>
  </si>
  <si>
    <t>NO_p2g</t>
  </si>
  <si>
    <t>PL_p2g</t>
  </si>
  <si>
    <t>PT_p2g</t>
  </si>
  <si>
    <t>RO_p2g</t>
  </si>
  <si>
    <t>RS_p2g</t>
  </si>
  <si>
    <t>SE_p2g</t>
  </si>
  <si>
    <t>SI_p2g</t>
  </si>
  <si>
    <t>SK_p2g</t>
  </si>
  <si>
    <t>AL_h2stor</t>
  </si>
  <si>
    <t>AT_h2stor</t>
  </si>
  <si>
    <t>BA_h2stor</t>
  </si>
  <si>
    <t>BE_h2stor</t>
  </si>
  <si>
    <t>BG_h2stor</t>
  </si>
  <si>
    <t>CH_h2stor</t>
  </si>
  <si>
    <t>CZ_h2stor</t>
  </si>
  <si>
    <t>CY_h2stor</t>
  </si>
  <si>
    <t>DE_h2stor</t>
  </si>
  <si>
    <t>DK_h2stor</t>
  </si>
  <si>
    <t>EE_h2stor</t>
  </si>
  <si>
    <t>ES_h2stor</t>
  </si>
  <si>
    <t>FI_h2stor</t>
  </si>
  <si>
    <t>FR_h2stor</t>
  </si>
  <si>
    <t>UK_h2stor</t>
  </si>
  <si>
    <t>EL_h2stor</t>
  </si>
  <si>
    <t>HR_h2stor</t>
  </si>
  <si>
    <t>HU_h2stor</t>
  </si>
  <si>
    <t>IE_h2stor</t>
  </si>
  <si>
    <t>IT_h2stor</t>
  </si>
  <si>
    <t>LT_h2stor</t>
  </si>
  <si>
    <t>LU_h2stor</t>
  </si>
  <si>
    <t>LV_h2stor</t>
  </si>
  <si>
    <t>ME_h2stor</t>
  </si>
  <si>
    <t>MK_h2stor</t>
  </si>
  <si>
    <t>MT_h2stor</t>
  </si>
  <si>
    <t>NL_h2stor</t>
  </si>
  <si>
    <t>NO_h2stor</t>
  </si>
  <si>
    <t>PL_h2stor</t>
  </si>
  <si>
    <t>PT_h2stor</t>
  </si>
  <si>
    <t>RO_h2stor</t>
  </si>
  <si>
    <t>RS_h2stor</t>
  </si>
  <si>
    <t>SE_h2stor</t>
  </si>
  <si>
    <t>SI_h2stor</t>
  </si>
  <si>
    <t>SK_h2stor</t>
  </si>
  <si>
    <t>AL_fc</t>
  </si>
  <si>
    <t>AT_fc</t>
  </si>
  <si>
    <t>BA_fc</t>
  </si>
  <si>
    <t>BE_fc</t>
  </si>
  <si>
    <t>BG_fc</t>
  </si>
  <si>
    <t>CH_fc</t>
  </si>
  <si>
    <t>CZ_fc</t>
  </si>
  <si>
    <t>CY_fc</t>
  </si>
  <si>
    <t>DE_fc</t>
  </si>
  <si>
    <t>DK_fc</t>
  </si>
  <si>
    <t>EE_fc</t>
  </si>
  <si>
    <t>ES_fc</t>
  </si>
  <si>
    <t>FI_fc</t>
  </si>
  <si>
    <t>FR_fc</t>
  </si>
  <si>
    <t>UK_fc</t>
  </si>
  <si>
    <t>EL_fc</t>
  </si>
  <si>
    <t>HR_fc</t>
  </si>
  <si>
    <t>HU_fc</t>
  </si>
  <si>
    <t>IE_fc</t>
  </si>
  <si>
    <t>IT_fc</t>
  </si>
  <si>
    <t>LT_fc</t>
  </si>
  <si>
    <t>LU_fc</t>
  </si>
  <si>
    <t>LV_fc</t>
  </si>
  <si>
    <t>ME_fc</t>
  </si>
  <si>
    <t>MK_fc</t>
  </si>
  <si>
    <t>MT_fc</t>
  </si>
  <si>
    <t>NL_fc</t>
  </si>
  <si>
    <t>NO_fc</t>
  </si>
  <si>
    <t>PL_fc</t>
  </si>
  <si>
    <t>PT_fc</t>
  </si>
  <si>
    <t>RO_fc</t>
  </si>
  <si>
    <t>RS_fc</t>
  </si>
  <si>
    <t>SE_fc</t>
  </si>
  <si>
    <t>SI_fc</t>
  </si>
  <si>
    <t>SK_fc</t>
  </si>
  <si>
    <t>_app5_p2p</t>
  </si>
  <si>
    <t>_dev5_p2p</t>
  </si>
  <si>
    <t>_app6_p2p</t>
  </si>
  <si>
    <t>_app7_p2p</t>
  </si>
  <si>
    <r>
      <t>€/MW</t>
    </r>
    <r>
      <rPr>
        <vertAlign val="subscript"/>
        <sz val="10"/>
        <rFont val="Calibri Light"/>
        <family val="2"/>
        <scheme val="major"/>
      </rPr>
      <t xml:space="preserve">FC  </t>
    </r>
    <r>
      <rPr>
        <sz val="10"/>
        <rFont val="Calibri Light"/>
        <family val="2"/>
        <scheme val="major"/>
      </rPr>
      <t>€/MWh</t>
    </r>
    <r>
      <rPr>
        <vertAlign val="subscript"/>
        <sz val="10"/>
        <rFont val="Calibri Light"/>
        <family val="2"/>
        <scheme val="major"/>
      </rPr>
      <t>h2stor</t>
    </r>
  </si>
  <si>
    <t>power-to-hydrogen-to-power (fuel cells + h2-storage) investment costs and efficiency</t>
  </si>
  <si>
    <t>year</t>
  </si>
  <si>
    <r>
      <t>MW</t>
    </r>
    <r>
      <rPr>
        <vertAlign val="subscript"/>
        <sz val="10"/>
        <rFont val="Calibri Light"/>
        <family val="2"/>
        <scheme val="major"/>
      </rPr>
      <t>FC</t>
    </r>
    <r>
      <rPr>
        <sz val="10"/>
        <rFont val="Calibri Light"/>
        <family val="2"/>
        <scheme val="major"/>
      </rPr>
      <t xml:space="preserve"> 
MWh</t>
    </r>
    <r>
      <rPr>
        <vertAlign val="subscript"/>
        <sz val="10"/>
        <rFont val="Calibri Light"/>
        <family val="2"/>
        <scheme val="major"/>
      </rPr>
      <t>h2stor</t>
    </r>
  </si>
  <si>
    <r>
      <t>€/MW</t>
    </r>
    <r>
      <rPr>
        <vertAlign val="subscript"/>
        <sz val="10"/>
        <rFont val="Calibri Light"/>
        <family val="2"/>
        <scheme val="major"/>
      </rPr>
      <t>FC</t>
    </r>
    <r>
      <rPr>
        <sz val="10"/>
        <rFont val="Calibri Light"/>
        <family val="2"/>
        <scheme val="major"/>
      </rPr>
      <t xml:space="preserve"> 
€/MWh</t>
    </r>
    <r>
      <rPr>
        <vertAlign val="subscript"/>
        <sz val="10"/>
        <rFont val="Calibri Light"/>
        <family val="2"/>
        <scheme val="major"/>
      </rPr>
      <t>h2stor</t>
    </r>
  </si>
  <si>
    <t>High-RES CEN</t>
  </si>
  <si>
    <t>2nd Iteration</t>
  </si>
  <si>
    <t>p2g_ind</t>
  </si>
  <si>
    <t>hydrogen consumption industry [MWh]</t>
  </si>
  <si>
    <t>yearly hydrogen consumption of transport sector that has to be produced by p2g (electrolyzer)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</si>
</sst>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%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1"/>
      <color indexed="32"/>
      <name val="Verdana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b/>
      <sz val="8"/>
      <name val="Arial"/>
      <family val="2"/>
    </font>
    <font>
      <b/>
      <sz val="10"/>
      <color rgb="FF8B8D8E"/>
      <name val="Verdana"/>
      <family val="2"/>
    </font>
    <font>
      <b/>
      <sz val="8"/>
      <name val="Verdana"/>
      <family val="2"/>
    </font>
    <font>
      <sz val="10"/>
      <color indexed="8"/>
      <name val="Arial"/>
      <family val="2"/>
    </font>
    <font>
      <b/>
      <sz val="10"/>
      <name val="Calibri Light"/>
      <family val="2"/>
      <scheme val="major"/>
    </font>
    <font>
      <sz val="10"/>
      <name val="Calibri Light"/>
      <family val="2"/>
      <scheme val="major"/>
    </font>
    <font>
      <b/>
      <sz val="8"/>
      <name val="Calibri Light"/>
      <family val="2"/>
      <scheme val="major"/>
    </font>
    <font>
      <sz val="11"/>
      <color indexed="8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vertAlign val="subscript"/>
      <sz val="10"/>
      <name val="Calibri Light"/>
      <family val="2"/>
      <scheme val="major"/>
    </font>
    <font>
      <sz val="10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indexed="3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hair">
        <color indexed="43"/>
      </bottom>
      <diagonal/>
    </border>
    <border>
      <left/>
      <right/>
      <top/>
      <bottom style="thin">
        <color indexed="33"/>
      </bottom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70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5" fillId="0" borderId="0"/>
    <xf numFmtId="0" fontId="5" fillId="0" borderId="0"/>
    <xf numFmtId="0" fontId="1" fillId="0" borderId="0" applyNumberFormat="0" applyFont="0" applyFill="0" applyBorder="0" applyAlignment="0" applyProtection="0"/>
    <xf numFmtId="0" fontId="1" fillId="0" borderId="0"/>
    <xf numFmtId="0" fontId="6" fillId="0" borderId="0"/>
    <xf numFmtId="0" fontId="1" fillId="0" borderId="0">
      <alignment vertical="center"/>
    </xf>
    <xf numFmtId="0" fontId="6" fillId="0" borderId="0"/>
    <xf numFmtId="0" fontId="1" fillId="0" borderId="0"/>
    <xf numFmtId="0" fontId="5" fillId="0" borderId="0"/>
    <xf numFmtId="0" fontId="7" fillId="0" borderId="0"/>
    <xf numFmtId="0" fontId="4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4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5" fillId="0" borderId="0"/>
    <xf numFmtId="9" fontId="5" fillId="0" borderId="0" applyFont="0" applyFill="0" applyBorder="0" applyAlignment="0" applyProtection="0"/>
    <xf numFmtId="0" fontId="10" fillId="0" borderId="4" applyNumberFormat="0" applyFill="0" applyAlignment="0"/>
    <xf numFmtId="0" fontId="11" fillId="0" borderId="0" applyNumberFormat="0" applyFill="0" applyBorder="0" applyAlignment="0"/>
    <xf numFmtId="0" fontId="12" fillId="0" borderId="0" applyNumberFormat="0" applyFill="0" applyBorder="0">
      <alignment horizontal="right"/>
    </xf>
    <xf numFmtId="0" fontId="13" fillId="0" borderId="5" applyNumberFormat="0">
      <alignment wrapText="1"/>
    </xf>
    <xf numFmtId="0" fontId="9" fillId="0" borderId="6" applyNumberFormat="0" applyFont="0" applyAlignment="0"/>
    <xf numFmtId="0" fontId="14" fillId="0" borderId="7" applyNumberFormat="0" applyFill="0" applyAlignment="0"/>
    <xf numFmtId="0" fontId="9" fillId="0" borderId="8" applyNumberFormat="0" applyFont="0" applyFill="0" applyAlignment="0"/>
    <xf numFmtId="1" fontId="9" fillId="0" borderId="8" applyNumberFormat="0" applyFont="0" applyAlignment="0">
      <protection locked="0"/>
    </xf>
    <xf numFmtId="0" fontId="9" fillId="3" borderId="8" applyNumberFormat="0" applyFont="0" applyAlignment="0"/>
    <xf numFmtId="0" fontId="9" fillId="4" borderId="8" applyNumberFormat="0" applyFont="0" applyAlignment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1" fillId="0" borderId="0"/>
    <xf numFmtId="0" fontId="16" fillId="0" borderId="0"/>
    <xf numFmtId="9" fontId="5" fillId="0" borderId="0" applyFont="0" applyFill="0" applyBorder="0" applyAlignment="0" applyProtection="0"/>
    <xf numFmtId="0" fontId="1" fillId="0" borderId="0"/>
  </cellStyleXfs>
  <cellXfs count="98">
    <xf numFmtId="0" fontId="0" fillId="0" borderId="0" xfId="0"/>
    <xf numFmtId="0" fontId="0" fillId="0" borderId="0" xfId="0"/>
    <xf numFmtId="0" fontId="1" fillId="0" borderId="0" xfId="92"/>
    <xf numFmtId="0" fontId="15" fillId="5" borderId="9" xfId="157" applyFont="1" applyFill="1" applyBorder="1" applyAlignment="1">
      <alignment horizontal="center" vertical="center" wrapText="1"/>
    </xf>
    <xf numFmtId="0" fontId="1" fillId="0" borderId="0" xfId="166"/>
    <xf numFmtId="0" fontId="17" fillId="2" borderId="0" xfId="92" applyFont="1" applyFill="1" applyBorder="1"/>
    <xf numFmtId="3" fontId="17" fillId="2" borderId="0" xfId="92" applyNumberFormat="1" applyFont="1" applyFill="1" applyBorder="1"/>
    <xf numFmtId="0" fontId="17" fillId="2" borderId="3" xfId="92" applyFont="1" applyFill="1" applyBorder="1"/>
    <xf numFmtId="0" fontId="17" fillId="2" borderId="2" xfId="92" applyFont="1" applyFill="1" applyBorder="1"/>
    <xf numFmtId="0" fontId="18" fillId="0" borderId="0" xfId="92" applyFont="1"/>
    <xf numFmtId="0" fontId="18" fillId="2" borderId="0" xfId="92" applyFont="1" applyFill="1" applyBorder="1"/>
    <xf numFmtId="3" fontId="18" fillId="2" borderId="0" xfId="92" applyNumberFormat="1" applyFont="1" applyFill="1" applyBorder="1"/>
    <xf numFmtId="0" fontId="18" fillId="2" borderId="3" xfId="92" applyFont="1" applyFill="1" applyBorder="1"/>
    <xf numFmtId="0" fontId="18" fillId="2" borderId="2" xfId="92" applyFont="1" applyFill="1" applyBorder="1"/>
    <xf numFmtId="0" fontId="17" fillId="2" borderId="0" xfId="92" applyFont="1" applyFill="1" applyBorder="1" applyAlignment="1"/>
    <xf numFmtId="3" fontId="17" fillId="2" borderId="0" xfId="92" applyNumberFormat="1" applyFont="1" applyFill="1" applyBorder="1" applyAlignment="1"/>
    <xf numFmtId="2" fontId="17" fillId="2" borderId="3" xfId="92" applyNumberFormat="1" applyFont="1" applyFill="1" applyBorder="1" applyAlignment="1"/>
    <xf numFmtId="2" fontId="17" fillId="2" borderId="0" xfId="92" applyNumberFormat="1" applyFont="1" applyFill="1" applyBorder="1" applyAlignment="1"/>
    <xf numFmtId="2" fontId="17" fillId="2" borderId="2" xfId="92" applyNumberFormat="1" applyFont="1" applyFill="1" applyBorder="1" applyAlignment="1"/>
    <xf numFmtId="0" fontId="17" fillId="2" borderId="0" xfId="92" applyFont="1" applyFill="1"/>
    <xf numFmtId="0" fontId="19" fillId="5" borderId="9" xfId="157" applyFont="1" applyFill="1" applyBorder="1" applyAlignment="1">
      <alignment horizontal="center" vertical="center" wrapText="1"/>
    </xf>
    <xf numFmtId="0" fontId="18" fillId="0" borderId="0" xfId="166" applyFont="1"/>
    <xf numFmtId="3" fontId="18" fillId="0" borderId="0" xfId="92" applyNumberFormat="1" applyFont="1"/>
    <xf numFmtId="0" fontId="20" fillId="0" borderId="10" xfId="167" applyFont="1" applyFill="1" applyBorder="1" applyAlignment="1">
      <alignment wrapText="1"/>
    </xf>
    <xf numFmtId="0" fontId="22" fillId="0" borderId="0" xfId="0" applyFont="1"/>
    <xf numFmtId="1" fontId="17" fillId="2" borderId="0" xfId="0" applyNumberFormat="1" applyFont="1" applyFill="1" applyBorder="1" applyAlignment="1"/>
    <xf numFmtId="0" fontId="21" fillId="0" borderId="0" xfId="0" applyFont="1" applyFill="1" applyBorder="1"/>
    <xf numFmtId="0" fontId="22" fillId="0" borderId="0" xfId="0" applyFont="1" applyFill="1"/>
    <xf numFmtId="0" fontId="0" fillId="0" borderId="0" xfId="0" applyFill="1"/>
    <xf numFmtId="3" fontId="17" fillId="0" borderId="0" xfId="92" applyNumberFormat="1" applyFont="1" applyFill="1" applyBorder="1"/>
    <xf numFmtId="3" fontId="18" fillId="0" borderId="0" xfId="92" applyNumberFormat="1" applyFont="1" applyFill="1" applyBorder="1"/>
    <xf numFmtId="3" fontId="17" fillId="0" borderId="0" xfId="92" applyNumberFormat="1" applyFont="1" applyFill="1" applyBorder="1" applyAlignment="1"/>
    <xf numFmtId="0" fontId="17" fillId="0" borderId="0" xfId="92" applyFont="1" applyFill="1"/>
    <xf numFmtId="0" fontId="18" fillId="0" borderId="0" xfId="92" applyFont="1" applyFill="1"/>
    <xf numFmtId="3" fontId="18" fillId="2" borderId="0" xfId="92" applyNumberFormat="1" applyFont="1" applyFill="1" applyBorder="1" applyAlignment="1">
      <alignment wrapText="1"/>
    </xf>
    <xf numFmtId="3" fontId="17" fillId="2" borderId="3" xfId="92" applyNumberFormat="1" applyFont="1" applyFill="1" applyBorder="1"/>
    <xf numFmtId="3" fontId="18" fillId="2" borderId="3" xfId="92" applyNumberFormat="1" applyFont="1" applyFill="1" applyBorder="1" applyAlignment="1">
      <alignment wrapText="1"/>
    </xf>
    <xf numFmtId="1" fontId="17" fillId="2" borderId="3" xfId="0" applyNumberFormat="1" applyFont="1" applyFill="1" applyBorder="1" applyAlignment="1"/>
    <xf numFmtId="3" fontId="18" fillId="6" borderId="3" xfId="166" applyNumberFormat="1" applyFont="1" applyFill="1" applyBorder="1"/>
    <xf numFmtId="3" fontId="18" fillId="6" borderId="0" xfId="166" applyNumberFormat="1" applyFont="1" applyFill="1"/>
    <xf numFmtId="165" fontId="18" fillId="7" borderId="3" xfId="168" applyNumberFormat="1" applyFont="1" applyFill="1" applyBorder="1"/>
    <xf numFmtId="165" fontId="18" fillId="7" borderId="0" xfId="168" applyNumberFormat="1" applyFont="1" applyFill="1" applyBorder="1"/>
    <xf numFmtId="9" fontId="18" fillId="7" borderId="3" xfId="168" applyFont="1" applyFill="1" applyBorder="1"/>
    <xf numFmtId="9" fontId="18" fillId="7" borderId="0" xfId="168" applyFont="1" applyFill="1" applyBorder="1"/>
    <xf numFmtId="0" fontId="24" fillId="0" borderId="0" xfId="0" applyFont="1"/>
    <xf numFmtId="0" fontId="25" fillId="2" borderId="0" xfId="0" applyFont="1" applyFill="1"/>
    <xf numFmtId="1" fontId="17" fillId="2" borderId="0" xfId="0" applyNumberFormat="1" applyFont="1" applyFill="1" applyBorder="1" applyAlignment="1">
      <alignment horizontal="left"/>
    </xf>
    <xf numFmtId="1" fontId="17" fillId="2" borderId="0" xfId="0" applyNumberFormat="1" applyFont="1" applyFill="1" applyBorder="1"/>
    <xf numFmtId="0" fontId="26" fillId="0" borderId="0" xfId="0" applyFont="1"/>
    <xf numFmtId="1" fontId="18" fillId="2" borderId="0" xfId="0" applyNumberFormat="1" applyFont="1" applyFill="1" applyBorder="1" applyAlignment="1">
      <alignment horizontal="left" vertical="top" wrapText="1"/>
    </xf>
    <xf numFmtId="1" fontId="18" fillId="2" borderId="0" xfId="0" applyNumberFormat="1" applyFont="1" applyFill="1" applyBorder="1" applyAlignment="1">
      <alignment vertical="center"/>
    </xf>
    <xf numFmtId="0" fontId="25" fillId="2" borderId="1" xfId="0" applyFont="1" applyFill="1" applyBorder="1"/>
    <xf numFmtId="0" fontId="25" fillId="2" borderId="0" xfId="0" applyFont="1" applyFill="1" applyBorder="1"/>
    <xf numFmtId="0" fontId="26" fillId="0" borderId="3" xfId="0" applyFont="1" applyBorder="1"/>
    <xf numFmtId="0" fontId="26" fillId="0" borderId="0" xfId="0" applyFont="1" applyAlignment="1">
      <alignment horizontal="center"/>
    </xf>
    <xf numFmtId="0" fontId="26" fillId="7" borderId="0" xfId="0" applyFont="1" applyFill="1"/>
    <xf numFmtId="0" fontId="26" fillId="0" borderId="0" xfId="0" applyFont="1" applyBorder="1"/>
    <xf numFmtId="3" fontId="25" fillId="2" borderId="0" xfId="0" applyNumberFormat="1" applyFont="1" applyFill="1"/>
    <xf numFmtId="3" fontId="25" fillId="2" borderId="0" xfId="0" applyNumberFormat="1" applyFont="1" applyFill="1" applyBorder="1"/>
    <xf numFmtId="0" fontId="25" fillId="0" borderId="0" xfId="0" applyFont="1" applyFill="1" applyBorder="1"/>
    <xf numFmtId="3" fontId="26" fillId="0" borderId="0" xfId="0" applyNumberFormat="1" applyFont="1"/>
    <xf numFmtId="9" fontId="26" fillId="0" borderId="0" xfId="0" applyNumberFormat="1" applyFont="1" applyFill="1"/>
    <xf numFmtId="9" fontId="26" fillId="0" borderId="0" xfId="0" applyNumberFormat="1" applyFont="1"/>
    <xf numFmtId="0" fontId="26" fillId="0" borderId="0" xfId="0" applyFont="1" applyFill="1"/>
    <xf numFmtId="0" fontId="26" fillId="0" borderId="0" xfId="166" applyFont="1" applyFill="1"/>
    <xf numFmtId="3" fontId="26" fillId="0" borderId="0" xfId="166" applyNumberFormat="1" applyFont="1" applyFill="1"/>
    <xf numFmtId="9" fontId="26" fillId="0" borderId="3" xfId="92" applyNumberFormat="1" applyFont="1" applyFill="1" applyBorder="1"/>
    <xf numFmtId="9" fontId="26" fillId="0" borderId="0" xfId="92" applyNumberFormat="1" applyFont="1" applyFill="1"/>
    <xf numFmtId="9" fontId="26" fillId="0" borderId="2" xfId="92" applyNumberFormat="1" applyFont="1" applyFill="1" applyBorder="1" applyAlignment="1"/>
    <xf numFmtId="0" fontId="26" fillId="0" borderId="0" xfId="92" applyFont="1" applyFill="1"/>
    <xf numFmtId="0" fontId="4" fillId="0" borderId="0" xfId="92" applyFont="1" applyFill="1"/>
    <xf numFmtId="9" fontId="26" fillId="0" borderId="0" xfId="92" applyNumberFormat="1" applyFont="1" applyFill="1" applyBorder="1"/>
    <xf numFmtId="9" fontId="26" fillId="0" borderId="2" xfId="92" applyNumberFormat="1" applyFont="1" applyFill="1" applyBorder="1"/>
    <xf numFmtId="3" fontId="26" fillId="0" borderId="0" xfId="92" applyNumberFormat="1" applyFont="1" applyFill="1"/>
    <xf numFmtId="0" fontId="17" fillId="0" borderId="0" xfId="92" applyFont="1" applyFill="1" applyBorder="1"/>
    <xf numFmtId="1" fontId="17" fillId="0" borderId="0" xfId="92" applyNumberFormat="1" applyFont="1" applyFill="1" applyBorder="1"/>
    <xf numFmtId="1" fontId="17" fillId="0" borderId="0" xfId="92" applyNumberFormat="1" applyFont="1" applyFill="1" applyBorder="1" applyAlignment="1"/>
    <xf numFmtId="0" fontId="19" fillId="0" borderId="9" xfId="157" applyFont="1" applyFill="1" applyBorder="1" applyAlignment="1">
      <alignment horizontal="center" vertical="center" wrapText="1"/>
    </xf>
    <xf numFmtId="0" fontId="18" fillId="0" borderId="0" xfId="92" applyFont="1" applyFill="1" applyAlignment="1">
      <alignment wrapText="1"/>
    </xf>
    <xf numFmtId="0" fontId="25" fillId="2" borderId="0" xfId="0" applyFont="1" applyFill="1" applyAlignment="1">
      <alignment horizontal="center"/>
    </xf>
    <xf numFmtId="0" fontId="27" fillId="0" borderId="0" xfId="0" applyFont="1" applyFill="1" applyAlignment="1"/>
    <xf numFmtId="0" fontId="24" fillId="0" borderId="2" xfId="0" applyFont="1" applyBorder="1"/>
    <xf numFmtId="0" fontId="24" fillId="2" borderId="0" xfId="0" applyFont="1" applyFill="1"/>
    <xf numFmtId="0" fontId="28" fillId="2" borderId="3" xfId="169" applyFont="1" applyFill="1" applyBorder="1" applyAlignment="1">
      <alignment horizontal="center"/>
    </xf>
    <xf numFmtId="0" fontId="27" fillId="2" borderId="0" xfId="0" applyFont="1" applyFill="1" applyBorder="1" applyAlignment="1">
      <alignment horizontal="center"/>
    </xf>
    <xf numFmtId="0" fontId="27" fillId="2" borderId="2" xfId="0" applyFont="1" applyFill="1" applyBorder="1" applyAlignment="1">
      <alignment horizontal="center"/>
    </xf>
    <xf numFmtId="0" fontId="28" fillId="2" borderId="0" xfId="169" applyFont="1" applyFill="1" applyBorder="1" applyAlignment="1">
      <alignment horizontal="center"/>
    </xf>
    <xf numFmtId="0" fontId="28" fillId="2" borderId="2" xfId="169" applyFont="1" applyFill="1" applyBorder="1" applyAlignment="1">
      <alignment horizontal="center"/>
    </xf>
    <xf numFmtId="0" fontId="24" fillId="0" borderId="0" xfId="169" applyFont="1" applyFill="1"/>
    <xf numFmtId="164" fontId="29" fillId="0" borderId="0" xfId="0" applyNumberFormat="1" applyFont="1" applyFill="1" applyBorder="1"/>
    <xf numFmtId="164" fontId="29" fillId="0" borderId="3" xfId="0" applyNumberFormat="1" applyFont="1" applyFill="1" applyBorder="1"/>
    <xf numFmtId="164" fontId="29" fillId="0" borderId="2" xfId="0" applyNumberFormat="1" applyFont="1" applyFill="1" applyBorder="1"/>
    <xf numFmtId="0" fontId="24" fillId="0" borderId="0" xfId="0" applyFont="1" applyFill="1"/>
    <xf numFmtId="0" fontId="29" fillId="0" borderId="0" xfId="169" applyFont="1" applyFill="1"/>
    <xf numFmtId="164" fontId="24" fillId="0" borderId="0" xfId="0" applyNumberFormat="1" applyFont="1" applyFill="1" applyBorder="1"/>
    <xf numFmtId="164" fontId="24" fillId="0" borderId="3" xfId="0" applyNumberFormat="1" applyFont="1" applyFill="1" applyBorder="1"/>
    <xf numFmtId="164" fontId="24" fillId="0" borderId="2" xfId="0" applyNumberFormat="1" applyFont="1" applyFill="1" applyBorder="1"/>
    <xf numFmtId="0" fontId="24" fillId="0" borderId="2" xfId="0" applyFont="1" applyFill="1" applyBorder="1"/>
  </cellXfs>
  <cellStyles count="170">
    <cellStyle name="E_Calculation0" xfId="159"/>
    <cellStyle name="E_Calculation1" xfId="161"/>
    <cellStyle name="E_Calculation2" xfId="162"/>
    <cellStyle name="E_Comment" xfId="154"/>
    <cellStyle name="E_InputWhite" xfId="160"/>
    <cellStyle name="E_RangeName" xfId="155"/>
    <cellStyle name="E_SecTitle1" xfId="153"/>
    <cellStyle name="E_SecTitle2" xfId="158"/>
    <cellStyle name="E_TableCell0" xfId="157"/>
    <cellStyle name="E_TableHeader0" xfId="156"/>
    <cellStyle name="Normal" xfId="2"/>
    <cellStyle name="Prozent" xfId="168" builtinId="5"/>
    <cellStyle name="Prozent 2" xfId="1"/>
    <cellStyle name="Prozent 2 2" xfId="7"/>
    <cellStyle name="Prozent 2 2 2" xfId="23"/>
    <cellStyle name="Prozent 2 3" xfId="22"/>
    <cellStyle name="Prozent 3" xfId="8"/>
    <cellStyle name="Prozent 3 2" xfId="24"/>
    <cellStyle name="Prozent 4" xfId="90"/>
    <cellStyle name="Prozent 4 2" xfId="164"/>
    <cellStyle name="Prozent 5" xfId="5"/>
    <cellStyle name="Prozent 5 2" xfId="152"/>
    <cellStyle name="Standard" xfId="0" builtinId="0"/>
    <cellStyle name="Standard 10" xfId="92"/>
    <cellStyle name="Standard 10 2" xfId="148"/>
    <cellStyle name="Standard 10 2 2" xfId="165"/>
    <cellStyle name="Standard 10 3" xfId="151"/>
    <cellStyle name="Standard 11" xfId="146"/>
    <cellStyle name="Standard 11 4" xfId="62"/>
    <cellStyle name="Standard 11 4 2" xfId="76"/>
    <cellStyle name="Standard 11 4 2 2" xfId="132"/>
    <cellStyle name="Standard 11 4 3" xfId="118"/>
    <cellStyle name="Standard 12" xfId="9"/>
    <cellStyle name="Standard 13" xfId="149"/>
    <cellStyle name="Standard 13 2" xfId="169"/>
    <cellStyle name="Standard 15" xfId="63"/>
    <cellStyle name="Standard 15 2" xfId="77"/>
    <cellStyle name="Standard 15 2 2" xfId="133"/>
    <cellStyle name="Standard 15 3" xfId="119"/>
    <cellStyle name="Standard 18" xfId="147"/>
    <cellStyle name="Standard 2" xfId="3"/>
    <cellStyle name="Standard 2 2" xfId="4"/>
    <cellStyle name="Standard 2 2 10" xfId="94"/>
    <cellStyle name="Standard 2 2 11" xfId="10"/>
    <cellStyle name="Standard 2 2 2" xfId="25"/>
    <cellStyle name="Standard 2 2 2 2" xfId="35"/>
    <cellStyle name="Standard 2 2 2 2 2" xfId="73"/>
    <cellStyle name="Standard 2 2 2 2 2 2" xfId="129"/>
    <cellStyle name="Standard 2 2 2 2 3" xfId="59"/>
    <cellStyle name="Standard 2 2 2 2 3 2" xfId="115"/>
    <cellStyle name="Standard 2 2 2 2 4" xfId="47"/>
    <cellStyle name="Standard 2 2 2 2 5" xfId="103"/>
    <cellStyle name="Standard 2 2 2 3" xfId="67"/>
    <cellStyle name="Standard 2 2 2 3 2" xfId="123"/>
    <cellStyle name="Standard 2 2 2 4" xfId="53"/>
    <cellStyle name="Standard 2 2 2 4 2" xfId="109"/>
    <cellStyle name="Standard 2 2 2 5" xfId="81"/>
    <cellStyle name="Standard 2 2 2 5 2" xfId="137"/>
    <cellStyle name="Standard 2 2 2 6" xfId="87"/>
    <cellStyle name="Standard 2 2 2 6 2" xfId="143"/>
    <cellStyle name="Standard 2 2 2 7" xfId="41"/>
    <cellStyle name="Standard 2 2 2 8" xfId="97"/>
    <cellStyle name="Standard 2 2 3" xfId="32"/>
    <cellStyle name="Standard 2 2 3 2" xfId="70"/>
    <cellStyle name="Standard 2 2 3 2 2" xfId="126"/>
    <cellStyle name="Standard 2 2 3 3" xfId="56"/>
    <cellStyle name="Standard 2 2 3 3 2" xfId="112"/>
    <cellStyle name="Standard 2 2 3 4" xfId="44"/>
    <cellStyle name="Standard 2 2 3 5" xfId="100"/>
    <cellStyle name="Standard 2 2 3 6" xfId="150"/>
    <cellStyle name="Standard 2 2 4" xfId="64"/>
    <cellStyle name="Standard 2 2 4 2" xfId="120"/>
    <cellStyle name="Standard 2 2 5" xfId="50"/>
    <cellStyle name="Standard 2 2 5 2" xfId="106"/>
    <cellStyle name="Standard 2 2 6" xfId="78"/>
    <cellStyle name="Standard 2 2 6 2" xfId="134"/>
    <cellStyle name="Standard 2 2 7" xfId="84"/>
    <cellStyle name="Standard 2 2 7 2" xfId="140"/>
    <cellStyle name="Standard 2 2 8" xfId="38"/>
    <cellStyle name="Standard 2 2 9" xfId="91"/>
    <cellStyle name="Standard 2 3" xfId="11"/>
    <cellStyle name="Standard 2 3 2" xfId="26"/>
    <cellStyle name="Standard 2 3 2 2" xfId="36"/>
    <cellStyle name="Standard 2 3 2 2 2" xfId="74"/>
    <cellStyle name="Standard 2 3 2 2 2 2" xfId="130"/>
    <cellStyle name="Standard 2 3 2 2 3" xfId="60"/>
    <cellStyle name="Standard 2 3 2 2 3 2" xfId="116"/>
    <cellStyle name="Standard 2 3 2 2 4" xfId="48"/>
    <cellStyle name="Standard 2 3 2 2 5" xfId="104"/>
    <cellStyle name="Standard 2 3 2 3" xfId="68"/>
    <cellStyle name="Standard 2 3 2 3 2" xfId="124"/>
    <cellStyle name="Standard 2 3 2 4" xfId="54"/>
    <cellStyle name="Standard 2 3 2 4 2" xfId="110"/>
    <cellStyle name="Standard 2 3 2 5" xfId="82"/>
    <cellStyle name="Standard 2 3 2 5 2" xfId="138"/>
    <cellStyle name="Standard 2 3 2 6" xfId="88"/>
    <cellStyle name="Standard 2 3 2 6 2" xfId="144"/>
    <cellStyle name="Standard 2 3 2 7" xfId="42"/>
    <cellStyle name="Standard 2 3 2 8" xfId="98"/>
    <cellStyle name="Standard 2 3 3" xfId="33"/>
    <cellStyle name="Standard 2 3 3 2" xfId="71"/>
    <cellStyle name="Standard 2 3 3 2 2" xfId="127"/>
    <cellStyle name="Standard 2 3 3 3" xfId="57"/>
    <cellStyle name="Standard 2 3 3 3 2" xfId="113"/>
    <cellStyle name="Standard 2 3 3 4" xfId="45"/>
    <cellStyle name="Standard 2 3 3 5" xfId="101"/>
    <cellStyle name="Standard 2 3 4" xfId="65"/>
    <cellStyle name="Standard 2 3 4 2" xfId="121"/>
    <cellStyle name="Standard 2 3 5" xfId="51"/>
    <cellStyle name="Standard 2 3 5 2" xfId="107"/>
    <cellStyle name="Standard 2 3 6" xfId="79"/>
    <cellStyle name="Standard 2 3 6 2" xfId="135"/>
    <cellStyle name="Standard 2 3 7" xfId="85"/>
    <cellStyle name="Standard 2 3 7 2" xfId="141"/>
    <cellStyle name="Standard 2 3 8" xfId="39"/>
    <cellStyle name="Standard 2 3 9" xfId="95"/>
    <cellStyle name="Standard 2 4" xfId="12"/>
    <cellStyle name="Standard 2 4 2" xfId="27"/>
    <cellStyle name="Standard 2 5" xfId="6"/>
    <cellStyle name="Standard 3" xfId="13"/>
    <cellStyle name="Standard 3 2" xfId="14"/>
    <cellStyle name="Standard 3 3" xfId="28"/>
    <cellStyle name="Standard 4" xfId="15"/>
    <cellStyle name="Standard 4 2" xfId="16"/>
    <cellStyle name="Standard 4 3" xfId="29"/>
    <cellStyle name="Standard 5" xfId="17"/>
    <cellStyle name="Standard 5 2" xfId="18"/>
    <cellStyle name="Standard 5 2 2" xfId="31"/>
    <cellStyle name="Standard 5 2 2 2" xfId="37"/>
    <cellStyle name="Standard 5 2 2 2 2" xfId="75"/>
    <cellStyle name="Standard 5 2 2 2 2 2" xfId="131"/>
    <cellStyle name="Standard 5 2 2 2 3" xfId="61"/>
    <cellStyle name="Standard 5 2 2 2 3 2" xfId="117"/>
    <cellStyle name="Standard 5 2 2 2 4" xfId="49"/>
    <cellStyle name="Standard 5 2 2 2 5" xfId="105"/>
    <cellStyle name="Standard 5 2 2 3" xfId="69"/>
    <cellStyle name="Standard 5 2 2 3 2" xfId="125"/>
    <cellStyle name="Standard 5 2 2 4" xfId="55"/>
    <cellStyle name="Standard 5 2 2 4 2" xfId="111"/>
    <cellStyle name="Standard 5 2 2 5" xfId="83"/>
    <cellStyle name="Standard 5 2 2 5 2" xfId="139"/>
    <cellStyle name="Standard 5 2 2 6" xfId="89"/>
    <cellStyle name="Standard 5 2 2 6 2" xfId="145"/>
    <cellStyle name="Standard 5 2 2 7" xfId="43"/>
    <cellStyle name="Standard 5 2 2 8" xfId="99"/>
    <cellStyle name="Standard 5 2 3" xfId="34"/>
    <cellStyle name="Standard 5 2 3 2" xfId="72"/>
    <cellStyle name="Standard 5 2 3 2 2" xfId="128"/>
    <cellStyle name="Standard 5 2 3 3" xfId="58"/>
    <cellStyle name="Standard 5 2 3 3 2" xfId="114"/>
    <cellStyle name="Standard 5 2 3 4" xfId="46"/>
    <cellStyle name="Standard 5 2 3 5" xfId="102"/>
    <cellStyle name="Standard 5 2 4" xfId="66"/>
    <cellStyle name="Standard 5 2 4 2" xfId="122"/>
    <cellStyle name="Standard 5 2 5" xfId="52"/>
    <cellStyle name="Standard 5 2 5 2" xfId="108"/>
    <cellStyle name="Standard 5 2 6" xfId="80"/>
    <cellStyle name="Standard 5 2 6 2" xfId="136"/>
    <cellStyle name="Standard 5 2 7" xfId="86"/>
    <cellStyle name="Standard 5 2 7 2" xfId="142"/>
    <cellStyle name="Standard 5 2 8" xfId="40"/>
    <cellStyle name="Standard 5 2 9" xfId="96"/>
    <cellStyle name="Standard 5 3" xfId="30"/>
    <cellStyle name="Standard 6" xfId="19"/>
    <cellStyle name="Standard 7" xfId="20"/>
    <cellStyle name="Standard 8" xfId="21"/>
    <cellStyle name="Standard 9" xfId="93"/>
    <cellStyle name="Standard 9 2" xfId="163"/>
    <cellStyle name="Standard_Technologies" xfId="167"/>
    <cellStyle name="Standard_Technologies_cna_fk_v01_14062010" xfId="166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projects_current\2016_REFLEX\03_WP\WP4_Technology%20Assessment\task_4.2\Modelling\ELTRAMOD_High-RES_central_2nd_iteration\INVEST\data\DSM_c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"/>
      <sheetName val="char"/>
      <sheetName val="char_2"/>
      <sheetName val="P2X"/>
      <sheetName val="app_p2p"/>
      <sheetName val="char_p2p"/>
      <sheetName val="dsm_up"/>
      <sheetName val="dsm_down"/>
      <sheetName val="Dateneingabe--&gt;"/>
      <sheetName val="characteristics"/>
      <sheetName val="Potentiale_ind"/>
      <sheetName val="Potentiale_ghd_hh"/>
      <sheetName val="EV"/>
      <sheetName val="profil_EV"/>
      <sheetName val="profil_p2H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dev</v>
          </cell>
          <cell r="C4" t="str">
            <v>t_shi</v>
          </cell>
          <cell r="D4" t="str">
            <v>t_she</v>
          </cell>
          <cell r="E4" t="str">
            <v>t_bal</v>
          </cell>
          <cell r="F4" t="str">
            <v>t_p</v>
          </cell>
          <cell r="G4" t="str">
            <v>f_a</v>
          </cell>
          <cell r="H4" t="str">
            <v>f_h</v>
          </cell>
          <cell r="I4" t="str">
            <v>f_d</v>
          </cell>
          <cell r="J4" t="str">
            <v>co_dsm</v>
          </cell>
        </row>
        <row r="5">
          <cell r="B5" t="str">
            <v>al</v>
          </cell>
          <cell r="C5">
            <v>0</v>
          </cell>
          <cell r="D5">
            <v>4</v>
          </cell>
          <cell r="E5">
            <v>0</v>
          </cell>
          <cell r="F5">
            <v>0</v>
          </cell>
          <cell r="G5">
            <v>40</v>
          </cell>
          <cell r="H5">
            <v>219</v>
          </cell>
          <cell r="I5">
            <v>0</v>
          </cell>
          <cell r="J5">
            <v>350</v>
          </cell>
        </row>
        <row r="6">
          <cell r="B6" t="str">
            <v>St</v>
          </cell>
          <cell r="C6">
            <v>0</v>
          </cell>
          <cell r="D6">
            <v>4</v>
          </cell>
          <cell r="E6">
            <v>0</v>
          </cell>
          <cell r="F6">
            <v>0</v>
          </cell>
          <cell r="G6">
            <v>40</v>
          </cell>
          <cell r="H6">
            <v>219</v>
          </cell>
          <cell r="I6">
            <v>0</v>
          </cell>
          <cell r="J6">
            <v>130</v>
          </cell>
        </row>
        <row r="7">
          <cell r="B7" t="str">
            <v>CL</v>
          </cell>
          <cell r="C7">
            <v>0</v>
          </cell>
          <cell r="D7">
            <v>4</v>
          </cell>
          <cell r="E7">
            <v>0</v>
          </cell>
          <cell r="F7">
            <v>0</v>
          </cell>
          <cell r="G7">
            <v>40</v>
          </cell>
          <cell r="H7">
            <v>219</v>
          </cell>
          <cell r="I7">
            <v>0</v>
          </cell>
          <cell r="J7">
            <v>30</v>
          </cell>
        </row>
        <row r="8">
          <cell r="B8" t="str">
            <v>Pa</v>
          </cell>
          <cell r="C8">
            <v>4</v>
          </cell>
          <cell r="D8">
            <v>2</v>
          </cell>
          <cell r="E8">
            <v>6</v>
          </cell>
          <cell r="F8">
            <v>0</v>
          </cell>
          <cell r="G8">
            <v>24</v>
          </cell>
          <cell r="H8">
            <v>365</v>
          </cell>
          <cell r="I8">
            <v>0</v>
          </cell>
          <cell r="J8">
            <v>0</v>
          </cell>
        </row>
        <row r="9">
          <cell r="B9" t="str">
            <v>CE</v>
          </cell>
          <cell r="C9">
            <v>12</v>
          </cell>
          <cell r="D9">
            <v>3</v>
          </cell>
          <cell r="E9">
            <v>24</v>
          </cell>
          <cell r="F9">
            <v>0</v>
          </cell>
          <cell r="G9">
            <v>40</v>
          </cell>
          <cell r="H9">
            <v>219</v>
          </cell>
          <cell r="I9">
            <v>0</v>
          </cell>
          <cell r="J9">
            <v>0</v>
          </cell>
        </row>
        <row r="10">
          <cell r="B10" t="str">
            <v>cs</v>
          </cell>
          <cell r="C10">
            <v>1</v>
          </cell>
          <cell r="D10">
            <v>1</v>
          </cell>
          <cell r="E10">
            <v>2</v>
          </cell>
          <cell r="F10">
            <v>1</v>
          </cell>
          <cell r="G10">
            <v>2920</v>
          </cell>
          <cell r="H10">
            <v>3</v>
          </cell>
          <cell r="I10">
            <v>8</v>
          </cell>
          <cell r="J10">
            <v>0</v>
          </cell>
        </row>
        <row r="11">
          <cell r="B11" t="str">
            <v>ac</v>
          </cell>
          <cell r="C11">
            <v>1</v>
          </cell>
          <cell r="D11">
            <v>1</v>
          </cell>
          <cell r="E11">
            <v>2</v>
          </cell>
          <cell r="F11">
            <v>1</v>
          </cell>
          <cell r="G11">
            <v>2920</v>
          </cell>
          <cell r="H11">
            <v>3</v>
          </cell>
          <cell r="I11">
            <v>8</v>
          </cell>
          <cell r="J11">
            <v>0</v>
          </cell>
        </row>
        <row r="12">
          <cell r="B12" t="str">
            <v>as</v>
          </cell>
          <cell r="C12">
            <v>1</v>
          </cell>
          <cell r="D12">
            <v>1</v>
          </cell>
          <cell r="E12">
            <v>2</v>
          </cell>
          <cell r="F12">
            <v>1</v>
          </cell>
          <cell r="G12">
            <v>2920</v>
          </cell>
          <cell r="H12">
            <v>3</v>
          </cell>
          <cell r="I12">
            <v>8</v>
          </cell>
          <cell r="J12">
            <v>0</v>
          </cell>
        </row>
        <row r="13">
          <cell r="B13" t="str">
            <v>wh</v>
          </cell>
          <cell r="C13">
            <v>12</v>
          </cell>
          <cell r="D13">
            <v>12</v>
          </cell>
          <cell r="E13">
            <v>12</v>
          </cell>
          <cell r="F13">
            <v>0</v>
          </cell>
          <cell r="G13">
            <v>730</v>
          </cell>
          <cell r="H13">
            <v>12</v>
          </cell>
          <cell r="I13">
            <v>2</v>
          </cell>
          <cell r="J13">
            <v>0</v>
          </cell>
        </row>
        <row r="14">
          <cell r="B14" t="str">
            <v>ns</v>
          </cell>
          <cell r="C14">
            <v>12</v>
          </cell>
          <cell r="D14">
            <v>12</v>
          </cell>
          <cell r="E14">
            <v>12</v>
          </cell>
          <cell r="F14">
            <v>0</v>
          </cell>
          <cell r="G14">
            <v>730</v>
          </cell>
          <cell r="H14">
            <v>12</v>
          </cell>
          <cell r="I14">
            <v>2</v>
          </cell>
          <cell r="J14">
            <v>0</v>
          </cell>
        </row>
        <row r="15">
          <cell r="B15" t="str">
            <v>hp</v>
          </cell>
          <cell r="C15">
            <v>12</v>
          </cell>
          <cell r="D15">
            <v>12</v>
          </cell>
          <cell r="E15">
            <v>12</v>
          </cell>
          <cell r="F15">
            <v>0</v>
          </cell>
          <cell r="G15">
            <v>730</v>
          </cell>
          <cell r="H15">
            <v>12</v>
          </cell>
          <cell r="I15">
            <v>2</v>
          </cell>
          <cell r="J15">
            <v>0</v>
          </cell>
        </row>
        <row r="16">
          <cell r="B16" t="str">
            <v>p2g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8760</v>
          </cell>
          <cell r="H16">
            <v>1</v>
          </cell>
          <cell r="I16">
            <v>24</v>
          </cell>
        </row>
        <row r="17">
          <cell r="B17" t="str">
            <v>p2h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8760</v>
          </cell>
          <cell r="H17">
            <v>1</v>
          </cell>
          <cell r="I17">
            <v>24</v>
          </cell>
        </row>
        <row r="18">
          <cell r="B18" t="str">
            <v>EV</v>
          </cell>
          <cell r="C18">
            <v>24</v>
          </cell>
          <cell r="D18">
            <v>24</v>
          </cell>
          <cell r="E18">
            <v>24</v>
          </cell>
          <cell r="F18">
            <v>0</v>
          </cell>
          <cell r="G18">
            <v>365</v>
          </cell>
          <cell r="H18">
            <v>24</v>
          </cell>
          <cell r="I18">
            <v>1</v>
          </cell>
          <cell r="J18">
            <v>0</v>
          </cell>
        </row>
        <row r="19">
          <cell r="K19">
            <v>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79998168889431442"/>
  </sheetPr>
  <dimension ref="A2:R74"/>
  <sheetViews>
    <sheetView tabSelected="1" workbookViewId="0">
      <pane xSplit="2" ySplit="4" topLeftCell="C36" activePane="bottomRight" state="frozen"/>
      <selection pane="topRight" activeCell="B1" sqref="B1"/>
      <selection pane="bottomLeft" activeCell="A6" sqref="A6"/>
      <selection pane="bottomRight"/>
    </sheetView>
  </sheetViews>
  <sheetFormatPr baseColWidth="10" defaultColWidth="11.42578125" defaultRowHeight="15" x14ac:dyDescent="0.25"/>
  <cols>
    <col min="1" max="12" width="11.42578125" style="48"/>
    <col min="13" max="18" width="11.42578125" style="24"/>
    <col min="19" max="16384" width="11.42578125" style="1"/>
  </cols>
  <sheetData>
    <row r="2" spans="1:13" x14ac:dyDescent="0.25">
      <c r="A2" s="45" t="s">
        <v>77</v>
      </c>
      <c r="B2" s="45" t="s">
        <v>78</v>
      </c>
      <c r="C2" s="45" t="s">
        <v>79</v>
      </c>
      <c r="D2" s="47" t="s">
        <v>84</v>
      </c>
      <c r="E2" s="47"/>
      <c r="F2" s="47"/>
      <c r="G2" s="47"/>
      <c r="H2" s="47"/>
      <c r="I2" s="47"/>
      <c r="J2" s="47"/>
      <c r="K2" s="45"/>
      <c r="L2" s="45"/>
    </row>
    <row r="3" spans="1:13" x14ac:dyDescent="0.25">
      <c r="A3" s="45"/>
      <c r="B3" s="45"/>
      <c r="C3" s="45"/>
      <c r="D3" s="47"/>
      <c r="E3" s="47"/>
      <c r="F3" s="47"/>
      <c r="G3" s="47"/>
      <c r="H3" s="47"/>
      <c r="I3" s="47"/>
      <c r="J3" s="47"/>
      <c r="K3" s="45"/>
      <c r="L3" s="45"/>
    </row>
    <row r="4" spans="1:13" x14ac:dyDescent="0.25">
      <c r="A4" s="45" t="s">
        <v>2</v>
      </c>
      <c r="B4" s="51" t="s">
        <v>4</v>
      </c>
      <c r="C4" s="51" t="s">
        <v>6</v>
      </c>
      <c r="D4" s="25" t="s">
        <v>83</v>
      </c>
      <c r="E4" s="25"/>
      <c r="F4" s="25"/>
      <c r="G4" s="25"/>
      <c r="H4" s="25"/>
      <c r="I4" s="52" t="s">
        <v>80</v>
      </c>
      <c r="J4" s="52" t="s">
        <v>81</v>
      </c>
      <c r="K4" s="52" t="s">
        <v>82</v>
      </c>
      <c r="L4" s="52" t="s">
        <v>8</v>
      </c>
      <c r="M4" s="26"/>
    </row>
    <row r="5" spans="1:13" x14ac:dyDescent="0.25">
      <c r="A5" s="53" t="str">
        <f>C5&amp;"_"&amp;B5</f>
        <v>AL_p2g</v>
      </c>
      <c r="B5" s="48" t="s">
        <v>19</v>
      </c>
      <c r="C5" s="48" t="s">
        <v>24</v>
      </c>
      <c r="D5" s="48">
        <v>0</v>
      </c>
      <c r="I5" s="48" t="str">
        <f>A5</f>
        <v>AL_p2g</v>
      </c>
      <c r="J5" s="48" t="str">
        <f>B5</f>
        <v>p2g</v>
      </c>
      <c r="K5" s="48" t="str">
        <f>A5</f>
        <v>AL_p2g</v>
      </c>
      <c r="L5" s="48" t="str">
        <f>C5</f>
        <v>AL</v>
      </c>
    </row>
    <row r="6" spans="1:13" x14ac:dyDescent="0.25">
      <c r="A6" s="53" t="str">
        <f t="shared" ref="A6:A73" si="0">C6&amp;"_"&amp;B6</f>
        <v>AT_p2g</v>
      </c>
      <c r="B6" s="48" t="s">
        <v>19</v>
      </c>
      <c r="C6" s="48" t="s">
        <v>25</v>
      </c>
      <c r="D6" s="48">
        <v>0</v>
      </c>
      <c r="I6" s="48" t="str">
        <f t="shared" ref="I6:J73" si="1">A6</f>
        <v>AT_p2g</v>
      </c>
      <c r="J6" s="48" t="str">
        <f t="shared" si="1"/>
        <v>p2g</v>
      </c>
      <c r="K6" s="48" t="str">
        <f t="shared" ref="K6:K73" si="2">A6</f>
        <v>AT_p2g</v>
      </c>
      <c r="L6" s="48" t="str">
        <f t="shared" ref="L6:L73" si="3">C6</f>
        <v>AT</v>
      </c>
    </row>
    <row r="7" spans="1:13" x14ac:dyDescent="0.25">
      <c r="A7" s="53" t="str">
        <f t="shared" si="0"/>
        <v>BA_p2g</v>
      </c>
      <c r="B7" s="48" t="s">
        <v>19</v>
      </c>
      <c r="C7" s="48" t="s">
        <v>26</v>
      </c>
      <c r="D7" s="48">
        <v>0</v>
      </c>
      <c r="I7" s="48" t="str">
        <f t="shared" si="1"/>
        <v>BA_p2g</v>
      </c>
      <c r="J7" s="48" t="str">
        <f t="shared" si="1"/>
        <v>p2g</v>
      </c>
      <c r="K7" s="48" t="str">
        <f t="shared" si="2"/>
        <v>BA_p2g</v>
      </c>
      <c r="L7" s="48" t="str">
        <f t="shared" si="3"/>
        <v>BA</v>
      </c>
    </row>
    <row r="8" spans="1:13" x14ac:dyDescent="0.25">
      <c r="A8" s="53" t="str">
        <f t="shared" si="0"/>
        <v>BE_p2g</v>
      </c>
      <c r="B8" s="48" t="s">
        <v>19</v>
      </c>
      <c r="C8" s="48" t="s">
        <v>27</v>
      </c>
      <c r="D8" s="48">
        <v>0</v>
      </c>
      <c r="I8" s="48" t="str">
        <f t="shared" si="1"/>
        <v>BE_p2g</v>
      </c>
      <c r="J8" s="48" t="str">
        <f t="shared" si="1"/>
        <v>p2g</v>
      </c>
      <c r="K8" s="48" t="str">
        <f t="shared" si="2"/>
        <v>BE_p2g</v>
      </c>
      <c r="L8" s="48" t="str">
        <f t="shared" si="3"/>
        <v>BE</v>
      </c>
    </row>
    <row r="9" spans="1:13" x14ac:dyDescent="0.25">
      <c r="A9" s="53" t="str">
        <f t="shared" si="0"/>
        <v>BG_p2g</v>
      </c>
      <c r="B9" s="48" t="s">
        <v>19</v>
      </c>
      <c r="C9" s="48" t="s">
        <v>28</v>
      </c>
      <c r="D9" s="48">
        <v>0</v>
      </c>
      <c r="I9" s="48" t="str">
        <f t="shared" si="1"/>
        <v>BG_p2g</v>
      </c>
      <c r="J9" s="48" t="str">
        <f t="shared" si="1"/>
        <v>p2g</v>
      </c>
      <c r="K9" s="48" t="str">
        <f t="shared" si="2"/>
        <v>BG_p2g</v>
      </c>
      <c r="L9" s="48" t="str">
        <f t="shared" si="3"/>
        <v>BG</v>
      </c>
    </row>
    <row r="10" spans="1:13" x14ac:dyDescent="0.25">
      <c r="A10" s="53" t="str">
        <f t="shared" si="0"/>
        <v>CH_p2g</v>
      </c>
      <c r="B10" s="48" t="s">
        <v>19</v>
      </c>
      <c r="C10" s="48" t="s">
        <v>29</v>
      </c>
      <c r="D10" s="48">
        <v>0</v>
      </c>
      <c r="I10" s="48" t="str">
        <f t="shared" si="1"/>
        <v>CH_p2g</v>
      </c>
      <c r="J10" s="48" t="str">
        <f t="shared" si="1"/>
        <v>p2g</v>
      </c>
      <c r="K10" s="48" t="str">
        <f t="shared" si="2"/>
        <v>CH_p2g</v>
      </c>
      <c r="L10" s="48" t="str">
        <f t="shared" si="3"/>
        <v>CH</v>
      </c>
    </row>
    <row r="11" spans="1:13" x14ac:dyDescent="0.25">
      <c r="A11" s="53" t="str">
        <f t="shared" si="0"/>
        <v>CZ_p2g</v>
      </c>
      <c r="B11" s="48" t="s">
        <v>19</v>
      </c>
      <c r="C11" s="48" t="s">
        <v>30</v>
      </c>
      <c r="D11" s="48">
        <v>0</v>
      </c>
      <c r="I11" s="48" t="str">
        <f t="shared" si="1"/>
        <v>CZ_p2g</v>
      </c>
      <c r="J11" s="48" t="str">
        <f t="shared" si="1"/>
        <v>p2g</v>
      </c>
      <c r="K11" s="48" t="str">
        <f t="shared" si="2"/>
        <v>CZ_p2g</v>
      </c>
      <c r="L11" s="48" t="str">
        <f t="shared" si="3"/>
        <v>CZ</v>
      </c>
    </row>
    <row r="12" spans="1:13" x14ac:dyDescent="0.25">
      <c r="A12" s="53" t="str">
        <f t="shared" si="0"/>
        <v>CY_p2g</v>
      </c>
      <c r="B12" s="48" t="s">
        <v>19</v>
      </c>
      <c r="C12" s="48" t="s">
        <v>89</v>
      </c>
      <c r="D12" s="48">
        <v>0</v>
      </c>
      <c r="I12" s="48" t="str">
        <f t="shared" ref="I12" si="4">A12</f>
        <v>CY_p2g</v>
      </c>
      <c r="J12" s="48" t="str">
        <f t="shared" ref="J12" si="5">B12</f>
        <v>p2g</v>
      </c>
      <c r="K12" s="48" t="str">
        <f t="shared" ref="K12" si="6">A12</f>
        <v>CY_p2g</v>
      </c>
      <c r="L12" s="48" t="str">
        <f t="shared" ref="L12" si="7">C12</f>
        <v>CY</v>
      </c>
    </row>
    <row r="13" spans="1:13" x14ac:dyDescent="0.25">
      <c r="A13" s="53" t="str">
        <f t="shared" si="0"/>
        <v>DE_p2g</v>
      </c>
      <c r="B13" s="48" t="s">
        <v>19</v>
      </c>
      <c r="C13" s="48" t="s">
        <v>7</v>
      </c>
      <c r="D13" s="48">
        <v>0</v>
      </c>
      <c r="I13" s="48" t="str">
        <f t="shared" si="1"/>
        <v>DE_p2g</v>
      </c>
      <c r="J13" s="48" t="str">
        <f t="shared" si="1"/>
        <v>p2g</v>
      </c>
      <c r="K13" s="48" t="str">
        <f t="shared" si="2"/>
        <v>DE_p2g</v>
      </c>
      <c r="L13" s="48" t="str">
        <f t="shared" si="3"/>
        <v>DE</v>
      </c>
    </row>
    <row r="14" spans="1:13" x14ac:dyDescent="0.25">
      <c r="A14" s="53" t="str">
        <f t="shared" si="0"/>
        <v>DK_p2g</v>
      </c>
      <c r="B14" s="48" t="s">
        <v>19</v>
      </c>
      <c r="C14" s="48" t="s">
        <v>31</v>
      </c>
      <c r="D14" s="48">
        <v>0</v>
      </c>
      <c r="I14" s="48" t="str">
        <f t="shared" si="1"/>
        <v>DK_p2g</v>
      </c>
      <c r="J14" s="48" t="str">
        <f t="shared" si="1"/>
        <v>p2g</v>
      </c>
      <c r="K14" s="48" t="str">
        <f t="shared" si="2"/>
        <v>DK_p2g</v>
      </c>
      <c r="L14" s="48" t="str">
        <f t="shared" si="3"/>
        <v>DK</v>
      </c>
    </row>
    <row r="15" spans="1:13" x14ac:dyDescent="0.25">
      <c r="A15" s="53" t="str">
        <f t="shared" si="0"/>
        <v>EE_p2g</v>
      </c>
      <c r="B15" s="48" t="s">
        <v>19</v>
      </c>
      <c r="C15" s="48" t="s">
        <v>32</v>
      </c>
      <c r="D15" s="48">
        <v>0</v>
      </c>
      <c r="I15" s="48" t="str">
        <f t="shared" si="1"/>
        <v>EE_p2g</v>
      </c>
      <c r="J15" s="48" t="str">
        <f t="shared" si="1"/>
        <v>p2g</v>
      </c>
      <c r="K15" s="48" t="str">
        <f t="shared" si="2"/>
        <v>EE_p2g</v>
      </c>
      <c r="L15" s="48" t="str">
        <f t="shared" si="3"/>
        <v>EE</v>
      </c>
    </row>
    <row r="16" spans="1:13" x14ac:dyDescent="0.25">
      <c r="A16" s="53" t="str">
        <f t="shared" si="0"/>
        <v>ES_p2g</v>
      </c>
      <c r="B16" s="48" t="s">
        <v>19</v>
      </c>
      <c r="C16" s="48" t="s">
        <v>33</v>
      </c>
      <c r="D16" s="48">
        <v>0</v>
      </c>
      <c r="I16" s="48" t="str">
        <f t="shared" si="1"/>
        <v>ES_p2g</v>
      </c>
      <c r="J16" s="48" t="str">
        <f t="shared" si="1"/>
        <v>p2g</v>
      </c>
      <c r="K16" s="48" t="str">
        <f t="shared" si="2"/>
        <v>ES_p2g</v>
      </c>
      <c r="L16" s="48" t="str">
        <f t="shared" si="3"/>
        <v>ES</v>
      </c>
    </row>
    <row r="17" spans="1:12" x14ac:dyDescent="0.25">
      <c r="A17" s="53" t="str">
        <f t="shared" si="0"/>
        <v>FI_p2g</v>
      </c>
      <c r="B17" s="48" t="s">
        <v>19</v>
      </c>
      <c r="C17" s="48" t="s">
        <v>34</v>
      </c>
      <c r="D17" s="48">
        <v>0</v>
      </c>
      <c r="I17" s="48" t="str">
        <f t="shared" si="1"/>
        <v>FI_p2g</v>
      </c>
      <c r="J17" s="48" t="str">
        <f t="shared" si="1"/>
        <v>p2g</v>
      </c>
      <c r="K17" s="48" t="str">
        <f t="shared" si="2"/>
        <v>FI_p2g</v>
      </c>
      <c r="L17" s="48" t="str">
        <f t="shared" si="3"/>
        <v>FI</v>
      </c>
    </row>
    <row r="18" spans="1:12" x14ac:dyDescent="0.25">
      <c r="A18" s="53" t="str">
        <f t="shared" si="0"/>
        <v>FR_p2g</v>
      </c>
      <c r="B18" s="48" t="s">
        <v>19</v>
      </c>
      <c r="C18" s="48" t="s">
        <v>35</v>
      </c>
      <c r="D18" s="48">
        <v>0</v>
      </c>
      <c r="I18" s="48" t="str">
        <f t="shared" si="1"/>
        <v>FR_p2g</v>
      </c>
      <c r="J18" s="48" t="str">
        <f t="shared" si="1"/>
        <v>p2g</v>
      </c>
      <c r="K18" s="48" t="str">
        <f t="shared" si="2"/>
        <v>FR_p2g</v>
      </c>
      <c r="L18" s="48" t="str">
        <f t="shared" si="3"/>
        <v>FR</v>
      </c>
    </row>
    <row r="19" spans="1:12" x14ac:dyDescent="0.25">
      <c r="A19" s="53" t="str">
        <f t="shared" si="0"/>
        <v>UK_p2g</v>
      </c>
      <c r="B19" s="48" t="s">
        <v>19</v>
      </c>
      <c r="C19" s="48" t="s">
        <v>86</v>
      </c>
      <c r="D19" s="48">
        <v>0</v>
      </c>
      <c r="I19" s="48" t="str">
        <f t="shared" si="1"/>
        <v>UK_p2g</v>
      </c>
      <c r="J19" s="48" t="str">
        <f t="shared" si="1"/>
        <v>p2g</v>
      </c>
      <c r="K19" s="48" t="str">
        <f t="shared" si="2"/>
        <v>UK_p2g</v>
      </c>
      <c r="L19" s="48" t="str">
        <f t="shared" si="3"/>
        <v>UK</v>
      </c>
    </row>
    <row r="20" spans="1:12" x14ac:dyDescent="0.25">
      <c r="A20" s="53" t="str">
        <f t="shared" si="0"/>
        <v>EL_p2g</v>
      </c>
      <c r="B20" s="48" t="s">
        <v>19</v>
      </c>
      <c r="C20" s="48" t="s">
        <v>87</v>
      </c>
      <c r="D20" s="48">
        <v>0</v>
      </c>
      <c r="I20" s="48" t="str">
        <f t="shared" si="1"/>
        <v>EL_p2g</v>
      </c>
      <c r="J20" s="48" t="str">
        <f t="shared" si="1"/>
        <v>p2g</v>
      </c>
      <c r="K20" s="48" t="str">
        <f t="shared" si="2"/>
        <v>EL_p2g</v>
      </c>
      <c r="L20" s="48" t="str">
        <f t="shared" si="3"/>
        <v>EL</v>
      </c>
    </row>
    <row r="21" spans="1:12" x14ac:dyDescent="0.25">
      <c r="A21" s="53" t="str">
        <f t="shared" si="0"/>
        <v>HR_p2g</v>
      </c>
      <c r="B21" s="48" t="s">
        <v>19</v>
      </c>
      <c r="C21" s="48" t="s">
        <v>36</v>
      </c>
      <c r="D21" s="48">
        <v>0</v>
      </c>
      <c r="I21" s="48" t="str">
        <f t="shared" si="1"/>
        <v>HR_p2g</v>
      </c>
      <c r="J21" s="48" t="str">
        <f t="shared" si="1"/>
        <v>p2g</v>
      </c>
      <c r="K21" s="48" t="str">
        <f t="shared" si="2"/>
        <v>HR_p2g</v>
      </c>
      <c r="L21" s="48" t="str">
        <f t="shared" si="3"/>
        <v>HR</v>
      </c>
    </row>
    <row r="22" spans="1:12" x14ac:dyDescent="0.25">
      <c r="A22" s="53" t="str">
        <f t="shared" si="0"/>
        <v>HU_p2g</v>
      </c>
      <c r="B22" s="48" t="s">
        <v>19</v>
      </c>
      <c r="C22" s="48" t="s">
        <v>37</v>
      </c>
      <c r="D22" s="48">
        <v>0</v>
      </c>
      <c r="I22" s="48" t="str">
        <f t="shared" si="1"/>
        <v>HU_p2g</v>
      </c>
      <c r="J22" s="48" t="str">
        <f t="shared" si="1"/>
        <v>p2g</v>
      </c>
      <c r="K22" s="48" t="str">
        <f t="shared" si="2"/>
        <v>HU_p2g</v>
      </c>
      <c r="L22" s="48" t="str">
        <f t="shared" si="3"/>
        <v>HU</v>
      </c>
    </row>
    <row r="23" spans="1:12" x14ac:dyDescent="0.25">
      <c r="A23" s="53" t="str">
        <f t="shared" si="0"/>
        <v>IE_p2g</v>
      </c>
      <c r="B23" s="48" t="s">
        <v>19</v>
      </c>
      <c r="C23" s="48" t="s">
        <v>38</v>
      </c>
      <c r="D23" s="48">
        <v>0</v>
      </c>
      <c r="I23" s="48" t="str">
        <f t="shared" si="1"/>
        <v>IE_p2g</v>
      </c>
      <c r="J23" s="48" t="str">
        <f t="shared" si="1"/>
        <v>p2g</v>
      </c>
      <c r="K23" s="48" t="str">
        <f t="shared" si="2"/>
        <v>IE_p2g</v>
      </c>
      <c r="L23" s="48" t="str">
        <f t="shared" si="3"/>
        <v>IE</v>
      </c>
    </row>
    <row r="24" spans="1:12" x14ac:dyDescent="0.25">
      <c r="A24" s="53" t="str">
        <f t="shared" si="0"/>
        <v>IT_p2g</v>
      </c>
      <c r="B24" s="48" t="s">
        <v>19</v>
      </c>
      <c r="C24" s="48" t="s">
        <v>39</v>
      </c>
      <c r="D24" s="48">
        <v>0</v>
      </c>
      <c r="I24" s="48" t="str">
        <f t="shared" si="1"/>
        <v>IT_p2g</v>
      </c>
      <c r="J24" s="48" t="str">
        <f t="shared" si="1"/>
        <v>p2g</v>
      </c>
      <c r="K24" s="48" t="str">
        <f t="shared" si="2"/>
        <v>IT_p2g</v>
      </c>
      <c r="L24" s="48" t="str">
        <f t="shared" si="3"/>
        <v>IT</v>
      </c>
    </row>
    <row r="25" spans="1:12" x14ac:dyDescent="0.25">
      <c r="A25" s="53" t="str">
        <f t="shared" si="0"/>
        <v>LT_p2g</v>
      </c>
      <c r="B25" s="48" t="s">
        <v>19</v>
      </c>
      <c r="C25" s="48" t="s">
        <v>40</v>
      </c>
      <c r="D25" s="48">
        <v>0</v>
      </c>
      <c r="I25" s="48" t="str">
        <f t="shared" si="1"/>
        <v>LT_p2g</v>
      </c>
      <c r="J25" s="48" t="str">
        <f t="shared" si="1"/>
        <v>p2g</v>
      </c>
      <c r="K25" s="48" t="str">
        <f t="shared" si="2"/>
        <v>LT_p2g</v>
      </c>
      <c r="L25" s="48" t="str">
        <f t="shared" si="3"/>
        <v>LT</v>
      </c>
    </row>
    <row r="26" spans="1:12" x14ac:dyDescent="0.25">
      <c r="A26" s="53" t="str">
        <f t="shared" si="0"/>
        <v>LU_p2g</v>
      </c>
      <c r="B26" s="48" t="s">
        <v>19</v>
      </c>
      <c r="C26" s="48" t="s">
        <v>41</v>
      </c>
      <c r="D26" s="48">
        <v>0</v>
      </c>
      <c r="I26" s="48" t="str">
        <f t="shared" si="1"/>
        <v>LU_p2g</v>
      </c>
      <c r="J26" s="48" t="str">
        <f t="shared" si="1"/>
        <v>p2g</v>
      </c>
      <c r="K26" s="48" t="str">
        <f t="shared" si="2"/>
        <v>LU_p2g</v>
      </c>
      <c r="L26" s="48" t="str">
        <f t="shared" si="3"/>
        <v>LU</v>
      </c>
    </row>
    <row r="27" spans="1:12" x14ac:dyDescent="0.25">
      <c r="A27" s="53" t="str">
        <f t="shared" si="0"/>
        <v>LV_p2g</v>
      </c>
      <c r="B27" s="48" t="s">
        <v>19</v>
      </c>
      <c r="C27" s="48" t="s">
        <v>42</v>
      </c>
      <c r="D27" s="48">
        <v>0</v>
      </c>
      <c r="I27" s="48" t="str">
        <f t="shared" si="1"/>
        <v>LV_p2g</v>
      </c>
      <c r="J27" s="48" t="str">
        <f t="shared" si="1"/>
        <v>p2g</v>
      </c>
      <c r="K27" s="48" t="str">
        <f t="shared" si="2"/>
        <v>LV_p2g</v>
      </c>
      <c r="L27" s="48" t="str">
        <f t="shared" si="3"/>
        <v>LV</v>
      </c>
    </row>
    <row r="28" spans="1:12" x14ac:dyDescent="0.25">
      <c r="A28" s="53" t="str">
        <f t="shared" si="0"/>
        <v>ME_p2g</v>
      </c>
      <c r="B28" s="48" t="s">
        <v>19</v>
      </c>
      <c r="C28" s="48" t="s">
        <v>43</v>
      </c>
      <c r="D28" s="48">
        <v>0</v>
      </c>
      <c r="I28" s="48" t="str">
        <f t="shared" si="1"/>
        <v>ME_p2g</v>
      </c>
      <c r="J28" s="48" t="str">
        <f t="shared" si="1"/>
        <v>p2g</v>
      </c>
      <c r="K28" s="48" t="str">
        <f t="shared" si="2"/>
        <v>ME_p2g</v>
      </c>
      <c r="L28" s="48" t="str">
        <f t="shared" si="3"/>
        <v>ME</v>
      </c>
    </row>
    <row r="29" spans="1:12" x14ac:dyDescent="0.25">
      <c r="A29" s="53" t="str">
        <f t="shared" si="0"/>
        <v>MK_p2g</v>
      </c>
      <c r="B29" s="48" t="s">
        <v>19</v>
      </c>
      <c r="C29" s="48" t="s">
        <v>44</v>
      </c>
      <c r="D29" s="48">
        <v>0</v>
      </c>
      <c r="I29" s="48" t="str">
        <f t="shared" si="1"/>
        <v>MK_p2g</v>
      </c>
      <c r="J29" s="48" t="str">
        <f t="shared" si="1"/>
        <v>p2g</v>
      </c>
      <c r="K29" s="48" t="str">
        <f t="shared" si="2"/>
        <v>MK_p2g</v>
      </c>
      <c r="L29" s="48" t="str">
        <f t="shared" si="3"/>
        <v>MK</v>
      </c>
    </row>
    <row r="30" spans="1:12" x14ac:dyDescent="0.25">
      <c r="A30" s="53" t="str">
        <f t="shared" si="0"/>
        <v>MT_p2g</v>
      </c>
      <c r="B30" s="48" t="s">
        <v>19</v>
      </c>
      <c r="C30" s="48" t="s">
        <v>90</v>
      </c>
      <c r="D30" s="48">
        <v>0</v>
      </c>
      <c r="I30" s="48" t="str">
        <f t="shared" ref="I30" si="8">A30</f>
        <v>MT_p2g</v>
      </c>
      <c r="J30" s="48" t="str">
        <f t="shared" ref="J30" si="9">B30</f>
        <v>p2g</v>
      </c>
      <c r="K30" s="48" t="str">
        <f t="shared" ref="K30" si="10">A30</f>
        <v>MT_p2g</v>
      </c>
      <c r="L30" s="48" t="str">
        <f t="shared" si="3"/>
        <v>MT</v>
      </c>
    </row>
    <row r="31" spans="1:12" x14ac:dyDescent="0.25">
      <c r="A31" s="53" t="str">
        <f t="shared" si="0"/>
        <v>NL_p2g</v>
      </c>
      <c r="B31" s="48" t="s">
        <v>19</v>
      </c>
      <c r="C31" s="48" t="s">
        <v>45</v>
      </c>
      <c r="D31" s="48">
        <v>0</v>
      </c>
      <c r="I31" s="48" t="str">
        <f t="shared" si="1"/>
        <v>NL_p2g</v>
      </c>
      <c r="J31" s="48" t="str">
        <f t="shared" si="1"/>
        <v>p2g</v>
      </c>
      <c r="K31" s="48" t="str">
        <f t="shared" si="2"/>
        <v>NL_p2g</v>
      </c>
      <c r="L31" s="48" t="str">
        <f t="shared" si="3"/>
        <v>NL</v>
      </c>
    </row>
    <row r="32" spans="1:12" x14ac:dyDescent="0.25">
      <c r="A32" s="53" t="str">
        <f t="shared" si="0"/>
        <v>NO_p2g</v>
      </c>
      <c r="B32" s="48" t="s">
        <v>19</v>
      </c>
      <c r="C32" s="48" t="s">
        <v>46</v>
      </c>
      <c r="D32" s="48">
        <v>0</v>
      </c>
      <c r="I32" s="48" t="str">
        <f t="shared" si="1"/>
        <v>NO_p2g</v>
      </c>
      <c r="J32" s="48" t="str">
        <f t="shared" si="1"/>
        <v>p2g</v>
      </c>
      <c r="K32" s="48" t="str">
        <f t="shared" si="2"/>
        <v>NO_p2g</v>
      </c>
      <c r="L32" s="48" t="str">
        <f t="shared" si="3"/>
        <v>NO</v>
      </c>
    </row>
    <row r="33" spans="1:12" x14ac:dyDescent="0.25">
      <c r="A33" s="53" t="str">
        <f t="shared" si="0"/>
        <v>PL_p2g</v>
      </c>
      <c r="B33" s="48" t="s">
        <v>19</v>
      </c>
      <c r="C33" s="48" t="s">
        <v>47</v>
      </c>
      <c r="D33" s="48">
        <v>0</v>
      </c>
      <c r="I33" s="48" t="str">
        <f t="shared" si="1"/>
        <v>PL_p2g</v>
      </c>
      <c r="J33" s="48" t="str">
        <f t="shared" si="1"/>
        <v>p2g</v>
      </c>
      <c r="K33" s="48" t="str">
        <f t="shared" si="2"/>
        <v>PL_p2g</v>
      </c>
      <c r="L33" s="48" t="str">
        <f t="shared" si="3"/>
        <v>PL</v>
      </c>
    </row>
    <row r="34" spans="1:12" x14ac:dyDescent="0.25">
      <c r="A34" s="53" t="str">
        <f t="shared" si="0"/>
        <v>PT_p2g</v>
      </c>
      <c r="B34" s="48" t="s">
        <v>19</v>
      </c>
      <c r="C34" s="48" t="s">
        <v>48</v>
      </c>
      <c r="D34" s="48">
        <v>0</v>
      </c>
      <c r="I34" s="48" t="str">
        <f t="shared" si="1"/>
        <v>PT_p2g</v>
      </c>
      <c r="J34" s="48" t="str">
        <f t="shared" si="1"/>
        <v>p2g</v>
      </c>
      <c r="K34" s="48" t="str">
        <f t="shared" si="2"/>
        <v>PT_p2g</v>
      </c>
      <c r="L34" s="48" t="str">
        <f t="shared" si="3"/>
        <v>PT</v>
      </c>
    </row>
    <row r="35" spans="1:12" x14ac:dyDescent="0.25">
      <c r="A35" s="53" t="str">
        <f t="shared" si="0"/>
        <v>RO_p2g</v>
      </c>
      <c r="B35" s="48" t="s">
        <v>19</v>
      </c>
      <c r="C35" s="48" t="s">
        <v>49</v>
      </c>
      <c r="D35" s="48">
        <v>0</v>
      </c>
      <c r="I35" s="48" t="str">
        <f t="shared" si="1"/>
        <v>RO_p2g</v>
      </c>
      <c r="J35" s="48" t="str">
        <f t="shared" si="1"/>
        <v>p2g</v>
      </c>
      <c r="K35" s="48" t="str">
        <f t="shared" si="2"/>
        <v>RO_p2g</v>
      </c>
      <c r="L35" s="48" t="str">
        <f t="shared" si="3"/>
        <v>RO</v>
      </c>
    </row>
    <row r="36" spans="1:12" x14ac:dyDescent="0.25">
      <c r="A36" s="53" t="str">
        <f t="shared" si="0"/>
        <v>RS_p2g</v>
      </c>
      <c r="B36" s="48" t="s">
        <v>19</v>
      </c>
      <c r="C36" s="48" t="s">
        <v>50</v>
      </c>
      <c r="D36" s="48">
        <v>0</v>
      </c>
      <c r="I36" s="48" t="str">
        <f t="shared" si="1"/>
        <v>RS_p2g</v>
      </c>
      <c r="J36" s="48" t="str">
        <f t="shared" si="1"/>
        <v>p2g</v>
      </c>
      <c r="K36" s="48" t="str">
        <f t="shared" si="2"/>
        <v>RS_p2g</v>
      </c>
      <c r="L36" s="48" t="str">
        <f t="shared" si="3"/>
        <v>RS</v>
      </c>
    </row>
    <row r="37" spans="1:12" x14ac:dyDescent="0.25">
      <c r="A37" s="53" t="str">
        <f t="shared" si="0"/>
        <v>SE_p2g</v>
      </c>
      <c r="B37" s="48" t="s">
        <v>19</v>
      </c>
      <c r="C37" s="48" t="s">
        <v>51</v>
      </c>
      <c r="D37" s="48">
        <v>0</v>
      </c>
      <c r="I37" s="48" t="str">
        <f t="shared" si="1"/>
        <v>SE_p2g</v>
      </c>
      <c r="J37" s="48" t="str">
        <f t="shared" si="1"/>
        <v>p2g</v>
      </c>
      <c r="K37" s="48" t="str">
        <f t="shared" si="2"/>
        <v>SE_p2g</v>
      </c>
      <c r="L37" s="48" t="str">
        <f t="shared" si="3"/>
        <v>SE</v>
      </c>
    </row>
    <row r="38" spans="1:12" x14ac:dyDescent="0.25">
      <c r="A38" s="53" t="str">
        <f t="shared" si="0"/>
        <v>SI_p2g</v>
      </c>
      <c r="B38" s="48" t="s">
        <v>19</v>
      </c>
      <c r="C38" s="48" t="s">
        <v>52</v>
      </c>
      <c r="D38" s="48">
        <v>0</v>
      </c>
      <c r="I38" s="48" t="str">
        <f t="shared" si="1"/>
        <v>SI_p2g</v>
      </c>
      <c r="J38" s="48" t="str">
        <f t="shared" si="1"/>
        <v>p2g</v>
      </c>
      <c r="K38" s="48" t="str">
        <f t="shared" si="2"/>
        <v>SI_p2g</v>
      </c>
      <c r="L38" s="48" t="str">
        <f t="shared" si="3"/>
        <v>SI</v>
      </c>
    </row>
    <row r="39" spans="1:12" x14ac:dyDescent="0.25">
      <c r="A39" s="53" t="str">
        <f t="shared" si="0"/>
        <v>SK_p2g</v>
      </c>
      <c r="B39" s="48" t="s">
        <v>19</v>
      </c>
      <c r="C39" s="48" t="s">
        <v>53</v>
      </c>
      <c r="D39" s="48">
        <v>0</v>
      </c>
      <c r="I39" s="48" t="str">
        <f t="shared" si="1"/>
        <v>SK_p2g</v>
      </c>
      <c r="J39" s="48" t="str">
        <f t="shared" si="1"/>
        <v>p2g</v>
      </c>
      <c r="K39" s="48" t="str">
        <f t="shared" si="2"/>
        <v>SK_p2g</v>
      </c>
      <c r="L39" s="48" t="str">
        <f t="shared" si="3"/>
        <v>SK</v>
      </c>
    </row>
    <row r="40" spans="1:12" x14ac:dyDescent="0.25">
      <c r="A40" s="53" t="str">
        <f t="shared" si="0"/>
        <v>AL_p2h</v>
      </c>
      <c r="B40" s="48" t="s">
        <v>20</v>
      </c>
      <c r="C40" s="48" t="s">
        <v>24</v>
      </c>
      <c r="D40" s="48">
        <v>0</v>
      </c>
      <c r="I40" s="48" t="str">
        <f t="shared" si="1"/>
        <v>AL_p2h</v>
      </c>
      <c r="J40" s="48" t="str">
        <f t="shared" si="1"/>
        <v>p2h</v>
      </c>
      <c r="K40" s="48" t="str">
        <f t="shared" si="2"/>
        <v>AL_p2h</v>
      </c>
      <c r="L40" s="48" t="str">
        <f t="shared" si="3"/>
        <v>AL</v>
      </c>
    </row>
    <row r="41" spans="1:12" x14ac:dyDescent="0.25">
      <c r="A41" s="53" t="str">
        <f t="shared" si="0"/>
        <v>AT_p2h</v>
      </c>
      <c r="B41" s="48" t="s">
        <v>20</v>
      </c>
      <c r="C41" s="48" t="s">
        <v>25</v>
      </c>
      <c r="D41" s="48">
        <v>0</v>
      </c>
      <c r="I41" s="48" t="str">
        <f t="shared" si="1"/>
        <v>AT_p2h</v>
      </c>
      <c r="J41" s="48" t="str">
        <f t="shared" si="1"/>
        <v>p2h</v>
      </c>
      <c r="K41" s="48" t="str">
        <f t="shared" si="2"/>
        <v>AT_p2h</v>
      </c>
      <c r="L41" s="48" t="str">
        <f t="shared" si="3"/>
        <v>AT</v>
      </c>
    </row>
    <row r="42" spans="1:12" x14ac:dyDescent="0.25">
      <c r="A42" s="53" t="str">
        <f t="shared" si="0"/>
        <v>BA_p2h</v>
      </c>
      <c r="B42" s="48" t="s">
        <v>20</v>
      </c>
      <c r="C42" s="48" t="s">
        <v>26</v>
      </c>
      <c r="D42" s="48">
        <v>0</v>
      </c>
      <c r="I42" s="48" t="str">
        <f t="shared" si="1"/>
        <v>BA_p2h</v>
      </c>
      <c r="J42" s="48" t="str">
        <f t="shared" si="1"/>
        <v>p2h</v>
      </c>
      <c r="K42" s="48" t="str">
        <f t="shared" si="2"/>
        <v>BA_p2h</v>
      </c>
      <c r="L42" s="48" t="str">
        <f t="shared" si="3"/>
        <v>BA</v>
      </c>
    </row>
    <row r="43" spans="1:12" x14ac:dyDescent="0.25">
      <c r="A43" s="53" t="str">
        <f t="shared" si="0"/>
        <v>BE_p2h</v>
      </c>
      <c r="B43" s="48" t="s">
        <v>20</v>
      </c>
      <c r="C43" s="48" t="s">
        <v>27</v>
      </c>
      <c r="D43" s="48">
        <v>0</v>
      </c>
      <c r="I43" s="48" t="str">
        <f t="shared" si="1"/>
        <v>BE_p2h</v>
      </c>
      <c r="J43" s="48" t="str">
        <f t="shared" si="1"/>
        <v>p2h</v>
      </c>
      <c r="K43" s="48" t="str">
        <f t="shared" si="2"/>
        <v>BE_p2h</v>
      </c>
      <c r="L43" s="48" t="str">
        <f t="shared" si="3"/>
        <v>BE</v>
      </c>
    </row>
    <row r="44" spans="1:12" x14ac:dyDescent="0.25">
      <c r="A44" s="53" t="str">
        <f t="shared" si="0"/>
        <v>BG_p2h</v>
      </c>
      <c r="B44" s="48" t="s">
        <v>20</v>
      </c>
      <c r="C44" s="48" t="s">
        <v>28</v>
      </c>
      <c r="D44" s="48">
        <v>0</v>
      </c>
      <c r="I44" s="48" t="str">
        <f t="shared" si="1"/>
        <v>BG_p2h</v>
      </c>
      <c r="J44" s="48" t="str">
        <f t="shared" si="1"/>
        <v>p2h</v>
      </c>
      <c r="K44" s="48" t="str">
        <f t="shared" si="2"/>
        <v>BG_p2h</v>
      </c>
      <c r="L44" s="48" t="str">
        <f t="shared" si="3"/>
        <v>BG</v>
      </c>
    </row>
    <row r="45" spans="1:12" x14ac:dyDescent="0.25">
      <c r="A45" s="53" t="str">
        <f t="shared" si="0"/>
        <v>CH_p2h</v>
      </c>
      <c r="B45" s="48" t="s">
        <v>20</v>
      </c>
      <c r="C45" s="48" t="s">
        <v>29</v>
      </c>
      <c r="D45" s="48">
        <v>0</v>
      </c>
      <c r="I45" s="48" t="str">
        <f t="shared" si="1"/>
        <v>CH_p2h</v>
      </c>
      <c r="J45" s="48" t="str">
        <f t="shared" si="1"/>
        <v>p2h</v>
      </c>
      <c r="K45" s="48" t="str">
        <f t="shared" si="2"/>
        <v>CH_p2h</v>
      </c>
      <c r="L45" s="48" t="str">
        <f t="shared" si="3"/>
        <v>CH</v>
      </c>
    </row>
    <row r="46" spans="1:12" x14ac:dyDescent="0.25">
      <c r="A46" s="53" t="str">
        <f t="shared" si="0"/>
        <v>CZ_p2h</v>
      </c>
      <c r="B46" s="48" t="s">
        <v>20</v>
      </c>
      <c r="C46" s="48" t="s">
        <v>30</v>
      </c>
      <c r="D46" s="48">
        <v>0</v>
      </c>
      <c r="I46" s="48" t="str">
        <f t="shared" si="1"/>
        <v>CZ_p2h</v>
      </c>
      <c r="J46" s="48" t="str">
        <f t="shared" si="1"/>
        <v>p2h</v>
      </c>
      <c r="K46" s="48" t="str">
        <f t="shared" si="2"/>
        <v>CZ_p2h</v>
      </c>
      <c r="L46" s="48" t="str">
        <f t="shared" si="3"/>
        <v>CZ</v>
      </c>
    </row>
    <row r="47" spans="1:12" x14ac:dyDescent="0.25">
      <c r="A47" s="53" t="str">
        <f t="shared" si="0"/>
        <v>CY_p2h</v>
      </c>
      <c r="B47" s="48" t="s">
        <v>20</v>
      </c>
      <c r="C47" s="48" t="s">
        <v>89</v>
      </c>
      <c r="D47" s="48">
        <v>0</v>
      </c>
      <c r="I47" s="48" t="str">
        <f t="shared" si="1"/>
        <v>CY_p2h</v>
      </c>
      <c r="J47" s="48" t="str">
        <f t="shared" si="1"/>
        <v>p2h</v>
      </c>
      <c r="K47" s="48" t="str">
        <f t="shared" si="2"/>
        <v>CY_p2h</v>
      </c>
      <c r="L47" s="48" t="str">
        <f t="shared" si="3"/>
        <v>CY</v>
      </c>
    </row>
    <row r="48" spans="1:12" x14ac:dyDescent="0.25">
      <c r="A48" s="53" t="str">
        <f t="shared" si="0"/>
        <v>DE_p2h</v>
      </c>
      <c r="B48" s="48" t="s">
        <v>20</v>
      </c>
      <c r="C48" s="48" t="s">
        <v>7</v>
      </c>
      <c r="D48" s="48">
        <v>0</v>
      </c>
      <c r="I48" s="48" t="str">
        <f t="shared" si="1"/>
        <v>DE_p2h</v>
      </c>
      <c r="J48" s="48" t="str">
        <f t="shared" si="1"/>
        <v>p2h</v>
      </c>
      <c r="K48" s="48" t="str">
        <f t="shared" si="2"/>
        <v>DE_p2h</v>
      </c>
      <c r="L48" s="48" t="str">
        <f t="shared" si="3"/>
        <v>DE</v>
      </c>
    </row>
    <row r="49" spans="1:12" x14ac:dyDescent="0.25">
      <c r="A49" s="53" t="str">
        <f t="shared" si="0"/>
        <v>DK_p2h</v>
      </c>
      <c r="B49" s="48" t="s">
        <v>20</v>
      </c>
      <c r="C49" s="48" t="s">
        <v>31</v>
      </c>
      <c r="D49" s="48">
        <v>0</v>
      </c>
      <c r="I49" s="48" t="str">
        <f t="shared" si="1"/>
        <v>DK_p2h</v>
      </c>
      <c r="J49" s="48" t="str">
        <f t="shared" si="1"/>
        <v>p2h</v>
      </c>
      <c r="K49" s="48" t="str">
        <f t="shared" si="2"/>
        <v>DK_p2h</v>
      </c>
      <c r="L49" s="48" t="str">
        <f t="shared" si="3"/>
        <v>DK</v>
      </c>
    </row>
    <row r="50" spans="1:12" x14ac:dyDescent="0.25">
      <c r="A50" s="53" t="str">
        <f t="shared" si="0"/>
        <v>EE_p2h</v>
      </c>
      <c r="B50" s="48" t="s">
        <v>20</v>
      </c>
      <c r="C50" s="48" t="s">
        <v>32</v>
      </c>
      <c r="D50" s="48">
        <v>0</v>
      </c>
      <c r="I50" s="48" t="str">
        <f t="shared" si="1"/>
        <v>EE_p2h</v>
      </c>
      <c r="J50" s="48" t="str">
        <f t="shared" si="1"/>
        <v>p2h</v>
      </c>
      <c r="K50" s="48" t="str">
        <f t="shared" si="2"/>
        <v>EE_p2h</v>
      </c>
      <c r="L50" s="48" t="str">
        <f t="shared" si="3"/>
        <v>EE</v>
      </c>
    </row>
    <row r="51" spans="1:12" x14ac:dyDescent="0.25">
      <c r="A51" s="53" t="str">
        <f t="shared" si="0"/>
        <v>ES_p2h</v>
      </c>
      <c r="B51" s="48" t="s">
        <v>20</v>
      </c>
      <c r="C51" s="48" t="s">
        <v>33</v>
      </c>
      <c r="D51" s="48">
        <v>0</v>
      </c>
      <c r="I51" s="48" t="str">
        <f t="shared" si="1"/>
        <v>ES_p2h</v>
      </c>
      <c r="J51" s="48" t="str">
        <f t="shared" si="1"/>
        <v>p2h</v>
      </c>
      <c r="K51" s="48" t="str">
        <f t="shared" si="2"/>
        <v>ES_p2h</v>
      </c>
      <c r="L51" s="48" t="str">
        <f t="shared" si="3"/>
        <v>ES</v>
      </c>
    </row>
    <row r="52" spans="1:12" x14ac:dyDescent="0.25">
      <c r="A52" s="53" t="str">
        <f t="shared" si="0"/>
        <v>FI_p2h</v>
      </c>
      <c r="B52" s="48" t="s">
        <v>20</v>
      </c>
      <c r="C52" s="48" t="s">
        <v>34</v>
      </c>
      <c r="D52" s="48">
        <v>0</v>
      </c>
      <c r="I52" s="48" t="str">
        <f t="shared" si="1"/>
        <v>FI_p2h</v>
      </c>
      <c r="J52" s="48" t="str">
        <f t="shared" si="1"/>
        <v>p2h</v>
      </c>
      <c r="K52" s="48" t="str">
        <f t="shared" si="2"/>
        <v>FI_p2h</v>
      </c>
      <c r="L52" s="48" t="str">
        <f t="shared" si="3"/>
        <v>FI</v>
      </c>
    </row>
    <row r="53" spans="1:12" x14ac:dyDescent="0.25">
      <c r="A53" s="53" t="str">
        <f t="shared" si="0"/>
        <v>FR_p2h</v>
      </c>
      <c r="B53" s="48" t="s">
        <v>20</v>
      </c>
      <c r="C53" s="48" t="s">
        <v>35</v>
      </c>
      <c r="D53" s="48">
        <v>0</v>
      </c>
      <c r="I53" s="48" t="str">
        <f t="shared" si="1"/>
        <v>FR_p2h</v>
      </c>
      <c r="J53" s="48" t="str">
        <f t="shared" si="1"/>
        <v>p2h</v>
      </c>
      <c r="K53" s="48" t="str">
        <f t="shared" si="2"/>
        <v>FR_p2h</v>
      </c>
      <c r="L53" s="48" t="str">
        <f t="shared" si="3"/>
        <v>FR</v>
      </c>
    </row>
    <row r="54" spans="1:12" x14ac:dyDescent="0.25">
      <c r="A54" s="53" t="str">
        <f>C54&amp;"_"&amp;B54</f>
        <v>UK_p2h</v>
      </c>
      <c r="B54" s="48" t="s">
        <v>20</v>
      </c>
      <c r="C54" s="48" t="s">
        <v>86</v>
      </c>
      <c r="D54" s="48">
        <v>0</v>
      </c>
      <c r="I54" s="48" t="str">
        <f t="shared" si="1"/>
        <v>UK_p2h</v>
      </c>
      <c r="J54" s="48" t="str">
        <f t="shared" si="1"/>
        <v>p2h</v>
      </c>
      <c r="K54" s="48" t="str">
        <f t="shared" si="2"/>
        <v>UK_p2h</v>
      </c>
      <c r="L54" s="48" t="str">
        <f t="shared" si="3"/>
        <v>UK</v>
      </c>
    </row>
    <row r="55" spans="1:12" x14ac:dyDescent="0.25">
      <c r="A55" s="53" t="str">
        <f t="shared" si="0"/>
        <v>EL_p2h</v>
      </c>
      <c r="B55" s="48" t="s">
        <v>20</v>
      </c>
      <c r="C55" s="48" t="s">
        <v>87</v>
      </c>
      <c r="D55" s="48">
        <v>0</v>
      </c>
      <c r="I55" s="48" t="str">
        <f t="shared" si="1"/>
        <v>EL_p2h</v>
      </c>
      <c r="J55" s="48" t="str">
        <f t="shared" si="1"/>
        <v>p2h</v>
      </c>
      <c r="K55" s="48" t="str">
        <f t="shared" si="2"/>
        <v>EL_p2h</v>
      </c>
      <c r="L55" s="48" t="str">
        <f t="shared" si="3"/>
        <v>EL</v>
      </c>
    </row>
    <row r="56" spans="1:12" x14ac:dyDescent="0.25">
      <c r="A56" s="53" t="str">
        <f t="shared" si="0"/>
        <v>HR_p2h</v>
      </c>
      <c r="B56" s="48" t="s">
        <v>20</v>
      </c>
      <c r="C56" s="48" t="s">
        <v>36</v>
      </c>
      <c r="D56" s="48">
        <v>0</v>
      </c>
      <c r="I56" s="48" t="str">
        <f t="shared" si="1"/>
        <v>HR_p2h</v>
      </c>
      <c r="J56" s="48" t="str">
        <f t="shared" si="1"/>
        <v>p2h</v>
      </c>
      <c r="K56" s="48" t="str">
        <f t="shared" si="2"/>
        <v>HR_p2h</v>
      </c>
      <c r="L56" s="48" t="str">
        <f t="shared" si="3"/>
        <v>HR</v>
      </c>
    </row>
    <row r="57" spans="1:12" x14ac:dyDescent="0.25">
      <c r="A57" s="53" t="str">
        <f t="shared" si="0"/>
        <v>HU_p2h</v>
      </c>
      <c r="B57" s="48" t="s">
        <v>20</v>
      </c>
      <c r="C57" s="48" t="s">
        <v>37</v>
      </c>
      <c r="D57" s="48">
        <v>0</v>
      </c>
      <c r="I57" s="48" t="str">
        <f t="shared" si="1"/>
        <v>HU_p2h</v>
      </c>
      <c r="J57" s="48" t="str">
        <f t="shared" si="1"/>
        <v>p2h</v>
      </c>
      <c r="K57" s="48" t="str">
        <f t="shared" si="2"/>
        <v>HU_p2h</v>
      </c>
      <c r="L57" s="48" t="str">
        <f t="shared" si="3"/>
        <v>HU</v>
      </c>
    </row>
    <row r="58" spans="1:12" x14ac:dyDescent="0.25">
      <c r="A58" s="53" t="str">
        <f t="shared" si="0"/>
        <v>IE_p2h</v>
      </c>
      <c r="B58" s="48" t="s">
        <v>20</v>
      </c>
      <c r="C58" s="48" t="s">
        <v>38</v>
      </c>
      <c r="D58" s="48">
        <v>0</v>
      </c>
      <c r="I58" s="48" t="str">
        <f t="shared" si="1"/>
        <v>IE_p2h</v>
      </c>
      <c r="J58" s="48" t="str">
        <f t="shared" si="1"/>
        <v>p2h</v>
      </c>
      <c r="K58" s="48" t="str">
        <f t="shared" si="2"/>
        <v>IE_p2h</v>
      </c>
      <c r="L58" s="48" t="str">
        <f t="shared" si="3"/>
        <v>IE</v>
      </c>
    </row>
    <row r="59" spans="1:12" x14ac:dyDescent="0.25">
      <c r="A59" s="53" t="str">
        <f t="shared" si="0"/>
        <v>IT_p2h</v>
      </c>
      <c r="B59" s="48" t="s">
        <v>20</v>
      </c>
      <c r="C59" s="48" t="s">
        <v>39</v>
      </c>
      <c r="D59" s="48">
        <v>0</v>
      </c>
      <c r="I59" s="48" t="str">
        <f t="shared" si="1"/>
        <v>IT_p2h</v>
      </c>
      <c r="J59" s="48" t="str">
        <f t="shared" si="1"/>
        <v>p2h</v>
      </c>
      <c r="K59" s="48" t="str">
        <f t="shared" si="2"/>
        <v>IT_p2h</v>
      </c>
      <c r="L59" s="48" t="str">
        <f t="shared" si="3"/>
        <v>IT</v>
      </c>
    </row>
    <row r="60" spans="1:12" x14ac:dyDescent="0.25">
      <c r="A60" s="53" t="str">
        <f t="shared" si="0"/>
        <v>LT_p2h</v>
      </c>
      <c r="B60" s="48" t="s">
        <v>20</v>
      </c>
      <c r="C60" s="48" t="s">
        <v>40</v>
      </c>
      <c r="D60" s="48">
        <v>0</v>
      </c>
      <c r="I60" s="48" t="str">
        <f t="shared" si="1"/>
        <v>LT_p2h</v>
      </c>
      <c r="J60" s="48" t="str">
        <f t="shared" si="1"/>
        <v>p2h</v>
      </c>
      <c r="K60" s="48" t="str">
        <f t="shared" si="2"/>
        <v>LT_p2h</v>
      </c>
      <c r="L60" s="48" t="str">
        <f t="shared" si="3"/>
        <v>LT</v>
      </c>
    </row>
    <row r="61" spans="1:12" x14ac:dyDescent="0.25">
      <c r="A61" s="53" t="str">
        <f t="shared" si="0"/>
        <v>LU_p2h</v>
      </c>
      <c r="B61" s="48" t="s">
        <v>20</v>
      </c>
      <c r="C61" s="48" t="s">
        <v>41</v>
      </c>
      <c r="D61" s="48">
        <v>0</v>
      </c>
      <c r="I61" s="48" t="str">
        <f t="shared" si="1"/>
        <v>LU_p2h</v>
      </c>
      <c r="J61" s="48" t="str">
        <f t="shared" si="1"/>
        <v>p2h</v>
      </c>
      <c r="K61" s="48" t="str">
        <f t="shared" si="2"/>
        <v>LU_p2h</v>
      </c>
      <c r="L61" s="48" t="str">
        <f t="shared" si="3"/>
        <v>LU</v>
      </c>
    </row>
    <row r="62" spans="1:12" x14ac:dyDescent="0.25">
      <c r="A62" s="53" t="str">
        <f t="shared" si="0"/>
        <v>LV_p2h</v>
      </c>
      <c r="B62" s="48" t="s">
        <v>20</v>
      </c>
      <c r="C62" s="48" t="s">
        <v>42</v>
      </c>
      <c r="D62" s="48">
        <v>0</v>
      </c>
      <c r="I62" s="48" t="str">
        <f t="shared" si="1"/>
        <v>LV_p2h</v>
      </c>
      <c r="J62" s="48" t="str">
        <f t="shared" si="1"/>
        <v>p2h</v>
      </c>
      <c r="K62" s="48" t="str">
        <f t="shared" si="2"/>
        <v>LV_p2h</v>
      </c>
      <c r="L62" s="48" t="str">
        <f t="shared" si="3"/>
        <v>LV</v>
      </c>
    </row>
    <row r="63" spans="1:12" x14ac:dyDescent="0.25">
      <c r="A63" s="53" t="str">
        <f t="shared" si="0"/>
        <v>ME_p2h</v>
      </c>
      <c r="B63" s="48" t="s">
        <v>20</v>
      </c>
      <c r="C63" s="48" t="s">
        <v>43</v>
      </c>
      <c r="D63" s="48">
        <v>0</v>
      </c>
      <c r="I63" s="48" t="str">
        <f t="shared" si="1"/>
        <v>ME_p2h</v>
      </c>
      <c r="J63" s="48" t="str">
        <f t="shared" si="1"/>
        <v>p2h</v>
      </c>
      <c r="K63" s="48" t="str">
        <f t="shared" si="2"/>
        <v>ME_p2h</v>
      </c>
      <c r="L63" s="48" t="str">
        <f t="shared" si="3"/>
        <v>ME</v>
      </c>
    </row>
    <row r="64" spans="1:12" x14ac:dyDescent="0.25">
      <c r="A64" s="53" t="str">
        <f t="shared" si="0"/>
        <v>MK_p2h</v>
      </c>
      <c r="B64" s="48" t="s">
        <v>20</v>
      </c>
      <c r="C64" s="48" t="s">
        <v>44</v>
      </c>
      <c r="D64" s="48">
        <v>0</v>
      </c>
      <c r="I64" s="48" t="str">
        <f t="shared" si="1"/>
        <v>MK_p2h</v>
      </c>
      <c r="J64" s="48" t="str">
        <f t="shared" si="1"/>
        <v>p2h</v>
      </c>
      <c r="K64" s="48" t="str">
        <f t="shared" si="2"/>
        <v>MK_p2h</v>
      </c>
      <c r="L64" s="48" t="str">
        <f t="shared" si="3"/>
        <v>MK</v>
      </c>
    </row>
    <row r="65" spans="1:12" x14ac:dyDescent="0.25">
      <c r="A65" s="53" t="str">
        <f t="shared" ref="A65" si="11">C65&amp;"_"&amp;B65</f>
        <v>MT_p2h</v>
      </c>
      <c r="B65" s="48" t="s">
        <v>20</v>
      </c>
      <c r="C65" s="48" t="s">
        <v>90</v>
      </c>
      <c r="D65" s="48">
        <v>0</v>
      </c>
      <c r="I65" s="48" t="str">
        <f t="shared" ref="I65" si="12">A65</f>
        <v>MT_p2h</v>
      </c>
      <c r="J65" s="48" t="str">
        <f t="shared" ref="J65" si="13">B65</f>
        <v>p2h</v>
      </c>
      <c r="K65" s="48" t="str">
        <f t="shared" ref="K65" si="14">A65</f>
        <v>MT_p2h</v>
      </c>
      <c r="L65" s="48" t="str">
        <f t="shared" si="3"/>
        <v>MT</v>
      </c>
    </row>
    <row r="66" spans="1:12" x14ac:dyDescent="0.25">
      <c r="A66" s="53" t="str">
        <f t="shared" si="0"/>
        <v>NL_p2h</v>
      </c>
      <c r="B66" s="48" t="s">
        <v>20</v>
      </c>
      <c r="C66" s="48" t="s">
        <v>45</v>
      </c>
      <c r="D66" s="48">
        <v>0</v>
      </c>
      <c r="I66" s="48" t="str">
        <f t="shared" si="1"/>
        <v>NL_p2h</v>
      </c>
      <c r="J66" s="48" t="str">
        <f t="shared" si="1"/>
        <v>p2h</v>
      </c>
      <c r="K66" s="48" t="str">
        <f t="shared" si="2"/>
        <v>NL_p2h</v>
      </c>
      <c r="L66" s="48" t="str">
        <f t="shared" si="3"/>
        <v>NL</v>
      </c>
    </row>
    <row r="67" spans="1:12" x14ac:dyDescent="0.25">
      <c r="A67" s="53" t="str">
        <f t="shared" si="0"/>
        <v>NO_p2h</v>
      </c>
      <c r="B67" s="48" t="s">
        <v>20</v>
      </c>
      <c r="C67" s="48" t="s">
        <v>46</v>
      </c>
      <c r="D67" s="48">
        <v>0</v>
      </c>
      <c r="I67" s="48" t="str">
        <f t="shared" si="1"/>
        <v>NO_p2h</v>
      </c>
      <c r="J67" s="48" t="str">
        <f t="shared" si="1"/>
        <v>p2h</v>
      </c>
      <c r="K67" s="48" t="str">
        <f t="shared" si="2"/>
        <v>NO_p2h</v>
      </c>
      <c r="L67" s="48" t="str">
        <f t="shared" si="3"/>
        <v>NO</v>
      </c>
    </row>
    <row r="68" spans="1:12" x14ac:dyDescent="0.25">
      <c r="A68" s="53" t="str">
        <f t="shared" si="0"/>
        <v>PL_p2h</v>
      </c>
      <c r="B68" s="48" t="s">
        <v>20</v>
      </c>
      <c r="C68" s="48" t="s">
        <v>47</v>
      </c>
      <c r="D68" s="48">
        <v>0</v>
      </c>
      <c r="I68" s="48" t="str">
        <f t="shared" si="1"/>
        <v>PL_p2h</v>
      </c>
      <c r="J68" s="48" t="str">
        <f t="shared" si="1"/>
        <v>p2h</v>
      </c>
      <c r="K68" s="48" t="str">
        <f t="shared" si="2"/>
        <v>PL_p2h</v>
      </c>
      <c r="L68" s="48" t="str">
        <f t="shared" si="3"/>
        <v>PL</v>
      </c>
    </row>
    <row r="69" spans="1:12" x14ac:dyDescent="0.25">
      <c r="A69" s="53" t="str">
        <f t="shared" si="0"/>
        <v>PT_p2h</v>
      </c>
      <c r="B69" s="48" t="s">
        <v>20</v>
      </c>
      <c r="C69" s="48" t="s">
        <v>48</v>
      </c>
      <c r="D69" s="48">
        <v>0</v>
      </c>
      <c r="I69" s="48" t="str">
        <f t="shared" si="1"/>
        <v>PT_p2h</v>
      </c>
      <c r="J69" s="48" t="str">
        <f t="shared" si="1"/>
        <v>p2h</v>
      </c>
      <c r="K69" s="48" t="str">
        <f t="shared" si="2"/>
        <v>PT_p2h</v>
      </c>
      <c r="L69" s="48" t="str">
        <f t="shared" si="3"/>
        <v>PT</v>
      </c>
    </row>
    <row r="70" spans="1:12" x14ac:dyDescent="0.25">
      <c r="A70" s="53" t="str">
        <f t="shared" si="0"/>
        <v>RO_p2h</v>
      </c>
      <c r="B70" s="48" t="s">
        <v>20</v>
      </c>
      <c r="C70" s="48" t="s">
        <v>49</v>
      </c>
      <c r="D70" s="48">
        <v>0</v>
      </c>
      <c r="I70" s="48" t="str">
        <f t="shared" si="1"/>
        <v>RO_p2h</v>
      </c>
      <c r="J70" s="48" t="str">
        <f t="shared" si="1"/>
        <v>p2h</v>
      </c>
      <c r="K70" s="48" t="str">
        <f t="shared" si="2"/>
        <v>RO_p2h</v>
      </c>
      <c r="L70" s="48" t="str">
        <f t="shared" si="3"/>
        <v>RO</v>
      </c>
    </row>
    <row r="71" spans="1:12" x14ac:dyDescent="0.25">
      <c r="A71" s="53" t="str">
        <f t="shared" si="0"/>
        <v>RS_p2h</v>
      </c>
      <c r="B71" s="48" t="s">
        <v>20</v>
      </c>
      <c r="C71" s="48" t="s">
        <v>50</v>
      </c>
      <c r="D71" s="48">
        <v>0</v>
      </c>
      <c r="I71" s="48" t="str">
        <f t="shared" si="1"/>
        <v>RS_p2h</v>
      </c>
      <c r="J71" s="48" t="str">
        <f t="shared" si="1"/>
        <v>p2h</v>
      </c>
      <c r="K71" s="48" t="str">
        <f t="shared" si="2"/>
        <v>RS_p2h</v>
      </c>
      <c r="L71" s="48" t="str">
        <f t="shared" si="3"/>
        <v>RS</v>
      </c>
    </row>
    <row r="72" spans="1:12" x14ac:dyDescent="0.25">
      <c r="A72" s="53" t="str">
        <f t="shared" si="0"/>
        <v>SE_p2h</v>
      </c>
      <c r="B72" s="48" t="s">
        <v>20</v>
      </c>
      <c r="C72" s="48" t="s">
        <v>51</v>
      </c>
      <c r="D72" s="48">
        <v>0</v>
      </c>
      <c r="I72" s="48" t="str">
        <f t="shared" si="1"/>
        <v>SE_p2h</v>
      </c>
      <c r="J72" s="48" t="str">
        <f t="shared" si="1"/>
        <v>p2h</v>
      </c>
      <c r="K72" s="48" t="str">
        <f t="shared" si="2"/>
        <v>SE_p2h</v>
      </c>
      <c r="L72" s="48" t="str">
        <f t="shared" si="3"/>
        <v>SE</v>
      </c>
    </row>
    <row r="73" spans="1:12" x14ac:dyDescent="0.25">
      <c r="A73" s="53" t="str">
        <f t="shared" si="0"/>
        <v>SI_p2h</v>
      </c>
      <c r="B73" s="48" t="s">
        <v>20</v>
      </c>
      <c r="C73" s="48" t="s">
        <v>52</v>
      </c>
      <c r="D73" s="48">
        <v>0</v>
      </c>
      <c r="I73" s="48" t="str">
        <f t="shared" si="1"/>
        <v>SI_p2h</v>
      </c>
      <c r="J73" s="48" t="str">
        <f t="shared" si="1"/>
        <v>p2h</v>
      </c>
      <c r="K73" s="48" t="str">
        <f t="shared" si="2"/>
        <v>SI_p2h</v>
      </c>
      <c r="L73" s="48" t="str">
        <f t="shared" si="3"/>
        <v>SI</v>
      </c>
    </row>
    <row r="74" spans="1:12" x14ac:dyDescent="0.25">
      <c r="A74" s="53" t="str">
        <f t="shared" ref="A74" si="15">C74&amp;"_"&amp;B74</f>
        <v>SK_p2h</v>
      </c>
      <c r="B74" s="48" t="s">
        <v>20</v>
      </c>
      <c r="C74" s="48" t="s">
        <v>53</v>
      </c>
      <c r="D74" s="48">
        <v>0</v>
      </c>
      <c r="I74" s="48" t="str">
        <f t="shared" ref="I74:J74" si="16">A74</f>
        <v>SK_p2h</v>
      </c>
      <c r="J74" s="48" t="str">
        <f t="shared" si="16"/>
        <v>p2h</v>
      </c>
      <c r="K74" s="48" t="str">
        <f t="shared" ref="K74" si="17">A74</f>
        <v>SK_p2h</v>
      </c>
      <c r="L74" s="48" t="str">
        <f t="shared" ref="L74" si="18">C74</f>
        <v>SK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0.79998168889431442"/>
  </sheetPr>
  <dimension ref="A2:U7"/>
  <sheetViews>
    <sheetView workbookViewId="0">
      <pane xSplit="1" ySplit="4" topLeftCell="B5" activePane="bottomRight" state="frozen"/>
      <selection activeCell="P14" sqref="P14"/>
      <selection pane="topRight" activeCell="P14" sqref="P14"/>
      <selection pane="bottomLeft" activeCell="P14" sqref="P14"/>
      <selection pane="bottomRight" activeCell="P14" sqref="P14"/>
    </sheetView>
  </sheetViews>
  <sheetFormatPr baseColWidth="10" defaultColWidth="11.42578125" defaultRowHeight="15" x14ac:dyDescent="0.25"/>
  <cols>
    <col min="1" max="2" width="11.42578125" style="48"/>
    <col min="3" max="3" width="15.140625" style="48" bestFit="1" customWidth="1"/>
    <col min="4" max="4" width="16.28515625" style="48" bestFit="1" customWidth="1"/>
    <col min="5" max="5" width="12.7109375" style="48" bestFit="1" customWidth="1"/>
    <col min="6" max="6" width="15.5703125" style="48" bestFit="1" customWidth="1"/>
    <col min="7" max="7" width="17.7109375" style="48" bestFit="1" customWidth="1"/>
    <col min="8" max="9" width="11.42578125" style="48"/>
    <col min="10" max="10" width="11.42578125" style="63"/>
    <col min="11" max="12" width="11.42578125" style="48"/>
    <col min="13" max="14" width="11.42578125" style="60"/>
    <col min="15" max="20" width="11.42578125" style="48"/>
    <col min="21" max="21" width="11.42578125" style="44"/>
    <col min="22" max="16384" width="11.42578125" style="1"/>
  </cols>
  <sheetData>
    <row r="2" spans="1:20" x14ac:dyDescent="0.25">
      <c r="A2" s="45" t="s">
        <v>85</v>
      </c>
      <c r="B2" s="45"/>
      <c r="C2" s="45" t="s">
        <v>16</v>
      </c>
      <c r="D2" s="45" t="s">
        <v>0</v>
      </c>
      <c r="E2" s="45" t="s">
        <v>1</v>
      </c>
      <c r="F2" s="45" t="s">
        <v>15</v>
      </c>
      <c r="G2" s="45" t="s">
        <v>10</v>
      </c>
      <c r="H2" s="79" t="s">
        <v>5</v>
      </c>
      <c r="I2" s="79"/>
      <c r="J2" s="45"/>
      <c r="K2" s="45"/>
      <c r="L2" s="45" t="s">
        <v>91</v>
      </c>
      <c r="M2" s="57"/>
      <c r="N2" s="57"/>
      <c r="O2" s="47" t="s">
        <v>74</v>
      </c>
      <c r="P2" s="47"/>
      <c r="Q2" s="47"/>
      <c r="R2" s="45"/>
      <c r="S2" s="45"/>
    </row>
    <row r="3" spans="1:20" x14ac:dyDescent="0.25">
      <c r="A3" s="45"/>
      <c r="B3" s="45"/>
      <c r="C3" s="45" t="s">
        <v>17</v>
      </c>
      <c r="D3" s="45" t="s">
        <v>3</v>
      </c>
      <c r="E3" s="45" t="s">
        <v>3</v>
      </c>
      <c r="F3" s="45"/>
      <c r="G3" s="45"/>
      <c r="H3" s="45"/>
      <c r="I3" s="45"/>
      <c r="J3" s="45"/>
      <c r="K3" s="45"/>
      <c r="L3" s="45" t="s">
        <v>73</v>
      </c>
      <c r="M3" s="57" t="s">
        <v>72</v>
      </c>
      <c r="N3" s="57"/>
      <c r="O3" s="47" t="s">
        <v>75</v>
      </c>
      <c r="P3" s="47"/>
      <c r="Q3" s="47"/>
      <c r="R3" s="45"/>
      <c r="S3" s="45"/>
    </row>
    <row r="4" spans="1:20" x14ac:dyDescent="0.25">
      <c r="A4" s="51" t="s">
        <v>4</v>
      </c>
      <c r="B4" s="51" t="s">
        <v>6</v>
      </c>
      <c r="C4" s="51" t="s">
        <v>76</v>
      </c>
      <c r="D4" s="51" t="s">
        <v>13</v>
      </c>
      <c r="E4" s="51" t="s">
        <v>12</v>
      </c>
      <c r="F4" s="52" t="s">
        <v>14</v>
      </c>
      <c r="G4" s="52" t="s">
        <v>9</v>
      </c>
      <c r="H4" s="52" t="s">
        <v>11</v>
      </c>
      <c r="I4" s="52" t="s">
        <v>18</v>
      </c>
      <c r="J4" s="52" t="s">
        <v>22</v>
      </c>
      <c r="K4" s="52" t="s">
        <v>23</v>
      </c>
      <c r="L4" s="52" t="s">
        <v>70</v>
      </c>
      <c r="M4" s="58" t="s">
        <v>71</v>
      </c>
      <c r="N4" s="58" t="s">
        <v>67</v>
      </c>
      <c r="O4" s="25" t="s">
        <v>88</v>
      </c>
      <c r="P4" s="25"/>
      <c r="Q4" s="25"/>
      <c r="R4" s="52"/>
      <c r="S4" s="52"/>
      <c r="T4" s="59"/>
    </row>
    <row r="5" spans="1:20" x14ac:dyDescent="0.25">
      <c r="A5" s="53" t="s">
        <v>19</v>
      </c>
      <c r="B5" s="54"/>
      <c r="C5" s="60"/>
      <c r="D5" s="48">
        <f>VLOOKUP($A5,[1]characteristics!$B$4:$O$20,MATCH(D$4,[1]characteristics!$B$4:$K$4,0),FALSE)</f>
        <v>0</v>
      </c>
      <c r="E5" s="48">
        <f>VLOOKUP($A5,[1]characteristics!$B$4:$O$20,MATCH(E$4,[1]characteristics!$B$4:$K$4,0),FALSE)</f>
        <v>0</v>
      </c>
      <c r="F5" s="48">
        <f>VLOOKUP($A5,[1]characteristics!$B$4:$O$20,MATCH(F$4,[1]characteristics!$B$4:$K$4,0),FALSE)</f>
        <v>0</v>
      </c>
      <c r="G5" s="48">
        <f>VLOOKUP($A5,[1]characteristics!$B$4:$O$20,MATCH(G$4,[1]characteristics!$B$4:$K$4,0),FALSE)</f>
        <v>8760</v>
      </c>
      <c r="H5" s="48">
        <f>VLOOKUP($A5,[1]characteristics!$B$4:$O$20,MATCH(H$4,[1]characteristics!$B$4:$K$4,0),FALSE)</f>
        <v>1</v>
      </c>
      <c r="I5" s="48">
        <f>VLOOKUP($A5,[1]characteristics!$B$4:$O$20,MATCH(I$4,[1]characteristics!$B$4:$K$4,0),FALSE)</f>
        <v>24</v>
      </c>
      <c r="J5" s="61">
        <v>0.8</v>
      </c>
      <c r="K5" s="62">
        <v>1</v>
      </c>
      <c r="M5" s="60">
        <v>84000</v>
      </c>
      <c r="O5" s="48">
        <v>20</v>
      </c>
    </row>
    <row r="6" spans="1:20" x14ac:dyDescent="0.25">
      <c r="A6" s="53" t="s">
        <v>20</v>
      </c>
      <c r="B6" s="54"/>
      <c r="C6" s="60"/>
      <c r="D6" s="48">
        <f>VLOOKUP($A6,[1]characteristics!$B$4:$O$20,MATCH(D$4,[1]characteristics!$B$4:$K$4,0),FALSE)</f>
        <v>0</v>
      </c>
      <c r="E6" s="48">
        <f>VLOOKUP($A6,[1]characteristics!$B$4:$O$20,MATCH(E$4,[1]characteristics!$B$4:$K$4,0),FALSE)</f>
        <v>0</v>
      </c>
      <c r="F6" s="48">
        <f>VLOOKUP($A6,[1]characteristics!$B$4:$O$20,MATCH(F$4,[1]characteristics!$B$4:$K$4,0),FALSE)</f>
        <v>0</v>
      </c>
      <c r="G6" s="48">
        <f>VLOOKUP($A6,[1]characteristics!$B$4:$O$20,MATCH(G$4,[1]characteristics!$B$4:$K$4,0),FALSE)</f>
        <v>8760</v>
      </c>
      <c r="H6" s="48">
        <f>VLOOKUP($A6,[1]characteristics!$B$4:$O$20,MATCH(H$4,[1]characteristics!$B$4:$K$4,0),FALSE)</f>
        <v>1</v>
      </c>
      <c r="I6" s="48">
        <f>VLOOKUP($A6,[1]characteristics!$B$4:$O$20,MATCH(I$4,[1]characteristics!$B$4:$K$4,0),FALSE)</f>
        <v>24</v>
      </c>
      <c r="J6" s="61">
        <v>0.98</v>
      </c>
      <c r="K6" s="62">
        <v>0.9</v>
      </c>
      <c r="M6" s="60">
        <v>5000</v>
      </c>
      <c r="O6" s="48">
        <v>20</v>
      </c>
    </row>
    <row r="7" spans="1:20" x14ac:dyDescent="0.25">
      <c r="A7" s="53" t="s">
        <v>225</v>
      </c>
      <c r="D7" s="48">
        <v>0</v>
      </c>
      <c r="E7" s="48">
        <v>0</v>
      </c>
      <c r="F7" s="48">
        <v>0</v>
      </c>
      <c r="G7" s="48">
        <v>8760</v>
      </c>
      <c r="H7" s="48">
        <v>1</v>
      </c>
      <c r="I7" s="48">
        <v>24</v>
      </c>
      <c r="J7" s="61">
        <v>0.8</v>
      </c>
      <c r="K7" s="62">
        <v>1</v>
      </c>
      <c r="M7" s="60">
        <v>84000</v>
      </c>
      <c r="O7" s="48">
        <v>20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79998168889431442"/>
  </sheetPr>
  <dimension ref="A1:AC18"/>
  <sheetViews>
    <sheetView workbookViewId="0">
      <pane xSplit="1" ySplit="4" topLeftCell="I5" activePane="bottomRight" state="frozen"/>
      <selection pane="topRight" activeCell="B1" sqref="B1"/>
      <selection pane="bottomLeft" activeCell="A5" sqref="A5"/>
      <selection pane="bottomRight" activeCell="V24" sqref="V24"/>
    </sheetView>
  </sheetViews>
  <sheetFormatPr baseColWidth="10" defaultColWidth="11.42578125" defaultRowHeight="12.75" x14ac:dyDescent="0.2"/>
  <cols>
    <col min="1" max="1" width="16.28515625" style="21" bestFit="1" customWidth="1"/>
    <col min="2" max="2" width="16.28515625" style="21" customWidth="1"/>
    <col min="3" max="9" width="12.7109375" style="9" bestFit="1" customWidth="1"/>
    <col min="10" max="10" width="12.7109375" style="9" customWidth="1"/>
    <col min="11" max="17" width="11.42578125" style="9"/>
    <col min="18" max="18" width="19.85546875" style="9" bestFit="1" customWidth="1"/>
    <col min="19" max="28" width="11.42578125" style="9"/>
    <col min="29" max="16384" width="11.42578125" style="2"/>
  </cols>
  <sheetData>
    <row r="1" spans="1:29" x14ac:dyDescent="0.2">
      <c r="A1" s="5" t="s">
        <v>62</v>
      </c>
      <c r="B1" s="6" t="s">
        <v>63</v>
      </c>
      <c r="C1" s="6" t="s">
        <v>63</v>
      </c>
      <c r="D1" s="6" t="s">
        <v>63</v>
      </c>
      <c r="E1" s="6" t="s">
        <v>63</v>
      </c>
      <c r="F1" s="6" t="s">
        <v>63</v>
      </c>
      <c r="G1" s="6" t="s">
        <v>63</v>
      </c>
      <c r="H1" s="6" t="s">
        <v>63</v>
      </c>
      <c r="I1" s="6" t="s">
        <v>63</v>
      </c>
      <c r="J1" s="7" t="s">
        <v>64</v>
      </c>
      <c r="K1" s="5" t="s">
        <v>64</v>
      </c>
      <c r="L1" s="5" t="s">
        <v>64</v>
      </c>
      <c r="M1" s="5" t="s">
        <v>64</v>
      </c>
      <c r="N1" s="5" t="s">
        <v>64</v>
      </c>
      <c r="O1" s="5" t="s">
        <v>64</v>
      </c>
      <c r="P1" s="5" t="s">
        <v>64</v>
      </c>
      <c r="Q1" s="8" t="s">
        <v>64</v>
      </c>
      <c r="R1" s="6"/>
      <c r="S1" s="74"/>
      <c r="T1" s="78"/>
      <c r="U1" s="75"/>
      <c r="V1" s="75"/>
      <c r="W1" s="76"/>
      <c r="X1" s="33"/>
    </row>
    <row r="2" spans="1:29" x14ac:dyDescent="0.2">
      <c r="A2" s="10" t="s">
        <v>65</v>
      </c>
      <c r="B2" s="11" t="s">
        <v>66</v>
      </c>
      <c r="C2" s="11" t="s">
        <v>66</v>
      </c>
      <c r="D2" s="11" t="s">
        <v>66</v>
      </c>
      <c r="E2" s="11" t="s">
        <v>66</v>
      </c>
      <c r="F2" s="11" t="s">
        <v>66</v>
      </c>
      <c r="G2" s="11" t="s">
        <v>66</v>
      </c>
      <c r="H2" s="11" t="s">
        <v>66</v>
      </c>
      <c r="I2" s="11" t="s">
        <v>66</v>
      </c>
      <c r="J2" s="12" t="s">
        <v>21</v>
      </c>
      <c r="K2" s="10" t="s">
        <v>21</v>
      </c>
      <c r="L2" s="10" t="s">
        <v>21</v>
      </c>
      <c r="M2" s="10" t="s">
        <v>21</v>
      </c>
      <c r="N2" s="10" t="s">
        <v>21</v>
      </c>
      <c r="O2" s="10" t="s">
        <v>21</v>
      </c>
      <c r="P2" s="10" t="s">
        <v>21</v>
      </c>
      <c r="Q2" s="13" t="s">
        <v>21</v>
      </c>
      <c r="R2" s="11"/>
      <c r="S2" s="33"/>
      <c r="T2" s="78"/>
      <c r="U2" s="33"/>
      <c r="V2" s="33"/>
      <c r="W2" s="33"/>
      <c r="X2" s="33"/>
    </row>
    <row r="3" spans="1:29" x14ac:dyDescent="0.2">
      <c r="A3" s="14"/>
      <c r="B3" s="15" t="s">
        <v>67</v>
      </c>
      <c r="C3" s="15" t="s">
        <v>67</v>
      </c>
      <c r="D3" s="15" t="s">
        <v>67</v>
      </c>
      <c r="E3" s="15" t="s">
        <v>67</v>
      </c>
      <c r="F3" s="15" t="s">
        <v>67</v>
      </c>
      <c r="G3" s="15" t="s">
        <v>67</v>
      </c>
      <c r="H3" s="15" t="s">
        <v>67</v>
      </c>
      <c r="I3" s="15" t="s">
        <v>67</v>
      </c>
      <c r="J3" s="16" t="s">
        <v>22</v>
      </c>
      <c r="K3" s="17" t="s">
        <v>22</v>
      </c>
      <c r="L3" s="17" t="s">
        <v>22</v>
      </c>
      <c r="M3" s="17" t="s">
        <v>22</v>
      </c>
      <c r="N3" s="17" t="s">
        <v>22</v>
      </c>
      <c r="O3" s="17" t="s">
        <v>22</v>
      </c>
      <c r="P3" s="17" t="s">
        <v>22</v>
      </c>
      <c r="Q3" s="18" t="s">
        <v>22</v>
      </c>
      <c r="R3" s="15"/>
      <c r="S3" s="33"/>
      <c r="T3" s="33"/>
      <c r="U3" s="33"/>
      <c r="V3" s="33"/>
      <c r="W3" s="33"/>
      <c r="X3" s="33"/>
    </row>
    <row r="4" spans="1:29" x14ac:dyDescent="0.2">
      <c r="A4" s="14"/>
      <c r="B4" s="19" t="s">
        <v>54</v>
      </c>
      <c r="C4" s="19" t="s">
        <v>55</v>
      </c>
      <c r="D4" s="19" t="s">
        <v>56</v>
      </c>
      <c r="E4" s="19" t="s">
        <v>57</v>
      </c>
      <c r="F4" s="19" t="s">
        <v>58</v>
      </c>
      <c r="G4" s="19" t="s">
        <v>59</v>
      </c>
      <c r="H4" s="19" t="s">
        <v>60</v>
      </c>
      <c r="I4" s="19" t="s">
        <v>61</v>
      </c>
      <c r="J4" s="7" t="s">
        <v>54</v>
      </c>
      <c r="K4" s="5" t="s">
        <v>55</v>
      </c>
      <c r="L4" s="5" t="s">
        <v>56</v>
      </c>
      <c r="M4" s="5" t="s">
        <v>57</v>
      </c>
      <c r="N4" s="5" t="s">
        <v>58</v>
      </c>
      <c r="O4" s="5" t="s">
        <v>59</v>
      </c>
      <c r="P4" s="5" t="s">
        <v>60</v>
      </c>
      <c r="Q4" s="8" t="s">
        <v>61</v>
      </c>
      <c r="R4" s="19"/>
      <c r="S4" s="77"/>
      <c r="T4" s="77"/>
      <c r="U4" s="77"/>
      <c r="V4" s="77"/>
      <c r="W4" s="77"/>
      <c r="X4" s="77"/>
      <c r="Y4" s="20"/>
      <c r="Z4" s="20"/>
      <c r="AA4" s="20"/>
      <c r="AB4" s="20"/>
      <c r="AC4" s="3"/>
    </row>
    <row r="5" spans="1:29" s="70" customFormat="1" x14ac:dyDescent="0.2">
      <c r="A5" s="64" t="s">
        <v>68</v>
      </c>
      <c r="B5" s="65">
        <v>1370343.2141655302</v>
      </c>
      <c r="C5" s="65">
        <v>1366678.0031556401</v>
      </c>
      <c r="D5" s="65">
        <v>1350607.82342928</v>
      </c>
      <c r="E5" s="65">
        <v>1302342.09162272</v>
      </c>
      <c r="F5" s="65">
        <v>1191234.62658383</v>
      </c>
      <c r="G5" s="65">
        <v>1030489.6003830699</v>
      </c>
      <c r="H5" s="65">
        <v>885666.51467651397</v>
      </c>
      <c r="I5" s="65">
        <v>783752.14287734102</v>
      </c>
      <c r="J5" s="66">
        <v>0.74</v>
      </c>
      <c r="K5" s="67">
        <v>0.74</v>
      </c>
      <c r="L5" s="67">
        <v>0.75</v>
      </c>
      <c r="M5" s="67">
        <v>0.76</v>
      </c>
      <c r="N5" s="67">
        <v>0.77</v>
      </c>
      <c r="O5" s="67">
        <v>0.78</v>
      </c>
      <c r="P5" s="67">
        <v>0.79</v>
      </c>
      <c r="Q5" s="68">
        <v>0.8</v>
      </c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</row>
    <row r="6" spans="1:29" s="70" customFormat="1" x14ac:dyDescent="0.2">
      <c r="A6" s="64" t="s">
        <v>69</v>
      </c>
      <c r="B6" s="65">
        <v>400834.22735119943</v>
      </c>
      <c r="C6" s="65">
        <v>374638.64551706135</v>
      </c>
      <c r="D6" s="65">
        <v>348461.02052294486</v>
      </c>
      <c r="E6" s="65">
        <v>324111.97695764736</v>
      </c>
      <c r="F6" s="65">
        <v>301464.37138435693</v>
      </c>
      <c r="G6" s="65">
        <v>280399.19046779186</v>
      </c>
      <c r="H6" s="65">
        <v>260806.06003261771</v>
      </c>
      <c r="I6" s="65">
        <v>242582.00935538555</v>
      </c>
      <c r="J6" s="66">
        <v>3</v>
      </c>
      <c r="K6" s="71">
        <f>(((Q6-J6)/(2050-2014))*(2020-2014))+J6</f>
        <v>3.5833333333333335</v>
      </c>
      <c r="L6" s="71">
        <f>((($Q$6-$J$6)/(2050-2014))*(2025-2014))+$J$6</f>
        <v>4.0694444444444446</v>
      </c>
      <c r="M6" s="71">
        <f>((($Q$6-$J$6)/(2050-2014))*(2030-2014))+$J$6</f>
        <v>4.5555555555555554</v>
      </c>
      <c r="N6" s="71">
        <f>((($Q$6-$J$6)/(2050-2014))*(2035-2014))+$J$6</f>
        <v>5.0416666666666661</v>
      </c>
      <c r="O6" s="71">
        <f>((($Q$6-$J$6)/(2050-2014))*(2040-2014))+$J$6</f>
        <v>5.5277777777777777</v>
      </c>
      <c r="P6" s="71">
        <f>((($Q$6-$J$6)/(2050-2014))*(2045-2014))+$J$6</f>
        <v>6.0138888888888893</v>
      </c>
      <c r="Q6" s="72">
        <v>6.5</v>
      </c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</row>
    <row r="7" spans="1:29" s="70" customFormat="1" x14ac:dyDescent="0.2">
      <c r="A7" s="64"/>
      <c r="B7" s="64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</row>
    <row r="8" spans="1:29" s="70" customFormat="1" x14ac:dyDescent="0.2">
      <c r="A8" s="64"/>
      <c r="B8" s="64"/>
      <c r="C8" s="69"/>
      <c r="D8" s="69"/>
      <c r="E8" s="73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</row>
    <row r="9" spans="1:29" s="70" customFormat="1" x14ac:dyDescent="0.2">
      <c r="A9" s="64"/>
      <c r="B9" s="64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</row>
    <row r="10" spans="1:29" x14ac:dyDescent="0.2">
      <c r="E10" s="22"/>
    </row>
    <row r="18" spans="1:29" s="4" customFormat="1" ht="15" x14ac:dyDescent="0.25">
      <c r="A18" s="23"/>
      <c r="B18" s="21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2"/>
    </row>
  </sheetData>
  <pageMargins left="0.7" right="0.7" top="0.78740157499999996" bottom="0.78740157499999996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79998168889431442"/>
  </sheetPr>
  <dimension ref="A1:Y39"/>
  <sheetViews>
    <sheetView zoomScale="85" zoomScaleNormal="85" workbookViewId="0">
      <pane xSplit="1" ySplit="3" topLeftCell="B4" activePane="bottomRight" state="frozen"/>
      <selection activeCell="P14" sqref="P14"/>
      <selection pane="topRight" activeCell="P14" sqref="P14"/>
      <selection pane="bottomLeft" activeCell="P14" sqref="P14"/>
      <selection pane="bottomRight" activeCell="T14" sqref="T14"/>
    </sheetView>
  </sheetViews>
  <sheetFormatPr baseColWidth="10" defaultRowHeight="15" x14ac:dyDescent="0.25"/>
  <cols>
    <col min="1" max="1" width="13" style="44" customWidth="1"/>
    <col min="2" max="6" width="12" style="44" bestFit="1" customWidth="1"/>
    <col min="7" max="8" width="13.140625" style="44" bestFit="1" customWidth="1"/>
    <col min="9" max="9" width="13.140625" style="81" bestFit="1" customWidth="1"/>
    <col min="10" max="13" width="11.5703125" style="44" bestFit="1" customWidth="1"/>
    <col min="14" max="16" width="11.7109375" style="44" bestFit="1" customWidth="1"/>
    <col min="17" max="17" width="12.7109375" style="44" bestFit="1" customWidth="1"/>
    <col min="18" max="19" width="11.42578125" style="44"/>
    <col min="20" max="25" width="11.42578125" style="24"/>
    <col min="26" max="16384" width="11.42578125" style="1"/>
  </cols>
  <sheetData>
    <row r="1" spans="1:25" x14ac:dyDescent="0.25">
      <c r="A1" s="80" t="s">
        <v>227</v>
      </c>
      <c r="B1" s="80"/>
      <c r="C1" s="80"/>
      <c r="D1" s="80"/>
      <c r="J1" s="44" t="s">
        <v>226</v>
      </c>
    </row>
    <row r="2" spans="1:25" x14ac:dyDescent="0.25">
      <c r="A2" s="82" t="s">
        <v>223</v>
      </c>
      <c r="B2" s="83" t="s">
        <v>19</v>
      </c>
      <c r="C2" s="84" t="s">
        <v>19</v>
      </c>
      <c r="D2" s="84" t="s">
        <v>19</v>
      </c>
      <c r="E2" s="84" t="s">
        <v>19</v>
      </c>
      <c r="F2" s="84" t="s">
        <v>19</v>
      </c>
      <c r="G2" s="84" t="s">
        <v>19</v>
      </c>
      <c r="H2" s="84" t="s">
        <v>19</v>
      </c>
      <c r="I2" s="84" t="s">
        <v>19</v>
      </c>
      <c r="J2" s="83" t="s">
        <v>225</v>
      </c>
      <c r="K2" s="84" t="s">
        <v>225</v>
      </c>
      <c r="L2" s="84" t="s">
        <v>225</v>
      </c>
      <c r="M2" s="84" t="s">
        <v>225</v>
      </c>
      <c r="N2" s="84" t="s">
        <v>225</v>
      </c>
      <c r="O2" s="84" t="s">
        <v>225</v>
      </c>
      <c r="P2" s="84" t="s">
        <v>225</v>
      </c>
      <c r="Q2" s="85" t="s">
        <v>225</v>
      </c>
    </row>
    <row r="3" spans="1:25" x14ac:dyDescent="0.25">
      <c r="A3" s="82" t="s">
        <v>224</v>
      </c>
      <c r="B3" s="83" t="s">
        <v>54</v>
      </c>
      <c r="C3" s="86" t="s">
        <v>55</v>
      </c>
      <c r="D3" s="86" t="s">
        <v>56</v>
      </c>
      <c r="E3" s="86" t="s">
        <v>57</v>
      </c>
      <c r="F3" s="86" t="s">
        <v>58</v>
      </c>
      <c r="G3" s="86" t="s">
        <v>59</v>
      </c>
      <c r="H3" s="86" t="s">
        <v>60</v>
      </c>
      <c r="I3" s="86" t="s">
        <v>61</v>
      </c>
      <c r="J3" s="83" t="s">
        <v>54</v>
      </c>
      <c r="K3" s="86" t="s">
        <v>55</v>
      </c>
      <c r="L3" s="86" t="s">
        <v>56</v>
      </c>
      <c r="M3" s="86" t="s">
        <v>57</v>
      </c>
      <c r="N3" s="86" t="s">
        <v>58</v>
      </c>
      <c r="O3" s="86" t="s">
        <v>59</v>
      </c>
      <c r="P3" s="86" t="s">
        <v>60</v>
      </c>
      <c r="Q3" s="87" t="s">
        <v>61</v>
      </c>
    </row>
    <row r="4" spans="1:25" s="28" customFormat="1" x14ac:dyDescent="0.25">
      <c r="A4" s="88" t="s">
        <v>24</v>
      </c>
      <c r="B4" s="89">
        <v>0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0</v>
      </c>
      <c r="I4" s="89">
        <v>0</v>
      </c>
      <c r="J4" s="90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  <c r="P4" s="89">
        <v>0</v>
      </c>
      <c r="Q4" s="91">
        <v>0</v>
      </c>
      <c r="R4" s="92"/>
      <c r="S4" s="92"/>
      <c r="T4" s="27"/>
      <c r="U4" s="27"/>
      <c r="V4" s="27"/>
      <c r="W4" s="27"/>
      <c r="X4" s="27"/>
      <c r="Y4" s="27"/>
    </row>
    <row r="5" spans="1:25" s="28" customFormat="1" x14ac:dyDescent="0.25">
      <c r="A5" s="93" t="s">
        <v>25</v>
      </c>
      <c r="B5" s="89">
        <v>0</v>
      </c>
      <c r="C5" s="89">
        <v>1448.7607407500038</v>
      </c>
      <c r="D5" s="89">
        <v>12712.707640603185</v>
      </c>
      <c r="E5" s="89">
        <v>98086.265996098533</v>
      </c>
      <c r="F5" s="89">
        <v>652285.89955717325</v>
      </c>
      <c r="G5" s="89">
        <v>2711645.3011333947</v>
      </c>
      <c r="H5" s="89">
        <v>6813172.7808713913</v>
      </c>
      <c r="I5" s="89">
        <v>12197341.487407686</v>
      </c>
      <c r="J5" s="90">
        <v>0</v>
      </c>
      <c r="K5" s="89">
        <v>20292.334000000003</v>
      </c>
      <c r="L5" s="89">
        <v>26838.445</v>
      </c>
      <c r="M5" s="89">
        <v>888034.62899999984</v>
      </c>
      <c r="N5" s="89">
        <v>2631964.4449999998</v>
      </c>
      <c r="O5" s="89">
        <v>4468874.5209999997</v>
      </c>
      <c r="P5" s="89">
        <v>7121376.4010000005</v>
      </c>
      <c r="Q5" s="91">
        <v>9963192.7430000007</v>
      </c>
      <c r="R5" s="92"/>
      <c r="S5" s="92"/>
      <c r="T5" s="27"/>
      <c r="U5" s="27"/>
      <c r="V5" s="27"/>
      <c r="W5" s="27"/>
      <c r="X5" s="27"/>
      <c r="Y5" s="27"/>
    </row>
    <row r="6" spans="1:25" s="28" customFormat="1" x14ac:dyDescent="0.25">
      <c r="A6" s="88" t="s">
        <v>26</v>
      </c>
      <c r="B6" s="89">
        <v>0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0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  <c r="P6" s="89">
        <v>0</v>
      </c>
      <c r="Q6" s="91">
        <v>0</v>
      </c>
      <c r="R6" s="92"/>
      <c r="S6" s="92"/>
      <c r="T6" s="27"/>
      <c r="U6" s="27"/>
      <c r="V6" s="27"/>
      <c r="W6" s="27"/>
      <c r="X6" s="27"/>
      <c r="Y6" s="27"/>
    </row>
    <row r="7" spans="1:25" s="28" customFormat="1" x14ac:dyDescent="0.25">
      <c r="A7" s="93" t="s">
        <v>27</v>
      </c>
      <c r="B7" s="89">
        <v>0</v>
      </c>
      <c r="C7" s="89">
        <v>3736.3923902739775</v>
      </c>
      <c r="D7" s="89">
        <v>32006.634629797194</v>
      </c>
      <c r="E7" s="89">
        <v>213063.09238076213</v>
      </c>
      <c r="F7" s="89">
        <v>1352462.9603326321</v>
      </c>
      <c r="G7" s="89">
        <v>5173348.6425876617</v>
      </c>
      <c r="H7" s="89">
        <v>12386355.495452883</v>
      </c>
      <c r="I7" s="89">
        <v>20802278.584241867</v>
      </c>
      <c r="J7" s="90">
        <v>0</v>
      </c>
      <c r="K7" s="89">
        <v>29794.536</v>
      </c>
      <c r="L7" s="89">
        <v>42464.105999999992</v>
      </c>
      <c r="M7" s="89">
        <v>2890272.2690000003</v>
      </c>
      <c r="N7" s="89">
        <v>8509530.2410000004</v>
      </c>
      <c r="O7" s="89">
        <v>16282129.488999998</v>
      </c>
      <c r="P7" s="89">
        <v>26456655.351</v>
      </c>
      <c r="Q7" s="91">
        <v>40791132.660000004</v>
      </c>
      <c r="R7" s="92"/>
      <c r="S7" s="92"/>
      <c r="T7" s="27"/>
      <c r="U7" s="27"/>
      <c r="V7" s="27"/>
      <c r="W7" s="27"/>
      <c r="X7" s="27"/>
      <c r="Y7" s="27"/>
    </row>
    <row r="8" spans="1:25" s="28" customFormat="1" x14ac:dyDescent="0.25">
      <c r="A8" s="93" t="s">
        <v>28</v>
      </c>
      <c r="B8" s="89">
        <v>0</v>
      </c>
      <c r="C8" s="89">
        <v>1169.3614022806287</v>
      </c>
      <c r="D8" s="89">
        <v>9551.9778941525165</v>
      </c>
      <c r="E8" s="89">
        <v>36555.729552637786</v>
      </c>
      <c r="F8" s="89">
        <v>164370.83874829113</v>
      </c>
      <c r="G8" s="89">
        <v>556195.05889713776</v>
      </c>
      <c r="H8" s="89">
        <v>1212828.071638942</v>
      </c>
      <c r="I8" s="89">
        <v>1943456.6739201546</v>
      </c>
      <c r="J8" s="90">
        <v>0</v>
      </c>
      <c r="K8" s="89">
        <v>4478.9480000000003</v>
      </c>
      <c r="L8" s="89">
        <v>6433.0010000000002</v>
      </c>
      <c r="M8" s="89">
        <v>391288.58899999998</v>
      </c>
      <c r="N8" s="89">
        <v>1141166.8900000004</v>
      </c>
      <c r="O8" s="89">
        <v>2224733.2349999999</v>
      </c>
      <c r="P8" s="89">
        <v>3614086.98</v>
      </c>
      <c r="Q8" s="91">
        <v>5633651.8629999999</v>
      </c>
      <c r="R8" s="92"/>
      <c r="S8" s="92"/>
      <c r="T8" s="27"/>
      <c r="U8" s="27"/>
      <c r="V8" s="27"/>
      <c r="W8" s="27"/>
      <c r="X8" s="27"/>
      <c r="Y8" s="27"/>
    </row>
    <row r="9" spans="1:25" s="28" customFormat="1" x14ac:dyDescent="0.25">
      <c r="A9" s="93" t="s">
        <v>29</v>
      </c>
      <c r="B9" s="89">
        <v>0</v>
      </c>
      <c r="C9" s="89">
        <v>1278.5675445775269</v>
      </c>
      <c r="D9" s="89">
        <v>9808.3753138780594</v>
      </c>
      <c r="E9" s="89">
        <v>61471.579070203006</v>
      </c>
      <c r="F9" s="89">
        <v>352739.20493200421</v>
      </c>
      <c r="G9" s="89">
        <v>1405479.3973267078</v>
      </c>
      <c r="H9" s="89">
        <v>3437053.3123612404</v>
      </c>
      <c r="I9" s="89">
        <v>6060030.9699773798</v>
      </c>
      <c r="J9" s="90">
        <v>0</v>
      </c>
      <c r="K9" s="89">
        <v>2968.596</v>
      </c>
      <c r="L9" s="89">
        <v>4771.82</v>
      </c>
      <c r="M9" s="89">
        <v>15988.295999999998</v>
      </c>
      <c r="N9" s="89">
        <v>54580.553999999996</v>
      </c>
      <c r="O9" s="89">
        <v>85453.261999999988</v>
      </c>
      <c r="P9" s="89">
        <v>112781.178</v>
      </c>
      <c r="Q9" s="91">
        <v>127620.69500000001</v>
      </c>
      <c r="R9" s="92"/>
      <c r="S9" s="92"/>
      <c r="T9" s="27"/>
      <c r="U9" s="27"/>
      <c r="V9" s="27"/>
      <c r="W9" s="27"/>
      <c r="X9" s="27"/>
      <c r="Y9" s="27"/>
    </row>
    <row r="10" spans="1:25" s="28" customFormat="1" x14ac:dyDescent="0.25">
      <c r="A10" s="93" t="s">
        <v>89</v>
      </c>
      <c r="B10" s="89">
        <v>0</v>
      </c>
      <c r="C10" s="89">
        <v>50.040552459904582</v>
      </c>
      <c r="D10" s="89">
        <v>1234.8309989465633</v>
      </c>
      <c r="E10" s="89">
        <v>5421.1474626208656</v>
      </c>
      <c r="F10" s="89">
        <v>21972.738495096568</v>
      </c>
      <c r="G10" s="89">
        <v>60124.801276251681</v>
      </c>
      <c r="H10" s="89">
        <v>112683.8765759021</v>
      </c>
      <c r="I10" s="89">
        <v>162470.94531543556</v>
      </c>
      <c r="J10" s="90">
        <v>0</v>
      </c>
      <c r="K10" s="89">
        <v>346.49940000000004</v>
      </c>
      <c r="L10" s="89">
        <v>531.78980000000001</v>
      </c>
      <c r="M10" s="89">
        <v>713.32749999999999</v>
      </c>
      <c r="N10" s="89">
        <v>923.45929999999998</v>
      </c>
      <c r="O10" s="89">
        <v>1030.8102999999999</v>
      </c>
      <c r="P10" s="89">
        <v>1093.2956999999999</v>
      </c>
      <c r="Q10" s="91">
        <v>1131.3761999999999</v>
      </c>
      <c r="R10" s="92"/>
      <c r="S10" s="92"/>
      <c r="T10" s="27"/>
      <c r="U10" s="27"/>
      <c r="V10" s="27"/>
      <c r="W10" s="27"/>
      <c r="X10" s="27"/>
      <c r="Y10" s="27"/>
    </row>
    <row r="11" spans="1:25" s="28" customFormat="1" x14ac:dyDescent="0.25">
      <c r="A11" s="93" t="s">
        <v>30</v>
      </c>
      <c r="B11" s="89">
        <v>0</v>
      </c>
      <c r="C11" s="89">
        <v>3339.7095659165648</v>
      </c>
      <c r="D11" s="89">
        <v>27761.449220124636</v>
      </c>
      <c r="E11" s="89">
        <v>140330.19198104739</v>
      </c>
      <c r="F11" s="89">
        <v>730260.16540825367</v>
      </c>
      <c r="G11" s="89">
        <v>2586309.0038299565</v>
      </c>
      <c r="H11" s="89">
        <v>5746883.1968307504</v>
      </c>
      <c r="I11" s="89">
        <v>9455442.5972700119</v>
      </c>
      <c r="J11" s="90">
        <v>0</v>
      </c>
      <c r="K11" s="89">
        <v>13296.699999999999</v>
      </c>
      <c r="L11" s="89">
        <v>17376.850999999999</v>
      </c>
      <c r="M11" s="89">
        <v>687485.09900000005</v>
      </c>
      <c r="N11" s="89">
        <v>1990730.5340000002</v>
      </c>
      <c r="O11" s="89">
        <v>3411248.0449999999</v>
      </c>
      <c r="P11" s="89">
        <v>5263732.9130000016</v>
      </c>
      <c r="Q11" s="91">
        <v>7443270.5829999996</v>
      </c>
      <c r="R11" s="92"/>
      <c r="S11" s="92"/>
      <c r="T11" s="27"/>
      <c r="U11" s="27"/>
      <c r="V11" s="27"/>
      <c r="W11" s="27"/>
      <c r="X11" s="27"/>
      <c r="Y11" s="27"/>
    </row>
    <row r="12" spans="1:25" s="28" customFormat="1" x14ac:dyDescent="0.25">
      <c r="A12" s="93" t="s">
        <v>7</v>
      </c>
      <c r="B12" s="89">
        <v>0</v>
      </c>
      <c r="C12" s="89">
        <v>20820.937308017164</v>
      </c>
      <c r="D12" s="89">
        <v>146646.6596070677</v>
      </c>
      <c r="E12" s="89">
        <v>899827.51727104199</v>
      </c>
      <c r="F12" s="89">
        <v>4557444.5411562929</v>
      </c>
      <c r="G12" s="89">
        <v>16944943.473339081</v>
      </c>
      <c r="H12" s="89">
        <v>40267631.118297577</v>
      </c>
      <c r="I12" s="89">
        <v>69939674.925804138</v>
      </c>
      <c r="J12" s="90">
        <v>0</v>
      </c>
      <c r="K12" s="89">
        <v>34599.293000000005</v>
      </c>
      <c r="L12" s="89">
        <v>49972.562999999995</v>
      </c>
      <c r="M12" s="89">
        <v>7569755.0580000002</v>
      </c>
      <c r="N12" s="89">
        <v>23485410.357999995</v>
      </c>
      <c r="O12" s="89">
        <v>43177125.263999991</v>
      </c>
      <c r="P12" s="89">
        <v>70367336.66399999</v>
      </c>
      <c r="Q12" s="91">
        <v>106112971.42400001</v>
      </c>
      <c r="R12" s="92"/>
      <c r="S12" s="92"/>
      <c r="T12" s="27"/>
      <c r="U12" s="27"/>
      <c r="V12" s="27"/>
      <c r="W12" s="27"/>
      <c r="X12" s="27"/>
      <c r="Y12" s="27"/>
    </row>
    <row r="13" spans="1:25" s="28" customFormat="1" x14ac:dyDescent="0.25">
      <c r="A13" s="93" t="s">
        <v>31</v>
      </c>
      <c r="B13" s="89">
        <v>0</v>
      </c>
      <c r="C13" s="89">
        <v>1386.8589513003828</v>
      </c>
      <c r="D13" s="89">
        <v>10019.343630992807</v>
      </c>
      <c r="E13" s="89">
        <v>53429.065495729446</v>
      </c>
      <c r="F13" s="89">
        <v>305812.74263560778</v>
      </c>
      <c r="G13" s="89">
        <v>1242472.682669759</v>
      </c>
      <c r="H13" s="89">
        <v>3115855.3841710095</v>
      </c>
      <c r="I13" s="89">
        <v>5753498.0770945549</v>
      </c>
      <c r="J13" s="90">
        <v>0</v>
      </c>
      <c r="K13" s="89">
        <v>2106.0364</v>
      </c>
      <c r="L13" s="89">
        <v>2929.5810000000001</v>
      </c>
      <c r="M13" s="89">
        <v>3608.5219999999999</v>
      </c>
      <c r="N13" s="89">
        <v>4420.3150000000014</v>
      </c>
      <c r="O13" s="89">
        <v>4726.2899999999991</v>
      </c>
      <c r="P13" s="89">
        <v>4625.9089999999997</v>
      </c>
      <c r="Q13" s="91">
        <v>4623.1139999999996</v>
      </c>
      <c r="R13" s="92"/>
      <c r="S13" s="92"/>
      <c r="T13" s="27"/>
      <c r="U13" s="27"/>
      <c r="V13" s="27"/>
      <c r="W13" s="27"/>
      <c r="X13" s="27"/>
      <c r="Y13" s="27"/>
    </row>
    <row r="14" spans="1:25" s="28" customFormat="1" x14ac:dyDescent="0.25">
      <c r="A14" s="93" t="s">
        <v>32</v>
      </c>
      <c r="B14" s="89">
        <v>0</v>
      </c>
      <c r="C14" s="89">
        <v>148.41283232271965</v>
      </c>
      <c r="D14" s="89">
        <v>3003.1877409783197</v>
      </c>
      <c r="E14" s="89">
        <v>15287.969387136402</v>
      </c>
      <c r="F14" s="89">
        <v>54712.193263694651</v>
      </c>
      <c r="G14" s="89">
        <v>172481.88725672665</v>
      </c>
      <c r="H14" s="89">
        <v>362196.56007364392</v>
      </c>
      <c r="I14" s="89">
        <v>562436.30327284348</v>
      </c>
      <c r="J14" s="90">
        <v>0</v>
      </c>
      <c r="K14" s="89">
        <v>464.75899999999996</v>
      </c>
      <c r="L14" s="89">
        <v>694.30300000000011</v>
      </c>
      <c r="M14" s="89">
        <v>16297.508000000002</v>
      </c>
      <c r="N14" s="89">
        <v>46088.853000000003</v>
      </c>
      <c r="O14" s="89">
        <v>88731.725999999981</v>
      </c>
      <c r="P14" s="89">
        <v>142884.231</v>
      </c>
      <c r="Q14" s="91">
        <v>220937.09599999999</v>
      </c>
      <c r="R14" s="92"/>
      <c r="S14" s="92"/>
      <c r="T14" s="27"/>
      <c r="U14" s="27"/>
      <c r="V14" s="27"/>
      <c r="W14" s="27"/>
      <c r="X14" s="27"/>
      <c r="Y14" s="27"/>
    </row>
    <row r="15" spans="1:25" s="28" customFormat="1" x14ac:dyDescent="0.25">
      <c r="A15" s="93" t="s">
        <v>87</v>
      </c>
      <c r="B15" s="89">
        <v>0</v>
      </c>
      <c r="C15" s="89">
        <v>1955.316423554905</v>
      </c>
      <c r="D15" s="89">
        <v>14899.44454864599</v>
      </c>
      <c r="E15" s="89">
        <v>67472.23902028054</v>
      </c>
      <c r="F15" s="89">
        <v>359632.99069553619</v>
      </c>
      <c r="G15" s="89">
        <v>1359082.2597593071</v>
      </c>
      <c r="H15" s="89">
        <v>3066788.8122797017</v>
      </c>
      <c r="I15" s="89">
        <v>5187907.2713851938</v>
      </c>
      <c r="J15" s="90">
        <v>0</v>
      </c>
      <c r="K15" s="89">
        <v>5369.2950000000001</v>
      </c>
      <c r="L15" s="89">
        <v>7351.3809999999985</v>
      </c>
      <c r="M15" s="89">
        <v>65805.880999999994</v>
      </c>
      <c r="N15" s="89">
        <v>177670.38100000002</v>
      </c>
      <c r="O15" s="89">
        <v>337468.31799999997</v>
      </c>
      <c r="P15" s="89">
        <v>541373.42999999982</v>
      </c>
      <c r="Q15" s="91">
        <v>836166.09400000016</v>
      </c>
      <c r="R15" s="92"/>
      <c r="S15" s="92"/>
      <c r="T15" s="27"/>
      <c r="U15" s="27"/>
      <c r="V15" s="27"/>
      <c r="W15" s="27"/>
      <c r="X15" s="27"/>
      <c r="Y15" s="27"/>
    </row>
    <row r="16" spans="1:25" s="28" customFormat="1" x14ac:dyDescent="0.25">
      <c r="A16" s="93" t="s">
        <v>33</v>
      </c>
      <c r="B16" s="89">
        <v>0</v>
      </c>
      <c r="C16" s="89">
        <v>15894.132581306623</v>
      </c>
      <c r="D16" s="89">
        <v>104805.40817603469</v>
      </c>
      <c r="E16" s="89">
        <v>528074.45250451565</v>
      </c>
      <c r="F16" s="89">
        <v>2699157.9599678521</v>
      </c>
      <c r="G16" s="89">
        <v>10882392.714023592</v>
      </c>
      <c r="H16" s="89">
        <v>27011451.275348667</v>
      </c>
      <c r="I16" s="89">
        <v>47947264.137268074</v>
      </c>
      <c r="J16" s="90">
        <v>0</v>
      </c>
      <c r="K16" s="89">
        <v>71330.12</v>
      </c>
      <c r="L16" s="89">
        <v>88593.061000000002</v>
      </c>
      <c r="M16" s="89">
        <v>1482180.274</v>
      </c>
      <c r="N16" s="89">
        <v>4368964.3239999991</v>
      </c>
      <c r="O16" s="89">
        <v>8083008.1559999986</v>
      </c>
      <c r="P16" s="89">
        <v>13167670.556000002</v>
      </c>
      <c r="Q16" s="91">
        <v>19926714.093000006</v>
      </c>
      <c r="R16" s="92"/>
      <c r="S16" s="92"/>
      <c r="T16" s="27"/>
      <c r="U16" s="27"/>
      <c r="V16" s="27"/>
      <c r="W16" s="27"/>
      <c r="X16" s="27"/>
      <c r="Y16" s="27"/>
    </row>
    <row r="17" spans="1:25" s="28" customFormat="1" x14ac:dyDescent="0.25">
      <c r="A17" s="93" t="s">
        <v>34</v>
      </c>
      <c r="B17" s="89">
        <v>0</v>
      </c>
      <c r="C17" s="89">
        <v>1951.6133099386934</v>
      </c>
      <c r="D17" s="89">
        <v>15777.376781916246</v>
      </c>
      <c r="E17" s="89">
        <v>73873.320617713034</v>
      </c>
      <c r="F17" s="89">
        <v>396154.29572761065</v>
      </c>
      <c r="G17" s="89">
        <v>1302213.8724476099</v>
      </c>
      <c r="H17" s="89">
        <v>2842104.8812568192</v>
      </c>
      <c r="I17" s="89">
        <v>4807709.8795771608</v>
      </c>
      <c r="J17" s="90">
        <v>0</v>
      </c>
      <c r="K17" s="89">
        <v>11325.296</v>
      </c>
      <c r="L17" s="89">
        <v>14996.274999999998</v>
      </c>
      <c r="M17" s="89">
        <v>374048.07900000009</v>
      </c>
      <c r="N17" s="89">
        <v>1084382.7550000001</v>
      </c>
      <c r="O17" s="89">
        <v>1916897.0249999999</v>
      </c>
      <c r="P17" s="89">
        <v>3063852.6920000003</v>
      </c>
      <c r="Q17" s="91">
        <v>4476902.7780000009</v>
      </c>
      <c r="R17" s="92"/>
      <c r="S17" s="92"/>
      <c r="T17" s="27"/>
      <c r="U17" s="27"/>
      <c r="V17" s="27"/>
      <c r="W17" s="27"/>
      <c r="X17" s="27"/>
      <c r="Y17" s="27"/>
    </row>
    <row r="18" spans="1:25" s="28" customFormat="1" x14ac:dyDescent="0.25">
      <c r="A18" s="93" t="s">
        <v>35</v>
      </c>
      <c r="B18" s="89">
        <v>0</v>
      </c>
      <c r="C18" s="89">
        <v>18444.700359832495</v>
      </c>
      <c r="D18" s="89">
        <v>115355.11972382666</v>
      </c>
      <c r="E18" s="89">
        <v>742794.03775930405</v>
      </c>
      <c r="F18" s="89">
        <v>4214629.1080117226</v>
      </c>
      <c r="G18" s="89">
        <v>16400327.920913696</v>
      </c>
      <c r="H18" s="89">
        <v>39269775.130748749</v>
      </c>
      <c r="I18" s="89">
        <v>69849392.294883728</v>
      </c>
      <c r="J18" s="90">
        <v>0</v>
      </c>
      <c r="K18" s="89">
        <v>27551.752999999993</v>
      </c>
      <c r="L18" s="89">
        <v>36540.917999999998</v>
      </c>
      <c r="M18" s="89">
        <v>3809230.2940000012</v>
      </c>
      <c r="N18" s="89">
        <v>11183456.005000003</v>
      </c>
      <c r="O18" s="89">
        <v>21056905.463</v>
      </c>
      <c r="P18" s="89">
        <v>33948773.736900009</v>
      </c>
      <c r="Q18" s="91">
        <v>51908360.510439999</v>
      </c>
      <c r="R18" s="92"/>
      <c r="S18" s="92"/>
      <c r="T18" s="27"/>
      <c r="U18" s="27"/>
      <c r="V18" s="27"/>
      <c r="W18" s="27"/>
      <c r="X18" s="27"/>
      <c r="Y18" s="27"/>
    </row>
    <row r="19" spans="1:25" s="28" customFormat="1" x14ac:dyDescent="0.25">
      <c r="A19" s="93" t="s">
        <v>36</v>
      </c>
      <c r="B19" s="89">
        <v>0</v>
      </c>
      <c r="C19" s="89">
        <v>379.71020617987966</v>
      </c>
      <c r="D19" s="89">
        <v>3981.1658140388322</v>
      </c>
      <c r="E19" s="89">
        <v>29981.4503476955</v>
      </c>
      <c r="F19" s="89">
        <v>174397.24775962534</v>
      </c>
      <c r="G19" s="89">
        <v>562129.56137955189</v>
      </c>
      <c r="H19" s="89">
        <v>1191976.0350137949</v>
      </c>
      <c r="I19" s="89">
        <v>1977800.6747365</v>
      </c>
      <c r="J19" s="90">
        <v>0</v>
      </c>
      <c r="K19" s="89">
        <v>2959.18</v>
      </c>
      <c r="L19" s="89">
        <v>3809.5940000000001</v>
      </c>
      <c r="M19" s="89">
        <v>64178.498</v>
      </c>
      <c r="N19" s="89">
        <v>156852.20699999999</v>
      </c>
      <c r="O19" s="89">
        <v>282084.17499999999</v>
      </c>
      <c r="P19" s="89">
        <v>425382.87099999998</v>
      </c>
      <c r="Q19" s="91">
        <v>616200.30299999996</v>
      </c>
      <c r="R19" s="92"/>
      <c r="S19" s="92"/>
      <c r="T19" s="27"/>
      <c r="U19" s="27"/>
      <c r="V19" s="27"/>
      <c r="W19" s="27"/>
      <c r="X19" s="27"/>
      <c r="Y19" s="27"/>
    </row>
    <row r="20" spans="1:25" s="28" customFormat="1" x14ac:dyDescent="0.25">
      <c r="A20" s="93" t="s">
        <v>37</v>
      </c>
      <c r="B20" s="89">
        <v>0</v>
      </c>
      <c r="C20" s="89">
        <v>3733.5112693835986</v>
      </c>
      <c r="D20" s="89">
        <v>26048.157105688006</v>
      </c>
      <c r="E20" s="89">
        <v>112129.80236858131</v>
      </c>
      <c r="F20" s="89">
        <v>507032.86845237017</v>
      </c>
      <c r="G20" s="89">
        <v>1806207.5266242027</v>
      </c>
      <c r="H20" s="89">
        <v>4098731.6226959233</v>
      </c>
      <c r="I20" s="89">
        <v>6855654.2801856995</v>
      </c>
      <c r="J20" s="90">
        <v>0</v>
      </c>
      <c r="K20" s="89">
        <v>17728.451000000001</v>
      </c>
      <c r="L20" s="89">
        <v>25679.252999999997</v>
      </c>
      <c r="M20" s="89">
        <v>687689.55499999993</v>
      </c>
      <c r="N20" s="89">
        <v>2025797.1390000002</v>
      </c>
      <c r="O20" s="89">
        <v>3730569.3630000004</v>
      </c>
      <c r="P20" s="89">
        <v>5988729.0199999996</v>
      </c>
      <c r="Q20" s="91">
        <v>8960972.0370000005</v>
      </c>
      <c r="R20" s="92"/>
      <c r="S20" s="92"/>
      <c r="T20" s="27"/>
      <c r="U20" s="27"/>
      <c r="V20" s="27"/>
      <c r="W20" s="27"/>
      <c r="X20" s="27"/>
      <c r="Y20" s="27"/>
    </row>
    <row r="21" spans="1:25" s="28" customFormat="1" x14ac:dyDescent="0.25">
      <c r="A21" s="93" t="s">
        <v>38</v>
      </c>
      <c r="B21" s="89">
        <v>0</v>
      </c>
      <c r="C21" s="89">
        <v>823.49852782499522</v>
      </c>
      <c r="D21" s="89">
        <v>9349.3117543403059</v>
      </c>
      <c r="E21" s="89">
        <v>46841.999962925918</v>
      </c>
      <c r="F21" s="89">
        <v>225786.49049624801</v>
      </c>
      <c r="G21" s="89">
        <v>716351.28352791083</v>
      </c>
      <c r="H21" s="89">
        <v>1444517.9355144501</v>
      </c>
      <c r="I21" s="89">
        <v>2302471.5450406075</v>
      </c>
      <c r="J21" s="90">
        <v>0</v>
      </c>
      <c r="K21" s="89">
        <v>1436.0119999999999</v>
      </c>
      <c r="L21" s="89">
        <v>1869.125</v>
      </c>
      <c r="M21" s="89">
        <v>2162.971</v>
      </c>
      <c r="N21" s="89">
        <v>2445.2460000000001</v>
      </c>
      <c r="O21" s="89">
        <v>2465.0029999999997</v>
      </c>
      <c r="P21" s="89">
        <v>2312.7249999999999</v>
      </c>
      <c r="Q21" s="91">
        <v>2144.2140000000004</v>
      </c>
      <c r="R21" s="92"/>
      <c r="S21" s="92"/>
      <c r="T21" s="27"/>
      <c r="U21" s="27"/>
      <c r="V21" s="27"/>
      <c r="W21" s="27"/>
      <c r="X21" s="27"/>
      <c r="Y21" s="27"/>
    </row>
    <row r="22" spans="1:25" s="28" customFormat="1" x14ac:dyDescent="0.25">
      <c r="A22" s="93" t="s">
        <v>39</v>
      </c>
      <c r="B22" s="89">
        <v>0</v>
      </c>
      <c r="C22" s="89">
        <v>26898.71056703851</v>
      </c>
      <c r="D22" s="89">
        <v>182279.18216958645</v>
      </c>
      <c r="E22" s="89">
        <v>852529.30372953415</v>
      </c>
      <c r="F22" s="89">
        <v>3543289.9877429008</v>
      </c>
      <c r="G22" s="89">
        <v>11235127.174854279</v>
      </c>
      <c r="H22" s="89">
        <v>24000905.408859253</v>
      </c>
      <c r="I22" s="89">
        <v>38586843.593120575</v>
      </c>
      <c r="J22" s="90">
        <v>0</v>
      </c>
      <c r="K22" s="89">
        <v>42544.73</v>
      </c>
      <c r="L22" s="89">
        <v>54920.996999999996</v>
      </c>
      <c r="M22" s="89">
        <v>2590693.3640000001</v>
      </c>
      <c r="N22" s="89">
        <v>7696253.620000001</v>
      </c>
      <c r="O22" s="89">
        <v>14626551.941000003</v>
      </c>
      <c r="P22" s="89">
        <v>24022834.123999998</v>
      </c>
      <c r="Q22" s="91">
        <v>37009838.842</v>
      </c>
      <c r="R22" s="92"/>
      <c r="S22" s="92"/>
      <c r="T22" s="27"/>
      <c r="U22" s="27"/>
      <c r="V22" s="27"/>
      <c r="W22" s="27"/>
      <c r="X22" s="27"/>
      <c r="Y22" s="27"/>
    </row>
    <row r="23" spans="1:25" s="28" customFormat="1" x14ac:dyDescent="0.25">
      <c r="A23" s="93" t="s">
        <v>40</v>
      </c>
      <c r="B23" s="89">
        <v>0</v>
      </c>
      <c r="C23" s="89">
        <v>719.02929419593431</v>
      </c>
      <c r="D23" s="89">
        <v>3738.1890290998854</v>
      </c>
      <c r="E23" s="89">
        <v>30120.740628335625</v>
      </c>
      <c r="F23" s="89">
        <v>170567.84817017618</v>
      </c>
      <c r="G23" s="89">
        <v>507731.52943700552</v>
      </c>
      <c r="H23" s="89">
        <v>1026288.7081503868</v>
      </c>
      <c r="I23" s="89">
        <v>1607330.8135569098</v>
      </c>
      <c r="J23" s="90">
        <v>0</v>
      </c>
      <c r="K23" s="89">
        <v>2038.5940000000003</v>
      </c>
      <c r="L23" s="89">
        <v>2983.6910000000003</v>
      </c>
      <c r="M23" s="89">
        <v>306420.80199999997</v>
      </c>
      <c r="N23" s="89">
        <v>888853.28399999999</v>
      </c>
      <c r="O23" s="89">
        <v>1725398.193</v>
      </c>
      <c r="P23" s="89">
        <v>2789554.1659999997</v>
      </c>
      <c r="Q23" s="91">
        <v>4322484.3090000004</v>
      </c>
      <c r="R23" s="92"/>
      <c r="S23" s="92"/>
      <c r="T23" s="27"/>
      <c r="U23" s="27"/>
      <c r="V23" s="27"/>
      <c r="W23" s="27"/>
      <c r="X23" s="27"/>
      <c r="Y23" s="27"/>
    </row>
    <row r="24" spans="1:25" s="28" customFormat="1" x14ac:dyDescent="0.25">
      <c r="A24" s="93" t="s">
        <v>41</v>
      </c>
      <c r="B24" s="89">
        <v>0</v>
      </c>
      <c r="C24" s="89">
        <v>30.111576179479016</v>
      </c>
      <c r="D24" s="89">
        <v>1941.0627955221571</v>
      </c>
      <c r="E24" s="89">
        <v>14924.935969756918</v>
      </c>
      <c r="F24" s="89">
        <v>88771.894602105021</v>
      </c>
      <c r="G24" s="89">
        <v>295887.99603283405</v>
      </c>
      <c r="H24" s="89">
        <v>611700.17778873444</v>
      </c>
      <c r="I24" s="89">
        <v>982613.25500905514</v>
      </c>
      <c r="J24" s="90">
        <v>0</v>
      </c>
      <c r="K24" s="89">
        <v>1174.2049999999999</v>
      </c>
      <c r="L24" s="89">
        <v>1762.9989999999998</v>
      </c>
      <c r="M24" s="89">
        <v>2416.2080000000001</v>
      </c>
      <c r="N24" s="89">
        <v>2732.3179999999998</v>
      </c>
      <c r="O24" s="89">
        <v>2626.12</v>
      </c>
      <c r="P24" s="89">
        <v>2350.9759999999997</v>
      </c>
      <c r="Q24" s="91">
        <v>2071.0629999999996</v>
      </c>
      <c r="R24" s="92"/>
      <c r="S24" s="92"/>
      <c r="T24" s="27"/>
      <c r="U24" s="27"/>
      <c r="V24" s="27"/>
      <c r="W24" s="27"/>
      <c r="X24" s="27"/>
      <c r="Y24" s="27"/>
    </row>
    <row r="25" spans="1:25" s="28" customFormat="1" x14ac:dyDescent="0.25">
      <c r="A25" s="93" t="s">
        <v>42</v>
      </c>
      <c r="B25" s="89">
        <v>0</v>
      </c>
      <c r="C25" s="89">
        <v>43.252364075669909</v>
      </c>
      <c r="D25" s="89">
        <v>4374.3613042170182</v>
      </c>
      <c r="E25" s="89">
        <v>20879.18117060326</v>
      </c>
      <c r="F25" s="89">
        <v>93718.822496011868</v>
      </c>
      <c r="G25" s="89">
        <v>300393.05096492177</v>
      </c>
      <c r="H25" s="89">
        <v>632312.88641691208</v>
      </c>
      <c r="I25" s="89">
        <v>981888.07904720306</v>
      </c>
      <c r="J25" s="90">
        <v>0</v>
      </c>
      <c r="K25" s="89">
        <v>480.70409999999998</v>
      </c>
      <c r="L25" s="89">
        <v>733.11609999999996</v>
      </c>
      <c r="M25" s="89">
        <v>919.38959999999997</v>
      </c>
      <c r="N25" s="89">
        <v>1113.6228000000001</v>
      </c>
      <c r="O25" s="89">
        <v>1204.0475999999996</v>
      </c>
      <c r="P25" s="89">
        <v>1208.6873000000001</v>
      </c>
      <c r="Q25" s="91">
        <v>1191.1213</v>
      </c>
      <c r="R25" s="92"/>
      <c r="S25" s="92"/>
      <c r="T25" s="27"/>
      <c r="U25" s="27"/>
      <c r="V25" s="27"/>
      <c r="W25" s="27"/>
      <c r="X25" s="27"/>
      <c r="Y25" s="27"/>
    </row>
    <row r="26" spans="1:25" s="28" customFormat="1" x14ac:dyDescent="0.25">
      <c r="A26" s="88" t="s">
        <v>43</v>
      </c>
      <c r="B26" s="89">
        <v>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0</v>
      </c>
      <c r="I26" s="89">
        <v>0</v>
      </c>
      <c r="J26" s="90">
        <v>0</v>
      </c>
      <c r="K26" s="89">
        <v>0</v>
      </c>
      <c r="L26" s="89">
        <v>0</v>
      </c>
      <c r="M26" s="89">
        <v>0</v>
      </c>
      <c r="N26" s="89">
        <v>0</v>
      </c>
      <c r="O26" s="89">
        <v>0</v>
      </c>
      <c r="P26" s="89">
        <v>0</v>
      </c>
      <c r="Q26" s="91">
        <v>0</v>
      </c>
      <c r="R26" s="92"/>
      <c r="S26" s="92"/>
      <c r="T26" s="27"/>
      <c r="U26" s="27"/>
      <c r="V26" s="27"/>
      <c r="W26" s="27"/>
      <c r="X26" s="27"/>
      <c r="Y26" s="27"/>
    </row>
    <row r="27" spans="1:25" s="28" customFormat="1" x14ac:dyDescent="0.25">
      <c r="A27" s="88" t="s">
        <v>44</v>
      </c>
      <c r="B27" s="89">
        <v>0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90">
        <v>0</v>
      </c>
      <c r="K27" s="89">
        <v>0</v>
      </c>
      <c r="L27" s="89">
        <v>0</v>
      </c>
      <c r="M27" s="89">
        <v>0</v>
      </c>
      <c r="N27" s="89">
        <v>0</v>
      </c>
      <c r="O27" s="89">
        <v>0</v>
      </c>
      <c r="P27" s="89">
        <v>0</v>
      </c>
      <c r="Q27" s="91">
        <v>0</v>
      </c>
      <c r="R27" s="92"/>
      <c r="S27" s="92"/>
      <c r="T27" s="27"/>
      <c r="U27" s="27"/>
      <c r="V27" s="27"/>
      <c r="W27" s="27"/>
      <c r="X27" s="27"/>
      <c r="Y27" s="27"/>
    </row>
    <row r="28" spans="1:25" s="28" customFormat="1" x14ac:dyDescent="0.25">
      <c r="A28" s="93" t="s">
        <v>90</v>
      </c>
      <c r="B28" s="89">
        <v>0</v>
      </c>
      <c r="C28" s="89">
        <v>51.792618023682742</v>
      </c>
      <c r="D28" s="89">
        <v>1015.5219180887798</v>
      </c>
      <c r="E28" s="89">
        <v>3732.3936165194027</v>
      </c>
      <c r="F28" s="89">
        <v>13644.223577575758</v>
      </c>
      <c r="G28" s="89">
        <v>43664.150699041791</v>
      </c>
      <c r="H28" s="89">
        <v>71933.25937725605</v>
      </c>
      <c r="I28" s="89">
        <v>96675.827344879523</v>
      </c>
      <c r="J28" s="90">
        <v>0</v>
      </c>
      <c r="K28" s="89">
        <v>1.64</v>
      </c>
      <c r="L28" s="89">
        <v>2.31</v>
      </c>
      <c r="M28" s="89">
        <v>2.63</v>
      </c>
      <c r="N28" s="89">
        <v>3.09</v>
      </c>
      <c r="O28" s="89">
        <v>3.52</v>
      </c>
      <c r="P28" s="89">
        <v>3.8299999999999996</v>
      </c>
      <c r="Q28" s="91">
        <v>4.03</v>
      </c>
      <c r="R28" s="92"/>
      <c r="S28" s="92"/>
      <c r="T28" s="27"/>
      <c r="U28" s="27"/>
      <c r="V28" s="27"/>
      <c r="W28" s="27"/>
      <c r="X28" s="27"/>
      <c r="Y28" s="27"/>
    </row>
    <row r="29" spans="1:25" s="28" customFormat="1" x14ac:dyDescent="0.25">
      <c r="A29" s="93" t="s">
        <v>45</v>
      </c>
      <c r="B29" s="89">
        <v>0</v>
      </c>
      <c r="C29" s="89">
        <v>3985.9092383994721</v>
      </c>
      <c r="D29" s="89">
        <v>28683.954884763807</v>
      </c>
      <c r="E29" s="89">
        <v>187950.24622231725</v>
      </c>
      <c r="F29" s="89">
        <v>998210.73368191731</v>
      </c>
      <c r="G29" s="89">
        <v>2986678.9209842682</v>
      </c>
      <c r="H29" s="89">
        <v>6042799.3541955948</v>
      </c>
      <c r="I29" s="89">
        <v>9531671.9436645526</v>
      </c>
      <c r="J29" s="90">
        <v>0</v>
      </c>
      <c r="K29" s="89">
        <v>17508.882699999998</v>
      </c>
      <c r="L29" s="89">
        <v>24127.116999999995</v>
      </c>
      <c r="M29" s="89">
        <v>3093746.2860000003</v>
      </c>
      <c r="N29" s="89">
        <v>9135990.8620000016</v>
      </c>
      <c r="O29" s="89">
        <v>17202792.458999999</v>
      </c>
      <c r="P29" s="89">
        <v>27818237.756999999</v>
      </c>
      <c r="Q29" s="91">
        <v>42460345.906000003</v>
      </c>
      <c r="R29" s="92"/>
      <c r="S29" s="92"/>
      <c r="T29" s="27"/>
      <c r="U29" s="27"/>
      <c r="V29" s="27"/>
      <c r="W29" s="27"/>
      <c r="X29" s="27"/>
      <c r="Y29" s="27"/>
    </row>
    <row r="30" spans="1:25" s="28" customFormat="1" x14ac:dyDescent="0.25">
      <c r="A30" s="93" t="s">
        <v>46</v>
      </c>
      <c r="B30" s="89">
        <v>0</v>
      </c>
      <c r="C30" s="89">
        <v>1416.2784043583088</v>
      </c>
      <c r="D30" s="89">
        <v>8510.6828570133075</v>
      </c>
      <c r="E30" s="89">
        <v>45678.942366503179</v>
      </c>
      <c r="F30" s="89">
        <v>230327.28865742686</v>
      </c>
      <c r="G30" s="89">
        <v>775836.37848496449</v>
      </c>
      <c r="H30" s="89">
        <v>1786937.5503063202</v>
      </c>
      <c r="I30" s="89">
        <v>3184100.4297137265</v>
      </c>
      <c r="J30" s="90">
        <v>0</v>
      </c>
      <c r="K30" s="89">
        <v>10892.726000000001</v>
      </c>
      <c r="L30" s="89">
        <v>16091.038000000002</v>
      </c>
      <c r="M30" s="89">
        <v>111805.859</v>
      </c>
      <c r="N30" s="89">
        <v>476556.05700000003</v>
      </c>
      <c r="O30" s="89">
        <v>772385.59399999992</v>
      </c>
      <c r="P30" s="89">
        <v>1035107.1190000001</v>
      </c>
      <c r="Q30" s="91">
        <v>1224285.5979999998</v>
      </c>
      <c r="R30" s="92"/>
      <c r="S30" s="92"/>
      <c r="T30" s="27"/>
      <c r="U30" s="27"/>
      <c r="V30" s="27"/>
      <c r="W30" s="27"/>
      <c r="X30" s="27"/>
      <c r="Y30" s="27"/>
    </row>
    <row r="31" spans="1:25" s="28" customFormat="1" x14ac:dyDescent="0.25">
      <c r="A31" s="93" t="s">
        <v>47</v>
      </c>
      <c r="B31" s="89">
        <v>0</v>
      </c>
      <c r="C31" s="89">
        <v>9137.1411649743095</v>
      </c>
      <c r="D31" s="89">
        <v>69594.569066539407</v>
      </c>
      <c r="E31" s="89">
        <v>437713.83635699749</v>
      </c>
      <c r="F31" s="89">
        <v>2340248.4555542469</v>
      </c>
      <c r="G31" s="89">
        <v>8459244.0557479858</v>
      </c>
      <c r="H31" s="89">
        <v>20045658.285617828</v>
      </c>
      <c r="I31" s="89">
        <v>34890512.969493866</v>
      </c>
      <c r="J31" s="90">
        <v>0</v>
      </c>
      <c r="K31" s="89">
        <v>102063.53300000001</v>
      </c>
      <c r="L31" s="89">
        <v>143174.07999999999</v>
      </c>
      <c r="M31" s="89">
        <v>1522581.8829999999</v>
      </c>
      <c r="N31" s="89">
        <v>4223553.8710000003</v>
      </c>
      <c r="O31" s="89">
        <v>7482116.3250000002</v>
      </c>
      <c r="P31" s="89">
        <v>11701971.183999998</v>
      </c>
      <c r="Q31" s="91">
        <v>17244757.605</v>
      </c>
      <c r="R31" s="92"/>
      <c r="S31" s="92"/>
      <c r="T31" s="27"/>
      <c r="U31" s="27"/>
      <c r="V31" s="27"/>
      <c r="W31" s="27"/>
      <c r="X31" s="27"/>
      <c r="Y31" s="27"/>
    </row>
    <row r="32" spans="1:25" s="28" customFormat="1" x14ac:dyDescent="0.25">
      <c r="A32" s="93" t="s">
        <v>48</v>
      </c>
      <c r="B32" s="89">
        <v>0</v>
      </c>
      <c r="C32" s="89">
        <v>1516.4939906389918</v>
      </c>
      <c r="D32" s="89">
        <v>7855.359183740803</v>
      </c>
      <c r="E32" s="89">
        <v>68049.308038316667</v>
      </c>
      <c r="F32" s="89">
        <v>412901.14667266607</v>
      </c>
      <c r="G32" s="89">
        <v>1281015.5814141035</v>
      </c>
      <c r="H32" s="89">
        <v>2802168.126553297</v>
      </c>
      <c r="I32" s="89">
        <v>4930980.2615642557</v>
      </c>
      <c r="J32" s="90">
        <v>0</v>
      </c>
      <c r="K32" s="89">
        <v>7360.366</v>
      </c>
      <c r="L32" s="89">
        <v>10194.9</v>
      </c>
      <c r="M32" s="89">
        <v>433232.67300000001</v>
      </c>
      <c r="N32" s="89">
        <v>1233915.4989999998</v>
      </c>
      <c r="O32" s="89">
        <v>2370360.5229999996</v>
      </c>
      <c r="P32" s="89">
        <v>3802376.2510000002</v>
      </c>
      <c r="Q32" s="91">
        <v>5855880.4479999989</v>
      </c>
      <c r="R32" s="92"/>
      <c r="S32" s="92"/>
      <c r="T32" s="27"/>
      <c r="U32" s="27"/>
      <c r="V32" s="27"/>
      <c r="W32" s="27"/>
      <c r="X32" s="27"/>
      <c r="Y32" s="27"/>
    </row>
    <row r="33" spans="1:25" s="28" customFormat="1" x14ac:dyDescent="0.25">
      <c r="A33" s="93" t="s">
        <v>49</v>
      </c>
      <c r="B33" s="89">
        <v>0</v>
      </c>
      <c r="C33" s="89">
        <v>1760.3586021868978</v>
      </c>
      <c r="D33" s="89">
        <v>13718.836214393377</v>
      </c>
      <c r="E33" s="89">
        <v>85413.536615669742</v>
      </c>
      <c r="F33" s="89">
        <v>471706.64370059973</v>
      </c>
      <c r="G33" s="89">
        <v>1531393.998414278</v>
      </c>
      <c r="H33" s="89">
        <v>3240291.7319536214</v>
      </c>
      <c r="I33" s="89">
        <v>5262834.0911865234</v>
      </c>
      <c r="J33" s="90">
        <v>0</v>
      </c>
      <c r="K33" s="89">
        <v>13301.411</v>
      </c>
      <c r="L33" s="89">
        <v>19699.684999999998</v>
      </c>
      <c r="M33" s="89">
        <v>1223957.6059999997</v>
      </c>
      <c r="N33" s="89">
        <v>3730197.3519999995</v>
      </c>
      <c r="O33" s="89">
        <v>6937893.6689999998</v>
      </c>
      <c r="P33" s="89">
        <v>11347438.719000004</v>
      </c>
      <c r="Q33" s="91">
        <v>17050242.918000001</v>
      </c>
      <c r="R33" s="92"/>
      <c r="S33" s="92"/>
      <c r="T33" s="27"/>
      <c r="U33" s="27"/>
      <c r="V33" s="27"/>
      <c r="W33" s="27"/>
      <c r="X33" s="27"/>
      <c r="Y33" s="27"/>
    </row>
    <row r="34" spans="1:25" s="28" customFormat="1" x14ac:dyDescent="0.25">
      <c r="A34" s="93" t="s">
        <v>50</v>
      </c>
      <c r="B34" s="94">
        <v>0</v>
      </c>
      <c r="C34" s="94">
        <v>0</v>
      </c>
      <c r="D34" s="94">
        <v>0</v>
      </c>
      <c r="E34" s="94">
        <v>0</v>
      </c>
      <c r="F34" s="94">
        <v>0</v>
      </c>
      <c r="G34" s="94">
        <v>0</v>
      </c>
      <c r="H34" s="94">
        <v>0</v>
      </c>
      <c r="I34" s="94">
        <v>0</v>
      </c>
      <c r="J34" s="95">
        <v>0</v>
      </c>
      <c r="K34" s="94">
        <v>0</v>
      </c>
      <c r="L34" s="94">
        <v>0</v>
      </c>
      <c r="M34" s="94">
        <v>0</v>
      </c>
      <c r="N34" s="94">
        <v>0</v>
      </c>
      <c r="O34" s="94">
        <v>0</v>
      </c>
      <c r="P34" s="94">
        <v>0</v>
      </c>
      <c r="Q34" s="96">
        <v>0</v>
      </c>
      <c r="R34" s="92"/>
      <c r="S34" s="92"/>
      <c r="T34" s="27"/>
      <c r="U34" s="27"/>
      <c r="V34" s="27"/>
      <c r="W34" s="27"/>
      <c r="X34" s="27"/>
      <c r="Y34" s="27"/>
    </row>
    <row r="35" spans="1:25" s="28" customFormat="1" x14ac:dyDescent="0.25">
      <c r="A35" s="93" t="s">
        <v>51</v>
      </c>
      <c r="B35" s="89">
        <v>0</v>
      </c>
      <c r="C35" s="89">
        <v>2381.3606520707253</v>
      </c>
      <c r="D35" s="89">
        <v>16923.25055017136</v>
      </c>
      <c r="E35" s="89">
        <v>107588.85256946088</v>
      </c>
      <c r="F35" s="89">
        <v>596480.66751658928</v>
      </c>
      <c r="G35" s="89">
        <v>2066014.7908329964</v>
      </c>
      <c r="H35" s="89">
        <v>4566903.6293029785</v>
      </c>
      <c r="I35" s="89">
        <v>7669298.0700731277</v>
      </c>
      <c r="J35" s="90">
        <v>0</v>
      </c>
      <c r="K35" s="89">
        <v>9345.9269999999997</v>
      </c>
      <c r="L35" s="89">
        <v>12114.472</v>
      </c>
      <c r="M35" s="89">
        <v>505697.81400000013</v>
      </c>
      <c r="N35" s="89">
        <v>1443040.8550000002</v>
      </c>
      <c r="O35" s="89">
        <v>2772828.8409999995</v>
      </c>
      <c r="P35" s="89">
        <v>4649178.8629999999</v>
      </c>
      <c r="Q35" s="91">
        <v>7300962.1960000005</v>
      </c>
      <c r="R35" s="92"/>
      <c r="S35" s="92"/>
      <c r="T35" s="27"/>
      <c r="U35" s="27"/>
      <c r="V35" s="27"/>
      <c r="W35" s="27"/>
      <c r="X35" s="27"/>
      <c r="Y35" s="27"/>
    </row>
    <row r="36" spans="1:25" s="28" customFormat="1" x14ac:dyDescent="0.25">
      <c r="A36" s="93" t="s">
        <v>52</v>
      </c>
      <c r="B36" s="89">
        <v>0</v>
      </c>
      <c r="C36" s="89">
        <v>224.06655203667469</v>
      </c>
      <c r="D36" s="89">
        <v>5518.3673533611009</v>
      </c>
      <c r="E36" s="89">
        <v>33764.89280955866</v>
      </c>
      <c r="F36" s="89">
        <v>186637.64653727412</v>
      </c>
      <c r="G36" s="89">
        <v>618050.03825575125</v>
      </c>
      <c r="H36" s="89">
        <v>1320750.0077784061</v>
      </c>
      <c r="I36" s="89">
        <v>2138190.8117234707</v>
      </c>
      <c r="J36" s="90">
        <v>0</v>
      </c>
      <c r="K36" s="89">
        <v>1444.2930000000001</v>
      </c>
      <c r="L36" s="89">
        <v>2246.0210000000002</v>
      </c>
      <c r="M36" s="89">
        <v>2930.2959999999998</v>
      </c>
      <c r="N36" s="89">
        <v>3284.1729999999998</v>
      </c>
      <c r="O36" s="89">
        <v>3149.1300000000006</v>
      </c>
      <c r="P36" s="89">
        <v>2795.0929999999998</v>
      </c>
      <c r="Q36" s="91">
        <v>2506.3980000000006</v>
      </c>
      <c r="R36" s="92"/>
      <c r="S36" s="92"/>
      <c r="T36" s="27"/>
      <c r="U36" s="27"/>
      <c r="V36" s="27"/>
      <c r="W36" s="27"/>
      <c r="X36" s="27"/>
      <c r="Y36" s="27"/>
    </row>
    <row r="37" spans="1:25" s="28" customFormat="1" x14ac:dyDescent="0.25">
      <c r="A37" s="93" t="s">
        <v>53</v>
      </c>
      <c r="B37" s="89">
        <v>0</v>
      </c>
      <c r="C37" s="89">
        <v>501.42004758527037</v>
      </c>
      <c r="D37" s="89">
        <v>7354.8300936818132</v>
      </c>
      <c r="E37" s="89">
        <v>60657.797809690237</v>
      </c>
      <c r="F37" s="89">
        <v>365281.46069496876</v>
      </c>
      <c r="G37" s="89">
        <v>1102173.0998903513</v>
      </c>
      <c r="H37" s="89">
        <v>2240330.4898738861</v>
      </c>
      <c r="I37" s="89">
        <v>3601402.499377728</v>
      </c>
      <c r="J37" s="90">
        <v>0</v>
      </c>
      <c r="K37" s="89">
        <v>14809.960000000001</v>
      </c>
      <c r="L37" s="89">
        <v>21765.778000000002</v>
      </c>
      <c r="M37" s="89">
        <v>722509.45199999993</v>
      </c>
      <c r="N37" s="89">
        <v>2290831.2179999999</v>
      </c>
      <c r="O37" s="89">
        <v>3745517.8450000002</v>
      </c>
      <c r="P37" s="89">
        <v>5781767.4699999997</v>
      </c>
      <c r="Q37" s="91">
        <v>7530266.5779999988</v>
      </c>
      <c r="R37" s="92"/>
      <c r="S37" s="92"/>
      <c r="T37" s="27"/>
      <c r="U37" s="27"/>
      <c r="V37" s="27"/>
      <c r="W37" s="27"/>
      <c r="X37" s="27"/>
      <c r="Y37" s="27"/>
    </row>
    <row r="38" spans="1:25" s="28" customFormat="1" x14ac:dyDescent="0.25">
      <c r="A38" s="93" t="s">
        <v>86</v>
      </c>
      <c r="B38" s="89">
        <v>0</v>
      </c>
      <c r="C38" s="89">
        <v>18696.997462539002</v>
      </c>
      <c r="D38" s="89">
        <v>120748.18810448052</v>
      </c>
      <c r="E38" s="89">
        <v>636198.37038218987</v>
      </c>
      <c r="F38" s="89">
        <v>3076905.402541161</v>
      </c>
      <c r="G38" s="89">
        <v>11746492.599248886</v>
      </c>
      <c r="H38" s="89">
        <v>27898436.532020573</v>
      </c>
      <c r="I38" s="89">
        <v>48011393.642425537</v>
      </c>
      <c r="J38" s="90">
        <v>0</v>
      </c>
      <c r="K38" s="89">
        <v>36496.055</v>
      </c>
      <c r="L38" s="89">
        <v>46124.974000000002</v>
      </c>
      <c r="M38" s="89">
        <v>2362502.0429999996</v>
      </c>
      <c r="N38" s="89">
        <v>6919581.3379999995</v>
      </c>
      <c r="O38" s="89">
        <v>12774999.204</v>
      </c>
      <c r="P38" s="89">
        <v>20438334.026000004</v>
      </c>
      <c r="Q38" s="91">
        <v>30906515.446999997</v>
      </c>
      <c r="R38" s="92"/>
      <c r="S38" s="92"/>
      <c r="T38" s="27"/>
      <c r="U38" s="27"/>
      <c r="V38" s="27"/>
      <c r="W38" s="27"/>
      <c r="X38" s="27"/>
      <c r="Y38" s="27"/>
    </row>
    <row r="39" spans="1:25" s="28" customFormat="1" x14ac:dyDescent="0.25">
      <c r="A39" s="92"/>
      <c r="B39" s="92"/>
      <c r="C39" s="92"/>
      <c r="D39" s="92"/>
      <c r="E39" s="92"/>
      <c r="F39" s="92"/>
      <c r="G39" s="92"/>
      <c r="H39" s="92"/>
      <c r="I39" s="97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27"/>
      <c r="U39" s="27"/>
      <c r="V39" s="27"/>
      <c r="W39" s="27"/>
      <c r="X39" s="27"/>
      <c r="Y39" s="27"/>
    </row>
  </sheetData>
  <pageMargins left="0.7" right="0.7" top="0.78740157499999996" bottom="0.78740157499999996" header="0.3" footer="0.3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79998168889431442"/>
  </sheetPr>
  <dimension ref="A2:T74"/>
  <sheetViews>
    <sheetView zoomScaleNormal="100" workbookViewId="0">
      <pane xSplit="2" ySplit="4" topLeftCell="C33" activePane="bottomRight" state="frozen"/>
      <selection pane="topRight" activeCell="B1" sqref="B1"/>
      <selection pane="bottomLeft" activeCell="A6" sqref="A6"/>
      <selection pane="bottomRight" activeCell="U35" sqref="U35"/>
    </sheetView>
  </sheetViews>
  <sheetFormatPr baseColWidth="10" defaultColWidth="11.42578125" defaultRowHeight="15" x14ac:dyDescent="0.25"/>
  <cols>
    <col min="1" max="3" width="11.42578125" style="48"/>
    <col min="4" max="4" width="11.42578125" style="54"/>
    <col min="5" max="6" width="11.42578125" style="48"/>
    <col min="7" max="7" width="12.7109375" style="48" bestFit="1" customWidth="1"/>
    <col min="8" max="8" width="11.42578125" style="48"/>
    <col min="9" max="9" width="12.42578125" style="48" bestFit="1" customWidth="1"/>
    <col min="10" max="10" width="11.42578125" style="48"/>
    <col min="11" max="11" width="12.42578125" style="48" bestFit="1" customWidth="1"/>
    <col min="12" max="12" width="11.42578125" style="48"/>
    <col min="13" max="13" width="12.42578125" style="48" bestFit="1" customWidth="1"/>
    <col min="14" max="14" width="10.7109375" style="48" bestFit="1" customWidth="1"/>
    <col min="15" max="15" width="12.42578125" style="48" bestFit="1" customWidth="1"/>
    <col min="16" max="16" width="12.28515625" style="48" bestFit="1" customWidth="1"/>
    <col min="17" max="18" width="12.42578125" style="48" bestFit="1" customWidth="1"/>
    <col min="19" max="19" width="11.42578125" style="48"/>
    <col min="20" max="20" width="11.42578125" style="24"/>
    <col min="21" max="16384" width="11.42578125" style="1"/>
  </cols>
  <sheetData>
    <row r="2" spans="1:18" x14ac:dyDescent="0.25">
      <c r="A2" s="45" t="s">
        <v>77</v>
      </c>
      <c r="B2" s="45" t="s">
        <v>78</v>
      </c>
      <c r="C2" s="45" t="s">
        <v>79</v>
      </c>
      <c r="D2" s="46" t="s">
        <v>84</v>
      </c>
      <c r="E2" s="47" t="s">
        <v>92</v>
      </c>
      <c r="F2" s="47" t="s">
        <v>93</v>
      </c>
      <c r="G2" s="47"/>
      <c r="H2" s="47"/>
      <c r="I2" s="47"/>
      <c r="J2" s="47"/>
      <c r="K2" s="45"/>
      <c r="L2" s="45"/>
      <c r="M2" s="45"/>
      <c r="N2" s="45"/>
      <c r="O2" s="45"/>
      <c r="P2" s="45"/>
      <c r="Q2" s="45"/>
      <c r="R2" s="45"/>
    </row>
    <row r="3" spans="1:18" ht="34.5" customHeight="1" x14ac:dyDescent="0.25">
      <c r="A3" s="45"/>
      <c r="B3" s="45"/>
      <c r="C3" s="45"/>
      <c r="D3" s="49" t="s">
        <v>221</v>
      </c>
      <c r="E3" s="49" t="s">
        <v>222</v>
      </c>
      <c r="F3" s="50" t="s">
        <v>220</v>
      </c>
      <c r="G3" s="50"/>
      <c r="H3" s="50"/>
      <c r="I3" s="47"/>
      <c r="J3" s="47"/>
      <c r="K3" s="45"/>
      <c r="L3" s="45"/>
      <c r="M3" s="45"/>
      <c r="N3" s="45"/>
      <c r="O3" s="45"/>
      <c r="P3" s="45"/>
      <c r="Q3" s="45"/>
      <c r="R3" s="45"/>
    </row>
    <row r="4" spans="1:18" x14ac:dyDescent="0.25">
      <c r="A4" s="45" t="s">
        <v>101</v>
      </c>
      <c r="B4" s="51" t="s">
        <v>96</v>
      </c>
      <c r="C4" s="51" t="s">
        <v>6</v>
      </c>
      <c r="D4" s="46" t="s">
        <v>102</v>
      </c>
      <c r="E4" s="25" t="s">
        <v>99</v>
      </c>
      <c r="F4" s="25" t="s">
        <v>100</v>
      </c>
      <c r="G4" s="25" t="s">
        <v>98</v>
      </c>
      <c r="H4" s="25" t="s">
        <v>97</v>
      </c>
      <c r="I4" s="52" t="s">
        <v>103</v>
      </c>
      <c r="J4" s="52" t="s">
        <v>104</v>
      </c>
      <c r="K4" s="52" t="s">
        <v>105</v>
      </c>
      <c r="L4" s="52" t="s">
        <v>106</v>
      </c>
      <c r="M4" s="52" t="s">
        <v>107</v>
      </c>
      <c r="N4" s="52" t="s">
        <v>108</v>
      </c>
      <c r="O4" s="45" t="s">
        <v>214</v>
      </c>
      <c r="P4" s="45" t="s">
        <v>215</v>
      </c>
      <c r="Q4" s="45" t="s">
        <v>216</v>
      </c>
      <c r="R4" s="45" t="s">
        <v>217</v>
      </c>
    </row>
    <row r="5" spans="1:18" x14ac:dyDescent="0.25">
      <c r="A5" s="53" t="str">
        <f>C5&amp;"_"&amp;B5</f>
        <v>AL_h2stor</v>
      </c>
      <c r="B5" s="48" t="s">
        <v>94</v>
      </c>
      <c r="C5" s="48" t="s">
        <v>24</v>
      </c>
      <c r="D5" s="54">
        <v>0</v>
      </c>
      <c r="E5" s="55">
        <v>460</v>
      </c>
      <c r="F5" s="55">
        <v>20</v>
      </c>
      <c r="I5" s="48" t="str">
        <f t="shared" ref="I5:I36" si="0">A5</f>
        <v>AL_h2stor</v>
      </c>
      <c r="J5" s="48" t="str">
        <f t="shared" ref="J5:J36" si="1">B5</f>
        <v>h2stor</v>
      </c>
      <c r="K5" s="48" t="str">
        <f t="shared" ref="K5:K36" si="2">A5</f>
        <v>AL_h2stor</v>
      </c>
      <c r="L5" s="48" t="str">
        <f t="shared" ref="L5:L36" si="3">C5</f>
        <v>AL</v>
      </c>
      <c r="M5" s="48" t="str">
        <f t="shared" ref="M5:M36" si="4">A5</f>
        <v>AL_h2stor</v>
      </c>
      <c r="N5" s="56" t="s">
        <v>109</v>
      </c>
      <c r="O5" s="48" t="s">
        <v>144</v>
      </c>
      <c r="P5" s="48" t="s">
        <v>19</v>
      </c>
      <c r="Q5" s="48" t="s">
        <v>144</v>
      </c>
      <c r="R5" s="48" t="s">
        <v>179</v>
      </c>
    </row>
    <row r="6" spans="1:18" x14ac:dyDescent="0.25">
      <c r="A6" s="53" t="str">
        <f t="shared" ref="A6:A73" si="5">C6&amp;"_"&amp;B6</f>
        <v>AT_h2stor</v>
      </c>
      <c r="B6" s="48" t="s">
        <v>94</v>
      </c>
      <c r="C6" s="48" t="s">
        <v>25</v>
      </c>
      <c r="D6" s="54">
        <v>0</v>
      </c>
      <c r="E6" s="55">
        <v>460</v>
      </c>
      <c r="F6" s="55">
        <v>20</v>
      </c>
      <c r="I6" s="48" t="str">
        <f t="shared" si="0"/>
        <v>AT_h2stor</v>
      </c>
      <c r="J6" s="48" t="str">
        <f t="shared" si="1"/>
        <v>h2stor</v>
      </c>
      <c r="K6" s="48" t="str">
        <f t="shared" si="2"/>
        <v>AT_h2stor</v>
      </c>
      <c r="L6" s="48" t="str">
        <f t="shared" si="3"/>
        <v>AT</v>
      </c>
      <c r="M6" s="48" t="str">
        <f t="shared" si="4"/>
        <v>AT_h2stor</v>
      </c>
      <c r="N6" s="56" t="s">
        <v>110</v>
      </c>
      <c r="O6" s="48" t="s">
        <v>145</v>
      </c>
      <c r="P6" s="48" t="s">
        <v>19</v>
      </c>
      <c r="Q6" s="48" t="s">
        <v>145</v>
      </c>
      <c r="R6" s="48" t="s">
        <v>180</v>
      </c>
    </row>
    <row r="7" spans="1:18" x14ac:dyDescent="0.25">
      <c r="A7" s="53" t="str">
        <f t="shared" si="5"/>
        <v>BA_h2stor</v>
      </c>
      <c r="B7" s="48" t="s">
        <v>94</v>
      </c>
      <c r="C7" s="48" t="s">
        <v>26</v>
      </c>
      <c r="D7" s="54">
        <v>0</v>
      </c>
      <c r="E7" s="55">
        <v>460</v>
      </c>
      <c r="F7" s="55">
        <v>20</v>
      </c>
      <c r="I7" s="48" t="str">
        <f t="shared" si="0"/>
        <v>BA_h2stor</v>
      </c>
      <c r="J7" s="48" t="str">
        <f t="shared" si="1"/>
        <v>h2stor</v>
      </c>
      <c r="K7" s="48" t="str">
        <f t="shared" si="2"/>
        <v>BA_h2stor</v>
      </c>
      <c r="L7" s="48" t="str">
        <f t="shared" si="3"/>
        <v>BA</v>
      </c>
      <c r="M7" s="48" t="str">
        <f t="shared" si="4"/>
        <v>BA_h2stor</v>
      </c>
      <c r="N7" s="56" t="s">
        <v>111</v>
      </c>
      <c r="O7" s="48" t="s">
        <v>146</v>
      </c>
      <c r="P7" s="48" t="s">
        <v>19</v>
      </c>
      <c r="Q7" s="48" t="s">
        <v>146</v>
      </c>
      <c r="R7" s="48" t="s">
        <v>181</v>
      </c>
    </row>
    <row r="8" spans="1:18" x14ac:dyDescent="0.25">
      <c r="A8" s="53" t="str">
        <f t="shared" si="5"/>
        <v>BE_h2stor</v>
      </c>
      <c r="B8" s="48" t="s">
        <v>94</v>
      </c>
      <c r="C8" s="48" t="s">
        <v>27</v>
      </c>
      <c r="D8" s="54">
        <v>0</v>
      </c>
      <c r="E8" s="55">
        <v>460</v>
      </c>
      <c r="F8" s="55">
        <v>20</v>
      </c>
      <c r="I8" s="48" t="str">
        <f t="shared" si="0"/>
        <v>BE_h2stor</v>
      </c>
      <c r="J8" s="48" t="str">
        <f t="shared" si="1"/>
        <v>h2stor</v>
      </c>
      <c r="K8" s="48" t="str">
        <f t="shared" si="2"/>
        <v>BE_h2stor</v>
      </c>
      <c r="L8" s="48" t="str">
        <f t="shared" si="3"/>
        <v>BE</v>
      </c>
      <c r="M8" s="48" t="str">
        <f t="shared" si="4"/>
        <v>BE_h2stor</v>
      </c>
      <c r="N8" s="56" t="s">
        <v>112</v>
      </c>
      <c r="O8" s="48" t="s">
        <v>147</v>
      </c>
      <c r="P8" s="48" t="s">
        <v>19</v>
      </c>
      <c r="Q8" s="48" t="s">
        <v>147</v>
      </c>
      <c r="R8" s="48" t="s">
        <v>182</v>
      </c>
    </row>
    <row r="9" spans="1:18" x14ac:dyDescent="0.25">
      <c r="A9" s="53" t="str">
        <f t="shared" si="5"/>
        <v>BG_h2stor</v>
      </c>
      <c r="B9" s="48" t="s">
        <v>94</v>
      </c>
      <c r="C9" s="48" t="s">
        <v>28</v>
      </c>
      <c r="D9" s="54">
        <v>0</v>
      </c>
      <c r="E9" s="55">
        <v>460</v>
      </c>
      <c r="F9" s="55">
        <v>20</v>
      </c>
      <c r="I9" s="48" t="str">
        <f t="shared" si="0"/>
        <v>BG_h2stor</v>
      </c>
      <c r="J9" s="48" t="str">
        <f t="shared" si="1"/>
        <v>h2stor</v>
      </c>
      <c r="K9" s="48" t="str">
        <f t="shared" si="2"/>
        <v>BG_h2stor</v>
      </c>
      <c r="L9" s="48" t="str">
        <f t="shared" si="3"/>
        <v>BG</v>
      </c>
      <c r="M9" s="48" t="str">
        <f t="shared" si="4"/>
        <v>BG_h2stor</v>
      </c>
      <c r="N9" s="56" t="s">
        <v>113</v>
      </c>
      <c r="O9" s="48" t="s">
        <v>148</v>
      </c>
      <c r="P9" s="48" t="s">
        <v>19</v>
      </c>
      <c r="Q9" s="48" t="s">
        <v>148</v>
      </c>
      <c r="R9" s="48" t="s">
        <v>183</v>
      </c>
    </row>
    <row r="10" spans="1:18" x14ac:dyDescent="0.25">
      <c r="A10" s="53" t="str">
        <f t="shared" si="5"/>
        <v>CH_h2stor</v>
      </c>
      <c r="B10" s="48" t="s">
        <v>94</v>
      </c>
      <c r="C10" s="48" t="s">
        <v>29</v>
      </c>
      <c r="D10" s="54">
        <v>0</v>
      </c>
      <c r="E10" s="55">
        <v>460</v>
      </c>
      <c r="F10" s="55">
        <v>20</v>
      </c>
      <c r="I10" s="48" t="str">
        <f t="shared" si="0"/>
        <v>CH_h2stor</v>
      </c>
      <c r="J10" s="48" t="str">
        <f t="shared" si="1"/>
        <v>h2stor</v>
      </c>
      <c r="K10" s="48" t="str">
        <f t="shared" si="2"/>
        <v>CH_h2stor</v>
      </c>
      <c r="L10" s="48" t="str">
        <f t="shared" si="3"/>
        <v>CH</v>
      </c>
      <c r="M10" s="48" t="str">
        <f t="shared" si="4"/>
        <v>CH_h2stor</v>
      </c>
      <c r="N10" s="56" t="s">
        <v>114</v>
      </c>
      <c r="O10" s="48" t="s">
        <v>149</v>
      </c>
      <c r="P10" s="48" t="s">
        <v>19</v>
      </c>
      <c r="Q10" s="48" t="s">
        <v>149</v>
      </c>
      <c r="R10" s="48" t="s">
        <v>184</v>
      </c>
    </row>
    <row r="11" spans="1:18" x14ac:dyDescent="0.25">
      <c r="A11" s="53" t="str">
        <f t="shared" si="5"/>
        <v>CZ_h2stor</v>
      </c>
      <c r="B11" s="48" t="s">
        <v>94</v>
      </c>
      <c r="C11" s="48" t="s">
        <v>30</v>
      </c>
      <c r="D11" s="54">
        <v>0</v>
      </c>
      <c r="E11" s="55">
        <v>460</v>
      </c>
      <c r="F11" s="55">
        <v>20</v>
      </c>
      <c r="I11" s="48" t="str">
        <f t="shared" si="0"/>
        <v>CZ_h2stor</v>
      </c>
      <c r="J11" s="48" t="str">
        <f t="shared" si="1"/>
        <v>h2stor</v>
      </c>
      <c r="K11" s="48" t="str">
        <f t="shared" si="2"/>
        <v>CZ_h2stor</v>
      </c>
      <c r="L11" s="48" t="str">
        <f t="shared" si="3"/>
        <v>CZ</v>
      </c>
      <c r="M11" s="48" t="str">
        <f t="shared" si="4"/>
        <v>CZ_h2stor</v>
      </c>
      <c r="N11" s="56" t="s">
        <v>115</v>
      </c>
      <c r="O11" s="48" t="s">
        <v>150</v>
      </c>
      <c r="P11" s="48" t="s">
        <v>19</v>
      </c>
      <c r="Q11" s="48" t="s">
        <v>150</v>
      </c>
      <c r="R11" s="48" t="s">
        <v>185</v>
      </c>
    </row>
    <row r="12" spans="1:18" x14ac:dyDescent="0.25">
      <c r="A12" s="53" t="str">
        <f t="shared" si="5"/>
        <v>CY_h2stor</v>
      </c>
      <c r="B12" s="48" t="s">
        <v>94</v>
      </c>
      <c r="C12" s="48" t="s">
        <v>89</v>
      </c>
      <c r="D12" s="54">
        <v>0</v>
      </c>
      <c r="E12" s="55">
        <v>460</v>
      </c>
      <c r="F12" s="55">
        <v>20</v>
      </c>
      <c r="I12" s="48" t="str">
        <f t="shared" si="0"/>
        <v>CY_h2stor</v>
      </c>
      <c r="J12" s="48" t="str">
        <f t="shared" si="1"/>
        <v>h2stor</v>
      </c>
      <c r="K12" s="48" t="str">
        <f t="shared" si="2"/>
        <v>CY_h2stor</v>
      </c>
      <c r="L12" s="48" t="str">
        <f t="shared" si="3"/>
        <v>CY</v>
      </c>
      <c r="M12" s="48" t="str">
        <f t="shared" si="4"/>
        <v>CY_h2stor</v>
      </c>
      <c r="N12" s="56" t="s">
        <v>116</v>
      </c>
      <c r="O12" s="48" t="s">
        <v>151</v>
      </c>
      <c r="P12" s="48" t="s">
        <v>19</v>
      </c>
      <c r="Q12" s="48" t="s">
        <v>151</v>
      </c>
      <c r="R12" s="48" t="s">
        <v>186</v>
      </c>
    </row>
    <row r="13" spans="1:18" x14ac:dyDescent="0.25">
      <c r="A13" s="53" t="str">
        <f t="shared" si="5"/>
        <v>DE_h2stor</v>
      </c>
      <c r="B13" s="48" t="s">
        <v>94</v>
      </c>
      <c r="C13" s="48" t="s">
        <v>7</v>
      </c>
      <c r="D13" s="54">
        <v>0</v>
      </c>
      <c r="E13" s="55">
        <v>460</v>
      </c>
      <c r="F13" s="55">
        <v>20</v>
      </c>
      <c r="I13" s="48" t="str">
        <f t="shared" si="0"/>
        <v>DE_h2stor</v>
      </c>
      <c r="J13" s="48" t="str">
        <f t="shared" si="1"/>
        <v>h2stor</v>
      </c>
      <c r="K13" s="48" t="str">
        <f t="shared" si="2"/>
        <v>DE_h2stor</v>
      </c>
      <c r="L13" s="48" t="str">
        <f t="shared" si="3"/>
        <v>DE</v>
      </c>
      <c r="M13" s="48" t="str">
        <f t="shared" si="4"/>
        <v>DE_h2stor</v>
      </c>
      <c r="N13" s="56" t="s">
        <v>117</v>
      </c>
      <c r="O13" s="48" t="s">
        <v>152</v>
      </c>
      <c r="P13" s="48" t="s">
        <v>19</v>
      </c>
      <c r="Q13" s="48" t="s">
        <v>152</v>
      </c>
      <c r="R13" s="48" t="s">
        <v>187</v>
      </c>
    </row>
    <row r="14" spans="1:18" x14ac:dyDescent="0.25">
      <c r="A14" s="53" t="str">
        <f t="shared" si="5"/>
        <v>DK_h2stor</v>
      </c>
      <c r="B14" s="48" t="s">
        <v>94</v>
      </c>
      <c r="C14" s="48" t="s">
        <v>31</v>
      </c>
      <c r="D14" s="54">
        <v>0</v>
      </c>
      <c r="E14" s="55">
        <v>460</v>
      </c>
      <c r="F14" s="55">
        <v>20</v>
      </c>
      <c r="I14" s="48" t="str">
        <f t="shared" si="0"/>
        <v>DK_h2stor</v>
      </c>
      <c r="J14" s="48" t="str">
        <f t="shared" si="1"/>
        <v>h2stor</v>
      </c>
      <c r="K14" s="48" t="str">
        <f t="shared" si="2"/>
        <v>DK_h2stor</v>
      </c>
      <c r="L14" s="48" t="str">
        <f t="shared" si="3"/>
        <v>DK</v>
      </c>
      <c r="M14" s="48" t="str">
        <f t="shared" si="4"/>
        <v>DK_h2stor</v>
      </c>
      <c r="N14" s="56" t="s">
        <v>118</v>
      </c>
      <c r="O14" s="48" t="s">
        <v>153</v>
      </c>
      <c r="P14" s="48" t="s">
        <v>19</v>
      </c>
      <c r="Q14" s="48" t="s">
        <v>153</v>
      </c>
      <c r="R14" s="48" t="s">
        <v>188</v>
      </c>
    </row>
    <row r="15" spans="1:18" x14ac:dyDescent="0.25">
      <c r="A15" s="53" t="str">
        <f t="shared" si="5"/>
        <v>EE_h2stor</v>
      </c>
      <c r="B15" s="48" t="s">
        <v>94</v>
      </c>
      <c r="C15" s="48" t="s">
        <v>32</v>
      </c>
      <c r="D15" s="54">
        <v>0</v>
      </c>
      <c r="E15" s="55">
        <v>460</v>
      </c>
      <c r="F15" s="55">
        <v>20</v>
      </c>
      <c r="I15" s="48" t="str">
        <f t="shared" si="0"/>
        <v>EE_h2stor</v>
      </c>
      <c r="J15" s="48" t="str">
        <f t="shared" si="1"/>
        <v>h2stor</v>
      </c>
      <c r="K15" s="48" t="str">
        <f t="shared" si="2"/>
        <v>EE_h2stor</v>
      </c>
      <c r="L15" s="48" t="str">
        <f t="shared" si="3"/>
        <v>EE</v>
      </c>
      <c r="M15" s="48" t="str">
        <f t="shared" si="4"/>
        <v>EE_h2stor</v>
      </c>
      <c r="N15" s="56" t="s">
        <v>119</v>
      </c>
      <c r="O15" s="48" t="s">
        <v>154</v>
      </c>
      <c r="P15" s="48" t="s">
        <v>19</v>
      </c>
      <c r="Q15" s="48" t="s">
        <v>154</v>
      </c>
      <c r="R15" s="48" t="s">
        <v>189</v>
      </c>
    </row>
    <row r="16" spans="1:18" x14ac:dyDescent="0.25">
      <c r="A16" s="53" t="str">
        <f t="shared" si="5"/>
        <v>ES_h2stor</v>
      </c>
      <c r="B16" s="48" t="s">
        <v>94</v>
      </c>
      <c r="C16" s="48" t="s">
        <v>33</v>
      </c>
      <c r="D16" s="54">
        <v>0</v>
      </c>
      <c r="E16" s="55">
        <v>460</v>
      </c>
      <c r="F16" s="55">
        <v>20</v>
      </c>
      <c r="I16" s="48" t="str">
        <f t="shared" si="0"/>
        <v>ES_h2stor</v>
      </c>
      <c r="J16" s="48" t="str">
        <f t="shared" si="1"/>
        <v>h2stor</v>
      </c>
      <c r="K16" s="48" t="str">
        <f t="shared" si="2"/>
        <v>ES_h2stor</v>
      </c>
      <c r="L16" s="48" t="str">
        <f t="shared" si="3"/>
        <v>ES</v>
      </c>
      <c r="M16" s="48" t="str">
        <f t="shared" si="4"/>
        <v>ES_h2stor</v>
      </c>
      <c r="N16" s="56" t="s">
        <v>120</v>
      </c>
      <c r="O16" s="48" t="s">
        <v>155</v>
      </c>
      <c r="P16" s="48" t="s">
        <v>19</v>
      </c>
      <c r="Q16" s="48" t="s">
        <v>155</v>
      </c>
      <c r="R16" s="48" t="s">
        <v>190</v>
      </c>
    </row>
    <row r="17" spans="1:18" x14ac:dyDescent="0.25">
      <c r="A17" s="53" t="str">
        <f t="shared" si="5"/>
        <v>FI_h2stor</v>
      </c>
      <c r="B17" s="48" t="s">
        <v>94</v>
      </c>
      <c r="C17" s="48" t="s">
        <v>34</v>
      </c>
      <c r="D17" s="54">
        <v>0</v>
      </c>
      <c r="E17" s="55">
        <v>460</v>
      </c>
      <c r="F17" s="55">
        <v>20</v>
      </c>
      <c r="I17" s="48" t="str">
        <f t="shared" si="0"/>
        <v>FI_h2stor</v>
      </c>
      <c r="J17" s="48" t="str">
        <f t="shared" si="1"/>
        <v>h2stor</v>
      </c>
      <c r="K17" s="48" t="str">
        <f t="shared" si="2"/>
        <v>FI_h2stor</v>
      </c>
      <c r="L17" s="48" t="str">
        <f t="shared" si="3"/>
        <v>FI</v>
      </c>
      <c r="M17" s="48" t="str">
        <f t="shared" si="4"/>
        <v>FI_h2stor</v>
      </c>
      <c r="N17" s="56" t="s">
        <v>121</v>
      </c>
      <c r="O17" s="48" t="s">
        <v>156</v>
      </c>
      <c r="P17" s="48" t="s">
        <v>19</v>
      </c>
      <c r="Q17" s="48" t="s">
        <v>156</v>
      </c>
      <c r="R17" s="48" t="s">
        <v>191</v>
      </c>
    </row>
    <row r="18" spans="1:18" x14ac:dyDescent="0.25">
      <c r="A18" s="53" t="str">
        <f t="shared" si="5"/>
        <v>FR_h2stor</v>
      </c>
      <c r="B18" s="48" t="s">
        <v>94</v>
      </c>
      <c r="C18" s="48" t="s">
        <v>35</v>
      </c>
      <c r="D18" s="54">
        <v>0</v>
      </c>
      <c r="E18" s="55">
        <v>460</v>
      </c>
      <c r="F18" s="55">
        <v>20</v>
      </c>
      <c r="I18" s="48" t="str">
        <f t="shared" si="0"/>
        <v>FR_h2stor</v>
      </c>
      <c r="J18" s="48" t="str">
        <f t="shared" si="1"/>
        <v>h2stor</v>
      </c>
      <c r="K18" s="48" t="str">
        <f t="shared" si="2"/>
        <v>FR_h2stor</v>
      </c>
      <c r="L18" s="48" t="str">
        <f t="shared" si="3"/>
        <v>FR</v>
      </c>
      <c r="M18" s="48" t="str">
        <f t="shared" si="4"/>
        <v>FR_h2stor</v>
      </c>
      <c r="N18" s="56" t="s">
        <v>122</v>
      </c>
      <c r="O18" s="48" t="s">
        <v>157</v>
      </c>
      <c r="P18" s="48" t="s">
        <v>19</v>
      </c>
      <c r="Q18" s="48" t="s">
        <v>157</v>
      </c>
      <c r="R18" s="48" t="s">
        <v>192</v>
      </c>
    </row>
    <row r="19" spans="1:18" x14ac:dyDescent="0.25">
      <c r="A19" s="53" t="str">
        <f t="shared" si="5"/>
        <v>UK_h2stor</v>
      </c>
      <c r="B19" s="48" t="s">
        <v>94</v>
      </c>
      <c r="C19" s="48" t="s">
        <v>86</v>
      </c>
      <c r="D19" s="54">
        <v>0</v>
      </c>
      <c r="E19" s="55">
        <v>460</v>
      </c>
      <c r="F19" s="55">
        <v>20</v>
      </c>
      <c r="I19" s="48" t="str">
        <f t="shared" si="0"/>
        <v>UK_h2stor</v>
      </c>
      <c r="J19" s="48" t="str">
        <f t="shared" si="1"/>
        <v>h2stor</v>
      </c>
      <c r="K19" s="48" t="str">
        <f t="shared" si="2"/>
        <v>UK_h2stor</v>
      </c>
      <c r="L19" s="48" t="str">
        <f t="shared" si="3"/>
        <v>UK</v>
      </c>
      <c r="M19" s="48" t="str">
        <f t="shared" si="4"/>
        <v>UK_h2stor</v>
      </c>
      <c r="N19" s="56" t="s">
        <v>123</v>
      </c>
      <c r="O19" s="48" t="s">
        <v>158</v>
      </c>
      <c r="P19" s="48" t="s">
        <v>19</v>
      </c>
      <c r="Q19" s="48" t="s">
        <v>158</v>
      </c>
      <c r="R19" s="48" t="s">
        <v>193</v>
      </c>
    </row>
    <row r="20" spans="1:18" x14ac:dyDescent="0.25">
      <c r="A20" s="53" t="str">
        <f t="shared" si="5"/>
        <v>EL_h2stor</v>
      </c>
      <c r="B20" s="48" t="s">
        <v>94</v>
      </c>
      <c r="C20" s="48" t="s">
        <v>87</v>
      </c>
      <c r="D20" s="54">
        <v>0</v>
      </c>
      <c r="E20" s="55">
        <v>460</v>
      </c>
      <c r="F20" s="55">
        <v>20</v>
      </c>
      <c r="I20" s="48" t="str">
        <f t="shared" si="0"/>
        <v>EL_h2stor</v>
      </c>
      <c r="J20" s="48" t="str">
        <f t="shared" si="1"/>
        <v>h2stor</v>
      </c>
      <c r="K20" s="48" t="str">
        <f t="shared" si="2"/>
        <v>EL_h2stor</v>
      </c>
      <c r="L20" s="48" t="str">
        <f t="shared" si="3"/>
        <v>EL</v>
      </c>
      <c r="M20" s="48" t="str">
        <f t="shared" si="4"/>
        <v>EL_h2stor</v>
      </c>
      <c r="N20" s="56" t="s">
        <v>124</v>
      </c>
      <c r="O20" s="48" t="s">
        <v>159</v>
      </c>
      <c r="P20" s="48" t="s">
        <v>19</v>
      </c>
      <c r="Q20" s="48" t="s">
        <v>159</v>
      </c>
      <c r="R20" s="48" t="s">
        <v>194</v>
      </c>
    </row>
    <row r="21" spans="1:18" x14ac:dyDescent="0.25">
      <c r="A21" s="53" t="str">
        <f t="shared" si="5"/>
        <v>HR_h2stor</v>
      </c>
      <c r="B21" s="48" t="s">
        <v>94</v>
      </c>
      <c r="C21" s="48" t="s">
        <v>36</v>
      </c>
      <c r="D21" s="54">
        <v>0</v>
      </c>
      <c r="E21" s="55">
        <v>460</v>
      </c>
      <c r="F21" s="55">
        <v>20</v>
      </c>
      <c r="I21" s="48" t="str">
        <f t="shared" si="0"/>
        <v>HR_h2stor</v>
      </c>
      <c r="J21" s="48" t="str">
        <f t="shared" si="1"/>
        <v>h2stor</v>
      </c>
      <c r="K21" s="48" t="str">
        <f t="shared" si="2"/>
        <v>HR_h2stor</v>
      </c>
      <c r="L21" s="48" t="str">
        <f t="shared" si="3"/>
        <v>HR</v>
      </c>
      <c r="M21" s="48" t="str">
        <f t="shared" si="4"/>
        <v>HR_h2stor</v>
      </c>
      <c r="N21" s="56" t="s">
        <v>125</v>
      </c>
      <c r="O21" s="48" t="s">
        <v>160</v>
      </c>
      <c r="P21" s="48" t="s">
        <v>19</v>
      </c>
      <c r="Q21" s="48" t="s">
        <v>160</v>
      </c>
      <c r="R21" s="48" t="s">
        <v>195</v>
      </c>
    </row>
    <row r="22" spans="1:18" x14ac:dyDescent="0.25">
      <c r="A22" s="53" t="str">
        <f t="shared" si="5"/>
        <v>HU_h2stor</v>
      </c>
      <c r="B22" s="48" t="s">
        <v>94</v>
      </c>
      <c r="C22" s="48" t="s">
        <v>37</v>
      </c>
      <c r="D22" s="54">
        <v>0</v>
      </c>
      <c r="E22" s="55">
        <v>460</v>
      </c>
      <c r="F22" s="55">
        <v>20</v>
      </c>
      <c r="I22" s="48" t="str">
        <f t="shared" si="0"/>
        <v>HU_h2stor</v>
      </c>
      <c r="J22" s="48" t="str">
        <f t="shared" si="1"/>
        <v>h2stor</v>
      </c>
      <c r="K22" s="48" t="str">
        <f t="shared" si="2"/>
        <v>HU_h2stor</v>
      </c>
      <c r="L22" s="48" t="str">
        <f t="shared" si="3"/>
        <v>HU</v>
      </c>
      <c r="M22" s="48" t="str">
        <f t="shared" si="4"/>
        <v>HU_h2stor</v>
      </c>
      <c r="N22" s="56" t="s">
        <v>126</v>
      </c>
      <c r="O22" s="48" t="s">
        <v>161</v>
      </c>
      <c r="P22" s="48" t="s">
        <v>19</v>
      </c>
      <c r="Q22" s="48" t="s">
        <v>161</v>
      </c>
      <c r="R22" s="48" t="s">
        <v>196</v>
      </c>
    </row>
    <row r="23" spans="1:18" x14ac:dyDescent="0.25">
      <c r="A23" s="53" t="str">
        <f t="shared" si="5"/>
        <v>IE_h2stor</v>
      </c>
      <c r="B23" s="48" t="s">
        <v>94</v>
      </c>
      <c r="C23" s="48" t="s">
        <v>38</v>
      </c>
      <c r="D23" s="54">
        <v>0</v>
      </c>
      <c r="E23" s="55">
        <v>460</v>
      </c>
      <c r="F23" s="55">
        <v>20</v>
      </c>
      <c r="I23" s="48" t="str">
        <f t="shared" si="0"/>
        <v>IE_h2stor</v>
      </c>
      <c r="J23" s="48" t="str">
        <f t="shared" si="1"/>
        <v>h2stor</v>
      </c>
      <c r="K23" s="48" t="str">
        <f t="shared" si="2"/>
        <v>IE_h2stor</v>
      </c>
      <c r="L23" s="48" t="str">
        <f t="shared" si="3"/>
        <v>IE</v>
      </c>
      <c r="M23" s="48" t="str">
        <f t="shared" si="4"/>
        <v>IE_h2stor</v>
      </c>
      <c r="N23" s="56" t="s">
        <v>127</v>
      </c>
      <c r="O23" s="48" t="s">
        <v>162</v>
      </c>
      <c r="P23" s="48" t="s">
        <v>19</v>
      </c>
      <c r="Q23" s="48" t="s">
        <v>162</v>
      </c>
      <c r="R23" s="48" t="s">
        <v>197</v>
      </c>
    </row>
    <row r="24" spans="1:18" x14ac:dyDescent="0.25">
      <c r="A24" s="53" t="str">
        <f t="shared" si="5"/>
        <v>IT_h2stor</v>
      </c>
      <c r="B24" s="48" t="s">
        <v>94</v>
      </c>
      <c r="C24" s="48" t="s">
        <v>39</v>
      </c>
      <c r="D24" s="54">
        <v>0</v>
      </c>
      <c r="E24" s="55">
        <v>460</v>
      </c>
      <c r="F24" s="55">
        <v>20</v>
      </c>
      <c r="I24" s="48" t="str">
        <f t="shared" si="0"/>
        <v>IT_h2stor</v>
      </c>
      <c r="J24" s="48" t="str">
        <f t="shared" si="1"/>
        <v>h2stor</v>
      </c>
      <c r="K24" s="48" t="str">
        <f t="shared" si="2"/>
        <v>IT_h2stor</v>
      </c>
      <c r="L24" s="48" t="str">
        <f t="shared" si="3"/>
        <v>IT</v>
      </c>
      <c r="M24" s="48" t="str">
        <f t="shared" si="4"/>
        <v>IT_h2stor</v>
      </c>
      <c r="N24" s="56" t="s">
        <v>128</v>
      </c>
      <c r="O24" s="48" t="s">
        <v>163</v>
      </c>
      <c r="P24" s="48" t="s">
        <v>19</v>
      </c>
      <c r="Q24" s="48" t="s">
        <v>163</v>
      </c>
      <c r="R24" s="48" t="s">
        <v>198</v>
      </c>
    </row>
    <row r="25" spans="1:18" x14ac:dyDescent="0.25">
      <c r="A25" s="53" t="str">
        <f t="shared" si="5"/>
        <v>LT_h2stor</v>
      </c>
      <c r="B25" s="48" t="s">
        <v>94</v>
      </c>
      <c r="C25" s="48" t="s">
        <v>40</v>
      </c>
      <c r="D25" s="54">
        <v>0</v>
      </c>
      <c r="E25" s="55">
        <v>460</v>
      </c>
      <c r="F25" s="55">
        <v>20</v>
      </c>
      <c r="I25" s="48" t="str">
        <f t="shared" si="0"/>
        <v>LT_h2stor</v>
      </c>
      <c r="J25" s="48" t="str">
        <f t="shared" si="1"/>
        <v>h2stor</v>
      </c>
      <c r="K25" s="48" t="str">
        <f t="shared" si="2"/>
        <v>LT_h2stor</v>
      </c>
      <c r="L25" s="48" t="str">
        <f t="shared" si="3"/>
        <v>LT</v>
      </c>
      <c r="M25" s="48" t="str">
        <f t="shared" si="4"/>
        <v>LT_h2stor</v>
      </c>
      <c r="N25" s="56" t="s">
        <v>129</v>
      </c>
      <c r="O25" s="48" t="s">
        <v>164</v>
      </c>
      <c r="P25" s="48" t="s">
        <v>19</v>
      </c>
      <c r="Q25" s="48" t="s">
        <v>164</v>
      </c>
      <c r="R25" s="48" t="s">
        <v>199</v>
      </c>
    </row>
    <row r="26" spans="1:18" x14ac:dyDescent="0.25">
      <c r="A26" s="53" t="str">
        <f t="shared" si="5"/>
        <v>LU_h2stor</v>
      </c>
      <c r="B26" s="48" t="s">
        <v>94</v>
      </c>
      <c r="C26" s="48" t="s">
        <v>41</v>
      </c>
      <c r="D26" s="54">
        <v>0</v>
      </c>
      <c r="E26" s="55">
        <v>460</v>
      </c>
      <c r="F26" s="55">
        <v>20</v>
      </c>
      <c r="I26" s="48" t="str">
        <f t="shared" si="0"/>
        <v>LU_h2stor</v>
      </c>
      <c r="J26" s="48" t="str">
        <f t="shared" si="1"/>
        <v>h2stor</v>
      </c>
      <c r="K26" s="48" t="str">
        <f t="shared" si="2"/>
        <v>LU_h2stor</v>
      </c>
      <c r="L26" s="48" t="str">
        <f t="shared" si="3"/>
        <v>LU</v>
      </c>
      <c r="M26" s="48" t="str">
        <f t="shared" si="4"/>
        <v>LU_h2stor</v>
      </c>
      <c r="N26" s="56" t="s">
        <v>130</v>
      </c>
      <c r="O26" s="48" t="s">
        <v>165</v>
      </c>
      <c r="P26" s="48" t="s">
        <v>19</v>
      </c>
      <c r="Q26" s="48" t="s">
        <v>165</v>
      </c>
      <c r="R26" s="48" t="s">
        <v>200</v>
      </c>
    </row>
    <row r="27" spans="1:18" x14ac:dyDescent="0.25">
      <c r="A27" s="53" t="str">
        <f t="shared" si="5"/>
        <v>LV_h2stor</v>
      </c>
      <c r="B27" s="48" t="s">
        <v>94</v>
      </c>
      <c r="C27" s="48" t="s">
        <v>42</v>
      </c>
      <c r="D27" s="54">
        <v>0</v>
      </c>
      <c r="E27" s="55">
        <v>460</v>
      </c>
      <c r="F27" s="55">
        <v>20</v>
      </c>
      <c r="I27" s="48" t="str">
        <f t="shared" si="0"/>
        <v>LV_h2stor</v>
      </c>
      <c r="J27" s="48" t="str">
        <f t="shared" si="1"/>
        <v>h2stor</v>
      </c>
      <c r="K27" s="48" t="str">
        <f t="shared" si="2"/>
        <v>LV_h2stor</v>
      </c>
      <c r="L27" s="48" t="str">
        <f t="shared" si="3"/>
        <v>LV</v>
      </c>
      <c r="M27" s="48" t="str">
        <f t="shared" si="4"/>
        <v>LV_h2stor</v>
      </c>
      <c r="N27" s="56" t="s">
        <v>131</v>
      </c>
      <c r="O27" s="48" t="s">
        <v>166</v>
      </c>
      <c r="P27" s="48" t="s">
        <v>19</v>
      </c>
      <c r="Q27" s="48" t="s">
        <v>166</v>
      </c>
      <c r="R27" s="48" t="s">
        <v>201</v>
      </c>
    </row>
    <row r="28" spans="1:18" x14ac:dyDescent="0.25">
      <c r="A28" s="53" t="str">
        <f t="shared" si="5"/>
        <v>ME_h2stor</v>
      </c>
      <c r="B28" s="48" t="s">
        <v>94</v>
      </c>
      <c r="C28" s="48" t="s">
        <v>43</v>
      </c>
      <c r="D28" s="54">
        <v>0</v>
      </c>
      <c r="E28" s="55">
        <v>460</v>
      </c>
      <c r="F28" s="55">
        <v>20</v>
      </c>
      <c r="I28" s="48" t="str">
        <f t="shared" si="0"/>
        <v>ME_h2stor</v>
      </c>
      <c r="J28" s="48" t="str">
        <f t="shared" si="1"/>
        <v>h2stor</v>
      </c>
      <c r="K28" s="48" t="str">
        <f t="shared" si="2"/>
        <v>ME_h2stor</v>
      </c>
      <c r="L28" s="48" t="str">
        <f t="shared" si="3"/>
        <v>ME</v>
      </c>
      <c r="M28" s="48" t="str">
        <f t="shared" si="4"/>
        <v>ME_h2stor</v>
      </c>
      <c r="N28" s="56" t="s">
        <v>132</v>
      </c>
      <c r="O28" s="48" t="s">
        <v>167</v>
      </c>
      <c r="P28" s="48" t="s">
        <v>19</v>
      </c>
      <c r="Q28" s="48" t="s">
        <v>167</v>
      </c>
      <c r="R28" s="48" t="s">
        <v>202</v>
      </c>
    </row>
    <row r="29" spans="1:18" x14ac:dyDescent="0.25">
      <c r="A29" s="53" t="str">
        <f t="shared" si="5"/>
        <v>MK_h2stor</v>
      </c>
      <c r="B29" s="48" t="s">
        <v>94</v>
      </c>
      <c r="C29" s="48" t="s">
        <v>44</v>
      </c>
      <c r="D29" s="54">
        <v>0</v>
      </c>
      <c r="E29" s="55">
        <v>460</v>
      </c>
      <c r="F29" s="55">
        <v>20</v>
      </c>
      <c r="I29" s="48" t="str">
        <f t="shared" si="0"/>
        <v>MK_h2stor</v>
      </c>
      <c r="J29" s="48" t="str">
        <f t="shared" si="1"/>
        <v>h2stor</v>
      </c>
      <c r="K29" s="48" t="str">
        <f t="shared" si="2"/>
        <v>MK_h2stor</v>
      </c>
      <c r="L29" s="48" t="str">
        <f t="shared" si="3"/>
        <v>MK</v>
      </c>
      <c r="M29" s="48" t="str">
        <f t="shared" si="4"/>
        <v>MK_h2stor</v>
      </c>
      <c r="N29" s="56" t="s">
        <v>133</v>
      </c>
      <c r="O29" s="48" t="s">
        <v>168</v>
      </c>
      <c r="P29" s="48" t="s">
        <v>19</v>
      </c>
      <c r="Q29" s="48" t="s">
        <v>168</v>
      </c>
      <c r="R29" s="48" t="s">
        <v>203</v>
      </c>
    </row>
    <row r="30" spans="1:18" x14ac:dyDescent="0.25">
      <c r="A30" s="53" t="str">
        <f t="shared" si="5"/>
        <v>MT_h2stor</v>
      </c>
      <c r="B30" s="48" t="s">
        <v>94</v>
      </c>
      <c r="C30" s="48" t="s">
        <v>90</v>
      </c>
      <c r="D30" s="54">
        <v>0</v>
      </c>
      <c r="E30" s="55">
        <v>460</v>
      </c>
      <c r="F30" s="55">
        <v>20</v>
      </c>
      <c r="I30" s="48" t="str">
        <f t="shared" si="0"/>
        <v>MT_h2stor</v>
      </c>
      <c r="J30" s="48" t="str">
        <f t="shared" si="1"/>
        <v>h2stor</v>
      </c>
      <c r="K30" s="48" t="str">
        <f t="shared" si="2"/>
        <v>MT_h2stor</v>
      </c>
      <c r="L30" s="48" t="str">
        <f t="shared" si="3"/>
        <v>MT</v>
      </c>
      <c r="M30" s="48" t="str">
        <f t="shared" si="4"/>
        <v>MT_h2stor</v>
      </c>
      <c r="N30" s="56" t="s">
        <v>134</v>
      </c>
      <c r="O30" s="48" t="s">
        <v>169</v>
      </c>
      <c r="P30" s="48" t="s">
        <v>19</v>
      </c>
      <c r="Q30" s="48" t="s">
        <v>169</v>
      </c>
      <c r="R30" s="48" t="s">
        <v>204</v>
      </c>
    </row>
    <row r="31" spans="1:18" x14ac:dyDescent="0.25">
      <c r="A31" s="53" t="str">
        <f t="shared" si="5"/>
        <v>NL_h2stor</v>
      </c>
      <c r="B31" s="48" t="s">
        <v>94</v>
      </c>
      <c r="C31" s="48" t="s">
        <v>45</v>
      </c>
      <c r="D31" s="54">
        <v>0</v>
      </c>
      <c r="E31" s="55">
        <v>460</v>
      </c>
      <c r="F31" s="55">
        <v>20</v>
      </c>
      <c r="I31" s="48" t="str">
        <f t="shared" si="0"/>
        <v>NL_h2stor</v>
      </c>
      <c r="J31" s="48" t="str">
        <f t="shared" si="1"/>
        <v>h2stor</v>
      </c>
      <c r="K31" s="48" t="str">
        <f t="shared" si="2"/>
        <v>NL_h2stor</v>
      </c>
      <c r="L31" s="48" t="str">
        <f t="shared" si="3"/>
        <v>NL</v>
      </c>
      <c r="M31" s="48" t="str">
        <f t="shared" si="4"/>
        <v>NL_h2stor</v>
      </c>
      <c r="N31" s="56" t="s">
        <v>135</v>
      </c>
      <c r="O31" s="48" t="s">
        <v>170</v>
      </c>
      <c r="P31" s="48" t="s">
        <v>19</v>
      </c>
      <c r="Q31" s="48" t="s">
        <v>170</v>
      </c>
      <c r="R31" s="48" t="s">
        <v>205</v>
      </c>
    </row>
    <row r="32" spans="1:18" x14ac:dyDescent="0.25">
      <c r="A32" s="53" t="str">
        <f t="shared" si="5"/>
        <v>NO_h2stor</v>
      </c>
      <c r="B32" s="48" t="s">
        <v>94</v>
      </c>
      <c r="C32" s="48" t="s">
        <v>46</v>
      </c>
      <c r="D32" s="54">
        <v>0</v>
      </c>
      <c r="E32" s="55">
        <v>460</v>
      </c>
      <c r="F32" s="55">
        <v>20</v>
      </c>
      <c r="I32" s="48" t="str">
        <f t="shared" si="0"/>
        <v>NO_h2stor</v>
      </c>
      <c r="J32" s="48" t="str">
        <f t="shared" si="1"/>
        <v>h2stor</v>
      </c>
      <c r="K32" s="48" t="str">
        <f t="shared" si="2"/>
        <v>NO_h2stor</v>
      </c>
      <c r="L32" s="48" t="str">
        <f t="shared" si="3"/>
        <v>NO</v>
      </c>
      <c r="M32" s="48" t="str">
        <f t="shared" si="4"/>
        <v>NO_h2stor</v>
      </c>
      <c r="N32" s="56" t="s">
        <v>136</v>
      </c>
      <c r="O32" s="48" t="s">
        <v>171</v>
      </c>
      <c r="P32" s="48" t="s">
        <v>19</v>
      </c>
      <c r="Q32" s="48" t="s">
        <v>171</v>
      </c>
      <c r="R32" s="48" t="s">
        <v>206</v>
      </c>
    </row>
    <row r="33" spans="1:18" x14ac:dyDescent="0.25">
      <c r="A33" s="53" t="str">
        <f t="shared" si="5"/>
        <v>PL_h2stor</v>
      </c>
      <c r="B33" s="48" t="s">
        <v>94</v>
      </c>
      <c r="C33" s="48" t="s">
        <v>47</v>
      </c>
      <c r="D33" s="54">
        <v>0</v>
      </c>
      <c r="E33" s="55">
        <v>460</v>
      </c>
      <c r="F33" s="55">
        <v>20</v>
      </c>
      <c r="I33" s="48" t="str">
        <f t="shared" si="0"/>
        <v>PL_h2stor</v>
      </c>
      <c r="J33" s="48" t="str">
        <f t="shared" si="1"/>
        <v>h2stor</v>
      </c>
      <c r="K33" s="48" t="str">
        <f t="shared" si="2"/>
        <v>PL_h2stor</v>
      </c>
      <c r="L33" s="48" t="str">
        <f t="shared" si="3"/>
        <v>PL</v>
      </c>
      <c r="M33" s="48" t="str">
        <f t="shared" si="4"/>
        <v>PL_h2stor</v>
      </c>
      <c r="N33" s="56" t="s">
        <v>137</v>
      </c>
      <c r="O33" s="48" t="s">
        <v>172</v>
      </c>
      <c r="P33" s="48" t="s">
        <v>19</v>
      </c>
      <c r="Q33" s="48" t="s">
        <v>172</v>
      </c>
      <c r="R33" s="48" t="s">
        <v>207</v>
      </c>
    </row>
    <row r="34" spans="1:18" x14ac:dyDescent="0.25">
      <c r="A34" s="53" t="str">
        <f t="shared" si="5"/>
        <v>PT_h2stor</v>
      </c>
      <c r="B34" s="48" t="s">
        <v>94</v>
      </c>
      <c r="C34" s="48" t="s">
        <v>48</v>
      </c>
      <c r="D34" s="54">
        <v>0</v>
      </c>
      <c r="E34" s="55">
        <v>460</v>
      </c>
      <c r="F34" s="55">
        <v>20</v>
      </c>
      <c r="I34" s="48" t="str">
        <f t="shared" si="0"/>
        <v>PT_h2stor</v>
      </c>
      <c r="J34" s="48" t="str">
        <f t="shared" si="1"/>
        <v>h2stor</v>
      </c>
      <c r="K34" s="48" t="str">
        <f t="shared" si="2"/>
        <v>PT_h2stor</v>
      </c>
      <c r="L34" s="48" t="str">
        <f t="shared" si="3"/>
        <v>PT</v>
      </c>
      <c r="M34" s="48" t="str">
        <f t="shared" si="4"/>
        <v>PT_h2stor</v>
      </c>
      <c r="N34" s="56" t="s">
        <v>138</v>
      </c>
      <c r="O34" s="48" t="s">
        <v>173</v>
      </c>
      <c r="P34" s="48" t="s">
        <v>19</v>
      </c>
      <c r="Q34" s="48" t="s">
        <v>173</v>
      </c>
      <c r="R34" s="48" t="s">
        <v>208</v>
      </c>
    </row>
    <row r="35" spans="1:18" x14ac:dyDescent="0.25">
      <c r="A35" s="53" t="str">
        <f t="shared" si="5"/>
        <v>RO_h2stor</v>
      </c>
      <c r="B35" s="48" t="s">
        <v>94</v>
      </c>
      <c r="C35" s="48" t="s">
        <v>49</v>
      </c>
      <c r="D35" s="54">
        <v>0</v>
      </c>
      <c r="E35" s="55">
        <v>460</v>
      </c>
      <c r="F35" s="55">
        <v>20</v>
      </c>
      <c r="I35" s="48" t="str">
        <f t="shared" si="0"/>
        <v>RO_h2stor</v>
      </c>
      <c r="J35" s="48" t="str">
        <f t="shared" si="1"/>
        <v>h2stor</v>
      </c>
      <c r="K35" s="48" t="str">
        <f t="shared" si="2"/>
        <v>RO_h2stor</v>
      </c>
      <c r="L35" s="48" t="str">
        <f t="shared" si="3"/>
        <v>RO</v>
      </c>
      <c r="M35" s="48" t="str">
        <f t="shared" si="4"/>
        <v>RO_h2stor</v>
      </c>
      <c r="N35" s="56" t="s">
        <v>139</v>
      </c>
      <c r="O35" s="48" t="s">
        <v>174</v>
      </c>
      <c r="P35" s="48" t="s">
        <v>19</v>
      </c>
      <c r="Q35" s="48" t="s">
        <v>174</v>
      </c>
      <c r="R35" s="48" t="s">
        <v>209</v>
      </c>
    </row>
    <row r="36" spans="1:18" x14ac:dyDescent="0.25">
      <c r="A36" s="53" t="str">
        <f t="shared" si="5"/>
        <v>RS_h2stor</v>
      </c>
      <c r="B36" s="48" t="s">
        <v>94</v>
      </c>
      <c r="C36" s="48" t="s">
        <v>50</v>
      </c>
      <c r="D36" s="54">
        <v>0</v>
      </c>
      <c r="E36" s="55">
        <v>460</v>
      </c>
      <c r="F36" s="55">
        <v>20</v>
      </c>
      <c r="I36" s="48" t="str">
        <f t="shared" si="0"/>
        <v>RS_h2stor</v>
      </c>
      <c r="J36" s="48" t="str">
        <f t="shared" si="1"/>
        <v>h2stor</v>
      </c>
      <c r="K36" s="48" t="str">
        <f t="shared" si="2"/>
        <v>RS_h2stor</v>
      </c>
      <c r="L36" s="48" t="str">
        <f t="shared" si="3"/>
        <v>RS</v>
      </c>
      <c r="M36" s="48" t="str">
        <f t="shared" si="4"/>
        <v>RS_h2stor</v>
      </c>
      <c r="N36" s="56" t="s">
        <v>140</v>
      </c>
      <c r="O36" s="48" t="s">
        <v>175</v>
      </c>
      <c r="P36" s="48" t="s">
        <v>19</v>
      </c>
      <c r="Q36" s="48" t="s">
        <v>175</v>
      </c>
      <c r="R36" s="48" t="s">
        <v>210</v>
      </c>
    </row>
    <row r="37" spans="1:18" x14ac:dyDescent="0.25">
      <c r="A37" s="53" t="str">
        <f t="shared" si="5"/>
        <v>SE_h2stor</v>
      </c>
      <c r="B37" s="48" t="s">
        <v>94</v>
      </c>
      <c r="C37" s="48" t="s">
        <v>51</v>
      </c>
      <c r="D37" s="54">
        <v>0</v>
      </c>
      <c r="E37" s="55">
        <v>460</v>
      </c>
      <c r="F37" s="55">
        <v>20</v>
      </c>
      <c r="I37" s="48" t="str">
        <f t="shared" ref="I37:I73" si="6">A37</f>
        <v>SE_h2stor</v>
      </c>
      <c r="J37" s="48" t="str">
        <f t="shared" ref="J37:J73" si="7">B37</f>
        <v>h2stor</v>
      </c>
      <c r="K37" s="48" t="str">
        <f t="shared" ref="K37:K73" si="8">A37</f>
        <v>SE_h2stor</v>
      </c>
      <c r="L37" s="48" t="str">
        <f t="shared" ref="L37:L73" si="9">C37</f>
        <v>SE</v>
      </c>
      <c r="M37" s="48" t="str">
        <f t="shared" ref="M37:M69" si="10">A37</f>
        <v>SE_h2stor</v>
      </c>
      <c r="N37" s="56" t="s">
        <v>141</v>
      </c>
      <c r="O37" s="48" t="s">
        <v>176</v>
      </c>
      <c r="P37" s="48" t="s">
        <v>19</v>
      </c>
      <c r="Q37" s="48" t="s">
        <v>176</v>
      </c>
      <c r="R37" s="48" t="s">
        <v>211</v>
      </c>
    </row>
    <row r="38" spans="1:18" x14ac:dyDescent="0.25">
      <c r="A38" s="53" t="str">
        <f t="shared" si="5"/>
        <v>SI_h2stor</v>
      </c>
      <c r="B38" s="48" t="s">
        <v>94</v>
      </c>
      <c r="C38" s="48" t="s">
        <v>52</v>
      </c>
      <c r="D38" s="54">
        <v>0</v>
      </c>
      <c r="E38" s="55">
        <v>460</v>
      </c>
      <c r="F38" s="55">
        <v>20</v>
      </c>
      <c r="I38" s="48" t="str">
        <f t="shared" si="6"/>
        <v>SI_h2stor</v>
      </c>
      <c r="J38" s="48" t="str">
        <f t="shared" si="7"/>
        <v>h2stor</v>
      </c>
      <c r="K38" s="48" t="str">
        <f t="shared" si="8"/>
        <v>SI_h2stor</v>
      </c>
      <c r="L38" s="48" t="str">
        <f t="shared" si="9"/>
        <v>SI</v>
      </c>
      <c r="M38" s="48" t="str">
        <f t="shared" si="10"/>
        <v>SI_h2stor</v>
      </c>
      <c r="N38" s="56" t="s">
        <v>142</v>
      </c>
      <c r="O38" s="48" t="s">
        <v>177</v>
      </c>
      <c r="P38" s="48" t="s">
        <v>19</v>
      </c>
      <c r="Q38" s="48" t="s">
        <v>177</v>
      </c>
      <c r="R38" s="48" t="s">
        <v>212</v>
      </c>
    </row>
    <row r="39" spans="1:18" x14ac:dyDescent="0.25">
      <c r="A39" s="53" t="str">
        <f t="shared" si="5"/>
        <v>SK_h2stor</v>
      </c>
      <c r="B39" s="48" t="s">
        <v>94</v>
      </c>
      <c r="C39" s="48" t="s">
        <v>53</v>
      </c>
      <c r="D39" s="54">
        <v>0</v>
      </c>
      <c r="E39" s="55">
        <v>460</v>
      </c>
      <c r="F39" s="55">
        <v>20</v>
      </c>
      <c r="I39" s="48" t="str">
        <f t="shared" si="6"/>
        <v>SK_h2stor</v>
      </c>
      <c r="J39" s="48" t="str">
        <f t="shared" si="7"/>
        <v>h2stor</v>
      </c>
      <c r="K39" s="48" t="str">
        <f t="shared" si="8"/>
        <v>SK_h2stor</v>
      </c>
      <c r="L39" s="48" t="str">
        <f t="shared" si="9"/>
        <v>SK</v>
      </c>
      <c r="M39" s="48" t="str">
        <f t="shared" si="10"/>
        <v>SK_h2stor</v>
      </c>
      <c r="N39" s="56" t="s">
        <v>143</v>
      </c>
      <c r="O39" s="48" t="s">
        <v>178</v>
      </c>
      <c r="P39" s="48" t="s">
        <v>19</v>
      </c>
      <c r="Q39" s="48" t="s">
        <v>178</v>
      </c>
      <c r="R39" s="48" t="s">
        <v>213</v>
      </c>
    </row>
    <row r="40" spans="1:18" x14ac:dyDescent="0.25">
      <c r="A40" s="53" t="str">
        <f t="shared" si="5"/>
        <v>AL_fc</v>
      </c>
      <c r="B40" s="48" t="s">
        <v>95</v>
      </c>
      <c r="C40" s="48" t="s">
        <v>24</v>
      </c>
      <c r="D40" s="54">
        <v>0</v>
      </c>
      <c r="E40" s="55">
        <v>24865</v>
      </c>
      <c r="F40" s="55">
        <v>15</v>
      </c>
      <c r="I40" s="48" t="str">
        <f t="shared" si="6"/>
        <v>AL_fc</v>
      </c>
      <c r="J40" s="48" t="str">
        <f t="shared" si="7"/>
        <v>fc</v>
      </c>
      <c r="K40" s="48" t="str">
        <f t="shared" si="8"/>
        <v>AL_fc</v>
      </c>
      <c r="L40" s="48" t="str">
        <f t="shared" si="9"/>
        <v>AL</v>
      </c>
      <c r="M40" s="48" t="str">
        <f t="shared" si="10"/>
        <v>AL_fc</v>
      </c>
      <c r="N40" s="56" t="str">
        <f>L40&amp;"_"&amp;P40</f>
        <v>AL_p2g</v>
      </c>
      <c r="O40" s="48" t="s">
        <v>179</v>
      </c>
      <c r="P40" s="48" t="s">
        <v>19</v>
      </c>
      <c r="Q40" s="48" t="s">
        <v>179</v>
      </c>
      <c r="R40" s="48" t="s">
        <v>144</v>
      </c>
    </row>
    <row r="41" spans="1:18" x14ac:dyDescent="0.25">
      <c r="A41" s="53" t="str">
        <f t="shared" si="5"/>
        <v>AT_fc</v>
      </c>
      <c r="B41" s="48" t="s">
        <v>95</v>
      </c>
      <c r="C41" s="48" t="s">
        <v>25</v>
      </c>
      <c r="D41" s="54">
        <v>0</v>
      </c>
      <c r="E41" s="55">
        <v>24865</v>
      </c>
      <c r="F41" s="55">
        <v>15</v>
      </c>
      <c r="I41" s="48" t="str">
        <f t="shared" si="6"/>
        <v>AT_fc</v>
      </c>
      <c r="J41" s="48" t="str">
        <f t="shared" si="7"/>
        <v>fc</v>
      </c>
      <c r="K41" s="48" t="str">
        <f t="shared" si="8"/>
        <v>AT_fc</v>
      </c>
      <c r="L41" s="48" t="str">
        <f t="shared" si="9"/>
        <v>AT</v>
      </c>
      <c r="M41" s="48" t="str">
        <f t="shared" si="10"/>
        <v>AT_fc</v>
      </c>
      <c r="N41" s="56" t="str">
        <f t="shared" ref="N41:N74" si="11">L41&amp;"_"&amp;P41</f>
        <v>AT_p2g</v>
      </c>
      <c r="O41" s="48" t="s">
        <v>180</v>
      </c>
      <c r="P41" s="48" t="s">
        <v>19</v>
      </c>
      <c r="Q41" s="48" t="s">
        <v>180</v>
      </c>
      <c r="R41" s="48" t="s">
        <v>145</v>
      </c>
    </row>
    <row r="42" spans="1:18" x14ac:dyDescent="0.25">
      <c r="A42" s="53" t="str">
        <f t="shared" si="5"/>
        <v>BA_fc</v>
      </c>
      <c r="B42" s="48" t="s">
        <v>95</v>
      </c>
      <c r="C42" s="48" t="s">
        <v>26</v>
      </c>
      <c r="D42" s="54">
        <v>0</v>
      </c>
      <c r="E42" s="55">
        <v>24865</v>
      </c>
      <c r="F42" s="55">
        <v>15</v>
      </c>
      <c r="I42" s="48" t="str">
        <f t="shared" si="6"/>
        <v>BA_fc</v>
      </c>
      <c r="J42" s="48" t="str">
        <f t="shared" si="7"/>
        <v>fc</v>
      </c>
      <c r="K42" s="48" t="str">
        <f t="shared" si="8"/>
        <v>BA_fc</v>
      </c>
      <c r="L42" s="48" t="str">
        <f t="shared" si="9"/>
        <v>BA</v>
      </c>
      <c r="M42" s="48" t="str">
        <f t="shared" si="10"/>
        <v>BA_fc</v>
      </c>
      <c r="N42" s="56" t="str">
        <f t="shared" si="11"/>
        <v>BA_p2g</v>
      </c>
      <c r="O42" s="48" t="s">
        <v>181</v>
      </c>
      <c r="P42" s="48" t="s">
        <v>19</v>
      </c>
      <c r="Q42" s="48" t="s">
        <v>181</v>
      </c>
      <c r="R42" s="48" t="s">
        <v>146</v>
      </c>
    </row>
    <row r="43" spans="1:18" x14ac:dyDescent="0.25">
      <c r="A43" s="53" t="str">
        <f t="shared" si="5"/>
        <v>BE_fc</v>
      </c>
      <c r="B43" s="48" t="s">
        <v>95</v>
      </c>
      <c r="C43" s="48" t="s">
        <v>27</v>
      </c>
      <c r="D43" s="54">
        <v>0</v>
      </c>
      <c r="E43" s="55">
        <v>24865</v>
      </c>
      <c r="F43" s="55">
        <v>15</v>
      </c>
      <c r="I43" s="48" t="str">
        <f t="shared" si="6"/>
        <v>BE_fc</v>
      </c>
      <c r="J43" s="48" t="str">
        <f t="shared" si="7"/>
        <v>fc</v>
      </c>
      <c r="K43" s="48" t="str">
        <f t="shared" si="8"/>
        <v>BE_fc</v>
      </c>
      <c r="L43" s="48" t="str">
        <f t="shared" si="9"/>
        <v>BE</v>
      </c>
      <c r="M43" s="48" t="str">
        <f t="shared" si="10"/>
        <v>BE_fc</v>
      </c>
      <c r="N43" s="56" t="str">
        <f t="shared" si="11"/>
        <v>BE_p2g</v>
      </c>
      <c r="O43" s="48" t="s">
        <v>182</v>
      </c>
      <c r="P43" s="48" t="s">
        <v>19</v>
      </c>
      <c r="Q43" s="48" t="s">
        <v>182</v>
      </c>
      <c r="R43" s="48" t="s">
        <v>147</v>
      </c>
    </row>
    <row r="44" spans="1:18" x14ac:dyDescent="0.25">
      <c r="A44" s="53" t="str">
        <f t="shared" si="5"/>
        <v>BG_fc</v>
      </c>
      <c r="B44" s="48" t="s">
        <v>95</v>
      </c>
      <c r="C44" s="48" t="s">
        <v>28</v>
      </c>
      <c r="D44" s="54">
        <v>0</v>
      </c>
      <c r="E44" s="55">
        <v>24865</v>
      </c>
      <c r="F44" s="55">
        <v>15</v>
      </c>
      <c r="I44" s="48" t="str">
        <f t="shared" si="6"/>
        <v>BG_fc</v>
      </c>
      <c r="J44" s="48" t="str">
        <f t="shared" si="7"/>
        <v>fc</v>
      </c>
      <c r="K44" s="48" t="str">
        <f t="shared" si="8"/>
        <v>BG_fc</v>
      </c>
      <c r="L44" s="48" t="str">
        <f t="shared" si="9"/>
        <v>BG</v>
      </c>
      <c r="M44" s="48" t="str">
        <f t="shared" si="10"/>
        <v>BG_fc</v>
      </c>
      <c r="N44" s="56" t="str">
        <f t="shared" si="11"/>
        <v>BG_p2g</v>
      </c>
      <c r="O44" s="48" t="s">
        <v>183</v>
      </c>
      <c r="P44" s="48" t="s">
        <v>19</v>
      </c>
      <c r="Q44" s="48" t="s">
        <v>183</v>
      </c>
      <c r="R44" s="48" t="s">
        <v>148</v>
      </c>
    </row>
    <row r="45" spans="1:18" x14ac:dyDescent="0.25">
      <c r="A45" s="53" t="str">
        <f t="shared" si="5"/>
        <v>CH_fc</v>
      </c>
      <c r="B45" s="48" t="s">
        <v>95</v>
      </c>
      <c r="C45" s="48" t="s">
        <v>29</v>
      </c>
      <c r="D45" s="54">
        <v>0</v>
      </c>
      <c r="E45" s="55">
        <v>24865</v>
      </c>
      <c r="F45" s="55">
        <v>15</v>
      </c>
      <c r="I45" s="48" t="str">
        <f t="shared" si="6"/>
        <v>CH_fc</v>
      </c>
      <c r="J45" s="48" t="str">
        <f t="shared" si="7"/>
        <v>fc</v>
      </c>
      <c r="K45" s="48" t="str">
        <f t="shared" si="8"/>
        <v>CH_fc</v>
      </c>
      <c r="L45" s="48" t="str">
        <f t="shared" si="9"/>
        <v>CH</v>
      </c>
      <c r="M45" s="48" t="str">
        <f t="shared" si="10"/>
        <v>CH_fc</v>
      </c>
      <c r="N45" s="56" t="str">
        <f t="shared" si="11"/>
        <v>CH_p2g</v>
      </c>
      <c r="O45" s="48" t="s">
        <v>184</v>
      </c>
      <c r="P45" s="48" t="s">
        <v>19</v>
      </c>
      <c r="Q45" s="48" t="s">
        <v>184</v>
      </c>
      <c r="R45" s="48" t="s">
        <v>149</v>
      </c>
    </row>
    <row r="46" spans="1:18" x14ac:dyDescent="0.25">
      <c r="A46" s="53" t="str">
        <f t="shared" si="5"/>
        <v>CZ_fc</v>
      </c>
      <c r="B46" s="48" t="s">
        <v>95</v>
      </c>
      <c r="C46" s="48" t="s">
        <v>30</v>
      </c>
      <c r="D46" s="54">
        <v>0</v>
      </c>
      <c r="E46" s="55">
        <v>24865</v>
      </c>
      <c r="F46" s="55">
        <v>15</v>
      </c>
      <c r="I46" s="48" t="str">
        <f t="shared" si="6"/>
        <v>CZ_fc</v>
      </c>
      <c r="J46" s="48" t="str">
        <f t="shared" si="7"/>
        <v>fc</v>
      </c>
      <c r="K46" s="48" t="str">
        <f t="shared" si="8"/>
        <v>CZ_fc</v>
      </c>
      <c r="L46" s="48" t="str">
        <f t="shared" si="9"/>
        <v>CZ</v>
      </c>
      <c r="M46" s="48" t="str">
        <f t="shared" si="10"/>
        <v>CZ_fc</v>
      </c>
      <c r="N46" s="56" t="str">
        <f t="shared" si="11"/>
        <v>CZ_p2g</v>
      </c>
      <c r="O46" s="48" t="s">
        <v>185</v>
      </c>
      <c r="P46" s="48" t="s">
        <v>19</v>
      </c>
      <c r="Q46" s="48" t="s">
        <v>185</v>
      </c>
      <c r="R46" s="48" t="s">
        <v>150</v>
      </c>
    </row>
    <row r="47" spans="1:18" x14ac:dyDescent="0.25">
      <c r="A47" s="53" t="str">
        <f t="shared" si="5"/>
        <v>CY_fc</v>
      </c>
      <c r="B47" s="48" t="s">
        <v>95</v>
      </c>
      <c r="C47" s="48" t="s">
        <v>89</v>
      </c>
      <c r="D47" s="54">
        <v>0</v>
      </c>
      <c r="E47" s="55">
        <v>24865</v>
      </c>
      <c r="F47" s="55">
        <v>15</v>
      </c>
      <c r="I47" s="48" t="str">
        <f t="shared" si="6"/>
        <v>CY_fc</v>
      </c>
      <c r="J47" s="48" t="str">
        <f t="shared" si="7"/>
        <v>fc</v>
      </c>
      <c r="K47" s="48" t="str">
        <f t="shared" si="8"/>
        <v>CY_fc</v>
      </c>
      <c r="L47" s="48" t="str">
        <f t="shared" si="9"/>
        <v>CY</v>
      </c>
      <c r="M47" s="48" t="str">
        <f t="shared" si="10"/>
        <v>CY_fc</v>
      </c>
      <c r="N47" s="56" t="str">
        <f t="shared" si="11"/>
        <v>CY_p2g</v>
      </c>
      <c r="O47" s="48" t="s">
        <v>186</v>
      </c>
      <c r="P47" s="48" t="s">
        <v>19</v>
      </c>
      <c r="Q47" s="48" t="s">
        <v>186</v>
      </c>
      <c r="R47" s="48" t="s">
        <v>151</v>
      </c>
    </row>
    <row r="48" spans="1:18" x14ac:dyDescent="0.25">
      <c r="A48" s="53" t="str">
        <f t="shared" si="5"/>
        <v>DE_fc</v>
      </c>
      <c r="B48" s="48" t="s">
        <v>95</v>
      </c>
      <c r="C48" s="48" t="s">
        <v>7</v>
      </c>
      <c r="D48" s="54">
        <v>0</v>
      </c>
      <c r="E48" s="55">
        <v>24865</v>
      </c>
      <c r="F48" s="55">
        <v>15</v>
      </c>
      <c r="I48" s="48" t="str">
        <f t="shared" si="6"/>
        <v>DE_fc</v>
      </c>
      <c r="J48" s="48" t="str">
        <f t="shared" si="7"/>
        <v>fc</v>
      </c>
      <c r="K48" s="48" t="str">
        <f t="shared" si="8"/>
        <v>DE_fc</v>
      </c>
      <c r="L48" s="48" t="str">
        <f t="shared" si="9"/>
        <v>DE</v>
      </c>
      <c r="M48" s="48" t="str">
        <f t="shared" si="10"/>
        <v>DE_fc</v>
      </c>
      <c r="N48" s="56" t="str">
        <f t="shared" si="11"/>
        <v>DE_p2g</v>
      </c>
      <c r="O48" s="48" t="s">
        <v>187</v>
      </c>
      <c r="P48" s="48" t="s">
        <v>19</v>
      </c>
      <c r="Q48" s="48" t="s">
        <v>187</v>
      </c>
      <c r="R48" s="48" t="s">
        <v>152</v>
      </c>
    </row>
    <row r="49" spans="1:18" x14ac:dyDescent="0.25">
      <c r="A49" s="53" t="str">
        <f t="shared" si="5"/>
        <v>DK_fc</v>
      </c>
      <c r="B49" s="48" t="s">
        <v>95</v>
      </c>
      <c r="C49" s="48" t="s">
        <v>31</v>
      </c>
      <c r="D49" s="54">
        <v>0</v>
      </c>
      <c r="E49" s="55">
        <v>24865</v>
      </c>
      <c r="F49" s="55">
        <v>15</v>
      </c>
      <c r="I49" s="48" t="str">
        <f t="shared" si="6"/>
        <v>DK_fc</v>
      </c>
      <c r="J49" s="48" t="str">
        <f t="shared" si="7"/>
        <v>fc</v>
      </c>
      <c r="K49" s="48" t="str">
        <f t="shared" si="8"/>
        <v>DK_fc</v>
      </c>
      <c r="L49" s="48" t="str">
        <f t="shared" si="9"/>
        <v>DK</v>
      </c>
      <c r="M49" s="48" t="str">
        <f t="shared" si="10"/>
        <v>DK_fc</v>
      </c>
      <c r="N49" s="56" t="str">
        <f t="shared" si="11"/>
        <v>DK_p2g</v>
      </c>
      <c r="O49" s="48" t="s">
        <v>188</v>
      </c>
      <c r="P49" s="48" t="s">
        <v>19</v>
      </c>
      <c r="Q49" s="48" t="s">
        <v>188</v>
      </c>
      <c r="R49" s="48" t="s">
        <v>153</v>
      </c>
    </row>
    <row r="50" spans="1:18" x14ac:dyDescent="0.25">
      <c r="A50" s="53" t="str">
        <f t="shared" si="5"/>
        <v>EE_fc</v>
      </c>
      <c r="B50" s="48" t="s">
        <v>95</v>
      </c>
      <c r="C50" s="48" t="s">
        <v>32</v>
      </c>
      <c r="D50" s="54">
        <v>0</v>
      </c>
      <c r="E50" s="55">
        <v>24865</v>
      </c>
      <c r="F50" s="55">
        <v>15</v>
      </c>
      <c r="I50" s="48" t="str">
        <f t="shared" si="6"/>
        <v>EE_fc</v>
      </c>
      <c r="J50" s="48" t="str">
        <f t="shared" si="7"/>
        <v>fc</v>
      </c>
      <c r="K50" s="48" t="str">
        <f t="shared" si="8"/>
        <v>EE_fc</v>
      </c>
      <c r="L50" s="48" t="str">
        <f t="shared" si="9"/>
        <v>EE</v>
      </c>
      <c r="M50" s="48" t="str">
        <f t="shared" si="10"/>
        <v>EE_fc</v>
      </c>
      <c r="N50" s="56" t="str">
        <f t="shared" si="11"/>
        <v>EE_p2g</v>
      </c>
      <c r="O50" s="48" t="s">
        <v>189</v>
      </c>
      <c r="P50" s="48" t="s">
        <v>19</v>
      </c>
      <c r="Q50" s="48" t="s">
        <v>189</v>
      </c>
      <c r="R50" s="48" t="s">
        <v>154</v>
      </c>
    </row>
    <row r="51" spans="1:18" x14ac:dyDescent="0.25">
      <c r="A51" s="53" t="str">
        <f t="shared" si="5"/>
        <v>ES_fc</v>
      </c>
      <c r="B51" s="48" t="s">
        <v>95</v>
      </c>
      <c r="C51" s="48" t="s">
        <v>33</v>
      </c>
      <c r="D51" s="54">
        <v>0</v>
      </c>
      <c r="E51" s="55">
        <v>24865</v>
      </c>
      <c r="F51" s="55">
        <v>15</v>
      </c>
      <c r="I51" s="48" t="str">
        <f t="shared" si="6"/>
        <v>ES_fc</v>
      </c>
      <c r="J51" s="48" t="str">
        <f t="shared" si="7"/>
        <v>fc</v>
      </c>
      <c r="K51" s="48" t="str">
        <f t="shared" si="8"/>
        <v>ES_fc</v>
      </c>
      <c r="L51" s="48" t="str">
        <f t="shared" si="9"/>
        <v>ES</v>
      </c>
      <c r="M51" s="48" t="str">
        <f t="shared" si="10"/>
        <v>ES_fc</v>
      </c>
      <c r="N51" s="56" t="str">
        <f t="shared" si="11"/>
        <v>ES_p2g</v>
      </c>
      <c r="O51" s="48" t="s">
        <v>190</v>
      </c>
      <c r="P51" s="48" t="s">
        <v>19</v>
      </c>
      <c r="Q51" s="48" t="s">
        <v>190</v>
      </c>
      <c r="R51" s="48" t="s">
        <v>155</v>
      </c>
    </row>
    <row r="52" spans="1:18" x14ac:dyDescent="0.25">
      <c r="A52" s="53" t="str">
        <f t="shared" si="5"/>
        <v>FI_fc</v>
      </c>
      <c r="B52" s="48" t="s">
        <v>95</v>
      </c>
      <c r="C52" s="48" t="s">
        <v>34</v>
      </c>
      <c r="D52" s="54">
        <v>0</v>
      </c>
      <c r="E52" s="55">
        <v>24865</v>
      </c>
      <c r="F52" s="55">
        <v>15</v>
      </c>
      <c r="I52" s="48" t="str">
        <f t="shared" si="6"/>
        <v>FI_fc</v>
      </c>
      <c r="J52" s="48" t="str">
        <f t="shared" si="7"/>
        <v>fc</v>
      </c>
      <c r="K52" s="48" t="str">
        <f t="shared" si="8"/>
        <v>FI_fc</v>
      </c>
      <c r="L52" s="48" t="str">
        <f t="shared" si="9"/>
        <v>FI</v>
      </c>
      <c r="M52" s="48" t="str">
        <f t="shared" si="10"/>
        <v>FI_fc</v>
      </c>
      <c r="N52" s="56" t="str">
        <f t="shared" si="11"/>
        <v>FI_p2g</v>
      </c>
      <c r="O52" s="48" t="s">
        <v>191</v>
      </c>
      <c r="P52" s="48" t="s">
        <v>19</v>
      </c>
      <c r="Q52" s="48" t="s">
        <v>191</v>
      </c>
      <c r="R52" s="48" t="s">
        <v>156</v>
      </c>
    </row>
    <row r="53" spans="1:18" x14ac:dyDescent="0.25">
      <c r="A53" s="53" t="str">
        <f t="shared" si="5"/>
        <v>FR_fc</v>
      </c>
      <c r="B53" s="48" t="s">
        <v>95</v>
      </c>
      <c r="C53" s="48" t="s">
        <v>35</v>
      </c>
      <c r="D53" s="54">
        <v>0</v>
      </c>
      <c r="E53" s="55">
        <v>24865</v>
      </c>
      <c r="F53" s="55">
        <v>15</v>
      </c>
      <c r="I53" s="48" t="str">
        <f t="shared" si="6"/>
        <v>FR_fc</v>
      </c>
      <c r="J53" s="48" t="str">
        <f t="shared" si="7"/>
        <v>fc</v>
      </c>
      <c r="K53" s="48" t="str">
        <f t="shared" si="8"/>
        <v>FR_fc</v>
      </c>
      <c r="L53" s="48" t="str">
        <f t="shared" si="9"/>
        <v>FR</v>
      </c>
      <c r="M53" s="48" t="str">
        <f t="shared" si="10"/>
        <v>FR_fc</v>
      </c>
      <c r="N53" s="56" t="str">
        <f t="shared" si="11"/>
        <v>FR_p2g</v>
      </c>
      <c r="O53" s="48" t="s">
        <v>192</v>
      </c>
      <c r="P53" s="48" t="s">
        <v>19</v>
      </c>
      <c r="Q53" s="48" t="s">
        <v>192</v>
      </c>
      <c r="R53" s="48" t="s">
        <v>157</v>
      </c>
    </row>
    <row r="54" spans="1:18" x14ac:dyDescent="0.25">
      <c r="A54" s="53" t="str">
        <f>C54&amp;"_"&amp;B54</f>
        <v>UK_fc</v>
      </c>
      <c r="B54" s="48" t="s">
        <v>95</v>
      </c>
      <c r="C54" s="48" t="s">
        <v>86</v>
      </c>
      <c r="D54" s="54">
        <v>0</v>
      </c>
      <c r="E54" s="55">
        <v>24865</v>
      </c>
      <c r="F54" s="55">
        <v>15</v>
      </c>
      <c r="I54" s="48" t="str">
        <f t="shared" si="6"/>
        <v>UK_fc</v>
      </c>
      <c r="J54" s="48" t="str">
        <f t="shared" si="7"/>
        <v>fc</v>
      </c>
      <c r="K54" s="48" t="str">
        <f t="shared" si="8"/>
        <v>UK_fc</v>
      </c>
      <c r="L54" s="48" t="str">
        <f t="shared" si="9"/>
        <v>UK</v>
      </c>
      <c r="M54" s="48" t="str">
        <f t="shared" si="10"/>
        <v>UK_fc</v>
      </c>
      <c r="N54" s="56" t="str">
        <f t="shared" si="11"/>
        <v>UK_p2g</v>
      </c>
      <c r="O54" s="48" t="s">
        <v>193</v>
      </c>
      <c r="P54" s="48" t="s">
        <v>19</v>
      </c>
      <c r="Q54" s="48" t="s">
        <v>193</v>
      </c>
      <c r="R54" s="48" t="s">
        <v>158</v>
      </c>
    </row>
    <row r="55" spans="1:18" x14ac:dyDescent="0.25">
      <c r="A55" s="53" t="str">
        <f t="shared" si="5"/>
        <v>EL_fc</v>
      </c>
      <c r="B55" s="48" t="s">
        <v>95</v>
      </c>
      <c r="C55" s="48" t="s">
        <v>87</v>
      </c>
      <c r="D55" s="54">
        <v>0</v>
      </c>
      <c r="E55" s="55">
        <v>24865</v>
      </c>
      <c r="F55" s="55">
        <v>15</v>
      </c>
      <c r="I55" s="48" t="str">
        <f t="shared" si="6"/>
        <v>EL_fc</v>
      </c>
      <c r="J55" s="48" t="str">
        <f t="shared" si="7"/>
        <v>fc</v>
      </c>
      <c r="K55" s="48" t="str">
        <f t="shared" si="8"/>
        <v>EL_fc</v>
      </c>
      <c r="L55" s="48" t="str">
        <f t="shared" si="9"/>
        <v>EL</v>
      </c>
      <c r="M55" s="48" t="str">
        <f t="shared" si="10"/>
        <v>EL_fc</v>
      </c>
      <c r="N55" s="56" t="str">
        <f t="shared" si="11"/>
        <v>EL_p2g</v>
      </c>
      <c r="O55" s="48" t="s">
        <v>194</v>
      </c>
      <c r="P55" s="48" t="s">
        <v>19</v>
      </c>
      <c r="Q55" s="48" t="s">
        <v>194</v>
      </c>
      <c r="R55" s="48" t="s">
        <v>159</v>
      </c>
    </row>
    <row r="56" spans="1:18" x14ac:dyDescent="0.25">
      <c r="A56" s="53" t="str">
        <f t="shared" si="5"/>
        <v>HR_fc</v>
      </c>
      <c r="B56" s="48" t="s">
        <v>95</v>
      </c>
      <c r="C56" s="48" t="s">
        <v>36</v>
      </c>
      <c r="D56" s="54">
        <v>0</v>
      </c>
      <c r="E56" s="55">
        <v>24865</v>
      </c>
      <c r="F56" s="55">
        <v>15</v>
      </c>
      <c r="I56" s="48" t="str">
        <f t="shared" si="6"/>
        <v>HR_fc</v>
      </c>
      <c r="J56" s="48" t="str">
        <f t="shared" si="7"/>
        <v>fc</v>
      </c>
      <c r="K56" s="48" t="str">
        <f t="shared" si="8"/>
        <v>HR_fc</v>
      </c>
      <c r="L56" s="48" t="str">
        <f t="shared" si="9"/>
        <v>HR</v>
      </c>
      <c r="M56" s="48" t="str">
        <f t="shared" si="10"/>
        <v>HR_fc</v>
      </c>
      <c r="N56" s="56" t="str">
        <f t="shared" si="11"/>
        <v>HR_p2g</v>
      </c>
      <c r="O56" s="48" t="s">
        <v>195</v>
      </c>
      <c r="P56" s="48" t="s">
        <v>19</v>
      </c>
      <c r="Q56" s="48" t="s">
        <v>195</v>
      </c>
      <c r="R56" s="48" t="s">
        <v>160</v>
      </c>
    </row>
    <row r="57" spans="1:18" x14ac:dyDescent="0.25">
      <c r="A57" s="53" t="str">
        <f t="shared" si="5"/>
        <v>HU_fc</v>
      </c>
      <c r="B57" s="48" t="s">
        <v>95</v>
      </c>
      <c r="C57" s="48" t="s">
        <v>37</v>
      </c>
      <c r="D57" s="54">
        <v>0</v>
      </c>
      <c r="E57" s="55">
        <v>24865</v>
      </c>
      <c r="F57" s="55">
        <v>15</v>
      </c>
      <c r="I57" s="48" t="str">
        <f t="shared" si="6"/>
        <v>HU_fc</v>
      </c>
      <c r="J57" s="48" t="str">
        <f t="shared" si="7"/>
        <v>fc</v>
      </c>
      <c r="K57" s="48" t="str">
        <f t="shared" si="8"/>
        <v>HU_fc</v>
      </c>
      <c r="L57" s="48" t="str">
        <f t="shared" si="9"/>
        <v>HU</v>
      </c>
      <c r="M57" s="48" t="str">
        <f t="shared" si="10"/>
        <v>HU_fc</v>
      </c>
      <c r="N57" s="56" t="str">
        <f t="shared" si="11"/>
        <v>HU_p2g</v>
      </c>
      <c r="O57" s="48" t="s">
        <v>196</v>
      </c>
      <c r="P57" s="48" t="s">
        <v>19</v>
      </c>
      <c r="Q57" s="48" t="s">
        <v>196</v>
      </c>
      <c r="R57" s="48" t="s">
        <v>161</v>
      </c>
    </row>
    <row r="58" spans="1:18" x14ac:dyDescent="0.25">
      <c r="A58" s="53" t="str">
        <f t="shared" si="5"/>
        <v>IE_fc</v>
      </c>
      <c r="B58" s="48" t="s">
        <v>95</v>
      </c>
      <c r="C58" s="48" t="s">
        <v>38</v>
      </c>
      <c r="D58" s="54">
        <v>0</v>
      </c>
      <c r="E58" s="55">
        <v>24865</v>
      </c>
      <c r="F58" s="55">
        <v>15</v>
      </c>
      <c r="I58" s="48" t="str">
        <f t="shared" si="6"/>
        <v>IE_fc</v>
      </c>
      <c r="J58" s="48" t="str">
        <f t="shared" si="7"/>
        <v>fc</v>
      </c>
      <c r="K58" s="48" t="str">
        <f t="shared" si="8"/>
        <v>IE_fc</v>
      </c>
      <c r="L58" s="48" t="str">
        <f t="shared" si="9"/>
        <v>IE</v>
      </c>
      <c r="M58" s="48" t="str">
        <f t="shared" si="10"/>
        <v>IE_fc</v>
      </c>
      <c r="N58" s="56" t="str">
        <f t="shared" si="11"/>
        <v>IE_p2g</v>
      </c>
      <c r="O58" s="48" t="s">
        <v>197</v>
      </c>
      <c r="P58" s="48" t="s">
        <v>19</v>
      </c>
      <c r="Q58" s="48" t="s">
        <v>197</v>
      </c>
      <c r="R58" s="48" t="s">
        <v>162</v>
      </c>
    </row>
    <row r="59" spans="1:18" x14ac:dyDescent="0.25">
      <c r="A59" s="53" t="str">
        <f t="shared" si="5"/>
        <v>IT_fc</v>
      </c>
      <c r="B59" s="48" t="s">
        <v>95</v>
      </c>
      <c r="C59" s="48" t="s">
        <v>39</v>
      </c>
      <c r="D59" s="54">
        <v>0</v>
      </c>
      <c r="E59" s="55">
        <v>24865</v>
      </c>
      <c r="F59" s="55">
        <v>15</v>
      </c>
      <c r="I59" s="48" t="str">
        <f t="shared" si="6"/>
        <v>IT_fc</v>
      </c>
      <c r="J59" s="48" t="str">
        <f t="shared" si="7"/>
        <v>fc</v>
      </c>
      <c r="K59" s="48" t="str">
        <f t="shared" si="8"/>
        <v>IT_fc</v>
      </c>
      <c r="L59" s="48" t="str">
        <f t="shared" si="9"/>
        <v>IT</v>
      </c>
      <c r="M59" s="48" t="str">
        <f t="shared" si="10"/>
        <v>IT_fc</v>
      </c>
      <c r="N59" s="56" t="str">
        <f t="shared" si="11"/>
        <v>IT_p2g</v>
      </c>
      <c r="O59" s="48" t="s">
        <v>198</v>
      </c>
      <c r="P59" s="48" t="s">
        <v>19</v>
      </c>
      <c r="Q59" s="48" t="s">
        <v>198</v>
      </c>
      <c r="R59" s="48" t="s">
        <v>163</v>
      </c>
    </row>
    <row r="60" spans="1:18" x14ac:dyDescent="0.25">
      <c r="A60" s="53" t="str">
        <f t="shared" si="5"/>
        <v>LT_fc</v>
      </c>
      <c r="B60" s="48" t="s">
        <v>95</v>
      </c>
      <c r="C60" s="48" t="s">
        <v>40</v>
      </c>
      <c r="D60" s="54">
        <v>0</v>
      </c>
      <c r="E60" s="55">
        <v>24865</v>
      </c>
      <c r="F60" s="55">
        <v>15</v>
      </c>
      <c r="I60" s="48" t="str">
        <f t="shared" si="6"/>
        <v>LT_fc</v>
      </c>
      <c r="J60" s="48" t="str">
        <f t="shared" si="7"/>
        <v>fc</v>
      </c>
      <c r="K60" s="48" t="str">
        <f t="shared" si="8"/>
        <v>LT_fc</v>
      </c>
      <c r="L60" s="48" t="str">
        <f t="shared" si="9"/>
        <v>LT</v>
      </c>
      <c r="M60" s="48" t="str">
        <f t="shared" si="10"/>
        <v>LT_fc</v>
      </c>
      <c r="N60" s="56" t="str">
        <f t="shared" si="11"/>
        <v>LT_p2g</v>
      </c>
      <c r="O60" s="48" t="s">
        <v>199</v>
      </c>
      <c r="P60" s="48" t="s">
        <v>19</v>
      </c>
      <c r="Q60" s="48" t="s">
        <v>199</v>
      </c>
      <c r="R60" s="48" t="s">
        <v>164</v>
      </c>
    </row>
    <row r="61" spans="1:18" x14ac:dyDescent="0.25">
      <c r="A61" s="53" t="str">
        <f t="shared" si="5"/>
        <v>LU_fc</v>
      </c>
      <c r="B61" s="48" t="s">
        <v>95</v>
      </c>
      <c r="C61" s="48" t="s">
        <v>41</v>
      </c>
      <c r="D61" s="54">
        <v>0</v>
      </c>
      <c r="E61" s="55">
        <v>24865</v>
      </c>
      <c r="F61" s="55">
        <v>15</v>
      </c>
      <c r="I61" s="48" t="str">
        <f t="shared" si="6"/>
        <v>LU_fc</v>
      </c>
      <c r="J61" s="48" t="str">
        <f t="shared" si="7"/>
        <v>fc</v>
      </c>
      <c r="K61" s="48" t="str">
        <f t="shared" si="8"/>
        <v>LU_fc</v>
      </c>
      <c r="L61" s="48" t="str">
        <f t="shared" si="9"/>
        <v>LU</v>
      </c>
      <c r="M61" s="48" t="str">
        <f t="shared" si="10"/>
        <v>LU_fc</v>
      </c>
      <c r="N61" s="56" t="str">
        <f t="shared" si="11"/>
        <v>LU_p2g</v>
      </c>
      <c r="O61" s="48" t="s">
        <v>200</v>
      </c>
      <c r="P61" s="48" t="s">
        <v>19</v>
      </c>
      <c r="Q61" s="48" t="s">
        <v>200</v>
      </c>
      <c r="R61" s="48" t="s">
        <v>165</v>
      </c>
    </row>
    <row r="62" spans="1:18" x14ac:dyDescent="0.25">
      <c r="A62" s="53" t="str">
        <f t="shared" si="5"/>
        <v>LV_fc</v>
      </c>
      <c r="B62" s="48" t="s">
        <v>95</v>
      </c>
      <c r="C62" s="48" t="s">
        <v>42</v>
      </c>
      <c r="D62" s="54">
        <v>0</v>
      </c>
      <c r="E62" s="55">
        <v>24865</v>
      </c>
      <c r="F62" s="55">
        <v>15</v>
      </c>
      <c r="I62" s="48" t="str">
        <f t="shared" si="6"/>
        <v>LV_fc</v>
      </c>
      <c r="J62" s="48" t="str">
        <f t="shared" si="7"/>
        <v>fc</v>
      </c>
      <c r="K62" s="48" t="str">
        <f t="shared" si="8"/>
        <v>LV_fc</v>
      </c>
      <c r="L62" s="48" t="str">
        <f t="shared" si="9"/>
        <v>LV</v>
      </c>
      <c r="M62" s="48" t="str">
        <f t="shared" si="10"/>
        <v>LV_fc</v>
      </c>
      <c r="N62" s="56" t="str">
        <f t="shared" si="11"/>
        <v>LV_p2g</v>
      </c>
      <c r="O62" s="48" t="s">
        <v>201</v>
      </c>
      <c r="P62" s="48" t="s">
        <v>19</v>
      </c>
      <c r="Q62" s="48" t="s">
        <v>201</v>
      </c>
      <c r="R62" s="48" t="s">
        <v>166</v>
      </c>
    </row>
    <row r="63" spans="1:18" x14ac:dyDescent="0.25">
      <c r="A63" s="53" t="str">
        <f t="shared" si="5"/>
        <v>ME_fc</v>
      </c>
      <c r="B63" s="48" t="s">
        <v>95</v>
      </c>
      <c r="C63" s="48" t="s">
        <v>43</v>
      </c>
      <c r="D63" s="54">
        <v>0</v>
      </c>
      <c r="E63" s="55">
        <v>24865</v>
      </c>
      <c r="F63" s="55">
        <v>15</v>
      </c>
      <c r="I63" s="48" t="str">
        <f t="shared" si="6"/>
        <v>ME_fc</v>
      </c>
      <c r="J63" s="48" t="str">
        <f t="shared" si="7"/>
        <v>fc</v>
      </c>
      <c r="K63" s="48" t="str">
        <f t="shared" si="8"/>
        <v>ME_fc</v>
      </c>
      <c r="L63" s="48" t="str">
        <f t="shared" si="9"/>
        <v>ME</v>
      </c>
      <c r="M63" s="48" t="str">
        <f t="shared" si="10"/>
        <v>ME_fc</v>
      </c>
      <c r="N63" s="56" t="str">
        <f t="shared" si="11"/>
        <v>ME_p2g</v>
      </c>
      <c r="O63" s="48" t="s">
        <v>202</v>
      </c>
      <c r="P63" s="48" t="s">
        <v>19</v>
      </c>
      <c r="Q63" s="48" t="s">
        <v>202</v>
      </c>
      <c r="R63" s="48" t="s">
        <v>167</v>
      </c>
    </row>
    <row r="64" spans="1:18" x14ac:dyDescent="0.25">
      <c r="A64" s="53" t="str">
        <f t="shared" si="5"/>
        <v>MK_fc</v>
      </c>
      <c r="B64" s="48" t="s">
        <v>95</v>
      </c>
      <c r="C64" s="48" t="s">
        <v>44</v>
      </c>
      <c r="D64" s="54">
        <v>0</v>
      </c>
      <c r="E64" s="55">
        <v>24865</v>
      </c>
      <c r="F64" s="55">
        <v>15</v>
      </c>
      <c r="I64" s="48" t="str">
        <f t="shared" si="6"/>
        <v>MK_fc</v>
      </c>
      <c r="J64" s="48" t="str">
        <f t="shared" si="7"/>
        <v>fc</v>
      </c>
      <c r="K64" s="48" t="str">
        <f t="shared" si="8"/>
        <v>MK_fc</v>
      </c>
      <c r="L64" s="48" t="str">
        <f t="shared" si="9"/>
        <v>MK</v>
      </c>
      <c r="M64" s="48" t="str">
        <f t="shared" si="10"/>
        <v>MK_fc</v>
      </c>
      <c r="N64" s="56" t="str">
        <f t="shared" si="11"/>
        <v>MK_p2g</v>
      </c>
      <c r="O64" s="48" t="s">
        <v>203</v>
      </c>
      <c r="P64" s="48" t="s">
        <v>19</v>
      </c>
      <c r="Q64" s="48" t="s">
        <v>203</v>
      </c>
      <c r="R64" s="48" t="s">
        <v>168</v>
      </c>
    </row>
    <row r="65" spans="1:18" x14ac:dyDescent="0.25">
      <c r="A65" s="53" t="str">
        <f t="shared" si="5"/>
        <v>MT_fc</v>
      </c>
      <c r="B65" s="48" t="s">
        <v>95</v>
      </c>
      <c r="C65" s="48" t="s">
        <v>90</v>
      </c>
      <c r="D65" s="54">
        <v>0</v>
      </c>
      <c r="E65" s="55">
        <v>24865</v>
      </c>
      <c r="F65" s="55">
        <v>15</v>
      </c>
      <c r="I65" s="48" t="str">
        <f t="shared" si="6"/>
        <v>MT_fc</v>
      </c>
      <c r="J65" s="48" t="str">
        <f t="shared" si="7"/>
        <v>fc</v>
      </c>
      <c r="K65" s="48" t="str">
        <f t="shared" si="8"/>
        <v>MT_fc</v>
      </c>
      <c r="L65" s="48" t="str">
        <f t="shared" si="9"/>
        <v>MT</v>
      </c>
      <c r="M65" s="48" t="str">
        <f t="shared" si="10"/>
        <v>MT_fc</v>
      </c>
      <c r="N65" s="56" t="str">
        <f t="shared" si="11"/>
        <v>MT_p2g</v>
      </c>
      <c r="O65" s="48" t="s">
        <v>204</v>
      </c>
      <c r="P65" s="48" t="s">
        <v>19</v>
      </c>
      <c r="Q65" s="48" t="s">
        <v>204</v>
      </c>
      <c r="R65" s="48" t="s">
        <v>169</v>
      </c>
    </row>
    <row r="66" spans="1:18" x14ac:dyDescent="0.25">
      <c r="A66" s="53" t="str">
        <f t="shared" si="5"/>
        <v>NL_fc</v>
      </c>
      <c r="B66" s="48" t="s">
        <v>95</v>
      </c>
      <c r="C66" s="48" t="s">
        <v>45</v>
      </c>
      <c r="D66" s="54">
        <v>0</v>
      </c>
      <c r="E66" s="55">
        <v>24865</v>
      </c>
      <c r="F66" s="55">
        <v>15</v>
      </c>
      <c r="I66" s="48" t="str">
        <f t="shared" si="6"/>
        <v>NL_fc</v>
      </c>
      <c r="J66" s="48" t="str">
        <f t="shared" si="7"/>
        <v>fc</v>
      </c>
      <c r="K66" s="48" t="str">
        <f t="shared" si="8"/>
        <v>NL_fc</v>
      </c>
      <c r="L66" s="48" t="str">
        <f t="shared" si="9"/>
        <v>NL</v>
      </c>
      <c r="M66" s="48" t="str">
        <f t="shared" si="10"/>
        <v>NL_fc</v>
      </c>
      <c r="N66" s="56" t="str">
        <f t="shared" si="11"/>
        <v>NL_p2g</v>
      </c>
      <c r="O66" s="48" t="s">
        <v>205</v>
      </c>
      <c r="P66" s="48" t="s">
        <v>19</v>
      </c>
      <c r="Q66" s="48" t="s">
        <v>205</v>
      </c>
      <c r="R66" s="48" t="s">
        <v>170</v>
      </c>
    </row>
    <row r="67" spans="1:18" x14ac:dyDescent="0.25">
      <c r="A67" s="53" t="str">
        <f t="shared" si="5"/>
        <v>NO_fc</v>
      </c>
      <c r="B67" s="48" t="s">
        <v>95</v>
      </c>
      <c r="C67" s="48" t="s">
        <v>46</v>
      </c>
      <c r="D67" s="54">
        <v>0</v>
      </c>
      <c r="E67" s="55">
        <v>24865</v>
      </c>
      <c r="F67" s="55">
        <v>15</v>
      </c>
      <c r="I67" s="48" t="str">
        <f t="shared" si="6"/>
        <v>NO_fc</v>
      </c>
      <c r="J67" s="48" t="str">
        <f t="shared" si="7"/>
        <v>fc</v>
      </c>
      <c r="K67" s="48" t="str">
        <f t="shared" si="8"/>
        <v>NO_fc</v>
      </c>
      <c r="L67" s="48" t="str">
        <f t="shared" si="9"/>
        <v>NO</v>
      </c>
      <c r="M67" s="48" t="str">
        <f t="shared" si="10"/>
        <v>NO_fc</v>
      </c>
      <c r="N67" s="56" t="str">
        <f t="shared" si="11"/>
        <v>NO_p2g</v>
      </c>
      <c r="O67" s="48" t="s">
        <v>206</v>
      </c>
      <c r="P67" s="48" t="s">
        <v>19</v>
      </c>
      <c r="Q67" s="48" t="s">
        <v>206</v>
      </c>
      <c r="R67" s="48" t="s">
        <v>171</v>
      </c>
    </row>
    <row r="68" spans="1:18" x14ac:dyDescent="0.25">
      <c r="A68" s="53" t="str">
        <f t="shared" si="5"/>
        <v>PL_fc</v>
      </c>
      <c r="B68" s="48" t="s">
        <v>95</v>
      </c>
      <c r="C68" s="48" t="s">
        <v>47</v>
      </c>
      <c r="D68" s="54">
        <v>0</v>
      </c>
      <c r="E68" s="55">
        <v>24865</v>
      </c>
      <c r="F68" s="55">
        <v>15</v>
      </c>
      <c r="I68" s="48" t="str">
        <f t="shared" si="6"/>
        <v>PL_fc</v>
      </c>
      <c r="J68" s="48" t="str">
        <f t="shared" si="7"/>
        <v>fc</v>
      </c>
      <c r="K68" s="48" t="str">
        <f t="shared" si="8"/>
        <v>PL_fc</v>
      </c>
      <c r="L68" s="48" t="str">
        <f t="shared" si="9"/>
        <v>PL</v>
      </c>
      <c r="M68" s="48" t="str">
        <f t="shared" si="10"/>
        <v>PL_fc</v>
      </c>
      <c r="N68" s="56" t="str">
        <f t="shared" si="11"/>
        <v>PL_p2g</v>
      </c>
      <c r="O68" s="48" t="s">
        <v>207</v>
      </c>
      <c r="P68" s="48" t="s">
        <v>19</v>
      </c>
      <c r="Q68" s="48" t="s">
        <v>207</v>
      </c>
      <c r="R68" s="48" t="s">
        <v>172</v>
      </c>
    </row>
    <row r="69" spans="1:18" x14ac:dyDescent="0.25">
      <c r="A69" s="53" t="str">
        <f t="shared" si="5"/>
        <v>PT_fc</v>
      </c>
      <c r="B69" s="48" t="s">
        <v>95</v>
      </c>
      <c r="C69" s="48" t="s">
        <v>48</v>
      </c>
      <c r="D69" s="54">
        <v>0</v>
      </c>
      <c r="E69" s="55">
        <v>24865</v>
      </c>
      <c r="F69" s="55">
        <v>15</v>
      </c>
      <c r="I69" s="48" t="str">
        <f t="shared" si="6"/>
        <v>PT_fc</v>
      </c>
      <c r="J69" s="48" t="str">
        <f t="shared" si="7"/>
        <v>fc</v>
      </c>
      <c r="K69" s="48" t="str">
        <f t="shared" si="8"/>
        <v>PT_fc</v>
      </c>
      <c r="L69" s="48" t="str">
        <f t="shared" si="9"/>
        <v>PT</v>
      </c>
      <c r="M69" s="48" t="str">
        <f t="shared" si="10"/>
        <v>PT_fc</v>
      </c>
      <c r="N69" s="56" t="str">
        <f t="shared" si="11"/>
        <v>PT_p2g</v>
      </c>
      <c r="O69" s="48" t="s">
        <v>208</v>
      </c>
      <c r="P69" s="48" t="s">
        <v>19</v>
      </c>
      <c r="Q69" s="48" t="s">
        <v>208</v>
      </c>
      <c r="R69" s="48" t="s">
        <v>173</v>
      </c>
    </row>
    <row r="70" spans="1:18" x14ac:dyDescent="0.25">
      <c r="A70" s="53" t="str">
        <f t="shared" si="5"/>
        <v>RO_fc</v>
      </c>
      <c r="B70" s="48" t="s">
        <v>95</v>
      </c>
      <c r="C70" s="48" t="s">
        <v>49</v>
      </c>
      <c r="D70" s="54">
        <v>0</v>
      </c>
      <c r="E70" s="55">
        <v>24865</v>
      </c>
      <c r="F70" s="55">
        <v>15</v>
      </c>
      <c r="I70" s="48" t="str">
        <f t="shared" si="6"/>
        <v>RO_fc</v>
      </c>
      <c r="J70" s="48" t="str">
        <f t="shared" si="7"/>
        <v>fc</v>
      </c>
      <c r="K70" s="48" t="str">
        <f t="shared" si="8"/>
        <v>RO_fc</v>
      </c>
      <c r="L70" s="48" t="str">
        <f t="shared" si="9"/>
        <v>RO</v>
      </c>
      <c r="M70" s="48" t="str">
        <f t="shared" ref="M70:M74" si="12">A70</f>
        <v>RO_fc</v>
      </c>
      <c r="N70" s="56" t="str">
        <f t="shared" si="11"/>
        <v>RO_p2g</v>
      </c>
      <c r="O70" s="48" t="s">
        <v>209</v>
      </c>
      <c r="P70" s="48" t="s">
        <v>19</v>
      </c>
      <c r="Q70" s="48" t="s">
        <v>209</v>
      </c>
      <c r="R70" s="48" t="s">
        <v>174</v>
      </c>
    </row>
    <row r="71" spans="1:18" x14ac:dyDescent="0.25">
      <c r="A71" s="53" t="str">
        <f t="shared" si="5"/>
        <v>RS_fc</v>
      </c>
      <c r="B71" s="48" t="s">
        <v>95</v>
      </c>
      <c r="C71" s="48" t="s">
        <v>50</v>
      </c>
      <c r="D71" s="54">
        <v>0</v>
      </c>
      <c r="E71" s="55">
        <v>24865</v>
      </c>
      <c r="F71" s="55">
        <v>15</v>
      </c>
      <c r="I71" s="48" t="str">
        <f t="shared" si="6"/>
        <v>RS_fc</v>
      </c>
      <c r="J71" s="48" t="str">
        <f t="shared" si="7"/>
        <v>fc</v>
      </c>
      <c r="K71" s="48" t="str">
        <f t="shared" si="8"/>
        <v>RS_fc</v>
      </c>
      <c r="L71" s="48" t="str">
        <f t="shared" si="9"/>
        <v>RS</v>
      </c>
      <c r="M71" s="48" t="str">
        <f t="shared" si="12"/>
        <v>RS_fc</v>
      </c>
      <c r="N71" s="56" t="str">
        <f t="shared" si="11"/>
        <v>RS_p2g</v>
      </c>
      <c r="O71" s="48" t="s">
        <v>210</v>
      </c>
      <c r="P71" s="48" t="s">
        <v>19</v>
      </c>
      <c r="Q71" s="48" t="s">
        <v>210</v>
      </c>
      <c r="R71" s="48" t="s">
        <v>175</v>
      </c>
    </row>
    <row r="72" spans="1:18" x14ac:dyDescent="0.25">
      <c r="A72" s="53" t="str">
        <f t="shared" si="5"/>
        <v>SE_fc</v>
      </c>
      <c r="B72" s="48" t="s">
        <v>95</v>
      </c>
      <c r="C72" s="48" t="s">
        <v>51</v>
      </c>
      <c r="D72" s="54">
        <v>0</v>
      </c>
      <c r="E72" s="55">
        <v>24865</v>
      </c>
      <c r="F72" s="55">
        <v>15</v>
      </c>
      <c r="I72" s="48" t="str">
        <f t="shared" si="6"/>
        <v>SE_fc</v>
      </c>
      <c r="J72" s="48" t="str">
        <f t="shared" si="7"/>
        <v>fc</v>
      </c>
      <c r="K72" s="48" t="str">
        <f t="shared" si="8"/>
        <v>SE_fc</v>
      </c>
      <c r="L72" s="48" t="str">
        <f t="shared" si="9"/>
        <v>SE</v>
      </c>
      <c r="M72" s="48" t="str">
        <f t="shared" si="12"/>
        <v>SE_fc</v>
      </c>
      <c r="N72" s="56" t="str">
        <f t="shared" si="11"/>
        <v>SE_p2g</v>
      </c>
      <c r="O72" s="48" t="s">
        <v>211</v>
      </c>
      <c r="P72" s="48" t="s">
        <v>19</v>
      </c>
      <c r="Q72" s="48" t="s">
        <v>211</v>
      </c>
      <c r="R72" s="48" t="s">
        <v>176</v>
      </c>
    </row>
    <row r="73" spans="1:18" x14ac:dyDescent="0.25">
      <c r="A73" s="53" t="str">
        <f t="shared" si="5"/>
        <v>SI_fc</v>
      </c>
      <c r="B73" s="48" t="s">
        <v>95</v>
      </c>
      <c r="C73" s="48" t="s">
        <v>52</v>
      </c>
      <c r="D73" s="54">
        <v>0</v>
      </c>
      <c r="E73" s="55">
        <v>24865</v>
      </c>
      <c r="F73" s="55">
        <v>15</v>
      </c>
      <c r="I73" s="48" t="str">
        <f t="shared" si="6"/>
        <v>SI_fc</v>
      </c>
      <c r="J73" s="48" t="str">
        <f t="shared" si="7"/>
        <v>fc</v>
      </c>
      <c r="K73" s="48" t="str">
        <f t="shared" si="8"/>
        <v>SI_fc</v>
      </c>
      <c r="L73" s="48" t="str">
        <f t="shared" si="9"/>
        <v>SI</v>
      </c>
      <c r="M73" s="48" t="str">
        <f t="shared" si="12"/>
        <v>SI_fc</v>
      </c>
      <c r="N73" s="56" t="str">
        <f t="shared" si="11"/>
        <v>SI_p2g</v>
      </c>
      <c r="O73" s="48" t="s">
        <v>212</v>
      </c>
      <c r="P73" s="48" t="s">
        <v>19</v>
      </c>
      <c r="Q73" s="48" t="s">
        <v>212</v>
      </c>
      <c r="R73" s="48" t="s">
        <v>177</v>
      </c>
    </row>
    <row r="74" spans="1:18" x14ac:dyDescent="0.25">
      <c r="A74" s="53" t="str">
        <f t="shared" ref="A74" si="13">C74&amp;"_"&amp;B74</f>
        <v>SK_fc</v>
      </c>
      <c r="B74" s="48" t="s">
        <v>95</v>
      </c>
      <c r="C74" s="48" t="s">
        <v>53</v>
      </c>
      <c r="D74" s="54">
        <v>0</v>
      </c>
      <c r="E74" s="55">
        <v>24865</v>
      </c>
      <c r="F74" s="55">
        <v>15</v>
      </c>
      <c r="I74" s="48" t="str">
        <f t="shared" ref="I74:J74" si="14">A74</f>
        <v>SK_fc</v>
      </c>
      <c r="J74" s="48" t="str">
        <f t="shared" si="14"/>
        <v>fc</v>
      </c>
      <c r="K74" s="48" t="str">
        <f t="shared" ref="K74" si="15">A74</f>
        <v>SK_fc</v>
      </c>
      <c r="L74" s="48" t="str">
        <f t="shared" ref="L74" si="16">C74</f>
        <v>SK</v>
      </c>
      <c r="M74" s="48" t="str">
        <f t="shared" si="12"/>
        <v>SK_fc</v>
      </c>
      <c r="N74" s="56" t="str">
        <f t="shared" si="11"/>
        <v>SK_p2g</v>
      </c>
      <c r="O74" s="48" t="s">
        <v>213</v>
      </c>
      <c r="P74" s="48" t="s">
        <v>19</v>
      </c>
      <c r="Q74" s="48" t="s">
        <v>213</v>
      </c>
      <c r="R74" s="48" t="s">
        <v>178</v>
      </c>
    </row>
  </sheetData>
  <autoFilter ref="A4:D74"/>
  <pageMargins left="0.7" right="0.7" top="0.78740157499999996" bottom="0.78740157499999996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79998168889431442"/>
  </sheetPr>
  <dimension ref="A1:R7"/>
  <sheetViews>
    <sheetView zoomScaleNormal="100" workbookViewId="0">
      <selection activeCell="H39" sqref="H39"/>
    </sheetView>
  </sheetViews>
  <sheetFormatPr baseColWidth="10" defaultRowHeight="15" x14ac:dyDescent="0.25"/>
  <cols>
    <col min="1" max="1" width="12.42578125" bestFit="1" customWidth="1"/>
    <col min="2" max="2" width="16.28515625" customWidth="1"/>
    <col min="3" max="17" width="16.28515625" style="1" customWidth="1"/>
    <col min="18" max="18" width="11.42578125" style="28"/>
  </cols>
  <sheetData>
    <row r="1" spans="1:18" x14ac:dyDescent="0.25">
      <c r="A1" s="24" t="s">
        <v>219</v>
      </c>
    </row>
    <row r="2" spans="1:18" s="44" customFormat="1" ht="12.75" x14ac:dyDescent="0.2">
      <c r="A2" s="5" t="s">
        <v>62</v>
      </c>
      <c r="B2" s="35" t="s">
        <v>63</v>
      </c>
      <c r="C2" s="6" t="s">
        <v>63</v>
      </c>
      <c r="D2" s="6" t="s">
        <v>63</v>
      </c>
      <c r="E2" s="6" t="s">
        <v>63</v>
      </c>
      <c r="F2" s="6" t="s">
        <v>63</v>
      </c>
      <c r="G2" s="6" t="s">
        <v>63</v>
      </c>
      <c r="H2" s="6" t="s">
        <v>63</v>
      </c>
      <c r="I2" s="6" t="s">
        <v>63</v>
      </c>
      <c r="J2" s="35" t="s">
        <v>64</v>
      </c>
      <c r="K2" s="6" t="s">
        <v>64</v>
      </c>
      <c r="L2" s="6" t="s">
        <v>64</v>
      </c>
      <c r="M2" s="6" t="s">
        <v>64</v>
      </c>
      <c r="N2" s="6" t="s">
        <v>64</v>
      </c>
      <c r="O2" s="6" t="s">
        <v>64</v>
      </c>
      <c r="P2" s="6" t="s">
        <v>64</v>
      </c>
      <c r="Q2" s="6" t="s">
        <v>64</v>
      </c>
      <c r="R2" s="29"/>
    </row>
    <row r="3" spans="1:18" s="44" customFormat="1" ht="28.5" x14ac:dyDescent="0.25">
      <c r="A3" s="10" t="s">
        <v>65</v>
      </c>
      <c r="B3" s="36" t="s">
        <v>218</v>
      </c>
      <c r="C3" s="34" t="s">
        <v>218</v>
      </c>
      <c r="D3" s="34" t="s">
        <v>218</v>
      </c>
      <c r="E3" s="34" t="s">
        <v>218</v>
      </c>
      <c r="F3" s="34" t="s">
        <v>218</v>
      </c>
      <c r="G3" s="34" t="s">
        <v>218</v>
      </c>
      <c r="H3" s="34" t="s">
        <v>218</v>
      </c>
      <c r="I3" s="34" t="s">
        <v>218</v>
      </c>
      <c r="J3" s="36" t="s">
        <v>21</v>
      </c>
      <c r="K3" s="34" t="s">
        <v>21</v>
      </c>
      <c r="L3" s="34" t="s">
        <v>21</v>
      </c>
      <c r="M3" s="34" t="s">
        <v>21</v>
      </c>
      <c r="N3" s="34" t="s">
        <v>21</v>
      </c>
      <c r="O3" s="34" t="s">
        <v>21</v>
      </c>
      <c r="P3" s="34" t="s">
        <v>21</v>
      </c>
      <c r="Q3" s="34" t="s">
        <v>21</v>
      </c>
      <c r="R3" s="30"/>
    </row>
    <row r="4" spans="1:18" s="44" customFormat="1" ht="12.75" x14ac:dyDescent="0.2">
      <c r="A4" s="14"/>
      <c r="B4" s="37" t="s">
        <v>98</v>
      </c>
      <c r="C4" s="25" t="s">
        <v>98</v>
      </c>
      <c r="D4" s="25" t="s">
        <v>98</v>
      </c>
      <c r="E4" s="25" t="s">
        <v>98</v>
      </c>
      <c r="F4" s="25" t="s">
        <v>98</v>
      </c>
      <c r="G4" s="25" t="s">
        <v>98</v>
      </c>
      <c r="H4" s="25" t="s">
        <v>98</v>
      </c>
      <c r="I4" s="25" t="s">
        <v>98</v>
      </c>
      <c r="J4" s="37" t="s">
        <v>97</v>
      </c>
      <c r="K4" s="25" t="s">
        <v>97</v>
      </c>
      <c r="L4" s="25" t="s">
        <v>97</v>
      </c>
      <c r="M4" s="25" t="s">
        <v>97</v>
      </c>
      <c r="N4" s="25" t="s">
        <v>97</v>
      </c>
      <c r="O4" s="25" t="s">
        <v>97</v>
      </c>
      <c r="P4" s="25" t="s">
        <v>97</v>
      </c>
      <c r="Q4" s="25" t="s">
        <v>97</v>
      </c>
      <c r="R4" s="31"/>
    </row>
    <row r="5" spans="1:18" s="44" customFormat="1" ht="12.75" x14ac:dyDescent="0.2">
      <c r="A5" s="14"/>
      <c r="B5" s="7" t="s">
        <v>54</v>
      </c>
      <c r="C5" s="19" t="s">
        <v>55</v>
      </c>
      <c r="D5" s="19" t="s">
        <v>56</v>
      </c>
      <c r="E5" s="19" t="s">
        <v>57</v>
      </c>
      <c r="F5" s="19" t="s">
        <v>58</v>
      </c>
      <c r="G5" s="19" t="s">
        <v>59</v>
      </c>
      <c r="H5" s="19" t="s">
        <v>60</v>
      </c>
      <c r="I5" s="19" t="s">
        <v>61</v>
      </c>
      <c r="J5" s="7" t="s">
        <v>54</v>
      </c>
      <c r="K5" s="19" t="s">
        <v>55</v>
      </c>
      <c r="L5" s="19" t="s">
        <v>56</v>
      </c>
      <c r="M5" s="19" t="s">
        <v>57</v>
      </c>
      <c r="N5" s="19" t="s">
        <v>58</v>
      </c>
      <c r="O5" s="19" t="s">
        <v>59</v>
      </c>
      <c r="P5" s="19" t="s">
        <v>60</v>
      </c>
      <c r="Q5" s="19" t="s">
        <v>61</v>
      </c>
      <c r="R5" s="32"/>
    </row>
    <row r="6" spans="1:18" s="44" customFormat="1" ht="12.75" x14ac:dyDescent="0.2">
      <c r="A6" s="21" t="s">
        <v>95</v>
      </c>
      <c r="B6" s="38">
        <v>4353409.1613003798</v>
      </c>
      <c r="C6" s="39">
        <v>2825040.4291930301</v>
      </c>
      <c r="D6" s="39">
        <v>2230787.09170658</v>
      </c>
      <c r="E6" s="39">
        <v>1901280.97574031</v>
      </c>
      <c r="F6" s="39">
        <v>1701313.81192833</v>
      </c>
      <c r="G6" s="39">
        <v>1567192.5182079701</v>
      </c>
      <c r="H6" s="39">
        <v>1469625.94807879</v>
      </c>
      <c r="I6" s="39">
        <v>1394334.87771402</v>
      </c>
      <c r="J6" s="40">
        <v>0.47</v>
      </c>
      <c r="K6" s="41">
        <f>$J$6+(($Q$6-$J$6)/(2050-2014))*(2020-2014)</f>
        <v>0.47333333333333333</v>
      </c>
      <c r="L6" s="41">
        <f>$J$6+(($Q$6-$J$6)/(2050-2014))*(2025-2014)</f>
        <v>0.4761111111111111</v>
      </c>
      <c r="M6" s="41">
        <f>$J$6+(($Q$6-$J$6)/(2050-2014))*(2030-2014)</f>
        <v>0.47888888888888886</v>
      </c>
      <c r="N6" s="41">
        <f>$J$6+(($Q$6-$J$6)/(2050-2014))*(2035-2014)</f>
        <v>0.48166666666666663</v>
      </c>
      <c r="O6" s="41">
        <f>$J$6+(($Q$6-$J$6)/(2050-2014))*(2040-2014)</f>
        <v>0.48444444444444446</v>
      </c>
      <c r="P6" s="41">
        <f>$J$6+(($Q$6-$J$6)/(2050-2014))*(2045-2014)</f>
        <v>0.48722222222222222</v>
      </c>
      <c r="Q6" s="41">
        <v>0.49</v>
      </c>
      <c r="R6" s="33"/>
    </row>
    <row r="7" spans="1:18" s="44" customFormat="1" ht="12.75" x14ac:dyDescent="0.2">
      <c r="A7" s="21" t="s">
        <v>94</v>
      </c>
      <c r="B7" s="38">
        <v>9209.4</v>
      </c>
      <c r="C7" s="39">
        <v>9209.4</v>
      </c>
      <c r="D7" s="39">
        <v>9209.4</v>
      </c>
      <c r="E7" s="39">
        <v>9209.4</v>
      </c>
      <c r="F7" s="39">
        <v>9209.4</v>
      </c>
      <c r="G7" s="39">
        <v>9209.4</v>
      </c>
      <c r="H7" s="39">
        <v>9209.4</v>
      </c>
      <c r="I7" s="39">
        <v>9209.4</v>
      </c>
      <c r="J7" s="42">
        <v>1</v>
      </c>
      <c r="K7" s="43">
        <v>1</v>
      </c>
      <c r="L7" s="43">
        <v>1</v>
      </c>
      <c r="M7" s="43">
        <v>1</v>
      </c>
      <c r="N7" s="43">
        <v>1</v>
      </c>
      <c r="O7" s="43">
        <v>1</v>
      </c>
      <c r="P7" s="43">
        <v>1</v>
      </c>
      <c r="Q7" s="43">
        <v>1</v>
      </c>
      <c r="R7" s="33"/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app</vt:lpstr>
      <vt:lpstr>char</vt:lpstr>
      <vt:lpstr>char_2</vt:lpstr>
      <vt:lpstr>P2X</vt:lpstr>
      <vt:lpstr>app_p2p</vt:lpstr>
      <vt:lpstr>char_p2p</vt:lpstr>
    </vt:vector>
  </TitlesOfParts>
  <Company>TU Dresden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Theresa Müller</dc:creator>
  <cp:lastModifiedBy>Steffi Schreiber</cp:lastModifiedBy>
  <dcterms:created xsi:type="dcterms:W3CDTF">2014-08-01T12:04:14Z</dcterms:created>
  <dcterms:modified xsi:type="dcterms:W3CDTF">2019-10-23T17:16:12Z</dcterms:modified>
</cp:coreProperties>
</file>