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kte\projects_current\2016_REFLEX\03_WP\WP4_Technology Assessment\task_4.2\Modelling\ELTRAMOD_MOD-RES_bearb\data\"/>
    </mc:Choice>
  </mc:AlternateContent>
  <bookViews>
    <workbookView xWindow="0" yWindow="0" windowWidth="28800" windowHeight="14130" activeTab="3"/>
  </bookViews>
  <sheets>
    <sheet name="app" sheetId="20" r:id="rId1"/>
    <sheet name="char" sheetId="17" r:id="rId2"/>
    <sheet name="char_2" sheetId="18" r:id="rId3"/>
    <sheet name="P2X" sheetId="22" r:id="rId4"/>
  </sheets>
  <definedNames>
    <definedName name="_xlnm._FilterDatabase" localSheetId="0" hidden="1">app!$A$4:$D$74</definedName>
    <definedName name="_xlnm._FilterDatabase" localSheetId="1" hidden="1">char!$A$4:$T$39</definedName>
    <definedName name="_xlnm._FilterDatabase" localSheetId="3" hidden="1">P2X!$A$3:$AG$36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8" l="1"/>
  <c r="P6" i="18"/>
  <c r="M6" i="18" l="1"/>
  <c r="N6" i="18"/>
  <c r="O6" i="18"/>
  <c r="L6" i="18"/>
  <c r="J65" i="20" l="1"/>
  <c r="A65" i="20"/>
  <c r="K65" i="20" s="1"/>
  <c r="L65" i="20"/>
  <c r="J47" i="20"/>
  <c r="A47" i="20"/>
  <c r="K47" i="20" s="1"/>
  <c r="I47" i="20"/>
  <c r="L47" i="20"/>
  <c r="A54" i="20"/>
  <c r="J30" i="20"/>
  <c r="A30" i="20"/>
  <c r="K30" i="20" s="1"/>
  <c r="L30" i="20"/>
  <c r="J12" i="20"/>
  <c r="L12" i="20"/>
  <c r="A12" i="20"/>
  <c r="K12" i="20" s="1"/>
  <c r="I65" i="20" l="1"/>
  <c r="I30" i="20"/>
  <c r="I12" i="20"/>
  <c r="L74" i="20" l="1"/>
  <c r="J74" i="20"/>
  <c r="A74" i="20"/>
  <c r="K74" i="20" s="1"/>
  <c r="L73" i="20"/>
  <c r="J73" i="20"/>
  <c r="A73" i="20"/>
  <c r="K73" i="20" s="1"/>
  <c r="L72" i="20"/>
  <c r="J72" i="20"/>
  <c r="A72" i="20"/>
  <c r="K72" i="20" s="1"/>
  <c r="L71" i="20"/>
  <c r="J71" i="20"/>
  <c r="A71" i="20"/>
  <c r="K71" i="20" s="1"/>
  <c r="L70" i="20"/>
  <c r="J70" i="20"/>
  <c r="A70" i="20"/>
  <c r="K70" i="20" s="1"/>
  <c r="L69" i="20"/>
  <c r="J69" i="20"/>
  <c r="A69" i="20"/>
  <c r="K69" i="20" s="1"/>
  <c r="L68" i="20"/>
  <c r="J68" i="20"/>
  <c r="A68" i="20"/>
  <c r="I68" i="20" s="1"/>
  <c r="L67" i="20"/>
  <c r="J67" i="20"/>
  <c r="A67" i="20"/>
  <c r="I67" i="20" s="1"/>
  <c r="L66" i="20"/>
  <c r="J66" i="20"/>
  <c r="A66" i="20"/>
  <c r="K66" i="20" s="1"/>
  <c r="L64" i="20"/>
  <c r="J64" i="20"/>
  <c r="A64" i="20"/>
  <c r="K64" i="20" s="1"/>
  <c r="L63" i="20"/>
  <c r="J63" i="20"/>
  <c r="A63" i="20"/>
  <c r="I63" i="20" s="1"/>
  <c r="L62" i="20"/>
  <c r="J62" i="20"/>
  <c r="A62" i="20"/>
  <c r="K62" i="20" s="1"/>
  <c r="L61" i="20"/>
  <c r="J61" i="20"/>
  <c r="A61" i="20"/>
  <c r="K61" i="20" s="1"/>
  <c r="L60" i="20"/>
  <c r="J60" i="20"/>
  <c r="A60" i="20"/>
  <c r="K60" i="20" s="1"/>
  <c r="L59" i="20"/>
  <c r="J59" i="20"/>
  <c r="A59" i="20"/>
  <c r="I59" i="20" s="1"/>
  <c r="L58" i="20"/>
  <c r="J58" i="20"/>
  <c r="A58" i="20"/>
  <c r="K58" i="20" s="1"/>
  <c r="L57" i="20"/>
  <c r="J57" i="20"/>
  <c r="A57" i="20"/>
  <c r="K57" i="20" s="1"/>
  <c r="L56" i="20"/>
  <c r="J56" i="20"/>
  <c r="A56" i="20"/>
  <c r="K56" i="20" s="1"/>
  <c r="L55" i="20"/>
  <c r="J55" i="20"/>
  <c r="A55" i="20"/>
  <c r="I55" i="20" s="1"/>
  <c r="L54" i="20"/>
  <c r="K54" i="20"/>
  <c r="J54" i="20"/>
  <c r="I54" i="20"/>
  <c r="L53" i="20"/>
  <c r="J53" i="20"/>
  <c r="A53" i="20"/>
  <c r="K53" i="20" s="1"/>
  <c r="L52" i="20"/>
  <c r="J52" i="20"/>
  <c r="A52" i="20"/>
  <c r="K52" i="20" s="1"/>
  <c r="L51" i="20"/>
  <c r="J51" i="20"/>
  <c r="A51" i="20"/>
  <c r="I51" i="20" s="1"/>
  <c r="L50" i="20"/>
  <c r="J50" i="20"/>
  <c r="A50" i="20"/>
  <c r="K50" i="20" s="1"/>
  <c r="L49" i="20"/>
  <c r="J49" i="20"/>
  <c r="A49" i="20"/>
  <c r="K49" i="20" s="1"/>
  <c r="L48" i="20"/>
  <c r="J48" i="20"/>
  <c r="A48" i="20"/>
  <c r="K48" i="20" s="1"/>
  <c r="L46" i="20"/>
  <c r="J46" i="20"/>
  <c r="A46" i="20"/>
  <c r="I46" i="20" s="1"/>
  <c r="L45" i="20"/>
  <c r="J45" i="20"/>
  <c r="A45" i="20"/>
  <c r="K45" i="20" s="1"/>
  <c r="L44" i="20"/>
  <c r="J44" i="20"/>
  <c r="A44" i="20"/>
  <c r="K44" i="20" s="1"/>
  <c r="L43" i="20"/>
  <c r="J43" i="20"/>
  <c r="A43" i="20"/>
  <c r="K43" i="20" s="1"/>
  <c r="L42" i="20"/>
  <c r="J42" i="20"/>
  <c r="A42" i="20"/>
  <c r="I42" i="20" s="1"/>
  <c r="L41" i="20"/>
  <c r="J41" i="20"/>
  <c r="A41" i="20"/>
  <c r="K41" i="20" s="1"/>
  <c r="L40" i="20"/>
  <c r="J40" i="20"/>
  <c r="A40" i="20"/>
  <c r="K40" i="20" s="1"/>
  <c r="L39" i="20"/>
  <c r="J39" i="20"/>
  <c r="A39" i="20"/>
  <c r="K39" i="20" s="1"/>
  <c r="L38" i="20"/>
  <c r="J38" i="20"/>
  <c r="A38" i="20"/>
  <c r="I38" i="20" s="1"/>
  <c r="L37" i="20"/>
  <c r="J37" i="20"/>
  <c r="A37" i="20"/>
  <c r="K37" i="20" s="1"/>
  <c r="L36" i="20"/>
  <c r="J36" i="20"/>
  <c r="A36" i="20"/>
  <c r="K36" i="20" s="1"/>
  <c r="L35" i="20"/>
  <c r="J35" i="20"/>
  <c r="A35" i="20"/>
  <c r="K35" i="20" s="1"/>
  <c r="L34" i="20"/>
  <c r="J34" i="20"/>
  <c r="A34" i="20"/>
  <c r="I34" i="20" s="1"/>
  <c r="L33" i="20"/>
  <c r="J33" i="20"/>
  <c r="A33" i="20"/>
  <c r="K33" i="20" s="1"/>
  <c r="L32" i="20"/>
  <c r="J32" i="20"/>
  <c r="A32" i="20"/>
  <c r="K32" i="20" s="1"/>
  <c r="L31" i="20"/>
  <c r="J31" i="20"/>
  <c r="A31" i="20"/>
  <c r="K31" i="20" s="1"/>
  <c r="L29" i="20"/>
  <c r="J29" i="20"/>
  <c r="A29" i="20"/>
  <c r="I29" i="20" s="1"/>
  <c r="L28" i="20"/>
  <c r="J28" i="20"/>
  <c r="A28" i="20"/>
  <c r="K28" i="20" s="1"/>
  <c r="L27" i="20"/>
  <c r="J27" i="20"/>
  <c r="A27" i="20"/>
  <c r="K27" i="20" s="1"/>
  <c r="L26" i="20"/>
  <c r="J26" i="20"/>
  <c r="A26" i="20"/>
  <c r="K26" i="20" s="1"/>
  <c r="L25" i="20"/>
  <c r="J25" i="20"/>
  <c r="A25" i="20"/>
  <c r="I25" i="20" s="1"/>
  <c r="L24" i="20"/>
  <c r="J24" i="20"/>
  <c r="A24" i="20"/>
  <c r="K24" i="20" s="1"/>
  <c r="L23" i="20"/>
  <c r="J23" i="20"/>
  <c r="A23" i="20"/>
  <c r="K23" i="20" s="1"/>
  <c r="L22" i="20"/>
  <c r="J22" i="20"/>
  <c r="A22" i="20"/>
  <c r="K22" i="20" s="1"/>
  <c r="L21" i="20"/>
  <c r="J21" i="20"/>
  <c r="A21" i="20"/>
  <c r="I21" i="20" s="1"/>
  <c r="L20" i="20"/>
  <c r="J20" i="20"/>
  <c r="A20" i="20"/>
  <c r="I20" i="20" s="1"/>
  <c r="L19" i="20"/>
  <c r="J19" i="20"/>
  <c r="A19" i="20"/>
  <c r="K19" i="20" s="1"/>
  <c r="L18" i="20"/>
  <c r="J18" i="20"/>
  <c r="A18" i="20"/>
  <c r="K18" i="20" s="1"/>
  <c r="L17" i="20"/>
  <c r="J17" i="20"/>
  <c r="A17" i="20"/>
  <c r="I17" i="20" s="1"/>
  <c r="L16" i="20"/>
  <c r="J16" i="20"/>
  <c r="A16" i="20"/>
  <c r="K16" i="20" s="1"/>
  <c r="L15" i="20"/>
  <c r="J15" i="20"/>
  <c r="A15" i="20"/>
  <c r="K15" i="20" s="1"/>
  <c r="L14" i="20"/>
  <c r="J14" i="20"/>
  <c r="A14" i="20"/>
  <c r="K14" i="20" s="1"/>
  <c r="L13" i="20"/>
  <c r="J13" i="20"/>
  <c r="A13" i="20"/>
  <c r="I13" i="20" s="1"/>
  <c r="L11" i="20"/>
  <c r="J11" i="20"/>
  <c r="A11" i="20"/>
  <c r="K11" i="20" s="1"/>
  <c r="L10" i="20"/>
  <c r="J10" i="20"/>
  <c r="A10" i="20"/>
  <c r="K10" i="20" s="1"/>
  <c r="L9" i="20"/>
  <c r="J9" i="20"/>
  <c r="A9" i="20"/>
  <c r="K9" i="20" s="1"/>
  <c r="L8" i="20"/>
  <c r="J8" i="20"/>
  <c r="A8" i="20"/>
  <c r="I8" i="20" s="1"/>
  <c r="L7" i="20"/>
  <c r="J7" i="20"/>
  <c r="A7" i="20"/>
  <c r="K7" i="20" s="1"/>
  <c r="L6" i="20"/>
  <c r="J6" i="20"/>
  <c r="A6" i="20"/>
  <c r="K6" i="20" s="1"/>
  <c r="L5" i="20"/>
  <c r="J5" i="20"/>
  <c r="A5" i="20"/>
  <c r="K5" i="20" s="1"/>
  <c r="I7" i="20" l="1"/>
  <c r="I18" i="20"/>
  <c r="I16" i="20"/>
  <c r="I9" i="20"/>
  <c r="I14" i="20"/>
  <c r="I22" i="20"/>
  <c r="I24" i="20"/>
  <c r="I26" i="20"/>
  <c r="I28" i="20"/>
  <c r="I31" i="20"/>
  <c r="I33" i="20"/>
  <c r="I35" i="20"/>
  <c r="I37" i="20"/>
  <c r="I39" i="20"/>
  <c r="I41" i="20"/>
  <c r="I43" i="20"/>
  <c r="I45" i="20"/>
  <c r="I48" i="20"/>
  <c r="I50" i="20"/>
  <c r="I52" i="20"/>
  <c r="I11" i="20"/>
  <c r="K20" i="20"/>
  <c r="I5" i="20"/>
  <c r="I56" i="20"/>
  <c r="I58" i="20"/>
  <c r="I60" i="20"/>
  <c r="I62" i="20"/>
  <c r="I64" i="20"/>
  <c r="K67" i="20"/>
  <c r="I71" i="20"/>
  <c r="I69" i="20"/>
  <c r="I72" i="20"/>
  <c r="I73" i="20"/>
  <c r="I6" i="20"/>
  <c r="K8" i="20"/>
  <c r="I10" i="20"/>
  <c r="K13" i="20"/>
  <c r="I15" i="20"/>
  <c r="K17" i="20"/>
  <c r="I19" i="20"/>
  <c r="K21" i="20"/>
  <c r="I23" i="20"/>
  <c r="K25" i="20"/>
  <c r="I27" i="20"/>
  <c r="K29" i="20"/>
  <c r="I32" i="20"/>
  <c r="K34" i="20"/>
  <c r="I36" i="20"/>
  <c r="K38" i="20"/>
  <c r="I40" i="20"/>
  <c r="K42" i="20"/>
  <c r="I44" i="20"/>
  <c r="K46" i="20"/>
  <c r="I49" i="20"/>
  <c r="K51" i="20"/>
  <c r="I53" i="20"/>
  <c r="K55" i="20"/>
  <c r="I57" i="20"/>
  <c r="K59" i="20"/>
  <c r="I61" i="20"/>
  <c r="K63" i="20"/>
  <c r="I66" i="20"/>
  <c r="K68" i="20"/>
  <c r="I70" i="20"/>
  <c r="I74" i="20"/>
  <c r="F6" i="17" l="1"/>
  <c r="F5" i="17"/>
  <c r="E6" i="17"/>
  <c r="G5" i="17"/>
  <c r="D5" i="17"/>
  <c r="G6" i="17"/>
  <c r="E5" i="17"/>
  <c r="D6" i="17"/>
  <c r="I6" i="17" l="1"/>
  <c r="H6" i="17"/>
  <c r="I5" i="17" l="1"/>
  <c r="H5" i="17"/>
</calcChain>
</file>

<file path=xl/comments1.xml><?xml version="1.0" encoding="utf-8"?>
<comments xmlns="http://schemas.openxmlformats.org/spreadsheetml/2006/main">
  <authors>
    <author>Modellierungszugang (shared)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Anwendung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Gerät</t>
        </r>
      </text>
    </comment>
  </commentList>
</comments>
</file>

<file path=xl/comments2.xml><?xml version="1.0" encoding="utf-8"?>
<comments xmlns="http://schemas.openxmlformats.org/spreadsheetml/2006/main">
  <authors>
    <author>Modellierungszugang (shared)</author>
    <author>Theresa Müller</author>
    <author>Steffi Schreiber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</t>
        </r>
      </text>
    </comment>
    <comment ref="K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 der Opportunitätstechnologie</t>
        </r>
      </text>
    </comment>
    <comment ref="M5" authorId="1" shapeId="0">
      <text>
        <r>
          <rPr>
            <b/>
            <sz val="9"/>
            <color indexed="81"/>
            <rFont val="Segoe UI"/>
            <family val="2"/>
          </rPr>
          <t>Theresa Müller:</t>
        </r>
        <r>
          <rPr>
            <sz val="9"/>
            <color indexed="81"/>
            <rFont val="Segoe UI"/>
            <family val="2"/>
          </rPr>
          <t xml:space="preserve">
Mittelwert aus den Angaben aus task 4.1</t>
        </r>
      </text>
    </comment>
    <comment ref="M6" authorId="2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ca. 1,5% of investment</t>
        </r>
      </text>
    </comment>
  </commentList>
</comments>
</file>

<file path=xl/comments3.xml><?xml version="1.0" encoding="utf-8"?>
<comments xmlns="http://schemas.openxmlformats.org/spreadsheetml/2006/main">
  <authors>
    <author>Steffi Schreiber</author>
  </authors>
  <commentList>
    <comment ref="A5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Hydrogen
ohne Rückverstromung
(learning curves are implemented)</t>
        </r>
      </text>
    </comment>
    <comment ref="A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heat pumps for industry sector 
(large scale &gt;100 kW) 
-&gt; learning curves from UU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</commentList>
</comments>
</file>

<file path=xl/comments4.xml><?xml version="1.0" encoding="utf-8"?>
<comments xmlns="http://schemas.openxmlformats.org/spreadsheetml/2006/main">
  <authors>
    <author>Steffi Schreiber</author>
  </authors>
  <commentList>
    <comment ref="A34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Eurostat data (DH industry, tertiary, residential sector)</t>
        </r>
      </text>
    </comment>
  </commentList>
</comments>
</file>

<file path=xl/sharedStrings.xml><?xml version="1.0" encoding="utf-8"?>
<sst xmlns="http://schemas.openxmlformats.org/spreadsheetml/2006/main" count="324" uniqueCount="95">
  <si>
    <t>Verschiebedauer</t>
  </si>
  <si>
    <t>Abwurfdauer</t>
  </si>
  <si>
    <t>app</t>
  </si>
  <si>
    <t>h</t>
  </si>
  <si>
    <t>dev</t>
  </si>
  <si>
    <t>Häufigkeit</t>
  </si>
  <si>
    <t>c</t>
  </si>
  <si>
    <t>DE</t>
  </si>
  <si>
    <t>c2</t>
  </si>
  <si>
    <t>f_a</t>
  </si>
  <si>
    <t>Häufigkeit pro Jahr</t>
  </si>
  <si>
    <t>f_h</t>
  </si>
  <si>
    <t>t_she</t>
  </si>
  <si>
    <t>t_shi</t>
  </si>
  <si>
    <t>t_bal</t>
  </si>
  <si>
    <t>Ausgleichsdauer</t>
  </si>
  <si>
    <t>Verbrauch</t>
  </si>
  <si>
    <t>MW</t>
  </si>
  <si>
    <t>f_d</t>
  </si>
  <si>
    <t>p2g</t>
  </si>
  <si>
    <t>p2h</t>
  </si>
  <si>
    <t>%</t>
  </si>
  <si>
    <t>eta</t>
  </si>
  <si>
    <t>eta_opp</t>
  </si>
  <si>
    <t>AL</t>
  </si>
  <si>
    <t>AT</t>
  </si>
  <si>
    <t>BA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</si>
  <si>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</si>
  <si>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</si>
  <si>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</si>
  <si>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</si>
  <si>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</si>
  <si>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</si>
  <si>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</si>
  <si>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</si>
  <si>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</si>
  <si>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</si>
  <si>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</si>
  <si>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</si>
  <si>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</si>
  <si>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</si>
  <si>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</si>
  <si>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</si>
  <si>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</si>
  <si>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</si>
  <si>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</si>
  <si>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</si>
  <si>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</si>
  <si>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</si>
  <si>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</si>
  <si>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</si>
  <si>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</si>
  <si>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</si>
  <si>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</si>
  <si>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y2014</t>
  </si>
  <si>
    <t>y2020</t>
  </si>
  <si>
    <t>y2025</t>
  </si>
  <si>
    <t>y2030</t>
  </si>
  <si>
    <t>y2035</t>
  </si>
  <si>
    <t>y2040</t>
  </si>
  <si>
    <t>y2045</t>
  </si>
  <si>
    <t>y2050</t>
  </si>
  <si>
    <t>Technology</t>
  </si>
  <si>
    <t>Investment</t>
  </si>
  <si>
    <t>Generation_Efficiency</t>
  </si>
  <si>
    <t/>
  </si>
  <si>
    <t>€/MWel</t>
  </si>
  <si>
    <t>co_inv</t>
  </si>
  <si>
    <t>P2G</t>
  </si>
  <si>
    <t>P2H</t>
  </si>
  <si>
    <t>co_var</t>
  </si>
  <si>
    <t>co_f</t>
  </si>
  <si>
    <t>€/MW</t>
  </si>
  <si>
    <t>€/MWh</t>
  </si>
  <si>
    <t>Economic_Lifetime</t>
  </si>
  <si>
    <t>a</t>
  </si>
  <si>
    <t>max</t>
  </si>
  <si>
    <t>application</t>
  </si>
  <si>
    <t>device</t>
  </si>
  <si>
    <t>country</t>
  </si>
  <si>
    <t>_app2</t>
  </si>
  <si>
    <t>dev2</t>
  </si>
  <si>
    <t>_app3</t>
  </si>
  <si>
    <t>inst</t>
  </si>
  <si>
    <t>installed capacity</t>
  </si>
  <si>
    <t>tech</t>
  </si>
  <si>
    <t>UK</t>
  </si>
  <si>
    <t>EL</t>
  </si>
  <si>
    <t>eco_life</t>
  </si>
  <si>
    <t>CY</t>
  </si>
  <si>
    <t>MT</t>
  </si>
  <si>
    <t>c_var</t>
  </si>
  <si>
    <t>yearly hydrogen consumption of transport sector that has to be produced by p2g (electrolyzer) and yearly district heat demand that has to be covered by p2h (heat pumps) (DH_p2h = total_DH - CHP_gen) in MWh</t>
  </si>
  <si>
    <t>Mod-RES</t>
  </si>
  <si>
    <t>2nd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</si>
</sst>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32"/>
      <name val="Verdana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b/>
      <sz val="8"/>
      <name val="Arial"/>
      <family val="2"/>
    </font>
    <font>
      <b/>
      <sz val="10"/>
      <color rgb="FF8B8D8E"/>
      <name val="Verdana"/>
      <family val="2"/>
    </font>
    <font>
      <sz val="10"/>
      <color indexed="8"/>
      <name val="Arial"/>
      <family val="2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/>
      <right/>
      <top/>
      <bottom style="thin">
        <color indexed="33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16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6" fillId="0" borderId="0"/>
    <xf numFmtId="0" fontId="1" fillId="0" borderId="0">
      <alignment vertical="center"/>
    </xf>
    <xf numFmtId="0" fontId="6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4" applyNumberFormat="0" applyFill="0" applyAlignment="0"/>
    <xf numFmtId="0" fontId="11" fillId="0" borderId="0" applyNumberFormat="0" applyFill="0" applyBorder="0" applyAlignment="0"/>
    <xf numFmtId="0" fontId="12" fillId="0" borderId="0" applyNumberFormat="0" applyFill="0" applyBorder="0">
      <alignment horizontal="right"/>
    </xf>
    <xf numFmtId="0" fontId="13" fillId="0" borderId="5" applyNumberFormat="0">
      <alignment wrapText="1"/>
    </xf>
    <xf numFmtId="0" fontId="9" fillId="0" borderId="6" applyNumberFormat="0" applyFont="0" applyAlignment="0"/>
    <xf numFmtId="0" fontId="14" fillId="0" borderId="7" applyNumberFormat="0" applyFill="0" applyAlignment="0"/>
    <xf numFmtId="0" fontId="9" fillId="0" borderId="8" applyNumberFormat="0" applyFont="0" applyFill="0" applyAlignment="0"/>
    <xf numFmtId="1" fontId="9" fillId="0" borderId="8" applyNumberFormat="0" applyFont="0" applyAlignment="0">
      <protection locked="0"/>
    </xf>
    <xf numFmtId="0" fontId="9" fillId="3" borderId="8" applyNumberFormat="0" applyFont="0" applyAlignment="0"/>
    <xf numFmtId="0" fontId="9" fillId="4" borderId="8" applyNumberFormat="0" applyFont="0" applyAlignment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5" fillId="0" borderId="0"/>
    <xf numFmtId="0" fontId="1" fillId="0" borderId="0"/>
  </cellStyleXfs>
  <cellXfs count="65">
    <xf numFmtId="0" fontId="0" fillId="0" borderId="0" xfId="0"/>
    <xf numFmtId="0" fontId="0" fillId="0" borderId="0" xfId="0"/>
    <xf numFmtId="0" fontId="1" fillId="0" borderId="0" xfId="92"/>
    <xf numFmtId="0" fontId="16" fillId="0" borderId="0" xfId="92" applyFont="1"/>
    <xf numFmtId="0" fontId="16" fillId="0" borderId="0" xfId="166" applyFont="1"/>
    <xf numFmtId="0" fontId="17" fillId="0" borderId="0" xfId="0" applyFont="1"/>
    <xf numFmtId="0" fontId="17" fillId="0" borderId="0" xfId="0" applyFont="1" applyFill="1"/>
    <xf numFmtId="0" fontId="18" fillId="0" borderId="0" xfId="0" applyFont="1"/>
    <xf numFmtId="0" fontId="18" fillId="0" borderId="2" xfId="0" applyFont="1" applyBorder="1"/>
    <xf numFmtId="0" fontId="0" fillId="0" borderId="0" xfId="0" applyFont="1"/>
    <xf numFmtId="0" fontId="21" fillId="0" borderId="0" xfId="0" applyFont="1"/>
    <xf numFmtId="0" fontId="20" fillId="0" borderId="0" xfId="0" applyFont="1" applyFill="1" applyBorder="1"/>
    <xf numFmtId="0" fontId="21" fillId="0" borderId="3" xfId="0" applyFont="1" applyBorder="1"/>
    <xf numFmtId="0" fontId="21" fillId="2" borderId="0" xfId="0" applyFont="1" applyFill="1"/>
    <xf numFmtId="0" fontId="20" fillId="2" borderId="0" xfId="0" applyFont="1" applyFill="1"/>
    <xf numFmtId="1" fontId="19" fillId="2" borderId="0" xfId="0" applyNumberFormat="1" applyFont="1" applyFill="1" applyBorder="1"/>
    <xf numFmtId="0" fontId="20" fillId="2" borderId="1" xfId="0" applyFont="1" applyFill="1" applyBorder="1"/>
    <xf numFmtId="1" fontId="19" fillId="2" borderId="0" xfId="0" applyNumberFormat="1" applyFont="1" applyFill="1" applyBorder="1" applyAlignment="1"/>
    <xf numFmtId="0" fontId="20" fillId="2" borderId="0" xfId="0" applyFont="1" applyFill="1" applyBorder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20" fillId="2" borderId="0" xfId="0" applyFont="1" applyFill="1" applyAlignment="1">
      <alignment horizontal="center"/>
    </xf>
    <xf numFmtId="3" fontId="20" fillId="2" borderId="0" xfId="0" applyNumberFormat="1" applyFont="1" applyFill="1"/>
    <xf numFmtId="3" fontId="20" fillId="2" borderId="0" xfId="0" applyNumberFormat="1" applyFont="1" applyFill="1" applyBorder="1"/>
    <xf numFmtId="0" fontId="21" fillId="0" borderId="0" xfId="0" applyFont="1" applyAlignment="1">
      <alignment horizontal="center"/>
    </xf>
    <xf numFmtId="3" fontId="21" fillId="0" borderId="0" xfId="0" applyNumberFormat="1" applyFont="1"/>
    <xf numFmtId="9" fontId="21" fillId="0" borderId="0" xfId="0" applyNumberFormat="1" applyFont="1" applyFill="1"/>
    <xf numFmtId="9" fontId="21" fillId="0" borderId="0" xfId="0" applyNumberFormat="1" applyFont="1"/>
    <xf numFmtId="0" fontId="21" fillId="0" borderId="0" xfId="0" applyFont="1" applyFill="1"/>
    <xf numFmtId="0" fontId="20" fillId="0" borderId="0" xfId="92" applyFont="1" applyFill="1" applyBorder="1"/>
    <xf numFmtId="0" fontId="21" fillId="0" borderId="0" xfId="92" applyFont="1" applyBorder="1"/>
    <xf numFmtId="0" fontId="21" fillId="0" borderId="0" xfId="166" applyFont="1" applyBorder="1"/>
    <xf numFmtId="0" fontId="21" fillId="0" borderId="0" xfId="167" applyFont="1" applyFill="1" applyBorder="1" applyAlignment="1">
      <alignment wrapText="1"/>
    </xf>
    <xf numFmtId="0" fontId="21" fillId="0" borderId="0" xfId="92" applyFont="1" applyFill="1" applyBorder="1"/>
    <xf numFmtId="1" fontId="20" fillId="0" borderId="0" xfId="92" applyNumberFormat="1" applyFont="1" applyFill="1" applyBorder="1"/>
    <xf numFmtId="1" fontId="20" fillId="0" borderId="0" xfId="92" applyNumberFormat="1" applyFont="1" applyFill="1" applyBorder="1" applyAlignment="1"/>
    <xf numFmtId="3" fontId="21" fillId="0" borderId="0" xfId="92" applyNumberFormat="1" applyFont="1" applyFill="1" applyBorder="1"/>
    <xf numFmtId="0" fontId="20" fillId="0" borderId="0" xfId="157" applyFont="1" applyFill="1" applyBorder="1" applyAlignment="1">
      <alignment horizontal="center" vertical="center" wrapText="1"/>
    </xf>
    <xf numFmtId="0" fontId="21" fillId="0" borderId="0" xfId="166" applyFont="1" applyFill="1" applyBorder="1"/>
    <xf numFmtId="3" fontId="21" fillId="0" borderId="0" xfId="166" applyNumberFormat="1" applyFont="1" applyFill="1" applyBorder="1"/>
    <xf numFmtId="9" fontId="21" fillId="0" borderId="0" xfId="92" applyNumberFormat="1" applyFont="1" applyFill="1" applyBorder="1"/>
    <xf numFmtId="9" fontId="21" fillId="0" borderId="0" xfId="92" applyNumberFormat="1" applyFont="1" applyFill="1" applyBorder="1" applyAlignment="1"/>
    <xf numFmtId="0" fontId="20" fillId="2" borderId="0" xfId="92" applyFont="1" applyFill="1" applyBorder="1"/>
    <xf numFmtId="3" fontId="20" fillId="2" borderId="0" xfId="92" applyNumberFormat="1" applyFont="1" applyFill="1" applyBorder="1"/>
    <xf numFmtId="0" fontId="21" fillId="2" borderId="0" xfId="92" applyFont="1" applyFill="1" applyBorder="1"/>
    <xf numFmtId="3" fontId="21" fillId="2" borderId="0" xfId="92" applyNumberFormat="1" applyFont="1" applyFill="1" applyBorder="1"/>
    <xf numFmtId="0" fontId="20" fillId="2" borderId="0" xfId="92" applyFont="1" applyFill="1" applyBorder="1" applyAlignment="1"/>
    <xf numFmtId="3" fontId="20" fillId="2" borderId="0" xfId="92" applyNumberFormat="1" applyFont="1" applyFill="1" applyBorder="1" applyAlignment="1"/>
    <xf numFmtId="2" fontId="20" fillId="2" borderId="0" xfId="92" applyNumberFormat="1" applyFont="1" applyFill="1" applyBorder="1" applyAlignment="1"/>
    <xf numFmtId="0" fontId="21" fillId="0" borderId="0" xfId="92" applyFont="1" applyFill="1" applyBorder="1" applyAlignment="1">
      <alignment wrapText="1"/>
    </xf>
    <xf numFmtId="0" fontId="20" fillId="0" borderId="0" xfId="0" applyFont="1" applyFill="1" applyAlignment="1"/>
    <xf numFmtId="0" fontId="21" fillId="0" borderId="2" xfId="0" applyFont="1" applyBorder="1"/>
    <xf numFmtId="0" fontId="21" fillId="0" borderId="0" xfId="168" applyFont="1" applyFill="1"/>
    <xf numFmtId="164" fontId="21" fillId="0" borderId="0" xfId="0" applyNumberFormat="1" applyFont="1" applyFill="1" applyBorder="1"/>
    <xf numFmtId="164" fontId="21" fillId="0" borderId="2" xfId="0" applyNumberFormat="1" applyFont="1" applyFill="1" applyBorder="1"/>
    <xf numFmtId="0" fontId="18" fillId="0" borderId="0" xfId="0" applyFont="1" applyFill="1"/>
    <xf numFmtId="0" fontId="18" fillId="0" borderId="2" xfId="0" applyFont="1" applyFill="1" applyBorder="1"/>
    <xf numFmtId="0" fontId="0" fillId="0" borderId="0" xfId="0" applyFill="1"/>
    <xf numFmtId="0" fontId="20" fillId="2" borderId="3" xfId="168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0" xfId="168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2" xfId="168" applyFont="1" applyFill="1" applyBorder="1" applyAlignment="1">
      <alignment horizontal="center"/>
    </xf>
  </cellXfs>
  <cellStyles count="169">
    <cellStyle name="E_Calculation0" xfId="159"/>
    <cellStyle name="E_Calculation1" xfId="161"/>
    <cellStyle name="E_Calculation2" xfId="162"/>
    <cellStyle name="E_Comment" xfId="154"/>
    <cellStyle name="E_InputWhite" xfId="160"/>
    <cellStyle name="E_RangeName" xfId="155"/>
    <cellStyle name="E_SecTitle1" xfId="153"/>
    <cellStyle name="E_SecTitle2" xfId="158"/>
    <cellStyle name="E_TableCell0" xfId="157"/>
    <cellStyle name="E_TableHeader0" xfId="156"/>
    <cellStyle name="Normal" xfId="2"/>
    <cellStyle name="Prozent 2" xfId="1"/>
    <cellStyle name="Prozent 2 2" xfId="7"/>
    <cellStyle name="Prozent 2 2 2" xfId="23"/>
    <cellStyle name="Prozent 2 3" xfId="22"/>
    <cellStyle name="Prozent 3" xfId="8"/>
    <cellStyle name="Prozent 3 2" xfId="24"/>
    <cellStyle name="Prozent 4" xfId="90"/>
    <cellStyle name="Prozent 4 2" xfId="164"/>
    <cellStyle name="Prozent 5" xfId="5"/>
    <cellStyle name="Prozent 5 2" xfId="152"/>
    <cellStyle name="Standard" xfId="0" builtinId="0"/>
    <cellStyle name="Standard 10" xfId="92"/>
    <cellStyle name="Standard 10 2" xfId="148"/>
    <cellStyle name="Standard 10 2 2" xfId="165"/>
    <cellStyle name="Standard 10 3" xfId="151"/>
    <cellStyle name="Standard 11" xfId="146"/>
    <cellStyle name="Standard 11 4" xfId="62"/>
    <cellStyle name="Standard 11 4 2" xfId="76"/>
    <cellStyle name="Standard 11 4 2 2" xfId="132"/>
    <cellStyle name="Standard 11 4 3" xfId="118"/>
    <cellStyle name="Standard 12" xfId="9"/>
    <cellStyle name="Standard 13" xfId="149"/>
    <cellStyle name="Standard 13 2" xfId="168"/>
    <cellStyle name="Standard 15" xfId="63"/>
    <cellStyle name="Standard 15 2" xfId="77"/>
    <cellStyle name="Standard 15 2 2" xfId="133"/>
    <cellStyle name="Standard 15 3" xfId="119"/>
    <cellStyle name="Standard 18" xfId="147"/>
    <cellStyle name="Standard 2" xfId="3"/>
    <cellStyle name="Standard 2 2" xfId="4"/>
    <cellStyle name="Standard 2 2 10" xfId="94"/>
    <cellStyle name="Standard 2 2 11" xfId="10"/>
    <cellStyle name="Standard 2 2 2" xfId="25"/>
    <cellStyle name="Standard 2 2 2 2" xfId="35"/>
    <cellStyle name="Standard 2 2 2 2 2" xfId="73"/>
    <cellStyle name="Standard 2 2 2 2 2 2" xfId="129"/>
    <cellStyle name="Standard 2 2 2 2 3" xfId="59"/>
    <cellStyle name="Standard 2 2 2 2 3 2" xfId="115"/>
    <cellStyle name="Standard 2 2 2 2 4" xfId="47"/>
    <cellStyle name="Standard 2 2 2 2 5" xfId="103"/>
    <cellStyle name="Standard 2 2 2 3" xfId="67"/>
    <cellStyle name="Standard 2 2 2 3 2" xfId="123"/>
    <cellStyle name="Standard 2 2 2 4" xfId="53"/>
    <cellStyle name="Standard 2 2 2 4 2" xfId="109"/>
    <cellStyle name="Standard 2 2 2 5" xfId="81"/>
    <cellStyle name="Standard 2 2 2 5 2" xfId="137"/>
    <cellStyle name="Standard 2 2 2 6" xfId="87"/>
    <cellStyle name="Standard 2 2 2 6 2" xfId="143"/>
    <cellStyle name="Standard 2 2 2 7" xfId="41"/>
    <cellStyle name="Standard 2 2 2 8" xfId="97"/>
    <cellStyle name="Standard 2 2 3" xfId="32"/>
    <cellStyle name="Standard 2 2 3 2" xfId="70"/>
    <cellStyle name="Standard 2 2 3 2 2" xfId="126"/>
    <cellStyle name="Standard 2 2 3 3" xfId="56"/>
    <cellStyle name="Standard 2 2 3 3 2" xfId="112"/>
    <cellStyle name="Standard 2 2 3 4" xfId="44"/>
    <cellStyle name="Standard 2 2 3 5" xfId="100"/>
    <cellStyle name="Standard 2 2 3 6" xfId="150"/>
    <cellStyle name="Standard 2 2 4" xfId="64"/>
    <cellStyle name="Standard 2 2 4 2" xfId="120"/>
    <cellStyle name="Standard 2 2 5" xfId="50"/>
    <cellStyle name="Standard 2 2 5 2" xfId="106"/>
    <cellStyle name="Standard 2 2 6" xfId="78"/>
    <cellStyle name="Standard 2 2 6 2" xfId="134"/>
    <cellStyle name="Standard 2 2 7" xfId="84"/>
    <cellStyle name="Standard 2 2 7 2" xfId="140"/>
    <cellStyle name="Standard 2 2 8" xfId="38"/>
    <cellStyle name="Standard 2 2 9" xfId="91"/>
    <cellStyle name="Standard 2 3" xfId="11"/>
    <cellStyle name="Standard 2 3 2" xfId="26"/>
    <cellStyle name="Standard 2 3 2 2" xfId="36"/>
    <cellStyle name="Standard 2 3 2 2 2" xfId="74"/>
    <cellStyle name="Standard 2 3 2 2 2 2" xfId="130"/>
    <cellStyle name="Standard 2 3 2 2 3" xfId="60"/>
    <cellStyle name="Standard 2 3 2 2 3 2" xfId="116"/>
    <cellStyle name="Standard 2 3 2 2 4" xfId="48"/>
    <cellStyle name="Standard 2 3 2 2 5" xfId="104"/>
    <cellStyle name="Standard 2 3 2 3" xfId="68"/>
    <cellStyle name="Standard 2 3 2 3 2" xfId="124"/>
    <cellStyle name="Standard 2 3 2 4" xfId="54"/>
    <cellStyle name="Standard 2 3 2 4 2" xfId="110"/>
    <cellStyle name="Standard 2 3 2 5" xfId="82"/>
    <cellStyle name="Standard 2 3 2 5 2" xfId="138"/>
    <cellStyle name="Standard 2 3 2 6" xfId="88"/>
    <cellStyle name="Standard 2 3 2 6 2" xfId="144"/>
    <cellStyle name="Standard 2 3 2 7" xfId="42"/>
    <cellStyle name="Standard 2 3 2 8" xfId="98"/>
    <cellStyle name="Standard 2 3 3" xfId="33"/>
    <cellStyle name="Standard 2 3 3 2" xfId="71"/>
    <cellStyle name="Standard 2 3 3 2 2" xfId="127"/>
    <cellStyle name="Standard 2 3 3 3" xfId="57"/>
    <cellStyle name="Standard 2 3 3 3 2" xfId="113"/>
    <cellStyle name="Standard 2 3 3 4" xfId="45"/>
    <cellStyle name="Standard 2 3 3 5" xfId="101"/>
    <cellStyle name="Standard 2 3 4" xfId="65"/>
    <cellStyle name="Standard 2 3 4 2" xfId="121"/>
    <cellStyle name="Standard 2 3 5" xfId="51"/>
    <cellStyle name="Standard 2 3 5 2" xfId="107"/>
    <cellStyle name="Standard 2 3 6" xfId="79"/>
    <cellStyle name="Standard 2 3 6 2" xfId="135"/>
    <cellStyle name="Standard 2 3 7" xfId="85"/>
    <cellStyle name="Standard 2 3 7 2" xfId="141"/>
    <cellStyle name="Standard 2 3 8" xfId="39"/>
    <cellStyle name="Standard 2 3 9" xfId="95"/>
    <cellStyle name="Standard 2 4" xfId="12"/>
    <cellStyle name="Standard 2 4 2" xfId="27"/>
    <cellStyle name="Standard 2 5" xfId="6"/>
    <cellStyle name="Standard 3" xfId="13"/>
    <cellStyle name="Standard 3 2" xfId="14"/>
    <cellStyle name="Standard 3 3" xfId="28"/>
    <cellStyle name="Standard 4" xfId="15"/>
    <cellStyle name="Standard 4 2" xfId="16"/>
    <cellStyle name="Standard 4 3" xfId="29"/>
    <cellStyle name="Standard 5" xfId="17"/>
    <cellStyle name="Standard 5 2" xfId="18"/>
    <cellStyle name="Standard 5 2 2" xfId="31"/>
    <cellStyle name="Standard 5 2 2 2" xfId="37"/>
    <cellStyle name="Standard 5 2 2 2 2" xfId="75"/>
    <cellStyle name="Standard 5 2 2 2 2 2" xfId="131"/>
    <cellStyle name="Standard 5 2 2 2 3" xfId="61"/>
    <cellStyle name="Standard 5 2 2 2 3 2" xfId="117"/>
    <cellStyle name="Standard 5 2 2 2 4" xfId="49"/>
    <cellStyle name="Standard 5 2 2 2 5" xfId="105"/>
    <cellStyle name="Standard 5 2 2 3" xfId="69"/>
    <cellStyle name="Standard 5 2 2 3 2" xfId="125"/>
    <cellStyle name="Standard 5 2 2 4" xfId="55"/>
    <cellStyle name="Standard 5 2 2 4 2" xfId="111"/>
    <cellStyle name="Standard 5 2 2 5" xfId="83"/>
    <cellStyle name="Standard 5 2 2 5 2" xfId="139"/>
    <cellStyle name="Standard 5 2 2 6" xfId="89"/>
    <cellStyle name="Standard 5 2 2 6 2" xfId="145"/>
    <cellStyle name="Standard 5 2 2 7" xfId="43"/>
    <cellStyle name="Standard 5 2 2 8" xfId="99"/>
    <cellStyle name="Standard 5 2 3" xfId="34"/>
    <cellStyle name="Standard 5 2 3 2" xfId="72"/>
    <cellStyle name="Standard 5 2 3 2 2" xfId="128"/>
    <cellStyle name="Standard 5 2 3 3" xfId="58"/>
    <cellStyle name="Standard 5 2 3 3 2" xfId="114"/>
    <cellStyle name="Standard 5 2 3 4" xfId="46"/>
    <cellStyle name="Standard 5 2 3 5" xfId="102"/>
    <cellStyle name="Standard 5 2 4" xfId="66"/>
    <cellStyle name="Standard 5 2 4 2" xfId="122"/>
    <cellStyle name="Standard 5 2 5" xfId="52"/>
    <cellStyle name="Standard 5 2 5 2" xfId="108"/>
    <cellStyle name="Standard 5 2 6" xfId="80"/>
    <cellStyle name="Standard 5 2 6 2" xfId="136"/>
    <cellStyle name="Standard 5 2 7" xfId="86"/>
    <cellStyle name="Standard 5 2 7 2" xfId="142"/>
    <cellStyle name="Standard 5 2 8" xfId="40"/>
    <cellStyle name="Standard 5 2 9" xfId="96"/>
    <cellStyle name="Standard 5 3" xfId="30"/>
    <cellStyle name="Standard 6" xfId="19"/>
    <cellStyle name="Standard 7" xfId="20"/>
    <cellStyle name="Standard 8" xfId="21"/>
    <cellStyle name="Standard 9" xfId="93"/>
    <cellStyle name="Standard 9 2" xfId="163"/>
    <cellStyle name="Standard_Technologies" xfId="167"/>
    <cellStyle name="Standard_Technologies_cna_fk_v01_14062010" xfId="16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74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F24" sqref="F24"/>
    </sheetView>
  </sheetViews>
  <sheetFormatPr baseColWidth="10" defaultColWidth="11.42578125" defaultRowHeight="15" x14ac:dyDescent="0.25"/>
  <cols>
    <col min="1" max="16" width="11.42578125" style="10"/>
    <col min="17" max="18" width="11.42578125" style="5"/>
    <col min="19" max="16384" width="11.42578125" style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3" x14ac:dyDescent="0.25">
      <c r="A2" s="14" t="s">
        <v>77</v>
      </c>
      <c r="B2" s="14" t="s">
        <v>78</v>
      </c>
      <c r="C2" s="14" t="s">
        <v>79</v>
      </c>
      <c r="D2" s="15" t="s">
        <v>84</v>
      </c>
      <c r="E2" s="15"/>
      <c r="F2" s="15"/>
      <c r="G2" s="15"/>
      <c r="H2" s="15"/>
      <c r="I2" s="15"/>
      <c r="J2" s="15"/>
      <c r="K2" s="14"/>
      <c r="L2" s="14"/>
    </row>
    <row r="3" spans="1:13" x14ac:dyDescent="0.25">
      <c r="A3" s="14"/>
      <c r="B3" s="14"/>
      <c r="C3" s="14"/>
      <c r="D3" s="15"/>
      <c r="E3" s="15"/>
      <c r="F3" s="15"/>
      <c r="G3" s="15"/>
      <c r="H3" s="15"/>
      <c r="I3" s="15"/>
      <c r="J3" s="15"/>
      <c r="K3" s="14"/>
      <c r="L3" s="14"/>
    </row>
    <row r="4" spans="1:13" x14ac:dyDescent="0.25">
      <c r="A4" s="14" t="s">
        <v>2</v>
      </c>
      <c r="B4" s="16" t="s">
        <v>4</v>
      </c>
      <c r="C4" s="16" t="s">
        <v>6</v>
      </c>
      <c r="D4" s="17" t="s">
        <v>83</v>
      </c>
      <c r="E4" s="17"/>
      <c r="F4" s="17"/>
      <c r="G4" s="17"/>
      <c r="H4" s="17"/>
      <c r="I4" s="18" t="s">
        <v>80</v>
      </c>
      <c r="J4" s="18" t="s">
        <v>81</v>
      </c>
      <c r="K4" s="18" t="s">
        <v>82</v>
      </c>
      <c r="L4" s="18" t="s">
        <v>8</v>
      </c>
      <c r="M4" s="11"/>
    </row>
    <row r="5" spans="1:13" x14ac:dyDescent="0.25">
      <c r="A5" s="12" t="str">
        <f>C5&amp;"_"&amp;B5</f>
        <v>AL_p2g</v>
      </c>
      <c r="B5" s="10" t="s">
        <v>19</v>
      </c>
      <c r="C5" s="10" t="s">
        <v>24</v>
      </c>
      <c r="D5" s="10">
        <v>0</v>
      </c>
      <c r="I5" s="10" t="str">
        <f>A5</f>
        <v>AL_p2g</v>
      </c>
      <c r="J5" s="10" t="str">
        <f>B5</f>
        <v>p2g</v>
      </c>
      <c r="K5" s="10" t="str">
        <f>A5</f>
        <v>AL_p2g</v>
      </c>
      <c r="L5" s="10" t="str">
        <f>C5</f>
        <v>AL</v>
      </c>
    </row>
    <row r="6" spans="1:13" x14ac:dyDescent="0.25">
      <c r="A6" s="12" t="str">
        <f t="shared" ref="A6:A73" si="0">C6&amp;"_"&amp;B6</f>
        <v>AT_p2g</v>
      </c>
      <c r="B6" s="10" t="s">
        <v>19</v>
      </c>
      <c r="C6" s="10" t="s">
        <v>25</v>
      </c>
      <c r="D6" s="10">
        <v>0</v>
      </c>
      <c r="I6" s="10" t="str">
        <f t="shared" ref="I6:J73" si="1">A6</f>
        <v>AT_p2g</v>
      </c>
      <c r="J6" s="10" t="str">
        <f t="shared" si="1"/>
        <v>p2g</v>
      </c>
      <c r="K6" s="10" t="str">
        <f t="shared" ref="K6:K73" si="2">A6</f>
        <v>AT_p2g</v>
      </c>
      <c r="L6" s="10" t="str">
        <f t="shared" ref="L6:L73" si="3">C6</f>
        <v>AT</v>
      </c>
    </row>
    <row r="7" spans="1:13" x14ac:dyDescent="0.25">
      <c r="A7" s="12" t="str">
        <f t="shared" si="0"/>
        <v>BA_p2g</v>
      </c>
      <c r="B7" s="10" t="s">
        <v>19</v>
      </c>
      <c r="C7" s="10" t="s">
        <v>26</v>
      </c>
      <c r="D7" s="10">
        <v>0</v>
      </c>
      <c r="I7" s="10" t="str">
        <f t="shared" si="1"/>
        <v>BA_p2g</v>
      </c>
      <c r="J7" s="10" t="str">
        <f t="shared" si="1"/>
        <v>p2g</v>
      </c>
      <c r="K7" s="10" t="str">
        <f t="shared" si="2"/>
        <v>BA_p2g</v>
      </c>
      <c r="L7" s="10" t="str">
        <f t="shared" si="3"/>
        <v>BA</v>
      </c>
    </row>
    <row r="8" spans="1:13" x14ac:dyDescent="0.25">
      <c r="A8" s="12" t="str">
        <f t="shared" si="0"/>
        <v>BE_p2g</v>
      </c>
      <c r="B8" s="10" t="s">
        <v>19</v>
      </c>
      <c r="C8" s="10" t="s">
        <v>27</v>
      </c>
      <c r="D8" s="10">
        <v>0</v>
      </c>
      <c r="I8" s="10" t="str">
        <f t="shared" si="1"/>
        <v>BE_p2g</v>
      </c>
      <c r="J8" s="10" t="str">
        <f t="shared" si="1"/>
        <v>p2g</v>
      </c>
      <c r="K8" s="10" t="str">
        <f t="shared" si="2"/>
        <v>BE_p2g</v>
      </c>
      <c r="L8" s="10" t="str">
        <f t="shared" si="3"/>
        <v>BE</v>
      </c>
    </row>
    <row r="9" spans="1:13" x14ac:dyDescent="0.25">
      <c r="A9" s="12" t="str">
        <f t="shared" si="0"/>
        <v>BG_p2g</v>
      </c>
      <c r="B9" s="10" t="s">
        <v>19</v>
      </c>
      <c r="C9" s="10" t="s">
        <v>28</v>
      </c>
      <c r="D9" s="10">
        <v>0</v>
      </c>
      <c r="I9" s="10" t="str">
        <f t="shared" si="1"/>
        <v>BG_p2g</v>
      </c>
      <c r="J9" s="10" t="str">
        <f t="shared" si="1"/>
        <v>p2g</v>
      </c>
      <c r="K9" s="10" t="str">
        <f t="shared" si="2"/>
        <v>BG_p2g</v>
      </c>
      <c r="L9" s="10" t="str">
        <f t="shared" si="3"/>
        <v>BG</v>
      </c>
    </row>
    <row r="10" spans="1:13" x14ac:dyDescent="0.25">
      <c r="A10" s="12" t="str">
        <f t="shared" si="0"/>
        <v>CH_p2g</v>
      </c>
      <c r="B10" s="10" t="s">
        <v>19</v>
      </c>
      <c r="C10" s="10" t="s">
        <v>29</v>
      </c>
      <c r="D10" s="10">
        <v>0</v>
      </c>
      <c r="I10" s="10" t="str">
        <f t="shared" si="1"/>
        <v>CH_p2g</v>
      </c>
      <c r="J10" s="10" t="str">
        <f t="shared" si="1"/>
        <v>p2g</v>
      </c>
      <c r="K10" s="10" t="str">
        <f t="shared" si="2"/>
        <v>CH_p2g</v>
      </c>
      <c r="L10" s="10" t="str">
        <f t="shared" si="3"/>
        <v>CH</v>
      </c>
    </row>
    <row r="11" spans="1:13" x14ac:dyDescent="0.25">
      <c r="A11" s="12" t="str">
        <f t="shared" si="0"/>
        <v>CZ_p2g</v>
      </c>
      <c r="B11" s="10" t="s">
        <v>19</v>
      </c>
      <c r="C11" s="10" t="s">
        <v>30</v>
      </c>
      <c r="D11" s="10">
        <v>0</v>
      </c>
      <c r="I11" s="10" t="str">
        <f t="shared" si="1"/>
        <v>CZ_p2g</v>
      </c>
      <c r="J11" s="10" t="str">
        <f t="shared" si="1"/>
        <v>p2g</v>
      </c>
      <c r="K11" s="10" t="str">
        <f t="shared" si="2"/>
        <v>CZ_p2g</v>
      </c>
      <c r="L11" s="10" t="str">
        <f t="shared" si="3"/>
        <v>CZ</v>
      </c>
    </row>
    <row r="12" spans="1:13" x14ac:dyDescent="0.25">
      <c r="A12" s="12" t="str">
        <f t="shared" si="0"/>
        <v>CY_p2g</v>
      </c>
      <c r="B12" s="10" t="s">
        <v>19</v>
      </c>
      <c r="C12" s="10" t="s">
        <v>89</v>
      </c>
      <c r="D12" s="10">
        <v>0</v>
      </c>
      <c r="I12" s="10" t="str">
        <f t="shared" ref="I12" si="4">A12</f>
        <v>CY_p2g</v>
      </c>
      <c r="J12" s="10" t="str">
        <f t="shared" ref="J12" si="5">B12</f>
        <v>p2g</v>
      </c>
      <c r="K12" s="10" t="str">
        <f t="shared" ref="K12" si="6">A12</f>
        <v>CY_p2g</v>
      </c>
      <c r="L12" s="10" t="str">
        <f t="shared" ref="L12" si="7">C12</f>
        <v>CY</v>
      </c>
    </row>
    <row r="13" spans="1:13" x14ac:dyDescent="0.25">
      <c r="A13" s="12" t="str">
        <f t="shared" si="0"/>
        <v>DE_p2g</v>
      </c>
      <c r="B13" s="10" t="s">
        <v>19</v>
      </c>
      <c r="C13" s="10" t="s">
        <v>7</v>
      </c>
      <c r="D13" s="10">
        <v>0</v>
      </c>
      <c r="I13" s="10" t="str">
        <f t="shared" si="1"/>
        <v>DE_p2g</v>
      </c>
      <c r="J13" s="10" t="str">
        <f t="shared" si="1"/>
        <v>p2g</v>
      </c>
      <c r="K13" s="10" t="str">
        <f t="shared" si="2"/>
        <v>DE_p2g</v>
      </c>
      <c r="L13" s="10" t="str">
        <f t="shared" si="3"/>
        <v>DE</v>
      </c>
    </row>
    <row r="14" spans="1:13" x14ac:dyDescent="0.25">
      <c r="A14" s="12" t="str">
        <f t="shared" si="0"/>
        <v>DK_p2g</v>
      </c>
      <c r="B14" s="10" t="s">
        <v>19</v>
      </c>
      <c r="C14" s="10" t="s">
        <v>31</v>
      </c>
      <c r="D14" s="10">
        <v>0</v>
      </c>
      <c r="I14" s="10" t="str">
        <f t="shared" si="1"/>
        <v>DK_p2g</v>
      </c>
      <c r="J14" s="10" t="str">
        <f t="shared" si="1"/>
        <v>p2g</v>
      </c>
      <c r="K14" s="10" t="str">
        <f t="shared" si="2"/>
        <v>DK_p2g</v>
      </c>
      <c r="L14" s="10" t="str">
        <f t="shared" si="3"/>
        <v>DK</v>
      </c>
    </row>
    <row r="15" spans="1:13" x14ac:dyDescent="0.25">
      <c r="A15" s="12" t="str">
        <f t="shared" si="0"/>
        <v>EE_p2g</v>
      </c>
      <c r="B15" s="10" t="s">
        <v>19</v>
      </c>
      <c r="C15" s="10" t="s">
        <v>32</v>
      </c>
      <c r="D15" s="10">
        <v>0</v>
      </c>
      <c r="I15" s="10" t="str">
        <f t="shared" si="1"/>
        <v>EE_p2g</v>
      </c>
      <c r="J15" s="10" t="str">
        <f t="shared" si="1"/>
        <v>p2g</v>
      </c>
      <c r="K15" s="10" t="str">
        <f t="shared" si="2"/>
        <v>EE_p2g</v>
      </c>
      <c r="L15" s="10" t="str">
        <f t="shared" si="3"/>
        <v>EE</v>
      </c>
    </row>
    <row r="16" spans="1:13" x14ac:dyDescent="0.25">
      <c r="A16" s="12" t="str">
        <f t="shared" si="0"/>
        <v>ES_p2g</v>
      </c>
      <c r="B16" s="10" t="s">
        <v>19</v>
      </c>
      <c r="C16" s="10" t="s">
        <v>33</v>
      </c>
      <c r="D16" s="10">
        <v>0</v>
      </c>
      <c r="I16" s="10" t="str">
        <f t="shared" si="1"/>
        <v>ES_p2g</v>
      </c>
      <c r="J16" s="10" t="str">
        <f t="shared" si="1"/>
        <v>p2g</v>
      </c>
      <c r="K16" s="10" t="str">
        <f t="shared" si="2"/>
        <v>ES_p2g</v>
      </c>
      <c r="L16" s="10" t="str">
        <f t="shared" si="3"/>
        <v>ES</v>
      </c>
    </row>
    <row r="17" spans="1:12" x14ac:dyDescent="0.25">
      <c r="A17" s="12" t="str">
        <f t="shared" si="0"/>
        <v>FI_p2g</v>
      </c>
      <c r="B17" s="10" t="s">
        <v>19</v>
      </c>
      <c r="C17" s="10" t="s">
        <v>34</v>
      </c>
      <c r="D17" s="10">
        <v>0</v>
      </c>
      <c r="I17" s="10" t="str">
        <f t="shared" si="1"/>
        <v>FI_p2g</v>
      </c>
      <c r="J17" s="10" t="str">
        <f t="shared" si="1"/>
        <v>p2g</v>
      </c>
      <c r="K17" s="10" t="str">
        <f t="shared" si="2"/>
        <v>FI_p2g</v>
      </c>
      <c r="L17" s="10" t="str">
        <f t="shared" si="3"/>
        <v>FI</v>
      </c>
    </row>
    <row r="18" spans="1:12" x14ac:dyDescent="0.25">
      <c r="A18" s="12" t="str">
        <f t="shared" si="0"/>
        <v>FR_p2g</v>
      </c>
      <c r="B18" s="10" t="s">
        <v>19</v>
      </c>
      <c r="C18" s="10" t="s">
        <v>35</v>
      </c>
      <c r="D18" s="10">
        <v>0</v>
      </c>
      <c r="I18" s="10" t="str">
        <f t="shared" si="1"/>
        <v>FR_p2g</v>
      </c>
      <c r="J18" s="10" t="str">
        <f t="shared" si="1"/>
        <v>p2g</v>
      </c>
      <c r="K18" s="10" t="str">
        <f t="shared" si="2"/>
        <v>FR_p2g</v>
      </c>
      <c r="L18" s="10" t="str">
        <f t="shared" si="3"/>
        <v>FR</v>
      </c>
    </row>
    <row r="19" spans="1:12" x14ac:dyDescent="0.25">
      <c r="A19" s="12" t="str">
        <f t="shared" si="0"/>
        <v>UK_p2g</v>
      </c>
      <c r="B19" s="10" t="s">
        <v>19</v>
      </c>
      <c r="C19" s="10" t="s">
        <v>86</v>
      </c>
      <c r="D19" s="10">
        <v>0</v>
      </c>
      <c r="I19" s="10" t="str">
        <f t="shared" si="1"/>
        <v>UK_p2g</v>
      </c>
      <c r="J19" s="10" t="str">
        <f t="shared" si="1"/>
        <v>p2g</v>
      </c>
      <c r="K19" s="10" t="str">
        <f t="shared" si="2"/>
        <v>UK_p2g</v>
      </c>
      <c r="L19" s="10" t="str">
        <f t="shared" si="3"/>
        <v>UK</v>
      </c>
    </row>
    <row r="20" spans="1:12" x14ac:dyDescent="0.25">
      <c r="A20" s="12" t="str">
        <f t="shared" si="0"/>
        <v>EL_p2g</v>
      </c>
      <c r="B20" s="10" t="s">
        <v>19</v>
      </c>
      <c r="C20" s="10" t="s">
        <v>87</v>
      </c>
      <c r="D20" s="10">
        <v>0</v>
      </c>
      <c r="I20" s="10" t="str">
        <f t="shared" si="1"/>
        <v>EL_p2g</v>
      </c>
      <c r="J20" s="10" t="str">
        <f t="shared" si="1"/>
        <v>p2g</v>
      </c>
      <c r="K20" s="10" t="str">
        <f t="shared" si="2"/>
        <v>EL_p2g</v>
      </c>
      <c r="L20" s="10" t="str">
        <f t="shared" si="3"/>
        <v>EL</v>
      </c>
    </row>
    <row r="21" spans="1:12" x14ac:dyDescent="0.25">
      <c r="A21" s="12" t="str">
        <f t="shared" si="0"/>
        <v>HR_p2g</v>
      </c>
      <c r="B21" s="10" t="s">
        <v>19</v>
      </c>
      <c r="C21" s="10" t="s">
        <v>36</v>
      </c>
      <c r="D21" s="10">
        <v>0</v>
      </c>
      <c r="I21" s="10" t="str">
        <f t="shared" si="1"/>
        <v>HR_p2g</v>
      </c>
      <c r="J21" s="10" t="str">
        <f t="shared" si="1"/>
        <v>p2g</v>
      </c>
      <c r="K21" s="10" t="str">
        <f t="shared" si="2"/>
        <v>HR_p2g</v>
      </c>
      <c r="L21" s="10" t="str">
        <f t="shared" si="3"/>
        <v>HR</v>
      </c>
    </row>
    <row r="22" spans="1:12" x14ac:dyDescent="0.25">
      <c r="A22" s="12" t="str">
        <f t="shared" si="0"/>
        <v>HU_p2g</v>
      </c>
      <c r="B22" s="10" t="s">
        <v>19</v>
      </c>
      <c r="C22" s="10" t="s">
        <v>37</v>
      </c>
      <c r="D22" s="10">
        <v>0</v>
      </c>
      <c r="I22" s="10" t="str">
        <f t="shared" si="1"/>
        <v>HU_p2g</v>
      </c>
      <c r="J22" s="10" t="str">
        <f t="shared" si="1"/>
        <v>p2g</v>
      </c>
      <c r="K22" s="10" t="str">
        <f t="shared" si="2"/>
        <v>HU_p2g</v>
      </c>
      <c r="L22" s="10" t="str">
        <f t="shared" si="3"/>
        <v>HU</v>
      </c>
    </row>
    <row r="23" spans="1:12" x14ac:dyDescent="0.25">
      <c r="A23" s="12" t="str">
        <f t="shared" si="0"/>
        <v>IE_p2g</v>
      </c>
      <c r="B23" s="10" t="s">
        <v>19</v>
      </c>
      <c r="C23" s="10" t="s">
        <v>38</v>
      </c>
      <c r="D23" s="10">
        <v>0</v>
      </c>
      <c r="I23" s="10" t="str">
        <f t="shared" si="1"/>
        <v>IE_p2g</v>
      </c>
      <c r="J23" s="10" t="str">
        <f t="shared" si="1"/>
        <v>p2g</v>
      </c>
      <c r="K23" s="10" t="str">
        <f t="shared" si="2"/>
        <v>IE_p2g</v>
      </c>
      <c r="L23" s="10" t="str">
        <f t="shared" si="3"/>
        <v>IE</v>
      </c>
    </row>
    <row r="24" spans="1:12" x14ac:dyDescent="0.25">
      <c r="A24" s="12" t="str">
        <f t="shared" si="0"/>
        <v>IT_p2g</v>
      </c>
      <c r="B24" s="10" t="s">
        <v>19</v>
      </c>
      <c r="C24" s="10" t="s">
        <v>39</v>
      </c>
      <c r="D24" s="10">
        <v>0</v>
      </c>
      <c r="I24" s="10" t="str">
        <f t="shared" si="1"/>
        <v>IT_p2g</v>
      </c>
      <c r="J24" s="10" t="str">
        <f t="shared" si="1"/>
        <v>p2g</v>
      </c>
      <c r="K24" s="10" t="str">
        <f t="shared" si="2"/>
        <v>IT_p2g</v>
      </c>
      <c r="L24" s="10" t="str">
        <f t="shared" si="3"/>
        <v>IT</v>
      </c>
    </row>
    <row r="25" spans="1:12" x14ac:dyDescent="0.25">
      <c r="A25" s="12" t="str">
        <f t="shared" si="0"/>
        <v>LT_p2g</v>
      </c>
      <c r="B25" s="10" t="s">
        <v>19</v>
      </c>
      <c r="C25" s="10" t="s">
        <v>40</v>
      </c>
      <c r="D25" s="10">
        <v>0</v>
      </c>
      <c r="I25" s="10" t="str">
        <f t="shared" si="1"/>
        <v>LT_p2g</v>
      </c>
      <c r="J25" s="10" t="str">
        <f t="shared" si="1"/>
        <v>p2g</v>
      </c>
      <c r="K25" s="10" t="str">
        <f t="shared" si="2"/>
        <v>LT_p2g</v>
      </c>
      <c r="L25" s="10" t="str">
        <f t="shared" si="3"/>
        <v>LT</v>
      </c>
    </row>
    <row r="26" spans="1:12" x14ac:dyDescent="0.25">
      <c r="A26" s="12" t="str">
        <f t="shared" si="0"/>
        <v>LU_p2g</v>
      </c>
      <c r="B26" s="10" t="s">
        <v>19</v>
      </c>
      <c r="C26" s="10" t="s">
        <v>41</v>
      </c>
      <c r="D26" s="10">
        <v>0</v>
      </c>
      <c r="I26" s="10" t="str">
        <f t="shared" si="1"/>
        <v>LU_p2g</v>
      </c>
      <c r="J26" s="10" t="str">
        <f t="shared" si="1"/>
        <v>p2g</v>
      </c>
      <c r="K26" s="10" t="str">
        <f t="shared" si="2"/>
        <v>LU_p2g</v>
      </c>
      <c r="L26" s="10" t="str">
        <f t="shared" si="3"/>
        <v>LU</v>
      </c>
    </row>
    <row r="27" spans="1:12" x14ac:dyDescent="0.25">
      <c r="A27" s="12" t="str">
        <f t="shared" si="0"/>
        <v>LV_p2g</v>
      </c>
      <c r="B27" s="10" t="s">
        <v>19</v>
      </c>
      <c r="C27" s="10" t="s">
        <v>42</v>
      </c>
      <c r="D27" s="10">
        <v>0</v>
      </c>
      <c r="I27" s="10" t="str">
        <f t="shared" si="1"/>
        <v>LV_p2g</v>
      </c>
      <c r="J27" s="10" t="str">
        <f t="shared" si="1"/>
        <v>p2g</v>
      </c>
      <c r="K27" s="10" t="str">
        <f t="shared" si="2"/>
        <v>LV_p2g</v>
      </c>
      <c r="L27" s="10" t="str">
        <f t="shared" si="3"/>
        <v>LV</v>
      </c>
    </row>
    <row r="28" spans="1:12" x14ac:dyDescent="0.25">
      <c r="A28" s="12" t="str">
        <f t="shared" si="0"/>
        <v>ME_p2g</v>
      </c>
      <c r="B28" s="10" t="s">
        <v>19</v>
      </c>
      <c r="C28" s="10" t="s">
        <v>43</v>
      </c>
      <c r="D28" s="10">
        <v>0</v>
      </c>
      <c r="I28" s="10" t="str">
        <f t="shared" si="1"/>
        <v>ME_p2g</v>
      </c>
      <c r="J28" s="10" t="str">
        <f t="shared" si="1"/>
        <v>p2g</v>
      </c>
      <c r="K28" s="10" t="str">
        <f t="shared" si="2"/>
        <v>ME_p2g</v>
      </c>
      <c r="L28" s="10" t="str">
        <f t="shared" si="3"/>
        <v>ME</v>
      </c>
    </row>
    <row r="29" spans="1:12" x14ac:dyDescent="0.25">
      <c r="A29" s="12" t="str">
        <f t="shared" si="0"/>
        <v>MK_p2g</v>
      </c>
      <c r="B29" s="10" t="s">
        <v>19</v>
      </c>
      <c r="C29" s="10" t="s">
        <v>44</v>
      </c>
      <c r="D29" s="10">
        <v>0</v>
      </c>
      <c r="I29" s="10" t="str">
        <f t="shared" si="1"/>
        <v>MK_p2g</v>
      </c>
      <c r="J29" s="10" t="str">
        <f t="shared" si="1"/>
        <v>p2g</v>
      </c>
      <c r="K29" s="10" t="str">
        <f t="shared" si="2"/>
        <v>MK_p2g</v>
      </c>
      <c r="L29" s="10" t="str">
        <f t="shared" si="3"/>
        <v>MK</v>
      </c>
    </row>
    <row r="30" spans="1:12" x14ac:dyDescent="0.25">
      <c r="A30" s="12" t="str">
        <f t="shared" si="0"/>
        <v>MT_p2g</v>
      </c>
      <c r="B30" s="10" t="s">
        <v>19</v>
      </c>
      <c r="C30" s="10" t="s">
        <v>90</v>
      </c>
      <c r="D30" s="10">
        <v>0</v>
      </c>
      <c r="I30" s="10" t="str">
        <f t="shared" ref="I30" si="8">A30</f>
        <v>MT_p2g</v>
      </c>
      <c r="J30" s="10" t="str">
        <f t="shared" ref="J30" si="9">B30</f>
        <v>p2g</v>
      </c>
      <c r="K30" s="10" t="str">
        <f t="shared" ref="K30" si="10">A30</f>
        <v>MT_p2g</v>
      </c>
      <c r="L30" s="10" t="str">
        <f t="shared" si="3"/>
        <v>MT</v>
      </c>
    </row>
    <row r="31" spans="1:12" x14ac:dyDescent="0.25">
      <c r="A31" s="12" t="str">
        <f t="shared" si="0"/>
        <v>NL_p2g</v>
      </c>
      <c r="B31" s="10" t="s">
        <v>19</v>
      </c>
      <c r="C31" s="10" t="s">
        <v>45</v>
      </c>
      <c r="D31" s="10">
        <v>0</v>
      </c>
      <c r="I31" s="10" t="str">
        <f t="shared" si="1"/>
        <v>NL_p2g</v>
      </c>
      <c r="J31" s="10" t="str">
        <f t="shared" si="1"/>
        <v>p2g</v>
      </c>
      <c r="K31" s="10" t="str">
        <f t="shared" si="2"/>
        <v>NL_p2g</v>
      </c>
      <c r="L31" s="10" t="str">
        <f t="shared" si="3"/>
        <v>NL</v>
      </c>
    </row>
    <row r="32" spans="1:12" x14ac:dyDescent="0.25">
      <c r="A32" s="12" t="str">
        <f t="shared" si="0"/>
        <v>NO_p2g</v>
      </c>
      <c r="B32" s="10" t="s">
        <v>19</v>
      </c>
      <c r="C32" s="10" t="s">
        <v>46</v>
      </c>
      <c r="D32" s="10">
        <v>0</v>
      </c>
      <c r="I32" s="10" t="str">
        <f t="shared" si="1"/>
        <v>NO_p2g</v>
      </c>
      <c r="J32" s="10" t="str">
        <f t="shared" si="1"/>
        <v>p2g</v>
      </c>
      <c r="K32" s="10" t="str">
        <f t="shared" si="2"/>
        <v>NO_p2g</v>
      </c>
      <c r="L32" s="10" t="str">
        <f t="shared" si="3"/>
        <v>NO</v>
      </c>
    </row>
    <row r="33" spans="1:12" x14ac:dyDescent="0.25">
      <c r="A33" s="12" t="str">
        <f t="shared" si="0"/>
        <v>PL_p2g</v>
      </c>
      <c r="B33" s="10" t="s">
        <v>19</v>
      </c>
      <c r="C33" s="10" t="s">
        <v>47</v>
      </c>
      <c r="D33" s="10">
        <v>0</v>
      </c>
      <c r="I33" s="10" t="str">
        <f t="shared" si="1"/>
        <v>PL_p2g</v>
      </c>
      <c r="J33" s="10" t="str">
        <f t="shared" si="1"/>
        <v>p2g</v>
      </c>
      <c r="K33" s="10" t="str">
        <f t="shared" si="2"/>
        <v>PL_p2g</v>
      </c>
      <c r="L33" s="10" t="str">
        <f t="shared" si="3"/>
        <v>PL</v>
      </c>
    </row>
    <row r="34" spans="1:12" x14ac:dyDescent="0.25">
      <c r="A34" s="12" t="str">
        <f t="shared" si="0"/>
        <v>PT_p2g</v>
      </c>
      <c r="B34" s="10" t="s">
        <v>19</v>
      </c>
      <c r="C34" s="10" t="s">
        <v>48</v>
      </c>
      <c r="D34" s="10">
        <v>0</v>
      </c>
      <c r="I34" s="10" t="str">
        <f t="shared" si="1"/>
        <v>PT_p2g</v>
      </c>
      <c r="J34" s="10" t="str">
        <f t="shared" si="1"/>
        <v>p2g</v>
      </c>
      <c r="K34" s="10" t="str">
        <f t="shared" si="2"/>
        <v>PT_p2g</v>
      </c>
      <c r="L34" s="10" t="str">
        <f t="shared" si="3"/>
        <v>PT</v>
      </c>
    </row>
    <row r="35" spans="1:12" x14ac:dyDescent="0.25">
      <c r="A35" s="12" t="str">
        <f t="shared" si="0"/>
        <v>RO_p2g</v>
      </c>
      <c r="B35" s="10" t="s">
        <v>19</v>
      </c>
      <c r="C35" s="10" t="s">
        <v>49</v>
      </c>
      <c r="D35" s="10">
        <v>0</v>
      </c>
      <c r="I35" s="10" t="str">
        <f t="shared" si="1"/>
        <v>RO_p2g</v>
      </c>
      <c r="J35" s="10" t="str">
        <f t="shared" si="1"/>
        <v>p2g</v>
      </c>
      <c r="K35" s="10" t="str">
        <f t="shared" si="2"/>
        <v>RO_p2g</v>
      </c>
      <c r="L35" s="10" t="str">
        <f t="shared" si="3"/>
        <v>RO</v>
      </c>
    </row>
    <row r="36" spans="1:12" x14ac:dyDescent="0.25">
      <c r="A36" s="12" t="str">
        <f t="shared" si="0"/>
        <v>RS_p2g</v>
      </c>
      <c r="B36" s="10" t="s">
        <v>19</v>
      </c>
      <c r="C36" s="10" t="s">
        <v>50</v>
      </c>
      <c r="D36" s="10">
        <v>0</v>
      </c>
      <c r="I36" s="10" t="str">
        <f t="shared" si="1"/>
        <v>RS_p2g</v>
      </c>
      <c r="J36" s="10" t="str">
        <f t="shared" si="1"/>
        <v>p2g</v>
      </c>
      <c r="K36" s="10" t="str">
        <f t="shared" si="2"/>
        <v>RS_p2g</v>
      </c>
      <c r="L36" s="10" t="str">
        <f t="shared" si="3"/>
        <v>RS</v>
      </c>
    </row>
    <row r="37" spans="1:12" x14ac:dyDescent="0.25">
      <c r="A37" s="12" t="str">
        <f t="shared" si="0"/>
        <v>SE_p2g</v>
      </c>
      <c r="B37" s="10" t="s">
        <v>19</v>
      </c>
      <c r="C37" s="10" t="s">
        <v>51</v>
      </c>
      <c r="D37" s="10">
        <v>0</v>
      </c>
      <c r="I37" s="10" t="str">
        <f t="shared" si="1"/>
        <v>SE_p2g</v>
      </c>
      <c r="J37" s="10" t="str">
        <f t="shared" si="1"/>
        <v>p2g</v>
      </c>
      <c r="K37" s="10" t="str">
        <f t="shared" si="2"/>
        <v>SE_p2g</v>
      </c>
      <c r="L37" s="10" t="str">
        <f t="shared" si="3"/>
        <v>SE</v>
      </c>
    </row>
    <row r="38" spans="1:12" x14ac:dyDescent="0.25">
      <c r="A38" s="12" t="str">
        <f t="shared" si="0"/>
        <v>SI_p2g</v>
      </c>
      <c r="B38" s="10" t="s">
        <v>19</v>
      </c>
      <c r="C38" s="10" t="s">
        <v>52</v>
      </c>
      <c r="D38" s="10">
        <v>0</v>
      </c>
      <c r="I38" s="10" t="str">
        <f t="shared" si="1"/>
        <v>SI_p2g</v>
      </c>
      <c r="J38" s="10" t="str">
        <f t="shared" si="1"/>
        <v>p2g</v>
      </c>
      <c r="K38" s="10" t="str">
        <f t="shared" si="2"/>
        <v>SI_p2g</v>
      </c>
      <c r="L38" s="10" t="str">
        <f t="shared" si="3"/>
        <v>SI</v>
      </c>
    </row>
    <row r="39" spans="1:12" x14ac:dyDescent="0.25">
      <c r="A39" s="12" t="str">
        <f t="shared" si="0"/>
        <v>SK_p2g</v>
      </c>
      <c r="B39" s="10" t="s">
        <v>19</v>
      </c>
      <c r="C39" s="10" t="s">
        <v>53</v>
      </c>
      <c r="D39" s="10">
        <v>0</v>
      </c>
      <c r="I39" s="10" t="str">
        <f t="shared" si="1"/>
        <v>SK_p2g</v>
      </c>
      <c r="J39" s="10" t="str">
        <f t="shared" si="1"/>
        <v>p2g</v>
      </c>
      <c r="K39" s="10" t="str">
        <f t="shared" si="2"/>
        <v>SK_p2g</v>
      </c>
      <c r="L39" s="10" t="str">
        <f t="shared" si="3"/>
        <v>SK</v>
      </c>
    </row>
    <row r="40" spans="1:12" x14ac:dyDescent="0.25">
      <c r="A40" s="12" t="str">
        <f t="shared" si="0"/>
        <v>AL_p2h</v>
      </c>
      <c r="B40" s="10" t="s">
        <v>20</v>
      </c>
      <c r="C40" s="10" t="s">
        <v>24</v>
      </c>
      <c r="D40" s="10">
        <v>0</v>
      </c>
      <c r="I40" s="10" t="str">
        <f t="shared" si="1"/>
        <v>AL_p2h</v>
      </c>
      <c r="J40" s="10" t="str">
        <f t="shared" si="1"/>
        <v>p2h</v>
      </c>
      <c r="K40" s="10" t="str">
        <f t="shared" si="2"/>
        <v>AL_p2h</v>
      </c>
      <c r="L40" s="10" t="str">
        <f t="shared" si="3"/>
        <v>AL</v>
      </c>
    </row>
    <row r="41" spans="1:12" x14ac:dyDescent="0.25">
      <c r="A41" s="12" t="str">
        <f t="shared" si="0"/>
        <v>AT_p2h</v>
      </c>
      <c r="B41" s="10" t="s">
        <v>20</v>
      </c>
      <c r="C41" s="10" t="s">
        <v>25</v>
      </c>
      <c r="D41" s="10">
        <v>0</v>
      </c>
      <c r="I41" s="10" t="str">
        <f t="shared" si="1"/>
        <v>AT_p2h</v>
      </c>
      <c r="J41" s="10" t="str">
        <f t="shared" si="1"/>
        <v>p2h</v>
      </c>
      <c r="K41" s="10" t="str">
        <f t="shared" si="2"/>
        <v>AT_p2h</v>
      </c>
      <c r="L41" s="10" t="str">
        <f t="shared" si="3"/>
        <v>AT</v>
      </c>
    </row>
    <row r="42" spans="1:12" x14ac:dyDescent="0.25">
      <c r="A42" s="12" t="str">
        <f t="shared" si="0"/>
        <v>BA_p2h</v>
      </c>
      <c r="B42" s="10" t="s">
        <v>20</v>
      </c>
      <c r="C42" s="10" t="s">
        <v>26</v>
      </c>
      <c r="D42" s="10">
        <v>0</v>
      </c>
      <c r="I42" s="10" t="str">
        <f t="shared" si="1"/>
        <v>BA_p2h</v>
      </c>
      <c r="J42" s="10" t="str">
        <f t="shared" si="1"/>
        <v>p2h</v>
      </c>
      <c r="K42" s="10" t="str">
        <f t="shared" si="2"/>
        <v>BA_p2h</v>
      </c>
      <c r="L42" s="10" t="str">
        <f t="shared" si="3"/>
        <v>BA</v>
      </c>
    </row>
    <row r="43" spans="1:12" x14ac:dyDescent="0.25">
      <c r="A43" s="12" t="str">
        <f t="shared" si="0"/>
        <v>BE_p2h</v>
      </c>
      <c r="B43" s="10" t="s">
        <v>20</v>
      </c>
      <c r="C43" s="10" t="s">
        <v>27</v>
      </c>
      <c r="D43" s="10">
        <v>0</v>
      </c>
      <c r="I43" s="10" t="str">
        <f t="shared" si="1"/>
        <v>BE_p2h</v>
      </c>
      <c r="J43" s="10" t="str">
        <f t="shared" si="1"/>
        <v>p2h</v>
      </c>
      <c r="K43" s="10" t="str">
        <f t="shared" si="2"/>
        <v>BE_p2h</v>
      </c>
      <c r="L43" s="10" t="str">
        <f t="shared" si="3"/>
        <v>BE</v>
      </c>
    </row>
    <row r="44" spans="1:12" x14ac:dyDescent="0.25">
      <c r="A44" s="12" t="str">
        <f t="shared" si="0"/>
        <v>BG_p2h</v>
      </c>
      <c r="B44" s="10" t="s">
        <v>20</v>
      </c>
      <c r="C44" s="10" t="s">
        <v>28</v>
      </c>
      <c r="D44" s="10">
        <v>0</v>
      </c>
      <c r="I44" s="10" t="str">
        <f t="shared" si="1"/>
        <v>BG_p2h</v>
      </c>
      <c r="J44" s="10" t="str">
        <f t="shared" si="1"/>
        <v>p2h</v>
      </c>
      <c r="K44" s="10" t="str">
        <f t="shared" si="2"/>
        <v>BG_p2h</v>
      </c>
      <c r="L44" s="10" t="str">
        <f t="shared" si="3"/>
        <v>BG</v>
      </c>
    </row>
    <row r="45" spans="1:12" x14ac:dyDescent="0.25">
      <c r="A45" s="12" t="str">
        <f t="shared" si="0"/>
        <v>CH_p2h</v>
      </c>
      <c r="B45" s="10" t="s">
        <v>20</v>
      </c>
      <c r="C45" s="10" t="s">
        <v>29</v>
      </c>
      <c r="D45" s="10">
        <v>0</v>
      </c>
      <c r="I45" s="10" t="str">
        <f t="shared" si="1"/>
        <v>CH_p2h</v>
      </c>
      <c r="J45" s="10" t="str">
        <f t="shared" si="1"/>
        <v>p2h</v>
      </c>
      <c r="K45" s="10" t="str">
        <f t="shared" si="2"/>
        <v>CH_p2h</v>
      </c>
      <c r="L45" s="10" t="str">
        <f t="shared" si="3"/>
        <v>CH</v>
      </c>
    </row>
    <row r="46" spans="1:12" x14ac:dyDescent="0.25">
      <c r="A46" s="12" t="str">
        <f t="shared" si="0"/>
        <v>CZ_p2h</v>
      </c>
      <c r="B46" s="10" t="s">
        <v>20</v>
      </c>
      <c r="C46" s="10" t="s">
        <v>30</v>
      </c>
      <c r="D46" s="10">
        <v>0</v>
      </c>
      <c r="I46" s="10" t="str">
        <f t="shared" si="1"/>
        <v>CZ_p2h</v>
      </c>
      <c r="J46" s="10" t="str">
        <f t="shared" si="1"/>
        <v>p2h</v>
      </c>
      <c r="K46" s="10" t="str">
        <f t="shared" si="2"/>
        <v>CZ_p2h</v>
      </c>
      <c r="L46" s="10" t="str">
        <f t="shared" si="3"/>
        <v>CZ</v>
      </c>
    </row>
    <row r="47" spans="1:12" x14ac:dyDescent="0.25">
      <c r="A47" s="12" t="str">
        <f t="shared" si="0"/>
        <v>CY_p2h</v>
      </c>
      <c r="B47" s="10" t="s">
        <v>20</v>
      </c>
      <c r="C47" s="10" t="s">
        <v>89</v>
      </c>
      <c r="D47" s="10">
        <v>0</v>
      </c>
      <c r="I47" s="10" t="str">
        <f t="shared" si="1"/>
        <v>CY_p2h</v>
      </c>
      <c r="J47" s="10" t="str">
        <f t="shared" si="1"/>
        <v>p2h</v>
      </c>
      <c r="K47" s="10" t="str">
        <f t="shared" si="2"/>
        <v>CY_p2h</v>
      </c>
      <c r="L47" s="10" t="str">
        <f t="shared" si="3"/>
        <v>CY</v>
      </c>
    </row>
    <row r="48" spans="1:12" x14ac:dyDescent="0.25">
      <c r="A48" s="12" t="str">
        <f t="shared" si="0"/>
        <v>DE_p2h</v>
      </c>
      <c r="B48" s="10" t="s">
        <v>20</v>
      </c>
      <c r="C48" s="10" t="s">
        <v>7</v>
      </c>
      <c r="D48" s="10">
        <v>0</v>
      </c>
      <c r="I48" s="10" t="str">
        <f t="shared" si="1"/>
        <v>DE_p2h</v>
      </c>
      <c r="J48" s="10" t="str">
        <f t="shared" si="1"/>
        <v>p2h</v>
      </c>
      <c r="K48" s="10" t="str">
        <f t="shared" si="2"/>
        <v>DE_p2h</v>
      </c>
      <c r="L48" s="10" t="str">
        <f t="shared" si="3"/>
        <v>DE</v>
      </c>
    </row>
    <row r="49" spans="1:12" x14ac:dyDescent="0.25">
      <c r="A49" s="12" t="str">
        <f t="shared" si="0"/>
        <v>DK_p2h</v>
      </c>
      <c r="B49" s="10" t="s">
        <v>20</v>
      </c>
      <c r="C49" s="10" t="s">
        <v>31</v>
      </c>
      <c r="D49" s="10">
        <v>0</v>
      </c>
      <c r="I49" s="10" t="str">
        <f t="shared" si="1"/>
        <v>DK_p2h</v>
      </c>
      <c r="J49" s="10" t="str">
        <f t="shared" si="1"/>
        <v>p2h</v>
      </c>
      <c r="K49" s="10" t="str">
        <f t="shared" si="2"/>
        <v>DK_p2h</v>
      </c>
      <c r="L49" s="10" t="str">
        <f t="shared" si="3"/>
        <v>DK</v>
      </c>
    </row>
    <row r="50" spans="1:12" x14ac:dyDescent="0.25">
      <c r="A50" s="12" t="str">
        <f t="shared" si="0"/>
        <v>EE_p2h</v>
      </c>
      <c r="B50" s="10" t="s">
        <v>20</v>
      </c>
      <c r="C50" s="10" t="s">
        <v>32</v>
      </c>
      <c r="D50" s="10">
        <v>0</v>
      </c>
      <c r="I50" s="10" t="str">
        <f t="shared" si="1"/>
        <v>EE_p2h</v>
      </c>
      <c r="J50" s="10" t="str">
        <f t="shared" si="1"/>
        <v>p2h</v>
      </c>
      <c r="K50" s="10" t="str">
        <f t="shared" si="2"/>
        <v>EE_p2h</v>
      </c>
      <c r="L50" s="10" t="str">
        <f t="shared" si="3"/>
        <v>EE</v>
      </c>
    </row>
    <row r="51" spans="1:12" x14ac:dyDescent="0.25">
      <c r="A51" s="12" t="str">
        <f t="shared" si="0"/>
        <v>ES_p2h</v>
      </c>
      <c r="B51" s="10" t="s">
        <v>20</v>
      </c>
      <c r="C51" s="10" t="s">
        <v>33</v>
      </c>
      <c r="D51" s="10">
        <v>0</v>
      </c>
      <c r="I51" s="10" t="str">
        <f t="shared" si="1"/>
        <v>ES_p2h</v>
      </c>
      <c r="J51" s="10" t="str">
        <f t="shared" si="1"/>
        <v>p2h</v>
      </c>
      <c r="K51" s="10" t="str">
        <f t="shared" si="2"/>
        <v>ES_p2h</v>
      </c>
      <c r="L51" s="10" t="str">
        <f t="shared" si="3"/>
        <v>ES</v>
      </c>
    </row>
    <row r="52" spans="1:12" x14ac:dyDescent="0.25">
      <c r="A52" s="12" t="str">
        <f t="shared" si="0"/>
        <v>FI_p2h</v>
      </c>
      <c r="B52" s="10" t="s">
        <v>20</v>
      </c>
      <c r="C52" s="10" t="s">
        <v>34</v>
      </c>
      <c r="D52" s="10">
        <v>0</v>
      </c>
      <c r="I52" s="10" t="str">
        <f t="shared" si="1"/>
        <v>FI_p2h</v>
      </c>
      <c r="J52" s="10" t="str">
        <f t="shared" si="1"/>
        <v>p2h</v>
      </c>
      <c r="K52" s="10" t="str">
        <f t="shared" si="2"/>
        <v>FI_p2h</v>
      </c>
      <c r="L52" s="10" t="str">
        <f t="shared" si="3"/>
        <v>FI</v>
      </c>
    </row>
    <row r="53" spans="1:12" x14ac:dyDescent="0.25">
      <c r="A53" s="12" t="str">
        <f t="shared" si="0"/>
        <v>FR_p2h</v>
      </c>
      <c r="B53" s="10" t="s">
        <v>20</v>
      </c>
      <c r="C53" s="10" t="s">
        <v>35</v>
      </c>
      <c r="D53" s="10">
        <v>0</v>
      </c>
      <c r="I53" s="10" t="str">
        <f t="shared" si="1"/>
        <v>FR_p2h</v>
      </c>
      <c r="J53" s="10" t="str">
        <f t="shared" si="1"/>
        <v>p2h</v>
      </c>
      <c r="K53" s="10" t="str">
        <f t="shared" si="2"/>
        <v>FR_p2h</v>
      </c>
      <c r="L53" s="10" t="str">
        <f t="shared" si="3"/>
        <v>FR</v>
      </c>
    </row>
    <row r="54" spans="1:12" x14ac:dyDescent="0.25">
      <c r="A54" s="12" t="str">
        <f>C54&amp;"_"&amp;B54</f>
        <v>UK_p2h</v>
      </c>
      <c r="B54" s="10" t="s">
        <v>20</v>
      </c>
      <c r="C54" s="10" t="s">
        <v>86</v>
      </c>
      <c r="D54" s="10">
        <v>0</v>
      </c>
      <c r="I54" s="10" t="str">
        <f t="shared" si="1"/>
        <v>UK_p2h</v>
      </c>
      <c r="J54" s="10" t="str">
        <f t="shared" si="1"/>
        <v>p2h</v>
      </c>
      <c r="K54" s="10" t="str">
        <f t="shared" si="2"/>
        <v>UK_p2h</v>
      </c>
      <c r="L54" s="10" t="str">
        <f t="shared" si="3"/>
        <v>UK</v>
      </c>
    </row>
    <row r="55" spans="1:12" x14ac:dyDescent="0.25">
      <c r="A55" s="12" t="str">
        <f t="shared" si="0"/>
        <v>EL_p2h</v>
      </c>
      <c r="B55" s="10" t="s">
        <v>20</v>
      </c>
      <c r="C55" s="10" t="s">
        <v>87</v>
      </c>
      <c r="D55" s="10">
        <v>0</v>
      </c>
      <c r="I55" s="10" t="str">
        <f t="shared" si="1"/>
        <v>EL_p2h</v>
      </c>
      <c r="J55" s="10" t="str">
        <f t="shared" si="1"/>
        <v>p2h</v>
      </c>
      <c r="K55" s="10" t="str">
        <f t="shared" si="2"/>
        <v>EL_p2h</v>
      </c>
      <c r="L55" s="10" t="str">
        <f t="shared" si="3"/>
        <v>EL</v>
      </c>
    </row>
    <row r="56" spans="1:12" x14ac:dyDescent="0.25">
      <c r="A56" s="12" t="str">
        <f t="shared" si="0"/>
        <v>HR_p2h</v>
      </c>
      <c r="B56" s="10" t="s">
        <v>20</v>
      </c>
      <c r="C56" s="10" t="s">
        <v>36</v>
      </c>
      <c r="D56" s="10">
        <v>0</v>
      </c>
      <c r="I56" s="10" t="str">
        <f t="shared" si="1"/>
        <v>HR_p2h</v>
      </c>
      <c r="J56" s="10" t="str">
        <f t="shared" si="1"/>
        <v>p2h</v>
      </c>
      <c r="K56" s="10" t="str">
        <f t="shared" si="2"/>
        <v>HR_p2h</v>
      </c>
      <c r="L56" s="10" t="str">
        <f t="shared" si="3"/>
        <v>HR</v>
      </c>
    </row>
    <row r="57" spans="1:12" x14ac:dyDescent="0.25">
      <c r="A57" s="12" t="str">
        <f t="shared" si="0"/>
        <v>HU_p2h</v>
      </c>
      <c r="B57" s="10" t="s">
        <v>20</v>
      </c>
      <c r="C57" s="10" t="s">
        <v>37</v>
      </c>
      <c r="D57" s="10">
        <v>0</v>
      </c>
      <c r="I57" s="10" t="str">
        <f t="shared" si="1"/>
        <v>HU_p2h</v>
      </c>
      <c r="J57" s="10" t="str">
        <f t="shared" si="1"/>
        <v>p2h</v>
      </c>
      <c r="K57" s="10" t="str">
        <f t="shared" si="2"/>
        <v>HU_p2h</v>
      </c>
      <c r="L57" s="10" t="str">
        <f t="shared" si="3"/>
        <v>HU</v>
      </c>
    </row>
    <row r="58" spans="1:12" x14ac:dyDescent="0.25">
      <c r="A58" s="12" t="str">
        <f t="shared" si="0"/>
        <v>IE_p2h</v>
      </c>
      <c r="B58" s="10" t="s">
        <v>20</v>
      </c>
      <c r="C58" s="10" t="s">
        <v>38</v>
      </c>
      <c r="D58" s="10">
        <v>0</v>
      </c>
      <c r="I58" s="10" t="str">
        <f t="shared" si="1"/>
        <v>IE_p2h</v>
      </c>
      <c r="J58" s="10" t="str">
        <f t="shared" si="1"/>
        <v>p2h</v>
      </c>
      <c r="K58" s="10" t="str">
        <f t="shared" si="2"/>
        <v>IE_p2h</v>
      </c>
      <c r="L58" s="10" t="str">
        <f t="shared" si="3"/>
        <v>IE</v>
      </c>
    </row>
    <row r="59" spans="1:12" x14ac:dyDescent="0.25">
      <c r="A59" s="12" t="str">
        <f t="shared" si="0"/>
        <v>IT_p2h</v>
      </c>
      <c r="B59" s="10" t="s">
        <v>20</v>
      </c>
      <c r="C59" s="10" t="s">
        <v>39</v>
      </c>
      <c r="D59" s="10">
        <v>0</v>
      </c>
      <c r="I59" s="10" t="str">
        <f t="shared" si="1"/>
        <v>IT_p2h</v>
      </c>
      <c r="J59" s="10" t="str">
        <f t="shared" si="1"/>
        <v>p2h</v>
      </c>
      <c r="K59" s="10" t="str">
        <f t="shared" si="2"/>
        <v>IT_p2h</v>
      </c>
      <c r="L59" s="10" t="str">
        <f t="shared" si="3"/>
        <v>IT</v>
      </c>
    </row>
    <row r="60" spans="1:12" x14ac:dyDescent="0.25">
      <c r="A60" s="12" t="str">
        <f t="shared" si="0"/>
        <v>LT_p2h</v>
      </c>
      <c r="B60" s="10" t="s">
        <v>20</v>
      </c>
      <c r="C60" s="10" t="s">
        <v>40</v>
      </c>
      <c r="D60" s="10">
        <v>0</v>
      </c>
      <c r="I60" s="10" t="str">
        <f t="shared" si="1"/>
        <v>LT_p2h</v>
      </c>
      <c r="J60" s="10" t="str">
        <f t="shared" si="1"/>
        <v>p2h</v>
      </c>
      <c r="K60" s="10" t="str">
        <f t="shared" si="2"/>
        <v>LT_p2h</v>
      </c>
      <c r="L60" s="10" t="str">
        <f t="shared" si="3"/>
        <v>LT</v>
      </c>
    </row>
    <row r="61" spans="1:12" x14ac:dyDescent="0.25">
      <c r="A61" s="12" t="str">
        <f t="shared" si="0"/>
        <v>LU_p2h</v>
      </c>
      <c r="B61" s="10" t="s">
        <v>20</v>
      </c>
      <c r="C61" s="10" t="s">
        <v>41</v>
      </c>
      <c r="D61" s="10">
        <v>0</v>
      </c>
      <c r="I61" s="10" t="str">
        <f t="shared" si="1"/>
        <v>LU_p2h</v>
      </c>
      <c r="J61" s="10" t="str">
        <f t="shared" si="1"/>
        <v>p2h</v>
      </c>
      <c r="K61" s="10" t="str">
        <f t="shared" si="2"/>
        <v>LU_p2h</v>
      </c>
      <c r="L61" s="10" t="str">
        <f t="shared" si="3"/>
        <v>LU</v>
      </c>
    </row>
    <row r="62" spans="1:12" x14ac:dyDescent="0.25">
      <c r="A62" s="12" t="str">
        <f t="shared" si="0"/>
        <v>LV_p2h</v>
      </c>
      <c r="B62" s="10" t="s">
        <v>20</v>
      </c>
      <c r="C62" s="10" t="s">
        <v>42</v>
      </c>
      <c r="D62" s="10">
        <v>0</v>
      </c>
      <c r="I62" s="10" t="str">
        <f t="shared" si="1"/>
        <v>LV_p2h</v>
      </c>
      <c r="J62" s="10" t="str">
        <f t="shared" si="1"/>
        <v>p2h</v>
      </c>
      <c r="K62" s="10" t="str">
        <f t="shared" si="2"/>
        <v>LV_p2h</v>
      </c>
      <c r="L62" s="10" t="str">
        <f t="shared" si="3"/>
        <v>LV</v>
      </c>
    </row>
    <row r="63" spans="1:12" x14ac:dyDescent="0.25">
      <c r="A63" s="12" t="str">
        <f t="shared" si="0"/>
        <v>ME_p2h</v>
      </c>
      <c r="B63" s="10" t="s">
        <v>20</v>
      </c>
      <c r="C63" s="10" t="s">
        <v>43</v>
      </c>
      <c r="D63" s="10">
        <v>0</v>
      </c>
      <c r="I63" s="10" t="str">
        <f t="shared" si="1"/>
        <v>ME_p2h</v>
      </c>
      <c r="J63" s="10" t="str">
        <f t="shared" si="1"/>
        <v>p2h</v>
      </c>
      <c r="K63" s="10" t="str">
        <f t="shared" si="2"/>
        <v>ME_p2h</v>
      </c>
      <c r="L63" s="10" t="str">
        <f t="shared" si="3"/>
        <v>ME</v>
      </c>
    </row>
    <row r="64" spans="1:12" x14ac:dyDescent="0.25">
      <c r="A64" s="12" t="str">
        <f t="shared" si="0"/>
        <v>MK_p2h</v>
      </c>
      <c r="B64" s="10" t="s">
        <v>20</v>
      </c>
      <c r="C64" s="10" t="s">
        <v>44</v>
      </c>
      <c r="D64" s="10">
        <v>0</v>
      </c>
      <c r="I64" s="10" t="str">
        <f t="shared" si="1"/>
        <v>MK_p2h</v>
      </c>
      <c r="J64" s="10" t="str">
        <f t="shared" si="1"/>
        <v>p2h</v>
      </c>
      <c r="K64" s="10" t="str">
        <f t="shared" si="2"/>
        <v>MK_p2h</v>
      </c>
      <c r="L64" s="10" t="str">
        <f t="shared" si="3"/>
        <v>MK</v>
      </c>
    </row>
    <row r="65" spans="1:12" x14ac:dyDescent="0.25">
      <c r="A65" s="12" t="str">
        <f t="shared" ref="A65" si="11">C65&amp;"_"&amp;B65</f>
        <v>MT_p2h</v>
      </c>
      <c r="B65" s="10" t="s">
        <v>20</v>
      </c>
      <c r="C65" s="10" t="s">
        <v>90</v>
      </c>
      <c r="D65" s="10">
        <v>0</v>
      </c>
      <c r="I65" s="10" t="str">
        <f t="shared" ref="I65" si="12">A65</f>
        <v>MT_p2h</v>
      </c>
      <c r="J65" s="10" t="str">
        <f t="shared" ref="J65" si="13">B65</f>
        <v>p2h</v>
      </c>
      <c r="K65" s="10" t="str">
        <f t="shared" ref="K65" si="14">A65</f>
        <v>MT_p2h</v>
      </c>
      <c r="L65" s="10" t="str">
        <f t="shared" si="3"/>
        <v>MT</v>
      </c>
    </row>
    <row r="66" spans="1:12" x14ac:dyDescent="0.25">
      <c r="A66" s="12" t="str">
        <f t="shared" si="0"/>
        <v>NL_p2h</v>
      </c>
      <c r="B66" s="10" t="s">
        <v>20</v>
      </c>
      <c r="C66" s="10" t="s">
        <v>45</v>
      </c>
      <c r="D66" s="10">
        <v>0</v>
      </c>
      <c r="I66" s="10" t="str">
        <f t="shared" si="1"/>
        <v>NL_p2h</v>
      </c>
      <c r="J66" s="10" t="str">
        <f t="shared" si="1"/>
        <v>p2h</v>
      </c>
      <c r="K66" s="10" t="str">
        <f t="shared" si="2"/>
        <v>NL_p2h</v>
      </c>
      <c r="L66" s="10" t="str">
        <f t="shared" si="3"/>
        <v>NL</v>
      </c>
    </row>
    <row r="67" spans="1:12" x14ac:dyDescent="0.25">
      <c r="A67" s="12" t="str">
        <f t="shared" si="0"/>
        <v>NO_p2h</v>
      </c>
      <c r="B67" s="10" t="s">
        <v>20</v>
      </c>
      <c r="C67" s="10" t="s">
        <v>46</v>
      </c>
      <c r="D67" s="10">
        <v>0</v>
      </c>
      <c r="I67" s="10" t="str">
        <f t="shared" si="1"/>
        <v>NO_p2h</v>
      </c>
      <c r="J67" s="10" t="str">
        <f t="shared" si="1"/>
        <v>p2h</v>
      </c>
      <c r="K67" s="10" t="str">
        <f t="shared" si="2"/>
        <v>NO_p2h</v>
      </c>
      <c r="L67" s="10" t="str">
        <f t="shared" si="3"/>
        <v>NO</v>
      </c>
    </row>
    <row r="68" spans="1:12" x14ac:dyDescent="0.25">
      <c r="A68" s="12" t="str">
        <f t="shared" si="0"/>
        <v>PL_p2h</v>
      </c>
      <c r="B68" s="10" t="s">
        <v>20</v>
      </c>
      <c r="C68" s="10" t="s">
        <v>47</v>
      </c>
      <c r="D68" s="10">
        <v>0</v>
      </c>
      <c r="I68" s="10" t="str">
        <f t="shared" si="1"/>
        <v>PL_p2h</v>
      </c>
      <c r="J68" s="10" t="str">
        <f t="shared" si="1"/>
        <v>p2h</v>
      </c>
      <c r="K68" s="10" t="str">
        <f t="shared" si="2"/>
        <v>PL_p2h</v>
      </c>
      <c r="L68" s="10" t="str">
        <f t="shared" si="3"/>
        <v>PL</v>
      </c>
    </row>
    <row r="69" spans="1:12" x14ac:dyDescent="0.25">
      <c r="A69" s="12" t="str">
        <f t="shared" si="0"/>
        <v>PT_p2h</v>
      </c>
      <c r="B69" s="10" t="s">
        <v>20</v>
      </c>
      <c r="C69" s="10" t="s">
        <v>48</v>
      </c>
      <c r="D69" s="10">
        <v>0</v>
      </c>
      <c r="I69" s="10" t="str">
        <f t="shared" si="1"/>
        <v>PT_p2h</v>
      </c>
      <c r="J69" s="10" t="str">
        <f t="shared" si="1"/>
        <v>p2h</v>
      </c>
      <c r="K69" s="10" t="str">
        <f t="shared" si="2"/>
        <v>PT_p2h</v>
      </c>
      <c r="L69" s="10" t="str">
        <f t="shared" si="3"/>
        <v>PT</v>
      </c>
    </row>
    <row r="70" spans="1:12" x14ac:dyDescent="0.25">
      <c r="A70" s="12" t="str">
        <f t="shared" si="0"/>
        <v>RO_p2h</v>
      </c>
      <c r="B70" s="10" t="s">
        <v>20</v>
      </c>
      <c r="C70" s="10" t="s">
        <v>49</v>
      </c>
      <c r="D70" s="10">
        <v>0</v>
      </c>
      <c r="I70" s="10" t="str">
        <f t="shared" si="1"/>
        <v>RO_p2h</v>
      </c>
      <c r="J70" s="10" t="str">
        <f t="shared" si="1"/>
        <v>p2h</v>
      </c>
      <c r="K70" s="10" t="str">
        <f t="shared" si="2"/>
        <v>RO_p2h</v>
      </c>
      <c r="L70" s="10" t="str">
        <f t="shared" si="3"/>
        <v>RO</v>
      </c>
    </row>
    <row r="71" spans="1:12" x14ac:dyDescent="0.25">
      <c r="A71" s="12" t="str">
        <f t="shared" si="0"/>
        <v>RS_p2h</v>
      </c>
      <c r="B71" s="10" t="s">
        <v>20</v>
      </c>
      <c r="C71" s="10" t="s">
        <v>50</v>
      </c>
      <c r="D71" s="10">
        <v>0</v>
      </c>
      <c r="I71" s="10" t="str">
        <f t="shared" si="1"/>
        <v>RS_p2h</v>
      </c>
      <c r="J71" s="10" t="str">
        <f t="shared" si="1"/>
        <v>p2h</v>
      </c>
      <c r="K71" s="10" t="str">
        <f t="shared" si="2"/>
        <v>RS_p2h</v>
      </c>
      <c r="L71" s="10" t="str">
        <f t="shared" si="3"/>
        <v>RS</v>
      </c>
    </row>
    <row r="72" spans="1:12" x14ac:dyDescent="0.25">
      <c r="A72" s="12" t="str">
        <f t="shared" si="0"/>
        <v>SE_p2h</v>
      </c>
      <c r="B72" s="10" t="s">
        <v>20</v>
      </c>
      <c r="C72" s="10" t="s">
        <v>51</v>
      </c>
      <c r="D72" s="10">
        <v>0</v>
      </c>
      <c r="I72" s="10" t="str">
        <f t="shared" si="1"/>
        <v>SE_p2h</v>
      </c>
      <c r="J72" s="10" t="str">
        <f t="shared" si="1"/>
        <v>p2h</v>
      </c>
      <c r="K72" s="10" t="str">
        <f t="shared" si="2"/>
        <v>SE_p2h</v>
      </c>
      <c r="L72" s="10" t="str">
        <f t="shared" si="3"/>
        <v>SE</v>
      </c>
    </row>
    <row r="73" spans="1:12" x14ac:dyDescent="0.25">
      <c r="A73" s="12" t="str">
        <f t="shared" si="0"/>
        <v>SI_p2h</v>
      </c>
      <c r="B73" s="10" t="s">
        <v>20</v>
      </c>
      <c r="C73" s="10" t="s">
        <v>52</v>
      </c>
      <c r="D73" s="10">
        <v>0</v>
      </c>
      <c r="I73" s="10" t="str">
        <f t="shared" si="1"/>
        <v>SI_p2h</v>
      </c>
      <c r="J73" s="10" t="str">
        <f t="shared" si="1"/>
        <v>p2h</v>
      </c>
      <c r="K73" s="10" t="str">
        <f t="shared" si="2"/>
        <v>SI_p2h</v>
      </c>
      <c r="L73" s="10" t="str">
        <f t="shared" si="3"/>
        <v>SI</v>
      </c>
    </row>
    <row r="74" spans="1:12" x14ac:dyDescent="0.25">
      <c r="A74" s="12" t="str">
        <f t="shared" ref="A74" si="15">C74&amp;"_"&amp;B74</f>
        <v>SK_p2h</v>
      </c>
      <c r="B74" s="10" t="s">
        <v>20</v>
      </c>
      <c r="C74" s="10" t="s">
        <v>53</v>
      </c>
      <c r="D74" s="10">
        <v>0</v>
      </c>
      <c r="I74" s="10" t="str">
        <f t="shared" ref="I74:J74" si="16">A74</f>
        <v>SK_p2h</v>
      </c>
      <c r="J74" s="10" t="str">
        <f t="shared" si="16"/>
        <v>p2h</v>
      </c>
      <c r="K74" s="10" t="str">
        <f t="shared" ref="K74" si="17">A74</f>
        <v>SK_p2h</v>
      </c>
      <c r="L74" s="10" t="str">
        <f t="shared" ref="L74" si="18">C74</f>
        <v>SK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2:T6"/>
  <sheetViews>
    <sheetView showGridLines="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E16" sqref="E16:F16"/>
    </sheetView>
  </sheetViews>
  <sheetFormatPr baseColWidth="10" defaultColWidth="11.42578125" defaultRowHeight="15" x14ac:dyDescent="0.25"/>
  <cols>
    <col min="1" max="2" width="11.42578125" style="10"/>
    <col min="3" max="3" width="15.140625" style="10" bestFit="1" customWidth="1"/>
    <col min="4" max="4" width="16.28515625" style="10" bestFit="1" customWidth="1"/>
    <col min="5" max="5" width="12.7109375" style="10" bestFit="1" customWidth="1"/>
    <col min="6" max="6" width="15.5703125" style="10" bestFit="1" customWidth="1"/>
    <col min="7" max="7" width="17.7109375" style="10" bestFit="1" customWidth="1"/>
    <col min="8" max="9" width="11.42578125" style="10"/>
    <col min="10" max="10" width="11.42578125" style="29"/>
    <col min="11" max="12" width="11.42578125" style="10"/>
    <col min="13" max="14" width="11.42578125" style="26"/>
    <col min="15" max="20" width="11.42578125" style="10"/>
    <col min="21" max="16384" width="11.42578125" style="1"/>
  </cols>
  <sheetData>
    <row r="2" spans="1:20" s="19" customFormat="1" x14ac:dyDescent="0.25">
      <c r="A2" s="14" t="s">
        <v>85</v>
      </c>
      <c r="B2" s="14"/>
      <c r="C2" s="14" t="s">
        <v>16</v>
      </c>
      <c r="D2" s="14" t="s">
        <v>0</v>
      </c>
      <c r="E2" s="14" t="s">
        <v>1</v>
      </c>
      <c r="F2" s="14" t="s">
        <v>15</v>
      </c>
      <c r="G2" s="14" t="s">
        <v>10</v>
      </c>
      <c r="H2" s="22" t="s">
        <v>5</v>
      </c>
      <c r="I2" s="22"/>
      <c r="J2" s="14"/>
      <c r="K2" s="14"/>
      <c r="L2" s="14" t="s">
        <v>91</v>
      </c>
      <c r="M2" s="23"/>
      <c r="N2" s="23"/>
      <c r="O2" s="15" t="s">
        <v>74</v>
      </c>
      <c r="P2" s="15"/>
      <c r="Q2" s="15"/>
      <c r="R2" s="14"/>
      <c r="S2" s="14"/>
      <c r="T2" s="13"/>
    </row>
    <row r="3" spans="1:20" s="19" customFormat="1" x14ac:dyDescent="0.25">
      <c r="A3" s="14"/>
      <c r="B3" s="14"/>
      <c r="C3" s="14" t="s">
        <v>17</v>
      </c>
      <c r="D3" s="14" t="s">
        <v>3</v>
      </c>
      <c r="E3" s="14" t="s">
        <v>3</v>
      </c>
      <c r="F3" s="14"/>
      <c r="G3" s="14"/>
      <c r="H3" s="14"/>
      <c r="I3" s="14"/>
      <c r="J3" s="14"/>
      <c r="K3" s="14"/>
      <c r="L3" s="14" t="s">
        <v>73</v>
      </c>
      <c r="M3" s="23" t="s">
        <v>72</v>
      </c>
      <c r="N3" s="23"/>
      <c r="O3" s="15" t="s">
        <v>75</v>
      </c>
      <c r="P3" s="15"/>
      <c r="Q3" s="15"/>
      <c r="R3" s="14"/>
      <c r="S3" s="14"/>
      <c r="T3" s="13"/>
    </row>
    <row r="4" spans="1:20" s="19" customFormat="1" x14ac:dyDescent="0.25">
      <c r="A4" s="16" t="s">
        <v>4</v>
      </c>
      <c r="B4" s="16" t="s">
        <v>6</v>
      </c>
      <c r="C4" s="16" t="s">
        <v>76</v>
      </c>
      <c r="D4" s="16" t="s">
        <v>13</v>
      </c>
      <c r="E4" s="16" t="s">
        <v>12</v>
      </c>
      <c r="F4" s="18" t="s">
        <v>14</v>
      </c>
      <c r="G4" s="18" t="s">
        <v>9</v>
      </c>
      <c r="H4" s="18" t="s">
        <v>11</v>
      </c>
      <c r="I4" s="18" t="s">
        <v>18</v>
      </c>
      <c r="J4" s="18" t="s">
        <v>22</v>
      </c>
      <c r="K4" s="18" t="s">
        <v>23</v>
      </c>
      <c r="L4" s="18" t="s">
        <v>70</v>
      </c>
      <c r="M4" s="24" t="s">
        <v>71</v>
      </c>
      <c r="N4" s="24" t="s">
        <v>67</v>
      </c>
      <c r="O4" s="17" t="s">
        <v>88</v>
      </c>
      <c r="P4" s="17"/>
      <c r="Q4" s="17"/>
      <c r="R4" s="18"/>
      <c r="S4" s="18"/>
      <c r="T4" s="18"/>
    </row>
    <row r="5" spans="1:20" x14ac:dyDescent="0.25">
      <c r="A5" s="12" t="s">
        <v>19</v>
      </c>
      <c r="B5" s="25" t="s">
        <v>7</v>
      </c>
      <c r="C5" s="26"/>
      <c r="D5" s="10" t="e">
        <f>VLOOKUP($A5,#REF!,MATCH(D$4,#REF!,0),FALSE)</f>
        <v>#REF!</v>
      </c>
      <c r="E5" s="10" t="e">
        <f>VLOOKUP($A5,#REF!,MATCH(E$4,#REF!,0),FALSE)</f>
        <v>#REF!</v>
      </c>
      <c r="F5" s="10" t="e">
        <f>VLOOKUP($A5,#REF!,MATCH(F$4,#REF!,0),FALSE)</f>
        <v>#REF!</v>
      </c>
      <c r="G5" s="10" t="e">
        <f>VLOOKUP($A5,#REF!,MATCH(G$4,#REF!,0),FALSE)</f>
        <v>#REF!</v>
      </c>
      <c r="H5" s="10" t="e">
        <f>VLOOKUP($A5,#REF!,MATCH(H$4,#REF!,0),FALSE)</f>
        <v>#REF!</v>
      </c>
      <c r="I5" s="10" t="e">
        <f>VLOOKUP($A5,#REF!,MATCH(I$4,#REF!,0),FALSE)</f>
        <v>#REF!</v>
      </c>
      <c r="J5" s="27">
        <v>0.8</v>
      </c>
      <c r="K5" s="28">
        <v>1</v>
      </c>
      <c r="M5" s="26">
        <v>84000</v>
      </c>
      <c r="O5" s="10">
        <v>20</v>
      </c>
    </row>
    <row r="6" spans="1:20" x14ac:dyDescent="0.25">
      <c r="A6" s="12" t="s">
        <v>20</v>
      </c>
      <c r="B6" s="25" t="s">
        <v>7</v>
      </c>
      <c r="C6" s="26"/>
      <c r="D6" s="10" t="e">
        <f>VLOOKUP($A6,#REF!,MATCH(D$4,#REF!,0),FALSE)</f>
        <v>#REF!</v>
      </c>
      <c r="E6" s="10" t="e">
        <f>VLOOKUP($A6,#REF!,MATCH(E$4,#REF!,0),FALSE)</f>
        <v>#REF!</v>
      </c>
      <c r="F6" s="10" t="e">
        <f>VLOOKUP($A6,#REF!,MATCH(F$4,#REF!,0),FALSE)</f>
        <v>#REF!</v>
      </c>
      <c r="G6" s="10" t="e">
        <f>VLOOKUP($A6,#REF!,MATCH(G$4,#REF!,0),FALSE)</f>
        <v>#REF!</v>
      </c>
      <c r="H6" s="10" t="e">
        <f>VLOOKUP($A6,#REF!,MATCH(H$4,#REF!,0),FALSE)</f>
        <v>#REF!</v>
      </c>
      <c r="I6" s="10" t="e">
        <f>VLOOKUP($A6,#REF!,MATCH(I$4,#REF!,0),FALSE)</f>
        <v>#REF!</v>
      </c>
      <c r="J6" s="27">
        <v>0.98</v>
      </c>
      <c r="K6" s="28">
        <v>0.9</v>
      </c>
      <c r="M6" s="26">
        <v>6000</v>
      </c>
      <c r="O6" s="10">
        <v>20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AC22"/>
  <sheetViews>
    <sheetView showGridLines="0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G43" sqref="G43"/>
    </sheetView>
  </sheetViews>
  <sheetFormatPr baseColWidth="10" defaultColWidth="11.42578125" defaultRowHeight="12.75" x14ac:dyDescent="0.2"/>
  <cols>
    <col min="1" max="1" width="16.28515625" style="4" bestFit="1" customWidth="1"/>
    <col min="2" max="2" width="16.28515625" style="4" customWidth="1"/>
    <col min="3" max="9" width="12.7109375" style="3" bestFit="1" customWidth="1"/>
    <col min="10" max="10" width="12.7109375" style="3" customWidth="1"/>
    <col min="11" max="16" width="11.42578125" style="3"/>
    <col min="17" max="17" width="13.7109375" style="3" customWidth="1"/>
    <col min="18" max="18" width="19.85546875" style="3" bestFit="1" customWidth="1"/>
    <col min="19" max="28" width="11.42578125" style="3"/>
    <col min="29" max="16384" width="11.42578125" style="2"/>
  </cols>
  <sheetData>
    <row r="1" spans="1:29" s="34" customFormat="1" ht="12.75" customHeight="1" x14ac:dyDescent="0.2">
      <c r="A1" s="43" t="s">
        <v>62</v>
      </c>
      <c r="B1" s="44" t="s">
        <v>63</v>
      </c>
      <c r="C1" s="44" t="s">
        <v>63</v>
      </c>
      <c r="D1" s="44" t="s">
        <v>63</v>
      </c>
      <c r="E1" s="44" t="s">
        <v>63</v>
      </c>
      <c r="F1" s="44" t="s">
        <v>63</v>
      </c>
      <c r="G1" s="44" t="s">
        <v>63</v>
      </c>
      <c r="H1" s="44" t="s">
        <v>63</v>
      </c>
      <c r="I1" s="44" t="s">
        <v>63</v>
      </c>
      <c r="J1" s="43" t="s">
        <v>64</v>
      </c>
      <c r="K1" s="43" t="s">
        <v>64</v>
      </c>
      <c r="L1" s="43" t="s">
        <v>64</v>
      </c>
      <c r="M1" s="43" t="s">
        <v>64</v>
      </c>
      <c r="N1" s="43" t="s">
        <v>64</v>
      </c>
      <c r="O1" s="43" t="s">
        <v>64</v>
      </c>
      <c r="P1" s="43" t="s">
        <v>64</v>
      </c>
      <c r="Q1" s="43" t="s">
        <v>64</v>
      </c>
      <c r="S1" s="30"/>
      <c r="T1" s="50"/>
      <c r="U1" s="35"/>
      <c r="V1" s="35"/>
      <c r="W1" s="36"/>
    </row>
    <row r="2" spans="1:29" s="34" customFormat="1" x14ac:dyDescent="0.2">
      <c r="A2" s="45" t="s">
        <v>65</v>
      </c>
      <c r="B2" s="46" t="s">
        <v>66</v>
      </c>
      <c r="C2" s="46" t="s">
        <v>66</v>
      </c>
      <c r="D2" s="46" t="s">
        <v>66</v>
      </c>
      <c r="E2" s="46" t="s">
        <v>66</v>
      </c>
      <c r="F2" s="46" t="s">
        <v>66</v>
      </c>
      <c r="G2" s="46" t="s">
        <v>66</v>
      </c>
      <c r="H2" s="46" t="s">
        <v>66</v>
      </c>
      <c r="I2" s="46" t="s">
        <v>66</v>
      </c>
      <c r="J2" s="45" t="s">
        <v>21</v>
      </c>
      <c r="K2" s="45" t="s">
        <v>21</v>
      </c>
      <c r="L2" s="45" t="s">
        <v>21</v>
      </c>
      <c r="M2" s="45" t="s">
        <v>21</v>
      </c>
      <c r="N2" s="45" t="s">
        <v>21</v>
      </c>
      <c r="O2" s="45" t="s">
        <v>21</v>
      </c>
      <c r="P2" s="45" t="s">
        <v>21</v>
      </c>
      <c r="Q2" s="45" t="s">
        <v>21</v>
      </c>
      <c r="T2" s="50"/>
    </row>
    <row r="3" spans="1:29" s="34" customFormat="1" x14ac:dyDescent="0.2">
      <c r="A3" s="47"/>
      <c r="B3" s="48" t="s">
        <v>67</v>
      </c>
      <c r="C3" s="48" t="s">
        <v>67</v>
      </c>
      <c r="D3" s="48" t="s">
        <v>67</v>
      </c>
      <c r="E3" s="48" t="s">
        <v>67</v>
      </c>
      <c r="F3" s="48" t="s">
        <v>67</v>
      </c>
      <c r="G3" s="48" t="s">
        <v>67</v>
      </c>
      <c r="H3" s="48" t="s">
        <v>67</v>
      </c>
      <c r="I3" s="48" t="s">
        <v>67</v>
      </c>
      <c r="J3" s="49" t="s">
        <v>22</v>
      </c>
      <c r="K3" s="49" t="s">
        <v>22</v>
      </c>
      <c r="L3" s="49" t="s">
        <v>22</v>
      </c>
      <c r="M3" s="49" t="s">
        <v>22</v>
      </c>
      <c r="N3" s="49" t="s">
        <v>22</v>
      </c>
      <c r="O3" s="49" t="s">
        <v>22</v>
      </c>
      <c r="P3" s="49" t="s">
        <v>22</v>
      </c>
      <c r="Q3" s="49" t="s">
        <v>22</v>
      </c>
    </row>
    <row r="4" spans="1:29" s="34" customFormat="1" x14ac:dyDescent="0.2">
      <c r="A4" s="47"/>
      <c r="B4" s="43" t="s">
        <v>54</v>
      </c>
      <c r="C4" s="43" t="s">
        <v>55</v>
      </c>
      <c r="D4" s="43" t="s">
        <v>56</v>
      </c>
      <c r="E4" s="43" t="s">
        <v>57</v>
      </c>
      <c r="F4" s="43" t="s">
        <v>58</v>
      </c>
      <c r="G4" s="43" t="s">
        <v>59</v>
      </c>
      <c r="H4" s="43" t="s">
        <v>60</v>
      </c>
      <c r="I4" s="43" t="s">
        <v>61</v>
      </c>
      <c r="J4" s="43" t="s">
        <v>54</v>
      </c>
      <c r="K4" s="43" t="s">
        <v>55</v>
      </c>
      <c r="L4" s="43" t="s">
        <v>56</v>
      </c>
      <c r="M4" s="43" t="s">
        <v>57</v>
      </c>
      <c r="N4" s="43" t="s">
        <v>58</v>
      </c>
      <c r="O4" s="43" t="s">
        <v>59</v>
      </c>
      <c r="P4" s="43" t="s">
        <v>60</v>
      </c>
      <c r="Q4" s="43" t="s">
        <v>61</v>
      </c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s="34" customFormat="1" x14ac:dyDescent="0.2">
      <c r="A5" s="39" t="s">
        <v>68</v>
      </c>
      <c r="B5" s="40">
        <v>1370343.2141655302</v>
      </c>
      <c r="C5" s="40">
        <v>1366678.0031556401</v>
      </c>
      <c r="D5" s="40">
        <v>1350607.82342928</v>
      </c>
      <c r="E5" s="40">
        <v>1302342.09162272</v>
      </c>
      <c r="F5" s="40">
        <v>1191234.62658383</v>
      </c>
      <c r="G5" s="40">
        <v>1030489.6003830699</v>
      </c>
      <c r="H5" s="40">
        <v>885666.51467651397</v>
      </c>
      <c r="I5" s="40">
        <v>783752.14287734102</v>
      </c>
      <c r="J5" s="41">
        <v>0.74</v>
      </c>
      <c r="K5" s="41">
        <v>0.74</v>
      </c>
      <c r="L5" s="41">
        <v>0.75</v>
      </c>
      <c r="M5" s="41">
        <v>0.76</v>
      </c>
      <c r="N5" s="41">
        <v>0.77</v>
      </c>
      <c r="O5" s="41">
        <v>0.78</v>
      </c>
      <c r="P5" s="41">
        <v>0.79</v>
      </c>
      <c r="Q5" s="42">
        <v>0.8</v>
      </c>
    </row>
    <row r="6" spans="1:29" s="34" customFormat="1" x14ac:dyDescent="0.2">
      <c r="A6" s="39" t="s">
        <v>69</v>
      </c>
      <c r="B6" s="40">
        <v>400834.22735119943</v>
      </c>
      <c r="C6" s="40">
        <v>374638.64551706135</v>
      </c>
      <c r="D6" s="40">
        <v>348461.02052294486</v>
      </c>
      <c r="E6" s="40">
        <v>324111.97695764736</v>
      </c>
      <c r="F6" s="40">
        <v>301464.37138435693</v>
      </c>
      <c r="G6" s="40">
        <v>280399.19046779186</v>
      </c>
      <c r="H6" s="40">
        <v>260806.06003261771</v>
      </c>
      <c r="I6" s="40">
        <v>242582.00935538555</v>
      </c>
      <c r="J6" s="41">
        <v>3</v>
      </c>
      <c r="K6" s="41">
        <f>(((Q6-J6)/(2050-2014))*(2020-2014))+J6</f>
        <v>3.5833333333333335</v>
      </c>
      <c r="L6" s="41">
        <f>((($Q$6-$J$6)/(2050-2014))*(2025-2014))+$J$6</f>
        <v>4.0694444444444446</v>
      </c>
      <c r="M6" s="41">
        <f>((($Q$6-$J$6)/(2050-2014))*(2030-2014))+$J$6</f>
        <v>4.5555555555555554</v>
      </c>
      <c r="N6" s="41">
        <f>((($Q$6-$J$6)/(2050-2014))*(2035-2014))+$J$6</f>
        <v>5.0416666666666661</v>
      </c>
      <c r="O6" s="41">
        <f>((($Q$6-$J$6)/(2050-2014))*(2040-2014))+$J$6</f>
        <v>5.5277777777777777</v>
      </c>
      <c r="P6" s="41">
        <f>((($Q$6-$J$6)/(2050-2014))*(2045-2014))+$J$6</f>
        <v>6.0138888888888893</v>
      </c>
      <c r="Q6" s="41">
        <v>6.5</v>
      </c>
    </row>
    <row r="7" spans="1:29" s="34" customFormat="1" x14ac:dyDescent="0.2">
      <c r="A7" s="39"/>
      <c r="B7" s="39"/>
    </row>
    <row r="8" spans="1:29" s="34" customFormat="1" x14ac:dyDescent="0.2">
      <c r="A8" s="39"/>
      <c r="B8" s="39"/>
      <c r="C8" s="39"/>
      <c r="D8" s="39"/>
      <c r="E8" s="39"/>
      <c r="F8" s="39"/>
      <c r="G8" s="39"/>
      <c r="H8" s="39"/>
      <c r="I8" s="39"/>
    </row>
    <row r="9" spans="1:29" s="34" customFormat="1" x14ac:dyDescent="0.2">
      <c r="A9" s="39"/>
      <c r="B9" s="39"/>
      <c r="C9" s="39"/>
      <c r="D9" s="39"/>
      <c r="E9" s="39"/>
      <c r="F9" s="39"/>
      <c r="G9" s="39"/>
      <c r="H9" s="39"/>
      <c r="I9" s="39"/>
    </row>
    <row r="10" spans="1:29" s="34" customFormat="1" x14ac:dyDescent="0.2">
      <c r="A10" s="39"/>
      <c r="B10" s="39"/>
      <c r="E10" s="37"/>
    </row>
    <row r="11" spans="1:29" s="31" customFormat="1" x14ac:dyDescent="0.2">
      <c r="A11" s="32"/>
      <c r="B11" s="32"/>
    </row>
    <row r="12" spans="1:29" s="31" customFormat="1" x14ac:dyDescent="0.2">
      <c r="A12" s="32"/>
      <c r="B12" s="32"/>
    </row>
    <row r="13" spans="1:29" s="31" customFormat="1" x14ac:dyDescent="0.2">
      <c r="A13" s="32"/>
      <c r="B13" s="32"/>
    </row>
    <row r="14" spans="1:29" s="31" customFormat="1" x14ac:dyDescent="0.2">
      <c r="A14" s="32"/>
      <c r="B14" s="32"/>
    </row>
    <row r="15" spans="1:29" s="31" customFormat="1" x14ac:dyDescent="0.2">
      <c r="A15" s="32"/>
      <c r="B15" s="32"/>
    </row>
    <row r="16" spans="1:29" s="31" customFormat="1" x14ac:dyDescent="0.2">
      <c r="A16" s="32"/>
      <c r="B16" s="32"/>
    </row>
    <row r="17" spans="1:29" s="31" customFormat="1" x14ac:dyDescent="0.2">
      <c r="A17" s="32"/>
      <c r="B17" s="32"/>
    </row>
    <row r="18" spans="1:29" s="32" customFormat="1" x14ac:dyDescent="0.2">
      <c r="A18" s="33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31" customFormat="1" x14ac:dyDescent="0.2">
      <c r="A19" s="32"/>
      <c r="B19" s="32"/>
    </row>
    <row r="20" spans="1:29" s="31" customFormat="1" x14ac:dyDescent="0.2">
      <c r="A20" s="32"/>
      <c r="B20" s="32"/>
    </row>
    <row r="21" spans="1:29" s="31" customFormat="1" x14ac:dyDescent="0.2">
      <c r="A21" s="32"/>
      <c r="B21" s="32"/>
    </row>
    <row r="22" spans="1:29" s="31" customFormat="1" x14ac:dyDescent="0.2">
      <c r="A22" s="32"/>
      <c r="B22" s="32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G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3" sqref="J13"/>
    </sheetView>
  </sheetViews>
  <sheetFormatPr baseColWidth="10" defaultRowHeight="15" x14ac:dyDescent="0.25"/>
  <cols>
    <col min="1" max="1" width="11.42578125" style="7"/>
    <col min="2" max="8" width="11.7109375" style="7" bestFit="1" customWidth="1"/>
    <col min="9" max="9" width="11.7109375" style="8" bestFit="1" customWidth="1"/>
    <col min="10" max="13" width="14.140625" style="7" bestFit="1" customWidth="1"/>
    <col min="14" max="16" width="13.5703125" style="7" bestFit="1" customWidth="1"/>
    <col min="17" max="17" width="13.5703125" style="8" bestFit="1" customWidth="1"/>
    <col min="18" max="33" width="11.42578125" style="5"/>
    <col min="34" max="16384" width="11.42578125" style="1"/>
  </cols>
  <sheetData>
    <row r="1" spans="1:17" s="9" customFormat="1" x14ac:dyDescent="0.25">
      <c r="A1" s="51" t="s">
        <v>92</v>
      </c>
      <c r="B1" s="51"/>
      <c r="C1" s="51"/>
      <c r="D1" s="51"/>
      <c r="E1" s="10"/>
      <c r="F1" s="10"/>
      <c r="G1" s="10"/>
      <c r="H1" s="10"/>
      <c r="I1" s="52"/>
      <c r="J1" s="10"/>
      <c r="K1" s="10"/>
      <c r="L1" s="10"/>
      <c r="M1" s="10"/>
      <c r="N1" s="10"/>
      <c r="O1" s="10"/>
      <c r="P1" s="10"/>
      <c r="Q1" s="52"/>
    </row>
    <row r="2" spans="1:17" s="20" customFormat="1" x14ac:dyDescent="0.25">
      <c r="A2" s="13" t="s">
        <v>93</v>
      </c>
      <c r="B2" s="59" t="s">
        <v>19</v>
      </c>
      <c r="C2" s="60" t="s">
        <v>19</v>
      </c>
      <c r="D2" s="60" t="s">
        <v>19</v>
      </c>
      <c r="E2" s="60" t="s">
        <v>19</v>
      </c>
      <c r="F2" s="60" t="s">
        <v>19</v>
      </c>
      <c r="G2" s="60" t="s">
        <v>19</v>
      </c>
      <c r="H2" s="60" t="s">
        <v>19</v>
      </c>
      <c r="I2" s="61" t="s">
        <v>19</v>
      </c>
      <c r="J2" s="62" t="s">
        <v>20</v>
      </c>
      <c r="K2" s="63" t="s">
        <v>20</v>
      </c>
      <c r="L2" s="63" t="s">
        <v>20</v>
      </c>
      <c r="M2" s="63" t="s">
        <v>20</v>
      </c>
      <c r="N2" s="63" t="s">
        <v>20</v>
      </c>
      <c r="O2" s="63" t="s">
        <v>20</v>
      </c>
      <c r="P2" s="63" t="s">
        <v>20</v>
      </c>
      <c r="Q2" s="61" t="s">
        <v>20</v>
      </c>
    </row>
    <row r="3" spans="1:17" s="20" customFormat="1" x14ac:dyDescent="0.25">
      <c r="A3" s="13" t="s">
        <v>94</v>
      </c>
      <c r="B3" s="59" t="s">
        <v>54</v>
      </c>
      <c r="C3" s="62" t="s">
        <v>55</v>
      </c>
      <c r="D3" s="62" t="s">
        <v>56</v>
      </c>
      <c r="E3" s="62" t="s">
        <v>57</v>
      </c>
      <c r="F3" s="62" t="s">
        <v>58</v>
      </c>
      <c r="G3" s="62" t="s">
        <v>59</v>
      </c>
      <c r="H3" s="62" t="s">
        <v>60</v>
      </c>
      <c r="I3" s="64" t="s">
        <v>61</v>
      </c>
      <c r="J3" s="62" t="s">
        <v>54</v>
      </c>
      <c r="K3" s="62" t="s">
        <v>55</v>
      </c>
      <c r="L3" s="62" t="s">
        <v>56</v>
      </c>
      <c r="M3" s="62" t="s">
        <v>57</v>
      </c>
      <c r="N3" s="62" t="s">
        <v>58</v>
      </c>
      <c r="O3" s="62" t="s">
        <v>59</v>
      </c>
      <c r="P3" s="62" t="s">
        <v>60</v>
      </c>
      <c r="Q3" s="64" t="s">
        <v>61</v>
      </c>
    </row>
    <row r="4" spans="1:17" s="21" customFormat="1" x14ac:dyDescent="0.25">
      <c r="A4" s="53" t="s">
        <v>24</v>
      </c>
      <c r="B4" s="54">
        <v>0</v>
      </c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5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5">
        <v>0</v>
      </c>
    </row>
    <row r="5" spans="1:17" s="21" customFormat="1" x14ac:dyDescent="0.25">
      <c r="A5" s="53" t="s">
        <v>25</v>
      </c>
      <c r="B5" s="54">
        <v>55.410669089212476</v>
      </c>
      <c r="C5" s="54">
        <v>476.56868182539205</v>
      </c>
      <c r="D5" s="54">
        <v>3169.7205984019324</v>
      </c>
      <c r="E5" s="54">
        <v>19971.882098660124</v>
      </c>
      <c r="F5" s="54">
        <v>51261.722402652893</v>
      </c>
      <c r="G5" s="54">
        <v>166318.98384461194</v>
      </c>
      <c r="H5" s="54">
        <v>291551.17613287491</v>
      </c>
      <c r="I5" s="55">
        <v>439220.06808046467</v>
      </c>
      <c r="J5" s="54">
        <v>11243245.852312762</v>
      </c>
      <c r="K5" s="54">
        <v>5841445.7550845724</v>
      </c>
      <c r="L5" s="54">
        <v>2581855.4541180339</v>
      </c>
      <c r="M5" s="54">
        <v>476488.04352777451</v>
      </c>
      <c r="N5" s="54">
        <v>503680.75760166533</v>
      </c>
      <c r="O5" s="54">
        <v>682216.43254823983</v>
      </c>
      <c r="P5" s="54">
        <v>1131873.1633741762</v>
      </c>
      <c r="Q5" s="55">
        <v>1611239.0809309855</v>
      </c>
    </row>
    <row r="6" spans="1:17" s="21" customFormat="1" x14ac:dyDescent="0.25">
      <c r="A6" s="53" t="s">
        <v>26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5">
        <v>0</v>
      </c>
      <c r="J6" s="54">
        <v>1714262</v>
      </c>
      <c r="K6" s="54">
        <v>1714262</v>
      </c>
      <c r="L6" s="54">
        <v>1714262</v>
      </c>
      <c r="M6" s="54">
        <v>1714262</v>
      </c>
      <c r="N6" s="54">
        <v>1714262</v>
      </c>
      <c r="O6" s="54">
        <v>1714262</v>
      </c>
      <c r="P6" s="54">
        <v>1714262</v>
      </c>
      <c r="Q6" s="55">
        <v>1714262</v>
      </c>
    </row>
    <row r="7" spans="1:17" s="21" customFormat="1" x14ac:dyDescent="0.25">
      <c r="A7" s="53" t="s">
        <v>27</v>
      </c>
      <c r="B7" s="54">
        <v>69.224042036160995</v>
      </c>
      <c r="C7" s="54">
        <v>1022.8122612166356</v>
      </c>
      <c r="D7" s="54">
        <v>5458.2777372385244</v>
      </c>
      <c r="E7" s="54">
        <v>27563.188485580133</v>
      </c>
      <c r="F7" s="54">
        <v>82453.50776302001</v>
      </c>
      <c r="G7" s="54">
        <v>186080.19200185197</v>
      </c>
      <c r="H7" s="54">
        <v>288117.67853157892</v>
      </c>
      <c r="I7" s="55">
        <v>401408.64196381316</v>
      </c>
      <c r="J7" s="54">
        <v>839803.8976127943</v>
      </c>
      <c r="K7" s="54">
        <v>3537.2933125682175</v>
      </c>
      <c r="L7" s="54">
        <v>0</v>
      </c>
      <c r="M7" s="54">
        <v>62.715159858576953</v>
      </c>
      <c r="N7" s="54">
        <v>252.97684778645635</v>
      </c>
      <c r="O7" s="54">
        <v>0</v>
      </c>
      <c r="P7" s="54">
        <v>36.647073567844927</v>
      </c>
      <c r="Q7" s="55">
        <v>135.40509746503085</v>
      </c>
    </row>
    <row r="8" spans="1:17" s="21" customFormat="1" x14ac:dyDescent="0.25">
      <c r="A8" s="53" t="s">
        <v>28</v>
      </c>
      <c r="B8" s="54">
        <v>2.6245445791364932</v>
      </c>
      <c r="C8" s="54">
        <v>22.109977109508165</v>
      </c>
      <c r="D8" s="54">
        <v>273.83070156609625</v>
      </c>
      <c r="E8" s="54">
        <v>2312.3275652395296</v>
      </c>
      <c r="F8" s="54">
        <v>8238.6436512277596</v>
      </c>
      <c r="G8" s="54">
        <v>29246.201704640418</v>
      </c>
      <c r="H8" s="54">
        <v>50562.420508272429</v>
      </c>
      <c r="I8" s="55">
        <v>81289.356245403178</v>
      </c>
      <c r="J8" s="54">
        <v>2771170.3894746359</v>
      </c>
      <c r="K8" s="54">
        <v>1197516.9232900981</v>
      </c>
      <c r="L8" s="54">
        <v>578723.125073893</v>
      </c>
      <c r="M8" s="54">
        <v>487107.51163593307</v>
      </c>
      <c r="N8" s="54">
        <v>1068849.9198688986</v>
      </c>
      <c r="O8" s="54">
        <v>888441.23436448909</v>
      </c>
      <c r="P8" s="54">
        <v>749302.00537692476</v>
      </c>
      <c r="Q8" s="55">
        <v>782412.14474788588</v>
      </c>
    </row>
    <row r="9" spans="1:17" s="21" customFormat="1" x14ac:dyDescent="0.25">
      <c r="A9" s="53" t="s">
        <v>29</v>
      </c>
      <c r="B9" s="54">
        <v>0</v>
      </c>
      <c r="C9" s="54">
        <v>39996.632735710591</v>
      </c>
      <c r="D9" s="54">
        <v>71872.631278820336</v>
      </c>
      <c r="E9" s="54">
        <v>193175.71135237816</v>
      </c>
      <c r="F9" s="54">
        <v>350999.87441673881</v>
      </c>
      <c r="G9" s="54">
        <v>680080.18109947443</v>
      </c>
      <c r="H9" s="54">
        <v>911186.06559932232</v>
      </c>
      <c r="I9" s="55">
        <v>997791.60641133785</v>
      </c>
      <c r="J9" s="54">
        <v>3016460.517222221</v>
      </c>
      <c r="K9" s="54">
        <v>3015632.6175935669</v>
      </c>
      <c r="L9" s="54">
        <v>3055600.7231672956</v>
      </c>
      <c r="M9" s="54">
        <v>3132396.9679864412</v>
      </c>
      <c r="N9" s="54">
        <v>3287990.5884069004</v>
      </c>
      <c r="O9" s="54">
        <v>3207844.8726972002</v>
      </c>
      <c r="P9" s="54">
        <v>3037144.5121402089</v>
      </c>
      <c r="Q9" s="55">
        <v>3024973.9392917138</v>
      </c>
    </row>
    <row r="10" spans="1:17" s="21" customFormat="1" x14ac:dyDescent="0.25">
      <c r="A10" s="53" t="s">
        <v>89</v>
      </c>
      <c r="B10" s="54">
        <v>26.784530278295261</v>
      </c>
      <c r="C10" s="54">
        <v>257.09173797265777</v>
      </c>
      <c r="D10" s="54">
        <v>886.74034717379845</v>
      </c>
      <c r="E10" s="54">
        <v>3058.4472400915847</v>
      </c>
      <c r="F10" s="54">
        <v>6184.6495159470669</v>
      </c>
      <c r="G10" s="54">
        <v>16224.185489781426</v>
      </c>
      <c r="H10" s="54">
        <v>30243.564878532339</v>
      </c>
      <c r="I10" s="55">
        <v>50156.566533077181</v>
      </c>
      <c r="J10" s="54">
        <v>7950.3058459045124</v>
      </c>
      <c r="K10" s="54">
        <v>15783.548671311757</v>
      </c>
      <c r="L10" s="54">
        <v>21201.503530745904</v>
      </c>
      <c r="M10" s="54">
        <v>24351.214537209464</v>
      </c>
      <c r="N10" s="54">
        <v>26203.570022034255</v>
      </c>
      <c r="O10" s="54">
        <v>27258.902330542209</v>
      </c>
      <c r="P10" s="54">
        <v>27631.765573759742</v>
      </c>
      <c r="Q10" s="55">
        <v>27258.183454056158</v>
      </c>
    </row>
    <row r="11" spans="1:17" s="21" customFormat="1" x14ac:dyDescent="0.25">
      <c r="A11" s="53" t="s">
        <v>30</v>
      </c>
      <c r="B11" s="54">
        <v>77.161231168884754</v>
      </c>
      <c r="C11" s="54">
        <v>849.82628050794335</v>
      </c>
      <c r="D11" s="54">
        <v>4698.0435245130102</v>
      </c>
      <c r="E11" s="54">
        <v>18596.572819033914</v>
      </c>
      <c r="F11" s="54">
        <v>44822.247582641408</v>
      </c>
      <c r="G11" s="54">
        <v>140935.44847806558</v>
      </c>
      <c r="H11" s="54">
        <v>240915.49015672001</v>
      </c>
      <c r="I11" s="55">
        <v>360424.92694185773</v>
      </c>
      <c r="J11" s="54">
        <v>7120076.5379345976</v>
      </c>
      <c r="K11" s="54">
        <v>3676729.0955043547</v>
      </c>
      <c r="L11" s="54">
        <v>2386409.8053762317</v>
      </c>
      <c r="M11" s="54">
        <v>2533194.2391975969</v>
      </c>
      <c r="N11" s="54">
        <v>2397778.9971853755</v>
      </c>
      <c r="O11" s="54">
        <v>2143764.2988691702</v>
      </c>
      <c r="P11" s="54">
        <v>1748530.284354113</v>
      </c>
      <c r="Q11" s="55">
        <v>1418005.1776839383</v>
      </c>
    </row>
    <row r="12" spans="1:17" s="21" customFormat="1" x14ac:dyDescent="0.25">
      <c r="A12" s="53" t="s">
        <v>7</v>
      </c>
      <c r="B12" s="54">
        <v>3235.707202811961</v>
      </c>
      <c r="C12" s="54">
        <v>23825.463874942925</v>
      </c>
      <c r="D12" s="54">
        <v>132519.90223554033</v>
      </c>
      <c r="E12" s="54">
        <v>751355.1482409318</v>
      </c>
      <c r="F12" s="54">
        <v>1779505.8666166912</v>
      </c>
      <c r="G12" s="54">
        <v>4101084.4607109264</v>
      </c>
      <c r="H12" s="54">
        <v>5797498.4122274676</v>
      </c>
      <c r="I12" s="55">
        <v>7730720.7551194401</v>
      </c>
      <c r="J12" s="54">
        <v>12103661.656363577</v>
      </c>
      <c r="K12" s="54">
        <v>7568928.5763460845</v>
      </c>
      <c r="L12" s="54">
        <v>3383382.0794202238</v>
      </c>
      <c r="M12" s="54">
        <v>272742.58584392071</v>
      </c>
      <c r="N12" s="54">
        <v>5146645.2376265824</v>
      </c>
      <c r="O12" s="54">
        <v>3986753.2587423772</v>
      </c>
      <c r="P12" s="54">
        <v>2357278.8361820877</v>
      </c>
      <c r="Q12" s="55">
        <v>329447.13239855319</v>
      </c>
    </row>
    <row r="13" spans="1:17" s="21" customFormat="1" x14ac:dyDescent="0.25">
      <c r="A13" s="53" t="s">
        <v>31</v>
      </c>
      <c r="B13" s="54">
        <v>60.352189369550445</v>
      </c>
      <c r="C13" s="54">
        <v>426.31474581463539</v>
      </c>
      <c r="D13" s="54">
        <v>2317.11447015676</v>
      </c>
      <c r="E13" s="54">
        <v>12263.720052695689</v>
      </c>
      <c r="F13" s="54">
        <v>39455.048582197873</v>
      </c>
      <c r="G13" s="54">
        <v>135358.89983600163</v>
      </c>
      <c r="H13" s="54">
        <v>243095.08212412405</v>
      </c>
      <c r="I13" s="55">
        <v>379143.28406813485</v>
      </c>
      <c r="J13" s="54">
        <v>6734812.0607403517</v>
      </c>
      <c r="K13" s="54">
        <v>7514460.9387994818</v>
      </c>
      <c r="L13" s="54">
        <v>6100574.6067088023</v>
      </c>
      <c r="M13" s="54">
        <v>4953768.001915291</v>
      </c>
      <c r="N13" s="54">
        <v>4189205.2601330802</v>
      </c>
      <c r="O13" s="54">
        <v>2799064.8942617066</v>
      </c>
      <c r="P13" s="54">
        <v>1933378.1067326292</v>
      </c>
      <c r="Q13" s="55">
        <v>1162596.8580889814</v>
      </c>
    </row>
    <row r="14" spans="1:17" s="21" customFormat="1" x14ac:dyDescent="0.25">
      <c r="A14" s="53" t="s">
        <v>32</v>
      </c>
      <c r="B14" s="54">
        <v>17.630727558611394</v>
      </c>
      <c r="C14" s="54">
        <v>276.71256806987492</v>
      </c>
      <c r="D14" s="54">
        <v>774.68658017646044</v>
      </c>
      <c r="E14" s="54">
        <v>3054.1443260155179</v>
      </c>
      <c r="F14" s="54">
        <v>8145.7887116438178</v>
      </c>
      <c r="G14" s="54">
        <v>16969.516394927792</v>
      </c>
      <c r="H14" s="54">
        <v>23197.429026502468</v>
      </c>
      <c r="I14" s="55">
        <v>30057.031277858699</v>
      </c>
      <c r="J14" s="54">
        <v>2583780.827341401</v>
      </c>
      <c r="K14" s="54">
        <v>644973.94017180521</v>
      </c>
      <c r="L14" s="54">
        <v>703732.52150065638</v>
      </c>
      <c r="M14" s="54">
        <v>1015234.4641331499</v>
      </c>
      <c r="N14" s="54">
        <v>804605.52722199215</v>
      </c>
      <c r="O14" s="54">
        <v>711670.36819004081</v>
      </c>
      <c r="P14" s="54">
        <v>657706.05196032627</v>
      </c>
      <c r="Q14" s="55">
        <v>875213.86378861265</v>
      </c>
    </row>
    <row r="15" spans="1:17" s="21" customFormat="1" x14ac:dyDescent="0.25">
      <c r="A15" s="53" t="s">
        <v>87</v>
      </c>
      <c r="B15" s="54">
        <v>569.14316401133487</v>
      </c>
      <c r="C15" s="54">
        <v>5642.1817940919136</v>
      </c>
      <c r="D15" s="54">
        <v>21105.849869880007</v>
      </c>
      <c r="E15" s="54">
        <v>45208.31556652025</v>
      </c>
      <c r="F15" s="54">
        <v>83638.889718621765</v>
      </c>
      <c r="G15" s="54">
        <v>160102.73506706161</v>
      </c>
      <c r="H15" s="54">
        <v>280637.46496337431</v>
      </c>
      <c r="I15" s="55">
        <v>466926.00400363066</v>
      </c>
      <c r="J15" s="54">
        <v>710780.7091773689</v>
      </c>
      <c r="K15" s="54">
        <v>858516.01039860875</v>
      </c>
      <c r="L15" s="54">
        <v>950806.34439654963</v>
      </c>
      <c r="M15" s="54">
        <v>1009645.9476313029</v>
      </c>
      <c r="N15" s="54">
        <v>1048866.4784517486</v>
      </c>
      <c r="O15" s="54">
        <v>1077572.5384232313</v>
      </c>
      <c r="P15" s="54">
        <v>1097913.8866279903</v>
      </c>
      <c r="Q15" s="55">
        <v>1115963.1006331169</v>
      </c>
    </row>
    <row r="16" spans="1:17" s="21" customFormat="1" x14ac:dyDescent="0.25">
      <c r="A16" s="53" t="s">
        <v>33</v>
      </c>
      <c r="B16" s="54">
        <v>634.1031583754725</v>
      </c>
      <c r="C16" s="54">
        <v>3616.8679570287463</v>
      </c>
      <c r="D16" s="54">
        <v>24255.90733223399</v>
      </c>
      <c r="E16" s="54">
        <v>99368.775808201361</v>
      </c>
      <c r="F16" s="54">
        <v>295163.92145351385</v>
      </c>
      <c r="G16" s="54">
        <v>851324.84083282785</v>
      </c>
      <c r="H16" s="54">
        <v>1415809.1599815001</v>
      </c>
      <c r="I16" s="55">
        <v>2147431.6211453578</v>
      </c>
      <c r="J16" s="54">
        <v>27244.306913779699</v>
      </c>
      <c r="K16" s="54">
        <v>317.06554502667859</v>
      </c>
      <c r="L16" s="54">
        <v>270090.88853498199</v>
      </c>
      <c r="M16" s="54">
        <v>271384.70587627403</v>
      </c>
      <c r="N16" s="54">
        <v>2761930.2128211036</v>
      </c>
      <c r="O16" s="54">
        <v>2957171.1076519703</v>
      </c>
      <c r="P16" s="54">
        <v>3102495.5103073786</v>
      </c>
      <c r="Q16" s="55">
        <v>3177098.4980552173</v>
      </c>
    </row>
    <row r="17" spans="1:17" s="21" customFormat="1" x14ac:dyDescent="0.25">
      <c r="A17" s="53" t="s">
        <v>34</v>
      </c>
      <c r="B17" s="54">
        <v>103.54213645806691</v>
      </c>
      <c r="C17" s="54">
        <v>538.59688002584835</v>
      </c>
      <c r="D17" s="54">
        <v>2868.1801971599625</v>
      </c>
      <c r="E17" s="54">
        <v>13644.818254664329</v>
      </c>
      <c r="F17" s="54">
        <v>32990.735292527293</v>
      </c>
      <c r="G17" s="54">
        <v>89106.651111678642</v>
      </c>
      <c r="H17" s="54">
        <v>149102.15773248739</v>
      </c>
      <c r="I17" s="55">
        <v>220034.04279231952</v>
      </c>
      <c r="J17" s="54">
        <v>11034410.594896518</v>
      </c>
      <c r="K17" s="54">
        <v>5221791.9958550334</v>
      </c>
      <c r="L17" s="54">
        <v>4173657.0619444549</v>
      </c>
      <c r="M17" s="54">
        <v>2132553.9055637568</v>
      </c>
      <c r="N17" s="54">
        <v>550516.29495716095</v>
      </c>
      <c r="O17" s="54">
        <v>322771.42682480812</v>
      </c>
      <c r="P17" s="54">
        <v>191030.74347613752</v>
      </c>
      <c r="Q17" s="55">
        <v>5712319.4200476184</v>
      </c>
    </row>
    <row r="18" spans="1:17" s="21" customFormat="1" x14ac:dyDescent="0.25">
      <c r="A18" s="53" t="s">
        <v>35</v>
      </c>
      <c r="B18" s="54">
        <v>371.63337423222208</v>
      </c>
      <c r="C18" s="54">
        <v>3209.7998391134784</v>
      </c>
      <c r="D18" s="54">
        <v>24922.504056610054</v>
      </c>
      <c r="E18" s="54">
        <v>225110.11216170221</v>
      </c>
      <c r="F18" s="54">
        <v>743961.0343227</v>
      </c>
      <c r="G18" s="54">
        <v>2057999.7860033652</v>
      </c>
      <c r="H18" s="54">
        <v>3331859.0991506996</v>
      </c>
      <c r="I18" s="55">
        <v>4783844.8094075397</v>
      </c>
      <c r="J18" s="54">
        <v>18065614.102359165</v>
      </c>
      <c r="K18" s="54">
        <v>14349683.923077457</v>
      </c>
      <c r="L18" s="54">
        <v>10141379.132682741</v>
      </c>
      <c r="M18" s="54">
        <v>4514815.6560323909</v>
      </c>
      <c r="N18" s="54">
        <v>3798457.4104641154</v>
      </c>
      <c r="O18" s="54">
        <v>3713540.6777720712</v>
      </c>
      <c r="P18" s="54">
        <v>3739334.6788175814</v>
      </c>
      <c r="Q18" s="55">
        <v>4042571.1961914748</v>
      </c>
    </row>
    <row r="19" spans="1:17" s="21" customFormat="1" x14ac:dyDescent="0.25">
      <c r="A19" s="53" t="s">
        <v>36</v>
      </c>
      <c r="B19" s="54">
        <v>2.4705567999896227</v>
      </c>
      <c r="C19" s="54">
        <v>15.85978087372043</v>
      </c>
      <c r="D19" s="54">
        <v>144.41709232146695</v>
      </c>
      <c r="E19" s="54">
        <v>997.78255023578038</v>
      </c>
      <c r="F19" s="54">
        <v>3091.6068346330017</v>
      </c>
      <c r="G19" s="54">
        <v>10321.724880425378</v>
      </c>
      <c r="H19" s="54">
        <v>18062.561140039703</v>
      </c>
      <c r="I19" s="55">
        <v>25941.985105653283</v>
      </c>
      <c r="J19" s="54">
        <v>323071.51853972231</v>
      </c>
      <c r="K19" s="54">
        <v>211627.67020316049</v>
      </c>
      <c r="L19" s="54">
        <v>125226.94837493286</v>
      </c>
      <c r="M19" s="54">
        <v>59638.850882337196</v>
      </c>
      <c r="N19" s="54">
        <v>169478.62312940112</v>
      </c>
      <c r="O19" s="54">
        <v>157047.66509659914</v>
      </c>
      <c r="P19" s="54">
        <v>146996.2175374052</v>
      </c>
      <c r="Q19" s="55">
        <v>127661.66918982263</v>
      </c>
    </row>
    <row r="20" spans="1:17" s="21" customFormat="1" x14ac:dyDescent="0.25">
      <c r="A20" s="53" t="s">
        <v>37</v>
      </c>
      <c r="B20" s="54">
        <v>2.7375094986853497</v>
      </c>
      <c r="C20" s="54">
        <v>25.046244434648809</v>
      </c>
      <c r="D20" s="54">
        <v>192.89874548933869</v>
      </c>
      <c r="E20" s="54">
        <v>1691.3116714845416</v>
      </c>
      <c r="F20" s="54">
        <v>7700.5279559187647</v>
      </c>
      <c r="G20" s="54">
        <v>31935.716943427986</v>
      </c>
      <c r="H20" s="54">
        <v>56561.523747383188</v>
      </c>
      <c r="I20" s="55">
        <v>83634.212047996058</v>
      </c>
      <c r="J20" s="54">
        <v>9667667.3262935076</v>
      </c>
      <c r="K20" s="54">
        <v>6665722.6825399995</v>
      </c>
      <c r="L20" s="54">
        <v>3698711.7669947958</v>
      </c>
      <c r="M20" s="54">
        <v>1084238.0310084838</v>
      </c>
      <c r="N20" s="54">
        <v>1173044.2503280696</v>
      </c>
      <c r="O20" s="54">
        <v>1196737.5663657952</v>
      </c>
      <c r="P20" s="54">
        <v>1241454.2576066796</v>
      </c>
      <c r="Q20" s="55">
        <v>1260630.9027915467</v>
      </c>
    </row>
    <row r="21" spans="1:17" s="21" customFormat="1" x14ac:dyDescent="0.25">
      <c r="A21" s="53" t="s">
        <v>38</v>
      </c>
      <c r="B21" s="54">
        <v>34.183449136000661</v>
      </c>
      <c r="C21" s="54">
        <v>309.93720645137813</v>
      </c>
      <c r="D21" s="54">
        <v>948.46573117164871</v>
      </c>
      <c r="E21" s="54">
        <v>5249.4277517698474</v>
      </c>
      <c r="F21" s="54">
        <v>16182.855807241391</v>
      </c>
      <c r="G21" s="54">
        <v>41881.167922940236</v>
      </c>
      <c r="H21" s="54">
        <v>71402.089650881171</v>
      </c>
      <c r="I21" s="55">
        <v>106934.38880568712</v>
      </c>
      <c r="J21" s="54">
        <v>37312.405217326159</v>
      </c>
      <c r="K21" s="54">
        <v>83991.900520487397</v>
      </c>
      <c r="L21" s="54">
        <v>8140.484815737087</v>
      </c>
      <c r="M21" s="54">
        <v>7945.9656605837517</v>
      </c>
      <c r="N21" s="54">
        <v>23454.567794824543</v>
      </c>
      <c r="O21" s="54">
        <v>23660.306109870144</v>
      </c>
      <c r="P21" s="54">
        <v>202902.43019176219</v>
      </c>
      <c r="Q21" s="55">
        <v>206309.62563610123</v>
      </c>
    </row>
    <row r="22" spans="1:17" s="21" customFormat="1" x14ac:dyDescent="0.25">
      <c r="A22" s="53" t="s">
        <v>39</v>
      </c>
      <c r="B22" s="54">
        <v>449.87094037163172</v>
      </c>
      <c r="C22" s="54">
        <v>2114.61005061883</v>
      </c>
      <c r="D22" s="54">
        <v>17992.128973959869</v>
      </c>
      <c r="E22" s="54">
        <v>122387.26575552733</v>
      </c>
      <c r="F22" s="54">
        <v>316947.53942650073</v>
      </c>
      <c r="G22" s="54">
        <v>878304.08900720684</v>
      </c>
      <c r="H22" s="54">
        <v>1421663.0479070111</v>
      </c>
      <c r="I22" s="55">
        <v>2006870.9508306256</v>
      </c>
      <c r="J22" s="54">
        <v>6018493.4449919388</v>
      </c>
      <c r="K22" s="54">
        <v>6648554.2852693275</v>
      </c>
      <c r="L22" s="54">
        <v>5078222.8380561024</v>
      </c>
      <c r="M22" s="54">
        <v>2178875.8451917879</v>
      </c>
      <c r="N22" s="54">
        <v>3580575.3237816356</v>
      </c>
      <c r="O22" s="54">
        <v>2665463.3743872754</v>
      </c>
      <c r="P22" s="54">
        <v>1298780.7957532927</v>
      </c>
      <c r="Q22" s="55">
        <v>226.12183964625001</v>
      </c>
    </row>
    <row r="23" spans="1:17" s="21" customFormat="1" x14ac:dyDescent="0.25">
      <c r="A23" s="53" t="s">
        <v>40</v>
      </c>
      <c r="B23" s="54">
        <v>1.4825282323781479</v>
      </c>
      <c r="C23" s="54">
        <v>24.38557680137901</v>
      </c>
      <c r="D23" s="54">
        <v>135.51518581025303</v>
      </c>
      <c r="E23" s="54">
        <v>1106.8338155300814</v>
      </c>
      <c r="F23" s="54">
        <v>4514.8326269294485</v>
      </c>
      <c r="G23" s="54">
        <v>14236.929380433849</v>
      </c>
      <c r="H23" s="54">
        <v>23521.98706245585</v>
      </c>
      <c r="I23" s="55">
        <v>35276.290843848263</v>
      </c>
      <c r="J23" s="54">
        <v>8487661.5940531362</v>
      </c>
      <c r="K23" s="54">
        <v>1351554.413050835</v>
      </c>
      <c r="L23" s="54">
        <v>1825941.175240647</v>
      </c>
      <c r="M23" s="54">
        <v>1440453.3640052183</v>
      </c>
      <c r="N23" s="54">
        <v>1100575.2753655165</v>
      </c>
      <c r="O23" s="54">
        <v>1017776.192528273</v>
      </c>
      <c r="P23" s="54">
        <v>1000983.6195729226</v>
      </c>
      <c r="Q23" s="55">
        <v>1569399.0495537529</v>
      </c>
    </row>
    <row r="24" spans="1:17" s="21" customFormat="1" x14ac:dyDescent="0.25">
      <c r="A24" s="53" t="s">
        <v>41</v>
      </c>
      <c r="B24" s="54">
        <v>114.46474510960664</v>
      </c>
      <c r="C24" s="54">
        <v>2100.8384593278265</v>
      </c>
      <c r="D24" s="54">
        <v>6431.2453540164797</v>
      </c>
      <c r="E24" s="54">
        <v>31419.34698595681</v>
      </c>
      <c r="F24" s="54">
        <v>56610.411001852801</v>
      </c>
      <c r="G24" s="54">
        <v>93732.976059626279</v>
      </c>
      <c r="H24" s="54">
        <v>158326.00413526263</v>
      </c>
      <c r="I24" s="55">
        <v>290677.78110524535</v>
      </c>
      <c r="J24" s="54">
        <v>17539.26723040035</v>
      </c>
      <c r="K24" s="54">
        <v>128766.14901132067</v>
      </c>
      <c r="L24" s="54">
        <v>61027.849319873378</v>
      </c>
      <c r="M24" s="54">
        <v>48375.619809715077</v>
      </c>
      <c r="N24" s="54">
        <v>53743.027731404058</v>
      </c>
      <c r="O24" s="54">
        <v>34793.251147937612</v>
      </c>
      <c r="P24" s="54">
        <v>12106.818552022858</v>
      </c>
      <c r="Q24" s="55">
        <v>61.311918937135488</v>
      </c>
    </row>
    <row r="25" spans="1:17" s="21" customFormat="1" x14ac:dyDescent="0.25">
      <c r="A25" s="53" t="s">
        <v>42</v>
      </c>
      <c r="B25" s="54">
        <v>10.112073072028071</v>
      </c>
      <c r="C25" s="54">
        <v>61.012024007309883</v>
      </c>
      <c r="D25" s="54">
        <v>414.14004234238882</v>
      </c>
      <c r="E25" s="54">
        <v>4304.6458773372242</v>
      </c>
      <c r="F25" s="54">
        <v>10734.537317430679</v>
      </c>
      <c r="G25" s="54">
        <v>24739.011257909373</v>
      </c>
      <c r="H25" s="54">
        <v>35481.048474619645</v>
      </c>
      <c r="I25" s="55">
        <v>48045.402782095101</v>
      </c>
      <c r="J25" s="54">
        <v>3286173.9189530015</v>
      </c>
      <c r="K25" s="54">
        <v>2397582.8950679544</v>
      </c>
      <c r="L25" s="54">
        <v>1574500.7408515736</v>
      </c>
      <c r="M25" s="54">
        <v>949199.0525491219</v>
      </c>
      <c r="N25" s="54">
        <v>893019.07127047889</v>
      </c>
      <c r="O25" s="54">
        <v>853564.07700801361</v>
      </c>
      <c r="P25" s="54">
        <v>810926.81407207763</v>
      </c>
      <c r="Q25" s="55">
        <v>783965.9708403321</v>
      </c>
    </row>
    <row r="26" spans="1:17" s="21" customFormat="1" x14ac:dyDescent="0.25">
      <c r="A26" s="53" t="s">
        <v>43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5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5">
        <v>0</v>
      </c>
    </row>
    <row r="27" spans="1:17" s="21" customFormat="1" x14ac:dyDescent="0.25">
      <c r="A27" s="53" t="s">
        <v>44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5">
        <v>0</v>
      </c>
      <c r="J27" s="54">
        <v>536143</v>
      </c>
      <c r="K27" s="54">
        <v>536143</v>
      </c>
      <c r="L27" s="54">
        <v>536143</v>
      </c>
      <c r="M27" s="54">
        <v>536143</v>
      </c>
      <c r="N27" s="54">
        <v>536143</v>
      </c>
      <c r="O27" s="54">
        <v>536143</v>
      </c>
      <c r="P27" s="54">
        <v>536143</v>
      </c>
      <c r="Q27" s="55">
        <v>536143</v>
      </c>
    </row>
    <row r="28" spans="1:17" s="21" customFormat="1" x14ac:dyDescent="0.25">
      <c r="A28" s="53" t="s">
        <v>90</v>
      </c>
      <c r="B28" s="54">
        <v>0.33453502131622548</v>
      </c>
      <c r="C28" s="54">
        <v>2.0385884403031485</v>
      </c>
      <c r="D28" s="54">
        <v>17.277793134287673</v>
      </c>
      <c r="E28" s="54">
        <v>123.46119819329635</v>
      </c>
      <c r="F28" s="54">
        <v>566.90471723987127</v>
      </c>
      <c r="G28" s="54">
        <v>2118.8346179121031</v>
      </c>
      <c r="H28" s="54">
        <v>3661.9069133308153</v>
      </c>
      <c r="I28" s="55">
        <v>5291.7860920077483</v>
      </c>
      <c r="J28" s="54">
        <v>7599.10787638889</v>
      </c>
      <c r="K28" s="54">
        <v>11926.938081019067</v>
      </c>
      <c r="L28" s="54">
        <v>14961.882295849022</v>
      </c>
      <c r="M28" s="54">
        <v>16530.783113510966</v>
      </c>
      <c r="N28" s="54">
        <v>17073.307944802451</v>
      </c>
      <c r="O28" s="54">
        <v>17047.346670302974</v>
      </c>
      <c r="P28" s="54">
        <v>16642.160938689103</v>
      </c>
      <c r="Q28" s="55">
        <v>15555.327841744936</v>
      </c>
    </row>
    <row r="29" spans="1:17" s="21" customFormat="1" x14ac:dyDescent="0.25">
      <c r="A29" s="53" t="s">
        <v>45</v>
      </c>
      <c r="B29" s="54">
        <v>9012.6537664650587</v>
      </c>
      <c r="C29" s="54">
        <v>57073.075423173948</v>
      </c>
      <c r="D29" s="54">
        <v>117701.14654579743</v>
      </c>
      <c r="E29" s="54">
        <v>296262.82358091942</v>
      </c>
      <c r="F29" s="54">
        <v>423421.91642619512</v>
      </c>
      <c r="G29" s="54">
        <v>1057286.2503807517</v>
      </c>
      <c r="H29" s="54">
        <v>1642122.8393384835</v>
      </c>
      <c r="I29" s="55">
        <v>2438350.8169433898</v>
      </c>
      <c r="J29" s="54">
        <v>8252189.7041101158</v>
      </c>
      <c r="K29" s="54">
        <v>3886360.2085037529</v>
      </c>
      <c r="L29" s="54">
        <v>1623024.1633194238</v>
      </c>
      <c r="M29" s="54">
        <v>8315.2291754335165</v>
      </c>
      <c r="N29" s="54">
        <v>6748.1541376262903</v>
      </c>
      <c r="O29" s="54">
        <v>6830.6963238455355</v>
      </c>
      <c r="P29" s="54">
        <v>24995.477286025882</v>
      </c>
      <c r="Q29" s="55">
        <v>24955.810962792486</v>
      </c>
    </row>
    <row r="30" spans="1:17" s="21" customFormat="1" x14ac:dyDescent="0.25">
      <c r="A30" s="53" t="s">
        <v>46</v>
      </c>
      <c r="B30" s="54">
        <v>0</v>
      </c>
      <c r="C30" s="54">
        <v>104686.92478723824</v>
      </c>
      <c r="D30" s="54">
        <v>105930.94079755247</v>
      </c>
      <c r="E30" s="54">
        <v>70966.166742146015</v>
      </c>
      <c r="F30" s="54">
        <v>23403.133782558147</v>
      </c>
      <c r="G30" s="54">
        <v>4733.5773718077699</v>
      </c>
      <c r="H30" s="54">
        <v>36392.992255277939</v>
      </c>
      <c r="I30" s="55">
        <v>114569.68934275211</v>
      </c>
      <c r="J30" s="54">
        <v>4492995.0456666723</v>
      </c>
      <c r="K30" s="54">
        <v>4521092.0187562667</v>
      </c>
      <c r="L30" s="54">
        <v>4445586.0247066449</v>
      </c>
      <c r="M30" s="54">
        <v>4411289.9908295777</v>
      </c>
      <c r="N30" s="54">
        <v>4350124.9443579707</v>
      </c>
      <c r="O30" s="54">
        <v>4183448.6156555209</v>
      </c>
      <c r="P30" s="54">
        <v>4049586.1397535987</v>
      </c>
      <c r="Q30" s="55">
        <v>3920234.4946164382</v>
      </c>
    </row>
    <row r="31" spans="1:17" s="21" customFormat="1" x14ac:dyDescent="0.25">
      <c r="A31" s="53" t="s">
        <v>47</v>
      </c>
      <c r="B31" s="54">
        <v>23.97397048255419</v>
      </c>
      <c r="C31" s="54">
        <v>193.36699278701377</v>
      </c>
      <c r="D31" s="54">
        <v>4189.5200256710596</v>
      </c>
      <c r="E31" s="54">
        <v>59614.305867976203</v>
      </c>
      <c r="F31" s="54">
        <v>131405.12781093616</v>
      </c>
      <c r="G31" s="54">
        <v>304242.21354805684</v>
      </c>
      <c r="H31" s="54">
        <v>483651.46401814709</v>
      </c>
      <c r="I31" s="55">
        <v>679845.47366823838</v>
      </c>
      <c r="J31" s="54">
        <v>25509160.618536189</v>
      </c>
      <c r="K31" s="54">
        <v>22112452.930737462</v>
      </c>
      <c r="L31" s="54">
        <v>13931121.893991686</v>
      </c>
      <c r="M31" s="54">
        <v>7056511.7417306527</v>
      </c>
      <c r="N31" s="54">
        <v>4731013.9116319045</v>
      </c>
      <c r="O31" s="54">
        <v>3197036.7828870565</v>
      </c>
      <c r="P31" s="54">
        <v>320382.60745648667</v>
      </c>
      <c r="Q31" s="55">
        <v>2020.7382629662752</v>
      </c>
    </row>
    <row r="32" spans="1:17" s="21" customFormat="1" x14ac:dyDescent="0.25">
      <c r="A32" s="53" t="s">
        <v>48</v>
      </c>
      <c r="B32" s="54">
        <v>60.69282778584617</v>
      </c>
      <c r="C32" s="54">
        <v>353.13840476730974</v>
      </c>
      <c r="D32" s="54">
        <v>1505.6189652630385</v>
      </c>
      <c r="E32" s="54">
        <v>11396.143961662163</v>
      </c>
      <c r="F32" s="54">
        <v>32254.757311193782</v>
      </c>
      <c r="G32" s="54">
        <v>111213.80642246593</v>
      </c>
      <c r="H32" s="54">
        <v>206085.81951622645</v>
      </c>
      <c r="I32" s="55">
        <v>333256.48016936629</v>
      </c>
      <c r="J32" s="54">
        <v>236904.0458118408</v>
      </c>
      <c r="K32" s="54">
        <v>77260.892369616777</v>
      </c>
      <c r="L32" s="54">
        <v>220167.57763502141</v>
      </c>
      <c r="M32" s="54">
        <v>237814.33196542086</v>
      </c>
      <c r="N32" s="54">
        <v>439584.19531820901</v>
      </c>
      <c r="O32" s="54">
        <v>355800.71521245874</v>
      </c>
      <c r="P32" s="54">
        <v>960662.61001795949</v>
      </c>
      <c r="Q32" s="55">
        <v>958693.27273988794</v>
      </c>
    </row>
    <row r="33" spans="1:33" s="21" customFormat="1" x14ac:dyDescent="0.25">
      <c r="A33" s="53" t="s">
        <v>49</v>
      </c>
      <c r="B33" s="54">
        <v>15.631599611592955</v>
      </c>
      <c r="C33" s="54">
        <v>132.90847708817276</v>
      </c>
      <c r="D33" s="54">
        <v>1302.0347993024789</v>
      </c>
      <c r="E33" s="54">
        <v>9638.3927873715911</v>
      </c>
      <c r="F33" s="54">
        <v>28124.401965328136</v>
      </c>
      <c r="G33" s="54">
        <v>98285.011403903714</v>
      </c>
      <c r="H33" s="54">
        <v>181271.05081331119</v>
      </c>
      <c r="I33" s="55">
        <v>287858.07828163245</v>
      </c>
      <c r="J33" s="54">
        <v>7400351.9622104242</v>
      </c>
      <c r="K33" s="54">
        <v>3894433.3134483807</v>
      </c>
      <c r="L33" s="54">
        <v>2390262.5821771789</v>
      </c>
      <c r="M33" s="54">
        <v>1750545.8687429335</v>
      </c>
      <c r="N33" s="54">
        <v>2372418.6342067979</v>
      </c>
      <c r="O33" s="54">
        <v>2182185.2898003887</v>
      </c>
      <c r="P33" s="54">
        <v>1976179.6327062733</v>
      </c>
      <c r="Q33" s="55">
        <v>1731190.7059510387</v>
      </c>
    </row>
    <row r="34" spans="1:33" s="21" customFormat="1" x14ac:dyDescent="0.25">
      <c r="A34" s="53" t="s">
        <v>50</v>
      </c>
      <c r="B34" s="54"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5">
        <v>0</v>
      </c>
      <c r="J34" s="54">
        <v>8330568.9999999991</v>
      </c>
      <c r="K34" s="54">
        <v>8330568.9999999991</v>
      </c>
      <c r="L34" s="54">
        <v>8330568.9999999991</v>
      </c>
      <c r="M34" s="54">
        <v>8330568.9999999991</v>
      </c>
      <c r="N34" s="54">
        <v>8330568.9999999991</v>
      </c>
      <c r="O34" s="54">
        <v>8330568.9999999991</v>
      </c>
      <c r="P34" s="54">
        <v>8330568.9999999991</v>
      </c>
      <c r="Q34" s="55">
        <v>8330568.9999999991</v>
      </c>
    </row>
    <row r="35" spans="1:33" s="21" customFormat="1" x14ac:dyDescent="0.25">
      <c r="A35" s="53" t="s">
        <v>51</v>
      </c>
      <c r="B35" s="54">
        <v>918.68452054688623</v>
      </c>
      <c r="C35" s="54">
        <v>8891.0228832246194</v>
      </c>
      <c r="D35" s="54">
        <v>33295.462481806768</v>
      </c>
      <c r="E35" s="54">
        <v>97037.764669898519</v>
      </c>
      <c r="F35" s="54">
        <v>167670.06749132712</v>
      </c>
      <c r="G35" s="54">
        <v>366666.61700058542</v>
      </c>
      <c r="H35" s="54">
        <v>536475.52320051682</v>
      </c>
      <c r="I35" s="55">
        <v>790117.62712787127</v>
      </c>
      <c r="J35" s="54">
        <v>28934109.515240312</v>
      </c>
      <c r="K35" s="54">
        <v>20731137.60270007</v>
      </c>
      <c r="L35" s="54">
        <v>13269262.507656142</v>
      </c>
      <c r="M35" s="54">
        <v>9068050.2989323586</v>
      </c>
      <c r="N35" s="54">
        <v>8062835.849938117</v>
      </c>
      <c r="O35" s="54">
        <v>7860153.0755940154</v>
      </c>
      <c r="P35" s="54">
        <v>8505785.910689801</v>
      </c>
      <c r="Q35" s="55">
        <v>6864652.960068807</v>
      </c>
    </row>
    <row r="36" spans="1:33" s="21" customFormat="1" x14ac:dyDescent="0.25">
      <c r="A36" s="53" t="s">
        <v>52</v>
      </c>
      <c r="B36" s="54">
        <v>59.694768761006358</v>
      </c>
      <c r="C36" s="54">
        <v>272.59641564063412</v>
      </c>
      <c r="D36" s="54">
        <v>2774.8522761638137</v>
      </c>
      <c r="E36" s="54">
        <v>15476.402534755998</v>
      </c>
      <c r="F36" s="54">
        <v>27434.635155750202</v>
      </c>
      <c r="G36" s="54">
        <v>64450.278667985724</v>
      </c>
      <c r="H36" s="54">
        <v>80226.302597758317</v>
      </c>
      <c r="I36" s="55">
        <v>115199.0410268546</v>
      </c>
      <c r="J36" s="54">
        <v>419848.65658250055</v>
      </c>
      <c r="K36" s="54">
        <v>499342.38408217416</v>
      </c>
      <c r="L36" s="54">
        <v>146554.05648146616</v>
      </c>
      <c r="M36" s="54">
        <v>99518.38374085445</v>
      </c>
      <c r="N36" s="54">
        <v>135121.51270047622</v>
      </c>
      <c r="O36" s="54">
        <v>107126.47281963471</v>
      </c>
      <c r="P36" s="54">
        <v>82268.258100199513</v>
      </c>
      <c r="Q36" s="55">
        <v>85121.136951883789</v>
      </c>
    </row>
    <row r="37" spans="1:33" s="21" customFormat="1" x14ac:dyDescent="0.25">
      <c r="A37" s="53" t="s">
        <v>53</v>
      </c>
      <c r="B37" s="54">
        <v>3.4118942046851242</v>
      </c>
      <c r="C37" s="54">
        <v>57.803541240590611</v>
      </c>
      <c r="D37" s="54">
        <v>519.59917212062203</v>
      </c>
      <c r="E37" s="54">
        <v>3118.8461067558969</v>
      </c>
      <c r="F37" s="54">
        <v>11202.56031599326</v>
      </c>
      <c r="G37" s="54">
        <v>35155.926274841884</v>
      </c>
      <c r="H37" s="54">
        <v>60465.538984511542</v>
      </c>
      <c r="I37" s="55">
        <v>90520.592504404995</v>
      </c>
      <c r="J37" s="54">
        <v>443020.03442151751</v>
      </c>
      <c r="K37" s="54">
        <v>603378.09992392454</v>
      </c>
      <c r="L37" s="54">
        <v>2920.3556766249239</v>
      </c>
      <c r="M37" s="54">
        <v>61.297077336348593</v>
      </c>
      <c r="N37" s="54">
        <v>0</v>
      </c>
      <c r="O37" s="54">
        <v>0</v>
      </c>
      <c r="P37" s="54">
        <v>176.1478672195226</v>
      </c>
      <c r="Q37" s="55">
        <v>250.90767647884786</v>
      </c>
    </row>
    <row r="38" spans="1:33" s="21" customFormat="1" x14ac:dyDescent="0.25">
      <c r="A38" s="53" t="s">
        <v>86</v>
      </c>
      <c r="B38" s="54">
        <v>663.51100305063983</v>
      </c>
      <c r="C38" s="54">
        <v>6259.2281657855119</v>
      </c>
      <c r="D38" s="54">
        <v>34330.830774571114</v>
      </c>
      <c r="E38" s="54">
        <v>195949.11365295615</v>
      </c>
      <c r="F38" s="54">
        <v>514545.69688190432</v>
      </c>
      <c r="G38" s="54">
        <v>1525192.0073488837</v>
      </c>
      <c r="H38" s="54">
        <v>2420717.7278089901</v>
      </c>
      <c r="I38" s="55">
        <v>3175935.266081545</v>
      </c>
      <c r="J38" s="54">
        <v>632098.4614370726</v>
      </c>
      <c r="K38" s="54">
        <v>306746.50272724777</v>
      </c>
      <c r="L38" s="54">
        <v>153525.1000767462</v>
      </c>
      <c r="M38" s="54">
        <v>7562.2828865721822</v>
      </c>
      <c r="N38" s="54">
        <v>527515.1027735956</v>
      </c>
      <c r="O38" s="54">
        <v>439699.54449554905</v>
      </c>
      <c r="P38" s="54">
        <v>482719.79448717088</v>
      </c>
      <c r="Q38" s="55">
        <v>303459.8857675828</v>
      </c>
    </row>
    <row r="39" spans="1:33" s="58" customFormat="1" x14ac:dyDescent="0.25">
      <c r="A39" s="56"/>
      <c r="B39" s="56"/>
      <c r="C39" s="56"/>
      <c r="D39" s="56"/>
      <c r="E39" s="56"/>
      <c r="F39" s="56"/>
      <c r="G39" s="56"/>
      <c r="H39" s="56"/>
      <c r="I39" s="57"/>
      <c r="J39" s="56"/>
      <c r="K39" s="56"/>
      <c r="L39" s="56"/>
      <c r="M39" s="56"/>
      <c r="N39" s="56"/>
      <c r="O39" s="56"/>
      <c r="P39" s="56"/>
      <c r="Q39" s="57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</sheetData>
  <conditionalFormatting sqref="J4:Q38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</vt:lpstr>
      <vt:lpstr>char</vt:lpstr>
      <vt:lpstr>char_2</vt:lpstr>
      <vt:lpstr>P2X</vt:lpstr>
    </vt:vector>
  </TitlesOfParts>
  <Company>TU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2014-08-01T12:04:14Z</dcterms:created>
  <dcterms:modified xsi:type="dcterms:W3CDTF">2019-12-11T16:56:38Z</dcterms:modified>
</cp:coreProperties>
</file>