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900"/>
  </bookViews>
  <sheets>
    <sheet name="Volumi" sheetId="1" r:id="rId1"/>
    <sheet name="Accessi" sheetId="2" r:id="rId2"/>
    <sheet name="Dipendenti" sheetId="3" r:id="rId3"/>
    <sheet name="Clienti" sheetId="4" r:id="rId4"/>
    <sheet name="Centri" sheetId="5" r:id="rId5"/>
    <sheet name="Contratto" sheetId="6" r:id="rId6"/>
    <sheet name="Rate" sheetId="7" r:id="rId7"/>
    <sheet name="Obiettivi" sheetId="8" r:id="rId8"/>
    <sheet name="Esercizi" sheetId="10" r:id="rId9"/>
    <sheet name="Macchinari" sheetId="11" r:id="rId10"/>
    <sheet name="Esercizio svolto" sheetId="12" r:id="rId11"/>
    <sheet name="Post" sheetId="13" r:id="rId12"/>
    <sheet name="Corso" sheetId="14" r:id="rId13"/>
    <sheet name="Integratore" sheetId="15" r:id="rId14"/>
    <sheet name="Magazzino,acquisto" sheetId="16" r:id="rId15"/>
    <sheet name="Accesso" sheetId="17" r:id="rId16"/>
    <sheet name="Sfida" sheetId="18" r:id="rId17"/>
    <sheet name="Dieta" sheetId="19" r:id="rId18"/>
    <sheet name="scheda alimentazione" sheetId="20" r:id="rId19"/>
    <sheet name="Schede" sheetId="9" r:id="rId20"/>
    <sheet name="misurazione" sheetId="21" r:id="rId21"/>
    <sheet name="attività" sheetId="22" r:id="rId22"/>
    <sheet name="Foglio6" sheetId="23" r:id="rId23"/>
    <sheet name="Foglio1" sheetId="25" r:id="rId24"/>
    <sheet name="Foglio7" sheetId="24" r:id="rId25"/>
  </sheets>
  <definedNames>
    <definedName name="_xlchart.v1.0" hidden="1">Volumi!$A$2:$A$61</definedName>
    <definedName name="_xlchart.v1.1" hidden="1">Volumi!$C$2:$C$98</definedName>
    <definedName name="_xlchart.v1.2" hidden="1">Volumi!$A$138:$A$196</definedName>
    <definedName name="_xlchart.v1.3" hidden="1">Volumi!$C$138:$C$196</definedName>
    <definedName name="_xlchart.v1.4" hidden="1">Volumi!$A$2:$A$61</definedName>
    <definedName name="_xlchart.v1.5" hidden="1">Volumi!$C$2:$C$98</definedName>
    <definedName name="_xlchart.v1.6" hidden="1">Volumi!$A$2:$A$61</definedName>
    <definedName name="_xlchart.v1.7" hidden="1">Volumi!$C$2:$C$98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2" i="15" l="1"/>
  <c r="BI3" i="15"/>
  <c r="BI4" i="15"/>
  <c r="BI5" i="15"/>
  <c r="BI6" i="15"/>
  <c r="BI7" i="15"/>
  <c r="BI8" i="15"/>
  <c r="BI9" i="15"/>
  <c r="BI10" i="15"/>
  <c r="BI11" i="15"/>
  <c r="BI12" i="15"/>
  <c r="BI13" i="15"/>
  <c r="BI14" i="15"/>
  <c r="BI15" i="15"/>
  <c r="BI16" i="15"/>
  <c r="BI17" i="15"/>
  <c r="BI18" i="15"/>
  <c r="BI19" i="15"/>
  <c r="BI20" i="15"/>
  <c r="BI21" i="15"/>
  <c r="BI22" i="15"/>
  <c r="BI23" i="15"/>
  <c r="BI24" i="15"/>
  <c r="BI25" i="15"/>
  <c r="BI26" i="15"/>
  <c r="BI27" i="15"/>
  <c r="BI28" i="15"/>
  <c r="BI29" i="15"/>
  <c r="BI30" i="15"/>
  <c r="BI31" i="15"/>
  <c r="BI32" i="15"/>
  <c r="BI33" i="15"/>
  <c r="BI34" i="15"/>
  <c r="BI35" i="15"/>
  <c r="BI36" i="15"/>
  <c r="BI37" i="15"/>
  <c r="BI38" i="15"/>
  <c r="BI39" i="15"/>
  <c r="BI40" i="15"/>
  <c r="BI41" i="15"/>
  <c r="BI42" i="15"/>
  <c r="BI43" i="15"/>
  <c r="BI44" i="15"/>
  <c r="BI45" i="15"/>
  <c r="BI46" i="15"/>
  <c r="BI47" i="15"/>
  <c r="BI48" i="15"/>
  <c r="BI49" i="15"/>
  <c r="BI50" i="15"/>
  <c r="BI1" i="15"/>
  <c r="P2" i="15"/>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1" i="15"/>
  <c r="AB2" i="15"/>
  <c r="AD2" i="15" s="1"/>
  <c r="AB3" i="15"/>
  <c r="AD3" i="15" s="1"/>
  <c r="AB4" i="15"/>
  <c r="AD4" i="15" s="1"/>
  <c r="AB5" i="15"/>
  <c r="AD5" i="15" s="1"/>
  <c r="AB6" i="15"/>
  <c r="AD6" i="15" s="1"/>
  <c r="AB7" i="15"/>
  <c r="AD7" i="15" s="1"/>
  <c r="AB8" i="15"/>
  <c r="AD8" i="15" s="1"/>
  <c r="AB9" i="15"/>
  <c r="AD9" i="15" s="1"/>
  <c r="AB10" i="15"/>
  <c r="AD10" i="15" s="1"/>
  <c r="AB11" i="15"/>
  <c r="AD11" i="15" s="1"/>
  <c r="AB12" i="15"/>
  <c r="AD12" i="15" s="1"/>
  <c r="AB13" i="15"/>
  <c r="AD13" i="15" s="1"/>
  <c r="AB14" i="15"/>
  <c r="AD14" i="15" s="1"/>
  <c r="AB15" i="15"/>
  <c r="AD15" i="15" s="1"/>
  <c r="AB16" i="15"/>
  <c r="AD16" i="15" s="1"/>
  <c r="AB17" i="15"/>
  <c r="AD17" i="15" s="1"/>
  <c r="AB18" i="15"/>
  <c r="AD18" i="15" s="1"/>
  <c r="AB19" i="15"/>
  <c r="AD19" i="15" s="1"/>
  <c r="AB20" i="15"/>
  <c r="AD20" i="15" s="1"/>
  <c r="AB21" i="15"/>
  <c r="AD21" i="15" s="1"/>
  <c r="AB22" i="15"/>
  <c r="AD22" i="15" s="1"/>
  <c r="AB23" i="15"/>
  <c r="AD23" i="15" s="1"/>
  <c r="AB24" i="15"/>
  <c r="AD24" i="15" s="1"/>
  <c r="AB25" i="15"/>
  <c r="AD25" i="15" s="1"/>
  <c r="AB26" i="15"/>
  <c r="AD26" i="15" s="1"/>
  <c r="AB27" i="15"/>
  <c r="AD27" i="15" s="1"/>
  <c r="AB28" i="15"/>
  <c r="AD28" i="15" s="1"/>
  <c r="AB29" i="15"/>
  <c r="AD29" i="15" s="1"/>
  <c r="AB30" i="15"/>
  <c r="AD30" i="15" s="1"/>
  <c r="AB31" i="15"/>
  <c r="AD31" i="15" s="1"/>
  <c r="AB32" i="15"/>
  <c r="AD32" i="15" s="1"/>
  <c r="AB33" i="15"/>
  <c r="AD33" i="15" s="1"/>
  <c r="AB34" i="15"/>
  <c r="AD34" i="15" s="1"/>
  <c r="AB35" i="15"/>
  <c r="AD35" i="15" s="1"/>
  <c r="AB36" i="15"/>
  <c r="AD36" i="15" s="1"/>
  <c r="AB37" i="15"/>
  <c r="AD37" i="15" s="1"/>
  <c r="AB38" i="15"/>
  <c r="AD38" i="15" s="1"/>
  <c r="AB39" i="15"/>
  <c r="AD39" i="15" s="1"/>
  <c r="AB40" i="15"/>
  <c r="AD40" i="15" s="1"/>
  <c r="AB41" i="15"/>
  <c r="AD41" i="15" s="1"/>
  <c r="AB42" i="15"/>
  <c r="AD42" i="15" s="1"/>
  <c r="AB43" i="15"/>
  <c r="AD43" i="15" s="1"/>
  <c r="AB44" i="15"/>
  <c r="AD44" i="15" s="1"/>
  <c r="AB45" i="15"/>
  <c r="AD45" i="15" s="1"/>
  <c r="AB46" i="15"/>
  <c r="AD46" i="15" s="1"/>
  <c r="AB47" i="15"/>
  <c r="AD47" i="15" s="1"/>
  <c r="AB48" i="15"/>
  <c r="AD48" i="15" s="1"/>
  <c r="AB49" i="15"/>
  <c r="AD49" i="15" s="1"/>
  <c r="AB50" i="15"/>
  <c r="AD50" i="15" s="1"/>
  <c r="AB1" i="15"/>
  <c r="AD1" i="15" s="1"/>
  <c r="X2" i="15"/>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1" i="15"/>
  <c r="J151" i="15"/>
  <c r="L151" i="15"/>
  <c r="N151" i="15"/>
  <c r="J152" i="15"/>
  <c r="L152" i="15"/>
  <c r="N152" i="15"/>
  <c r="J153" i="15"/>
  <c r="L153" i="15"/>
  <c r="N153" i="15"/>
  <c r="J154" i="15"/>
  <c r="L154" i="15"/>
  <c r="N154" i="15"/>
  <c r="J155" i="15"/>
  <c r="L155" i="15"/>
  <c r="N155" i="15"/>
  <c r="J156" i="15"/>
  <c r="L156" i="15"/>
  <c r="N156" i="15"/>
  <c r="J157" i="15"/>
  <c r="L157" i="15"/>
  <c r="N157" i="15"/>
  <c r="J158" i="15"/>
  <c r="L158" i="15"/>
  <c r="N158" i="15"/>
  <c r="J159" i="15"/>
  <c r="L159" i="15"/>
  <c r="N159" i="15"/>
  <c r="J160" i="15"/>
  <c r="L160" i="15"/>
  <c r="N160" i="15"/>
  <c r="J161" i="15"/>
  <c r="L161" i="15"/>
  <c r="N161" i="15"/>
  <c r="J162" i="15"/>
  <c r="L162" i="15"/>
  <c r="N162" i="15"/>
  <c r="J163" i="15"/>
  <c r="L163" i="15"/>
  <c r="N163" i="15"/>
  <c r="J164" i="15"/>
  <c r="L164" i="15"/>
  <c r="N164" i="15"/>
  <c r="J165" i="15"/>
  <c r="L165" i="15"/>
  <c r="N165" i="15"/>
  <c r="J166" i="15"/>
  <c r="L166" i="15"/>
  <c r="N166" i="15"/>
  <c r="J167" i="15"/>
  <c r="L167" i="15"/>
  <c r="N167" i="15"/>
  <c r="J168" i="15"/>
  <c r="L168" i="15"/>
  <c r="N168" i="15"/>
  <c r="J169" i="15"/>
  <c r="L169" i="15"/>
  <c r="N169" i="15"/>
  <c r="J170" i="15"/>
  <c r="L170" i="15"/>
  <c r="N170" i="15"/>
  <c r="J171" i="15"/>
  <c r="L171" i="15"/>
  <c r="N171" i="15"/>
  <c r="J172" i="15"/>
  <c r="L172" i="15"/>
  <c r="N172" i="15"/>
  <c r="J173" i="15"/>
  <c r="L173" i="15"/>
  <c r="N173" i="15"/>
  <c r="J174" i="15"/>
  <c r="L174" i="15"/>
  <c r="N174" i="15"/>
  <c r="J175" i="15"/>
  <c r="L175" i="15"/>
  <c r="N175" i="15"/>
  <c r="J176" i="15"/>
  <c r="L176" i="15"/>
  <c r="N176" i="15"/>
  <c r="J177" i="15"/>
  <c r="L177" i="15"/>
  <c r="N177" i="15"/>
  <c r="J178" i="15"/>
  <c r="L178" i="15"/>
  <c r="N178" i="15"/>
  <c r="J179" i="15"/>
  <c r="L179" i="15"/>
  <c r="N179" i="15"/>
  <c r="J180" i="15"/>
  <c r="L180" i="15"/>
  <c r="N180" i="15"/>
  <c r="J181" i="15"/>
  <c r="L181" i="15"/>
  <c r="N181" i="15"/>
  <c r="J182" i="15"/>
  <c r="L182" i="15"/>
  <c r="N182" i="15"/>
  <c r="J183" i="15"/>
  <c r="L183" i="15"/>
  <c r="N183" i="15"/>
  <c r="J184" i="15"/>
  <c r="L184" i="15"/>
  <c r="N184" i="15"/>
  <c r="J185" i="15"/>
  <c r="L185" i="15"/>
  <c r="N185" i="15"/>
  <c r="J186" i="15"/>
  <c r="L186" i="15"/>
  <c r="N186" i="15"/>
  <c r="J187" i="15"/>
  <c r="L187" i="15"/>
  <c r="N187" i="15"/>
  <c r="J188" i="15"/>
  <c r="L188" i="15"/>
  <c r="N188" i="15"/>
  <c r="J189" i="15"/>
  <c r="L189" i="15"/>
  <c r="N189" i="15"/>
  <c r="J190" i="15"/>
  <c r="L190" i="15"/>
  <c r="N190" i="15"/>
  <c r="J191" i="15"/>
  <c r="L191" i="15"/>
  <c r="N191" i="15"/>
  <c r="J192" i="15"/>
  <c r="L192" i="15"/>
  <c r="N192" i="15"/>
  <c r="J193" i="15"/>
  <c r="L193" i="15"/>
  <c r="N193" i="15"/>
  <c r="J194" i="15"/>
  <c r="L194" i="15"/>
  <c r="N194" i="15"/>
  <c r="J195" i="15"/>
  <c r="L195" i="15"/>
  <c r="N195" i="15"/>
  <c r="J196" i="15"/>
  <c r="L196" i="15"/>
  <c r="N196" i="15"/>
  <c r="J197" i="15"/>
  <c r="L197" i="15"/>
  <c r="N197" i="15"/>
  <c r="J198" i="15"/>
  <c r="L198" i="15"/>
  <c r="N198" i="15"/>
  <c r="J199" i="15"/>
  <c r="L199" i="15"/>
  <c r="N199" i="15"/>
  <c r="J200" i="15"/>
  <c r="L200" i="15"/>
  <c r="N200" i="15"/>
  <c r="AG2"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 i="6"/>
  <c r="AU1" i="3"/>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2" i="3"/>
  <c r="AR42" i="17"/>
  <c r="AR43" i="17"/>
  <c r="AR44" i="17"/>
  <c r="AR45" i="17"/>
  <c r="AR46" i="17"/>
  <c r="AR47" i="17"/>
  <c r="AR48" i="17"/>
  <c r="AR49" i="17"/>
  <c r="AR50" i="17"/>
  <c r="AR51" i="17"/>
  <c r="AR52" i="17"/>
  <c r="AR53" i="17"/>
  <c r="AR54" i="17"/>
  <c r="AR55" i="17"/>
  <c r="AR56" i="17"/>
  <c r="AR57" i="17"/>
  <c r="AR58" i="17"/>
  <c r="AR59" i="17"/>
  <c r="AR60" i="17"/>
  <c r="AR61" i="17"/>
  <c r="AR62" i="17"/>
  <c r="AR63" i="17"/>
  <c r="AR64" i="17"/>
  <c r="AR65" i="17"/>
  <c r="AR66" i="17"/>
  <c r="AR67" i="17"/>
  <c r="AR68" i="17"/>
  <c r="AR69" i="17"/>
  <c r="AR70" i="17"/>
  <c r="AR71" i="17"/>
  <c r="AR72" i="17"/>
  <c r="AR73" i="17"/>
  <c r="AR74" i="17"/>
  <c r="AR75" i="17"/>
  <c r="AR76" i="17"/>
  <c r="AR77" i="17"/>
  <c r="AR78" i="17"/>
  <c r="AR79" i="17"/>
  <c r="AR80" i="17"/>
  <c r="AR41" i="17"/>
  <c r="AR2" i="17"/>
  <c r="AR3" i="17"/>
  <c r="AR4" i="17"/>
  <c r="AR5" i="17"/>
  <c r="AR6" i="17"/>
  <c r="AR7" i="17"/>
  <c r="AR8" i="17"/>
  <c r="AR9" i="17"/>
  <c r="AR10" i="17"/>
  <c r="AR11" i="17"/>
  <c r="AR12" i="17"/>
  <c r="AR13" i="17"/>
  <c r="AR14" i="17"/>
  <c r="AR15" i="17"/>
  <c r="AR16" i="17"/>
  <c r="AR17" i="17"/>
  <c r="AR18" i="17"/>
  <c r="AR19" i="17"/>
  <c r="AR20" i="17"/>
  <c r="AR21" i="17"/>
  <c r="AR22" i="17"/>
  <c r="AR23" i="17"/>
  <c r="AR24" i="17"/>
  <c r="AR25" i="17"/>
  <c r="AR26" i="17"/>
  <c r="AR27" i="17"/>
  <c r="AR28" i="17"/>
  <c r="AR29" i="17"/>
  <c r="AR30" i="17"/>
  <c r="AR31" i="17"/>
  <c r="AR32" i="17"/>
  <c r="AR33" i="17"/>
  <c r="AR34" i="17"/>
  <c r="AR35" i="17"/>
  <c r="AR36" i="17"/>
  <c r="AR37" i="17"/>
  <c r="AR38" i="17"/>
  <c r="AR39" i="17"/>
  <c r="AR40" i="17"/>
  <c r="AR1" i="17"/>
  <c r="AE2" i="13" l="1"/>
  <c r="AE3" i="13"/>
  <c r="AE4"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E29" i="13"/>
  <c r="AE30" i="13"/>
  <c r="AE31" i="13"/>
  <c r="AE32" i="13"/>
  <c r="AE33" i="13"/>
  <c r="AE34" i="13"/>
  <c r="AE35" i="13"/>
  <c r="AE36" i="13"/>
  <c r="AE37" i="13"/>
  <c r="AE38" i="13"/>
  <c r="AE39" i="13"/>
  <c r="AE40" i="13"/>
  <c r="AE41" i="13"/>
  <c r="AE42" i="13"/>
  <c r="AE43" i="13"/>
  <c r="AE44" i="13"/>
  <c r="AE45" i="13"/>
  <c r="AE46" i="13"/>
  <c r="AE47" i="13"/>
  <c r="AE48" i="13"/>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E73" i="13"/>
  <c r="AE74" i="13"/>
  <c r="AE75" i="13"/>
  <c r="AE76" i="13"/>
  <c r="AE77" i="13"/>
  <c r="AE78" i="13"/>
  <c r="AE79" i="13"/>
  <c r="AE80" i="13"/>
  <c r="AE81" i="13"/>
  <c r="AE82" i="13"/>
  <c r="AE83" i="13"/>
  <c r="AE84" i="13"/>
  <c r="AE85" i="13"/>
  <c r="AE86" i="13"/>
  <c r="AE87" i="13"/>
  <c r="AE88" i="13"/>
  <c r="AE89" i="13"/>
  <c r="AE90" i="13"/>
  <c r="AE91" i="13"/>
  <c r="AE92" i="13"/>
  <c r="AE93" i="13"/>
  <c r="AE94" i="13"/>
  <c r="AE95" i="13"/>
  <c r="AE96" i="13"/>
  <c r="AE97" i="13"/>
  <c r="AE98" i="13"/>
  <c r="AE99" i="13"/>
  <c r="AE100" i="13"/>
  <c r="AE101" i="13"/>
  <c r="AE102" i="13"/>
  <c r="AE103" i="13"/>
  <c r="AE104" i="13"/>
  <c r="AE105" i="13"/>
  <c r="AE106" i="13"/>
  <c r="AE107" i="13"/>
  <c r="AE108" i="13"/>
  <c r="AE109" i="13"/>
  <c r="AE110" i="13"/>
  <c r="AE111" i="13"/>
  <c r="AE112" i="13"/>
  <c r="AE113" i="13"/>
  <c r="AE114" i="13"/>
  <c r="AE115" i="13"/>
  <c r="AE116" i="13"/>
  <c r="AE117" i="13"/>
  <c r="AE118" i="13"/>
  <c r="AE119" i="13"/>
  <c r="AE120" i="13"/>
  <c r="AE121" i="13"/>
  <c r="AE122" i="13"/>
  <c r="AE123" i="13"/>
  <c r="AE124" i="13"/>
  <c r="AE125" i="13"/>
  <c r="AE126" i="13"/>
  <c r="AE127" i="13"/>
  <c r="AE128" i="13"/>
  <c r="AE129" i="13"/>
  <c r="AE130" i="13"/>
  <c r="AE131" i="13"/>
  <c r="AE132" i="13"/>
  <c r="AE133" i="13"/>
  <c r="AE134" i="13"/>
  <c r="AE135" i="13"/>
  <c r="AE136" i="13"/>
  <c r="AE137" i="13"/>
  <c r="AE138" i="13"/>
  <c r="AE139" i="13"/>
  <c r="AE140" i="13"/>
  <c r="AE141" i="13"/>
  <c r="AE142" i="13"/>
  <c r="AE143" i="13"/>
  <c r="AE144" i="13"/>
  <c r="AE145" i="13"/>
  <c r="AE146" i="13"/>
  <c r="AE147" i="13"/>
  <c r="AE148" i="13"/>
  <c r="AE149" i="13"/>
  <c r="AE150" i="13"/>
  <c r="AE1" i="13"/>
  <c r="L2" i="21"/>
  <c r="N2" i="21" s="1"/>
  <c r="L3" i="21"/>
  <c r="N3" i="21" s="1"/>
  <c r="L4" i="21"/>
  <c r="N4" i="21" s="1"/>
  <c r="L5" i="21"/>
  <c r="N5" i="21" s="1"/>
  <c r="L6" i="21"/>
  <c r="N6" i="21" s="1"/>
  <c r="L7" i="21"/>
  <c r="N7" i="21" s="1"/>
  <c r="L8" i="21"/>
  <c r="L9" i="21"/>
  <c r="N9" i="21" s="1"/>
  <c r="L10" i="21"/>
  <c r="N10" i="21" s="1"/>
  <c r="L11" i="21"/>
  <c r="N11" i="21" s="1"/>
  <c r="L12" i="21"/>
  <c r="N12" i="21" s="1"/>
  <c r="L13" i="21"/>
  <c r="N13" i="21" s="1"/>
  <c r="P13" i="21" s="1"/>
  <c r="L14" i="21"/>
  <c r="N14" i="21" s="1"/>
  <c r="L15" i="21"/>
  <c r="N15" i="21" s="1"/>
  <c r="L16" i="21"/>
  <c r="N16" i="21" s="1"/>
  <c r="L17" i="21"/>
  <c r="N17" i="21" s="1"/>
  <c r="L18" i="21"/>
  <c r="N18" i="21" s="1"/>
  <c r="L19" i="21"/>
  <c r="N19" i="21" s="1"/>
  <c r="L20" i="21"/>
  <c r="N20" i="21" s="1"/>
  <c r="L21" i="21"/>
  <c r="N21" i="21" s="1"/>
  <c r="L22" i="21"/>
  <c r="N22" i="21" s="1"/>
  <c r="L23" i="21"/>
  <c r="N23" i="21" s="1"/>
  <c r="L24" i="21"/>
  <c r="N24" i="21" s="1"/>
  <c r="L25" i="21"/>
  <c r="N25" i="21" s="1"/>
  <c r="L26" i="21"/>
  <c r="N26" i="21" s="1"/>
  <c r="L27" i="21"/>
  <c r="N27" i="21" s="1"/>
  <c r="L28" i="21"/>
  <c r="N28" i="21" s="1"/>
  <c r="L29" i="21"/>
  <c r="N29" i="21" s="1"/>
  <c r="P29" i="21" s="1"/>
  <c r="L30" i="21"/>
  <c r="N30" i="21" s="1"/>
  <c r="L31" i="21"/>
  <c r="N31" i="21" s="1"/>
  <c r="L32" i="21"/>
  <c r="N32" i="21" s="1"/>
  <c r="L33" i="21"/>
  <c r="N33" i="21" s="1"/>
  <c r="L34" i="21"/>
  <c r="N34" i="21" s="1"/>
  <c r="L35" i="21"/>
  <c r="N35" i="21" s="1"/>
  <c r="L36" i="21"/>
  <c r="N36" i="21" s="1"/>
  <c r="L37" i="21"/>
  <c r="N37" i="21" s="1"/>
  <c r="L38" i="21"/>
  <c r="N38" i="21" s="1"/>
  <c r="L39" i="21"/>
  <c r="N39" i="21" s="1"/>
  <c r="L40" i="21"/>
  <c r="N40" i="21" s="1"/>
  <c r="L41" i="21"/>
  <c r="N41" i="21" s="1"/>
  <c r="L42" i="21"/>
  <c r="N42" i="21" s="1"/>
  <c r="L43" i="21"/>
  <c r="N43" i="21" s="1"/>
  <c r="L44" i="21"/>
  <c r="N44" i="21" s="1"/>
  <c r="L45" i="21"/>
  <c r="N45" i="21" s="1"/>
  <c r="P45" i="21" s="1"/>
  <c r="L46" i="21"/>
  <c r="N46" i="21" s="1"/>
  <c r="L47" i="21"/>
  <c r="N47" i="21" s="1"/>
  <c r="L48" i="21"/>
  <c r="N48" i="21" s="1"/>
  <c r="L49" i="21"/>
  <c r="N49" i="21" s="1"/>
  <c r="L50" i="21"/>
  <c r="N50" i="21" s="1"/>
  <c r="L51" i="21"/>
  <c r="N51" i="21" s="1"/>
  <c r="L52" i="21"/>
  <c r="N52" i="21" s="1"/>
  <c r="L53" i="21"/>
  <c r="N53" i="21" s="1"/>
  <c r="L54" i="21"/>
  <c r="N54" i="21" s="1"/>
  <c r="L55" i="21"/>
  <c r="N55" i="21" s="1"/>
  <c r="L56" i="21"/>
  <c r="N56" i="21" s="1"/>
  <c r="L57" i="21"/>
  <c r="N57" i="21" s="1"/>
  <c r="L58" i="21"/>
  <c r="N58" i="21" s="1"/>
  <c r="L59" i="21"/>
  <c r="N59" i="21" s="1"/>
  <c r="L60" i="21"/>
  <c r="N60" i="21" s="1"/>
  <c r="L61" i="21"/>
  <c r="N61" i="21" s="1"/>
  <c r="L62" i="21"/>
  <c r="N62" i="21" s="1"/>
  <c r="L63" i="21"/>
  <c r="N63" i="21" s="1"/>
  <c r="L64" i="21"/>
  <c r="N64" i="21" s="1"/>
  <c r="L65" i="21"/>
  <c r="N65" i="21" s="1"/>
  <c r="L66" i="21"/>
  <c r="N66" i="21" s="1"/>
  <c r="L67" i="21"/>
  <c r="N67" i="21" s="1"/>
  <c r="L68" i="21"/>
  <c r="N68" i="21" s="1"/>
  <c r="L69" i="21"/>
  <c r="N69" i="21" s="1"/>
  <c r="L70" i="21"/>
  <c r="N70" i="21" s="1"/>
  <c r="L71" i="21"/>
  <c r="N71" i="21" s="1"/>
  <c r="L72" i="21"/>
  <c r="N72" i="21" s="1"/>
  <c r="L73" i="21"/>
  <c r="N73" i="21" s="1"/>
  <c r="L74" i="21"/>
  <c r="N74" i="21" s="1"/>
  <c r="L75" i="21"/>
  <c r="N75" i="21" s="1"/>
  <c r="L76" i="21"/>
  <c r="N76" i="21" s="1"/>
  <c r="L77" i="21"/>
  <c r="N77" i="21" s="1"/>
  <c r="L78" i="21"/>
  <c r="N78" i="21" s="1"/>
  <c r="L79" i="21"/>
  <c r="N79" i="21" s="1"/>
  <c r="L80" i="21"/>
  <c r="N80" i="21" s="1"/>
  <c r="L81" i="21"/>
  <c r="N81" i="21" s="1"/>
  <c r="L82" i="21"/>
  <c r="N82" i="21" s="1"/>
  <c r="L83" i="21"/>
  <c r="N83" i="21" s="1"/>
  <c r="L84" i="21"/>
  <c r="N84" i="21" s="1"/>
  <c r="L85" i="21"/>
  <c r="N85" i="21" s="1"/>
  <c r="L86" i="21"/>
  <c r="N86" i="21" s="1"/>
  <c r="L87" i="21"/>
  <c r="N87" i="21" s="1"/>
  <c r="L88" i="21"/>
  <c r="N88" i="21" s="1"/>
  <c r="L89" i="21"/>
  <c r="N89" i="21" s="1"/>
  <c r="L90" i="21"/>
  <c r="N90" i="21" s="1"/>
  <c r="L91" i="21"/>
  <c r="N91" i="21" s="1"/>
  <c r="L92" i="21"/>
  <c r="N92" i="21" s="1"/>
  <c r="L93" i="21"/>
  <c r="N93" i="21" s="1"/>
  <c r="L94" i="21"/>
  <c r="N94" i="21" s="1"/>
  <c r="L95" i="21"/>
  <c r="N95" i="21" s="1"/>
  <c r="L96" i="21"/>
  <c r="N96" i="21" s="1"/>
  <c r="L97" i="21"/>
  <c r="N97" i="21" s="1"/>
  <c r="L98" i="21"/>
  <c r="N98" i="21" s="1"/>
  <c r="L99" i="21"/>
  <c r="N99" i="21" s="1"/>
  <c r="L100" i="21"/>
  <c r="N100" i="21" s="1"/>
  <c r="L101" i="21"/>
  <c r="N101" i="21" s="1"/>
  <c r="L102" i="21"/>
  <c r="N102" i="21" s="1"/>
  <c r="L103" i="21"/>
  <c r="N103" i="21" s="1"/>
  <c r="L104" i="21"/>
  <c r="N104" i="21" s="1"/>
  <c r="L105" i="21"/>
  <c r="N105" i="21" s="1"/>
  <c r="L106" i="21"/>
  <c r="N106" i="21" s="1"/>
  <c r="L107" i="21"/>
  <c r="N107" i="21" s="1"/>
  <c r="L108" i="21"/>
  <c r="N108" i="21" s="1"/>
  <c r="L109" i="21"/>
  <c r="N109" i="21" s="1"/>
  <c r="L110" i="21"/>
  <c r="N110" i="21" s="1"/>
  <c r="L111" i="21"/>
  <c r="N111" i="21" s="1"/>
  <c r="L112" i="21"/>
  <c r="N112" i="21" s="1"/>
  <c r="L113" i="21"/>
  <c r="N113" i="21" s="1"/>
  <c r="L114" i="21"/>
  <c r="N114" i="21" s="1"/>
  <c r="L115" i="21"/>
  <c r="N115" i="21" s="1"/>
  <c r="L116" i="21"/>
  <c r="N116" i="21" s="1"/>
  <c r="L117" i="21"/>
  <c r="N117" i="21" s="1"/>
  <c r="L118" i="21"/>
  <c r="N118" i="21" s="1"/>
  <c r="L119" i="21"/>
  <c r="N119" i="21" s="1"/>
  <c r="L120" i="21"/>
  <c r="N120" i="21" s="1"/>
  <c r="L121" i="21"/>
  <c r="N121" i="21" s="1"/>
  <c r="P121" i="21" s="1"/>
  <c r="L122" i="21"/>
  <c r="N122" i="21" s="1"/>
  <c r="L123" i="21"/>
  <c r="N123" i="21" s="1"/>
  <c r="L124" i="21"/>
  <c r="N124" i="21" s="1"/>
  <c r="L125" i="21"/>
  <c r="N125" i="21" s="1"/>
  <c r="L126" i="21"/>
  <c r="N126" i="21" s="1"/>
  <c r="L127" i="21"/>
  <c r="N127" i="21" s="1"/>
  <c r="L128" i="21"/>
  <c r="N128" i="21" s="1"/>
  <c r="L129" i="21"/>
  <c r="N129" i="21" s="1"/>
  <c r="P129" i="21" s="1"/>
  <c r="L130" i="21"/>
  <c r="N130" i="21" s="1"/>
  <c r="L131" i="21"/>
  <c r="N131" i="21" s="1"/>
  <c r="L132" i="21"/>
  <c r="N132" i="21" s="1"/>
  <c r="L133" i="21"/>
  <c r="N133" i="21" s="1"/>
  <c r="L134" i="21"/>
  <c r="N134" i="21" s="1"/>
  <c r="L135" i="21"/>
  <c r="N135" i="21" s="1"/>
  <c r="L136" i="21"/>
  <c r="N136" i="21" s="1"/>
  <c r="L137" i="21"/>
  <c r="N137" i="21" s="1"/>
  <c r="L138" i="21"/>
  <c r="N138" i="21" s="1"/>
  <c r="L139" i="21"/>
  <c r="N139" i="21" s="1"/>
  <c r="L140" i="21"/>
  <c r="N140" i="21" s="1"/>
  <c r="L141" i="21"/>
  <c r="N141" i="21" s="1"/>
  <c r="L142" i="21"/>
  <c r="N142" i="21" s="1"/>
  <c r="L143" i="21"/>
  <c r="N143" i="21" s="1"/>
  <c r="L144" i="21"/>
  <c r="N144" i="21" s="1"/>
  <c r="L145" i="21"/>
  <c r="N145" i="21" s="1"/>
  <c r="L146" i="21"/>
  <c r="N146" i="21" s="1"/>
  <c r="L147" i="21"/>
  <c r="N147" i="21" s="1"/>
  <c r="L148" i="21"/>
  <c r="N148" i="21" s="1"/>
  <c r="L149" i="21"/>
  <c r="N149" i="21" s="1"/>
  <c r="L150" i="21"/>
  <c r="N150" i="21" s="1"/>
  <c r="L1" i="21"/>
  <c r="N8" i="21"/>
  <c r="J2" i="21"/>
  <c r="J3"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14" i="21"/>
  <c r="J115" i="21"/>
  <c r="J116" i="21"/>
  <c r="J117" i="21"/>
  <c r="J118" i="21"/>
  <c r="J119" i="21"/>
  <c r="J120" i="21"/>
  <c r="J121"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 i="21"/>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 i="20"/>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54" i="19"/>
  <c r="N53" i="19"/>
  <c r="N52" i="19"/>
  <c r="N51" i="19"/>
  <c r="N50" i="19"/>
  <c r="N49" i="19"/>
  <c r="N48" i="19"/>
  <c r="N47" i="19"/>
  <c r="N46" i="19"/>
  <c r="N45" i="19"/>
  <c r="N44" i="19"/>
  <c r="N43" i="19"/>
  <c r="N42" i="19"/>
  <c r="N41" i="19"/>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N2" i="19"/>
  <c r="N1" i="19"/>
  <c r="J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 i="19"/>
  <c r="F2" i="19"/>
  <c r="H2" i="19" s="1"/>
  <c r="F3" i="19"/>
  <c r="H3" i="19" s="1"/>
  <c r="F4" i="19"/>
  <c r="H4" i="19" s="1"/>
  <c r="F5" i="19"/>
  <c r="H5" i="19" s="1"/>
  <c r="F6" i="19"/>
  <c r="H6" i="19" s="1"/>
  <c r="F7" i="19"/>
  <c r="H7" i="19" s="1"/>
  <c r="F8" i="19"/>
  <c r="H8" i="19" s="1"/>
  <c r="F9" i="19"/>
  <c r="H9" i="19" s="1"/>
  <c r="F10" i="19"/>
  <c r="H10" i="19" s="1"/>
  <c r="F11" i="19"/>
  <c r="H11" i="19" s="1"/>
  <c r="F12" i="19"/>
  <c r="H12" i="19" s="1"/>
  <c r="F13" i="19"/>
  <c r="H13" i="19" s="1"/>
  <c r="F14" i="19"/>
  <c r="H14" i="19" s="1"/>
  <c r="F15" i="19"/>
  <c r="H15" i="19" s="1"/>
  <c r="F16" i="19"/>
  <c r="H16" i="19" s="1"/>
  <c r="F17" i="19"/>
  <c r="H17" i="19" s="1"/>
  <c r="F18" i="19"/>
  <c r="H18" i="19" s="1"/>
  <c r="F19" i="19"/>
  <c r="H19" i="19" s="1"/>
  <c r="F20" i="19"/>
  <c r="H20" i="19" s="1"/>
  <c r="F21" i="19"/>
  <c r="H21" i="19" s="1"/>
  <c r="F22" i="19"/>
  <c r="H22" i="19" s="1"/>
  <c r="F23" i="19"/>
  <c r="H23" i="19" s="1"/>
  <c r="F24" i="19"/>
  <c r="H24" i="19" s="1"/>
  <c r="F25" i="19"/>
  <c r="H25" i="19" s="1"/>
  <c r="F26" i="19"/>
  <c r="H26" i="19" s="1"/>
  <c r="F27" i="19"/>
  <c r="H27" i="19" s="1"/>
  <c r="F28" i="19"/>
  <c r="H28" i="19" s="1"/>
  <c r="F29" i="19"/>
  <c r="H29" i="19" s="1"/>
  <c r="F30" i="19"/>
  <c r="H30" i="19" s="1"/>
  <c r="F31" i="19"/>
  <c r="H31" i="19" s="1"/>
  <c r="F32" i="19"/>
  <c r="H32" i="19" s="1"/>
  <c r="F33" i="19"/>
  <c r="H33" i="19" s="1"/>
  <c r="F34" i="19"/>
  <c r="H34" i="19" s="1"/>
  <c r="F35" i="19"/>
  <c r="H35" i="19" s="1"/>
  <c r="F36" i="19"/>
  <c r="H36" i="19" s="1"/>
  <c r="F37" i="19"/>
  <c r="H37" i="19" s="1"/>
  <c r="F38" i="19"/>
  <c r="H38" i="19" s="1"/>
  <c r="F39" i="19"/>
  <c r="H39" i="19" s="1"/>
  <c r="F40" i="19"/>
  <c r="H40" i="19" s="1"/>
  <c r="F41" i="19"/>
  <c r="H41" i="19" s="1"/>
  <c r="F42" i="19"/>
  <c r="H42" i="19" s="1"/>
  <c r="F43" i="19"/>
  <c r="H43" i="19" s="1"/>
  <c r="F44" i="19"/>
  <c r="H44" i="19" s="1"/>
  <c r="F45" i="19"/>
  <c r="H45" i="19" s="1"/>
  <c r="F46" i="19"/>
  <c r="H46" i="19" s="1"/>
  <c r="F47" i="19"/>
  <c r="H47" i="19" s="1"/>
  <c r="F48" i="19"/>
  <c r="H48" i="19" s="1"/>
  <c r="F49" i="19"/>
  <c r="H49" i="19" s="1"/>
  <c r="F50" i="19"/>
  <c r="H50" i="19" s="1"/>
  <c r="F51" i="19"/>
  <c r="H51" i="19" s="1"/>
  <c r="F52" i="19"/>
  <c r="H52" i="19" s="1"/>
  <c r="F53" i="19"/>
  <c r="H53" i="19" s="1"/>
  <c r="F54" i="19"/>
  <c r="H54" i="19" s="1"/>
  <c r="F55" i="19"/>
  <c r="H55" i="19" s="1"/>
  <c r="F56" i="19"/>
  <c r="H56" i="19" s="1"/>
  <c r="F57" i="19"/>
  <c r="H57" i="19" s="1"/>
  <c r="F58" i="19"/>
  <c r="H58" i="19" s="1"/>
  <c r="F59" i="19"/>
  <c r="H59" i="19" s="1"/>
  <c r="F60" i="19"/>
  <c r="H60" i="19" s="1"/>
  <c r="F61" i="19"/>
  <c r="H61" i="19" s="1"/>
  <c r="F62" i="19"/>
  <c r="H62" i="19" s="1"/>
  <c r="F63" i="19"/>
  <c r="H63" i="19" s="1"/>
  <c r="F64" i="19"/>
  <c r="H64" i="19" s="1"/>
  <c r="F65" i="19"/>
  <c r="H65" i="19" s="1"/>
  <c r="F66" i="19"/>
  <c r="H66" i="19" s="1"/>
  <c r="F67" i="19"/>
  <c r="H67" i="19" s="1"/>
  <c r="F68" i="19"/>
  <c r="H68" i="19" s="1"/>
  <c r="F69" i="19"/>
  <c r="H69" i="19" s="1"/>
  <c r="F70" i="19"/>
  <c r="H70" i="19" s="1"/>
  <c r="F71" i="19"/>
  <c r="H71" i="19" s="1"/>
  <c r="F72" i="19"/>
  <c r="H72" i="19" s="1"/>
  <c r="F73" i="19"/>
  <c r="H73" i="19" s="1"/>
  <c r="F74" i="19"/>
  <c r="H74" i="19" s="1"/>
  <c r="F75" i="19"/>
  <c r="H75" i="19" s="1"/>
  <c r="F76" i="19"/>
  <c r="H76" i="19" s="1"/>
  <c r="F77" i="19"/>
  <c r="H77" i="19" s="1"/>
  <c r="F78" i="19"/>
  <c r="H78" i="19" s="1"/>
  <c r="F79" i="19"/>
  <c r="H79" i="19" s="1"/>
  <c r="F80" i="19"/>
  <c r="H80" i="19" s="1"/>
  <c r="F81" i="19"/>
  <c r="H81" i="19" s="1"/>
  <c r="F82" i="19"/>
  <c r="H82" i="19" s="1"/>
  <c r="F83" i="19"/>
  <c r="H83" i="19" s="1"/>
  <c r="F84" i="19"/>
  <c r="H84" i="19" s="1"/>
  <c r="F85" i="19"/>
  <c r="H85" i="19" s="1"/>
  <c r="F86" i="19"/>
  <c r="H86" i="19" s="1"/>
  <c r="F87" i="19"/>
  <c r="H87" i="19" s="1"/>
  <c r="F88" i="19"/>
  <c r="H88" i="19" s="1"/>
  <c r="F89" i="19"/>
  <c r="H89" i="19" s="1"/>
  <c r="F90" i="19"/>
  <c r="H90" i="19" s="1"/>
  <c r="F91" i="19"/>
  <c r="H91" i="19" s="1"/>
  <c r="F92" i="19"/>
  <c r="H92" i="19" s="1"/>
  <c r="F93" i="19"/>
  <c r="H93" i="19" s="1"/>
  <c r="F94" i="19"/>
  <c r="H94" i="19" s="1"/>
  <c r="F95" i="19"/>
  <c r="H95" i="19" s="1"/>
  <c r="F96" i="19"/>
  <c r="H96" i="19" s="1"/>
  <c r="F97" i="19"/>
  <c r="H97" i="19" s="1"/>
  <c r="F98" i="19"/>
  <c r="H98" i="19" s="1"/>
  <c r="F99" i="19"/>
  <c r="H99" i="19" s="1"/>
  <c r="F100" i="19"/>
  <c r="H100" i="19" s="1"/>
  <c r="F101" i="19"/>
  <c r="H101" i="19" s="1"/>
  <c r="F102" i="19"/>
  <c r="H102" i="19" s="1"/>
  <c r="F103" i="19"/>
  <c r="H103" i="19" s="1"/>
  <c r="F104" i="19"/>
  <c r="H104" i="19" s="1"/>
  <c r="F105" i="19"/>
  <c r="H105" i="19" s="1"/>
  <c r="F106" i="19"/>
  <c r="H106" i="19" s="1"/>
  <c r="F107" i="19"/>
  <c r="H107" i="19" s="1"/>
  <c r="F108" i="19"/>
  <c r="H108" i="19" s="1"/>
  <c r="F109" i="19"/>
  <c r="H109" i="19" s="1"/>
  <c r="F110" i="19"/>
  <c r="H110" i="19" s="1"/>
  <c r="F111" i="19"/>
  <c r="H111" i="19" s="1"/>
  <c r="F112" i="19"/>
  <c r="H112" i="19" s="1"/>
  <c r="F113" i="19"/>
  <c r="H113" i="19" s="1"/>
  <c r="F114" i="19"/>
  <c r="H114" i="19" s="1"/>
  <c r="F115" i="19"/>
  <c r="H115" i="19" s="1"/>
  <c r="F116" i="19"/>
  <c r="H116" i="19" s="1"/>
  <c r="F117" i="19"/>
  <c r="H117" i="19" s="1"/>
  <c r="F118" i="19"/>
  <c r="H118" i="19" s="1"/>
  <c r="F119" i="19"/>
  <c r="H119" i="19" s="1"/>
  <c r="F120" i="19"/>
  <c r="H120" i="19" s="1"/>
  <c r="F121" i="19"/>
  <c r="H121" i="19" s="1"/>
  <c r="F122" i="19"/>
  <c r="H122" i="19" s="1"/>
  <c r="F123" i="19"/>
  <c r="H123" i="19" s="1"/>
  <c r="F124" i="19"/>
  <c r="H124" i="19" s="1"/>
  <c r="F125" i="19"/>
  <c r="H125" i="19" s="1"/>
  <c r="F126" i="19"/>
  <c r="H126" i="19" s="1"/>
  <c r="F127" i="19"/>
  <c r="H127" i="19" s="1"/>
  <c r="F128" i="19"/>
  <c r="H128" i="19" s="1"/>
  <c r="F129" i="19"/>
  <c r="H129" i="19" s="1"/>
  <c r="F130" i="19"/>
  <c r="H130" i="19" s="1"/>
  <c r="F131" i="19"/>
  <c r="H131" i="19" s="1"/>
  <c r="F132" i="19"/>
  <c r="H132" i="19" s="1"/>
  <c r="F133" i="19"/>
  <c r="H133" i="19" s="1"/>
  <c r="F134" i="19"/>
  <c r="H134" i="19" s="1"/>
  <c r="F135" i="19"/>
  <c r="H135" i="19" s="1"/>
  <c r="F136" i="19"/>
  <c r="H136" i="19" s="1"/>
  <c r="F137" i="19"/>
  <c r="H137" i="19" s="1"/>
  <c r="F138" i="19"/>
  <c r="H138" i="19" s="1"/>
  <c r="F139" i="19"/>
  <c r="H139" i="19" s="1"/>
  <c r="F140" i="19"/>
  <c r="H140" i="19" s="1"/>
  <c r="F141" i="19"/>
  <c r="H141" i="19" s="1"/>
  <c r="F142" i="19"/>
  <c r="H142" i="19" s="1"/>
  <c r="F143" i="19"/>
  <c r="H143" i="19" s="1"/>
  <c r="F144" i="19"/>
  <c r="H144" i="19" s="1"/>
  <c r="F145" i="19"/>
  <c r="H145" i="19" s="1"/>
  <c r="F146" i="19"/>
  <c r="H146" i="19" s="1"/>
  <c r="F147" i="19"/>
  <c r="H147" i="19" s="1"/>
  <c r="F148" i="19"/>
  <c r="H148" i="19" s="1"/>
  <c r="F149" i="19"/>
  <c r="H149" i="19" s="1"/>
  <c r="F150" i="19"/>
  <c r="H150" i="19" s="1"/>
  <c r="F1" i="19"/>
  <c r="H1" i="19" s="1"/>
  <c r="AD2" i="18"/>
  <c r="AD3" i="18"/>
  <c r="AD4" i="18"/>
  <c r="AD5" i="18"/>
  <c r="AD6" i="18"/>
  <c r="AD7" i="18"/>
  <c r="AD8" i="18"/>
  <c r="AD9" i="18"/>
  <c r="AD10" i="18"/>
  <c r="AD11" i="18"/>
  <c r="AD12" i="18"/>
  <c r="AD13" i="18"/>
  <c r="AD14" i="18"/>
  <c r="AD15" i="18"/>
  <c r="AD16" i="18"/>
  <c r="AD17" i="18"/>
  <c r="AD18" i="18"/>
  <c r="AD19" i="18"/>
  <c r="AD20" i="18"/>
  <c r="AD21" i="18"/>
  <c r="AD22" i="18"/>
  <c r="AD23" i="18"/>
  <c r="AD24" i="18"/>
  <c r="AD25" i="18"/>
  <c r="AD26" i="18"/>
  <c r="AD27" i="18"/>
  <c r="AD28" i="18"/>
  <c r="AD29" i="18"/>
  <c r="AD30" i="18"/>
  <c r="AD31" i="18"/>
  <c r="AD32" i="18"/>
  <c r="AD33" i="18"/>
  <c r="AD34" i="18"/>
  <c r="AD35" i="18"/>
  <c r="AD36" i="18"/>
  <c r="AD37" i="18"/>
  <c r="AD38" i="18"/>
  <c r="AD39" i="18"/>
  <c r="AD40" i="18"/>
  <c r="AD41" i="18"/>
  <c r="AD42" i="18"/>
  <c r="AD43" i="18"/>
  <c r="AD44" i="18"/>
  <c r="AD45" i="18"/>
  <c r="AD46" i="18"/>
  <c r="AD47" i="18"/>
  <c r="AD48" i="18"/>
  <c r="AD49" i="18"/>
  <c r="AD50" i="18"/>
  <c r="AD51" i="18"/>
  <c r="AD52" i="18"/>
  <c r="AD53" i="18"/>
  <c r="AD54" i="18"/>
  <c r="AD55" i="18"/>
  <c r="AD56" i="18"/>
  <c r="AD57" i="18"/>
  <c r="AD58" i="18"/>
  <c r="AD59" i="18"/>
  <c r="AD60" i="18"/>
  <c r="AD61" i="18"/>
  <c r="AD62" i="18"/>
  <c r="AD63" i="18"/>
  <c r="AD64" i="18"/>
  <c r="AD65" i="18"/>
  <c r="AD66" i="18"/>
  <c r="AD67" i="18"/>
  <c r="AD68" i="18"/>
  <c r="AD69" i="18"/>
  <c r="AD70" i="18"/>
  <c r="AD71" i="18"/>
  <c r="AD72" i="18"/>
  <c r="AD73" i="18"/>
  <c r="AD74" i="18"/>
  <c r="AD75" i="18"/>
  <c r="AD76" i="18"/>
  <c r="AD77" i="18"/>
  <c r="AD78" i="18"/>
  <c r="AD79" i="18"/>
  <c r="AD80" i="18"/>
  <c r="AD81" i="18"/>
  <c r="AD82" i="18"/>
  <c r="AD83" i="18"/>
  <c r="AD84" i="18"/>
  <c r="AD85" i="18"/>
  <c r="AD86" i="18"/>
  <c r="AD87" i="18"/>
  <c r="AD88" i="18"/>
  <c r="AD89" i="18"/>
  <c r="AD90" i="18"/>
  <c r="AD91" i="18"/>
  <c r="AD92" i="18"/>
  <c r="AD93" i="18"/>
  <c r="AD94" i="18"/>
  <c r="AD95" i="18"/>
  <c r="AD96" i="18"/>
  <c r="AD97" i="18"/>
  <c r="AD98" i="18"/>
  <c r="AD99" i="18"/>
  <c r="AD100" i="18"/>
  <c r="AD101" i="18"/>
  <c r="AD102" i="18"/>
  <c r="AD103" i="18"/>
  <c r="AD104" i="18"/>
  <c r="AD105" i="18"/>
  <c r="AD106" i="18"/>
  <c r="AD107" i="18"/>
  <c r="AD108" i="18"/>
  <c r="AD109" i="18"/>
  <c r="AD110" i="18"/>
  <c r="AD111" i="18"/>
  <c r="AD112" i="18"/>
  <c r="AD113" i="18"/>
  <c r="AD114" i="18"/>
  <c r="AD115" i="18"/>
  <c r="AD116" i="18"/>
  <c r="AD117" i="18"/>
  <c r="AD118" i="18"/>
  <c r="AD119" i="18"/>
  <c r="AD120" i="18"/>
  <c r="AD121" i="18"/>
  <c r="AD122" i="18"/>
  <c r="AD123" i="18"/>
  <c r="AD124" i="18"/>
  <c r="AD125" i="18"/>
  <c r="AD126" i="18"/>
  <c r="AD127" i="18"/>
  <c r="AD128" i="18"/>
  <c r="AD129" i="18"/>
  <c r="AD130" i="18"/>
  <c r="AD131" i="18"/>
  <c r="AD132" i="18"/>
  <c r="AD133" i="18"/>
  <c r="AD134" i="18"/>
  <c r="AD135" i="18"/>
  <c r="AD136" i="18"/>
  <c r="AD137" i="18"/>
  <c r="AD138" i="18"/>
  <c r="AD139" i="18"/>
  <c r="AD140" i="18"/>
  <c r="AD141" i="18"/>
  <c r="AD142" i="18"/>
  <c r="AD143" i="18"/>
  <c r="AD144" i="18"/>
  <c r="AD145" i="18"/>
  <c r="AD146" i="18"/>
  <c r="AD147" i="18"/>
  <c r="AD148" i="18"/>
  <c r="AD149" i="18"/>
  <c r="AD150" i="18"/>
  <c r="AD151" i="18"/>
  <c r="AD152" i="18"/>
  <c r="AD153" i="18"/>
  <c r="AD154" i="18"/>
  <c r="AD155" i="18"/>
  <c r="AD156" i="18"/>
  <c r="AD157" i="18"/>
  <c r="AD158" i="18"/>
  <c r="AD159" i="18"/>
  <c r="AD160" i="18"/>
  <c r="AD161" i="18"/>
  <c r="AD162" i="18"/>
  <c r="AD163" i="18"/>
  <c r="AD164" i="18"/>
  <c r="AD165" i="18"/>
  <c r="AD166" i="18"/>
  <c r="AD167" i="18"/>
  <c r="AD168" i="18"/>
  <c r="AD169" i="18"/>
  <c r="AD170" i="18"/>
  <c r="AD171" i="18"/>
  <c r="AD172" i="18"/>
  <c r="AD173" i="18"/>
  <c r="AD174" i="18"/>
  <c r="AD175" i="18"/>
  <c r="AD176" i="18"/>
  <c r="AD177" i="18"/>
  <c r="AD178" i="18"/>
  <c r="AD179" i="18"/>
  <c r="AD180" i="18"/>
  <c r="AD181" i="18"/>
  <c r="AD182" i="18"/>
  <c r="AD183" i="18"/>
  <c r="AD184" i="18"/>
  <c r="AD185" i="18"/>
  <c r="AD186" i="18"/>
  <c r="AD187" i="18"/>
  <c r="AD188" i="18"/>
  <c r="AD189" i="18"/>
  <c r="AD190" i="18"/>
  <c r="AD191" i="18"/>
  <c r="AD192" i="18"/>
  <c r="AD193" i="18"/>
  <c r="AD194" i="18"/>
  <c r="AD195" i="18"/>
  <c r="AD196" i="18"/>
  <c r="AD197" i="18"/>
  <c r="AD198" i="18"/>
  <c r="AD199" i="18"/>
  <c r="AD200" i="18"/>
  <c r="AD201" i="18"/>
  <c r="AD202" i="18"/>
  <c r="AD203" i="18"/>
  <c r="AD204" i="18"/>
  <c r="AD205" i="18"/>
  <c r="AD206" i="18"/>
  <c r="AD207" i="18"/>
  <c r="AD208" i="18"/>
  <c r="AD209" i="18"/>
  <c r="AD210" i="18"/>
  <c r="AD211" i="18"/>
  <c r="AD212" i="18"/>
  <c r="AD213" i="18"/>
  <c r="AD214" i="18"/>
  <c r="AD215" i="18"/>
  <c r="AD216" i="18"/>
  <c r="AD217" i="18"/>
  <c r="AD218" i="18"/>
  <c r="AD219" i="18"/>
  <c r="AD220" i="18"/>
  <c r="AD221" i="18"/>
  <c r="AD222" i="18"/>
  <c r="AD223" i="18"/>
  <c r="AD224" i="18"/>
  <c r="AD225" i="18"/>
  <c r="AD226" i="18"/>
  <c r="AD227" i="18"/>
  <c r="AD228" i="18"/>
  <c r="AD229" i="18"/>
  <c r="AD230" i="18"/>
  <c r="AD231" i="18"/>
  <c r="AD232" i="18"/>
  <c r="AD233" i="18"/>
  <c r="AD234" i="18"/>
  <c r="AD235" i="18"/>
  <c r="AD236" i="18"/>
  <c r="AD237" i="18"/>
  <c r="AD238" i="18"/>
  <c r="AD239" i="18"/>
  <c r="AD240" i="18"/>
  <c r="AD241" i="18"/>
  <c r="AD242" i="18"/>
  <c r="AD243" i="18"/>
  <c r="AD244" i="18"/>
  <c r="AD245" i="18"/>
  <c r="AD246" i="18"/>
  <c r="AD247" i="18"/>
  <c r="AD248" i="18"/>
  <c r="AD249" i="18"/>
  <c r="AD250" i="18"/>
  <c r="AD251" i="18"/>
  <c r="AD252" i="18"/>
  <c r="AD253" i="18"/>
  <c r="AD254" i="18"/>
  <c r="AD255" i="18"/>
  <c r="AD256" i="18"/>
  <c r="AD257" i="18"/>
  <c r="AD258" i="18"/>
  <c r="AD259" i="18"/>
  <c r="AD260" i="18"/>
  <c r="AD261" i="18"/>
  <c r="AD262" i="18"/>
  <c r="AD263" i="18"/>
  <c r="AD264" i="18"/>
  <c r="AD265" i="18"/>
  <c r="AD266" i="18"/>
  <c r="AD267" i="18"/>
  <c r="AD268" i="18"/>
  <c r="AD269" i="18"/>
  <c r="AD270" i="18"/>
  <c r="AD271" i="18"/>
  <c r="AD272" i="18"/>
  <c r="AD273" i="18"/>
  <c r="AD274" i="18"/>
  <c r="AD275" i="18"/>
  <c r="AD276" i="18"/>
  <c r="AD277" i="18"/>
  <c r="AD278" i="18"/>
  <c r="AD279" i="18"/>
  <c r="AD280" i="18"/>
  <c r="AD281" i="18"/>
  <c r="AD282" i="18"/>
  <c r="AD283" i="18"/>
  <c r="AD284" i="18"/>
  <c r="AD285" i="18"/>
  <c r="AD286" i="18"/>
  <c r="AD287" i="18"/>
  <c r="AD288" i="18"/>
  <c r="AD289" i="18"/>
  <c r="AD290" i="18"/>
  <c r="AD291" i="18"/>
  <c r="AD292" i="18"/>
  <c r="AD293" i="18"/>
  <c r="AD294" i="18"/>
  <c r="AD295" i="18"/>
  <c r="AD296" i="18"/>
  <c r="AD297" i="18"/>
  <c r="AD298" i="18"/>
  <c r="AD299" i="18"/>
  <c r="AD300" i="18"/>
  <c r="AD1" i="18"/>
  <c r="T2"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 i="18"/>
  <c r="R2"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19" i="18"/>
  <c r="P149" i="21" l="1"/>
  <c r="P145" i="21"/>
  <c r="P141" i="21"/>
  <c r="P137" i="21"/>
  <c r="P133" i="21"/>
  <c r="P125" i="21"/>
  <c r="P117" i="21"/>
  <c r="P113" i="21"/>
  <c r="P109" i="21"/>
  <c r="P105" i="21"/>
  <c r="P101" i="21"/>
  <c r="P97" i="21"/>
  <c r="P93" i="21"/>
  <c r="P89" i="21"/>
  <c r="P85" i="21"/>
  <c r="P81" i="21"/>
  <c r="P77" i="21"/>
  <c r="P73" i="21"/>
  <c r="P69" i="21"/>
  <c r="P65" i="21"/>
  <c r="P61" i="21"/>
  <c r="P57" i="21"/>
  <c r="P53" i="21"/>
  <c r="P49" i="21"/>
  <c r="P41" i="21"/>
  <c r="P37" i="21"/>
  <c r="P33" i="21"/>
  <c r="P25" i="21"/>
  <c r="P21" i="21"/>
  <c r="P17" i="21"/>
  <c r="P9" i="21"/>
  <c r="P5" i="21"/>
  <c r="N1" i="21"/>
  <c r="P1" i="21" s="1"/>
  <c r="P150" i="21"/>
  <c r="P148" i="21"/>
  <c r="P146" i="21"/>
  <c r="P144" i="21"/>
  <c r="P142" i="21"/>
  <c r="P140" i="21"/>
  <c r="P138" i="21"/>
  <c r="P136" i="21"/>
  <c r="P134" i="21"/>
  <c r="P132" i="21"/>
  <c r="P130" i="21"/>
  <c r="P128" i="21"/>
  <c r="P126" i="21"/>
  <c r="P124" i="21"/>
  <c r="P122" i="21"/>
  <c r="P120" i="21"/>
  <c r="P118" i="21"/>
  <c r="P116" i="21"/>
  <c r="P114" i="21"/>
  <c r="P112" i="21"/>
  <c r="P110" i="21"/>
  <c r="P108" i="21"/>
  <c r="P106" i="21"/>
  <c r="P104" i="21"/>
  <c r="P102" i="21"/>
  <c r="P100" i="21"/>
  <c r="P98" i="21"/>
  <c r="P96" i="21"/>
  <c r="P94" i="21"/>
  <c r="P92" i="21"/>
  <c r="P90" i="21"/>
  <c r="P88" i="21"/>
  <c r="P86" i="21"/>
  <c r="P84" i="21"/>
  <c r="P82" i="21"/>
  <c r="P80" i="21"/>
  <c r="P78" i="21"/>
  <c r="P147" i="21"/>
  <c r="P143" i="21"/>
  <c r="P139" i="21"/>
  <c r="P135" i="21"/>
  <c r="P131" i="21"/>
  <c r="P127" i="21"/>
  <c r="P123" i="21"/>
  <c r="P119" i="21"/>
  <c r="P115" i="21"/>
  <c r="P111" i="21"/>
  <c r="P107" i="21"/>
  <c r="P103" i="21"/>
  <c r="P99" i="21"/>
  <c r="P95" i="21"/>
  <c r="P91" i="21"/>
  <c r="P87" i="21"/>
  <c r="P83" i="21"/>
  <c r="P79" i="21"/>
  <c r="P75" i="21"/>
  <c r="P71" i="21"/>
  <c r="P67" i="21"/>
  <c r="P63" i="21"/>
  <c r="P59" i="21"/>
  <c r="P55" i="21"/>
  <c r="P51" i="21"/>
  <c r="P47" i="21"/>
  <c r="P43" i="21"/>
  <c r="P39" i="21"/>
  <c r="P35" i="21"/>
  <c r="P31" i="21"/>
  <c r="P27" i="21"/>
  <c r="P23" i="21"/>
  <c r="P19" i="21"/>
  <c r="P15" i="21"/>
  <c r="P11" i="21"/>
  <c r="P7" i="21"/>
  <c r="P3" i="21"/>
  <c r="P76" i="21"/>
  <c r="P72" i="21"/>
  <c r="P68" i="21"/>
  <c r="P64" i="21"/>
  <c r="P60" i="21"/>
  <c r="P56" i="21"/>
  <c r="P52" i="21"/>
  <c r="P48" i="21"/>
  <c r="P44" i="21"/>
  <c r="P40" i="21"/>
  <c r="P36" i="21"/>
  <c r="P32" i="21"/>
  <c r="P28" i="21"/>
  <c r="P24" i="21"/>
  <c r="P20" i="21"/>
  <c r="P16" i="21"/>
  <c r="P12" i="21"/>
  <c r="P8" i="21"/>
  <c r="P4" i="21"/>
  <c r="P74" i="21"/>
  <c r="P70" i="21"/>
  <c r="P66" i="21"/>
  <c r="P62" i="21"/>
  <c r="P58" i="21"/>
  <c r="P54" i="21"/>
  <c r="P50" i="21"/>
  <c r="P46" i="21"/>
  <c r="P42" i="21"/>
  <c r="P38" i="21"/>
  <c r="P34" i="21"/>
  <c r="P30" i="21"/>
  <c r="P26" i="21"/>
  <c r="P22" i="21"/>
  <c r="P18" i="21"/>
  <c r="P14" i="21"/>
  <c r="P10" i="21"/>
  <c r="P6" i="21"/>
  <c r="P2" i="21"/>
  <c r="AF2" i="17"/>
  <c r="AF3" i="17"/>
  <c r="AF4" i="17"/>
  <c r="AF5" i="17"/>
  <c r="AF6" i="17"/>
  <c r="AF7" i="17"/>
  <c r="AF8" i="17"/>
  <c r="AF9" i="17"/>
  <c r="AF10" i="17"/>
  <c r="AF11" i="17"/>
  <c r="AF12" i="17"/>
  <c r="AF13" i="17"/>
  <c r="AF14" i="17"/>
  <c r="AF15" i="17"/>
  <c r="AF16" i="17"/>
  <c r="AF17" i="17"/>
  <c r="AF18" i="17"/>
  <c r="AF19" i="17"/>
  <c r="AF20" i="17"/>
  <c r="AF21" i="17"/>
  <c r="AF22" i="17"/>
  <c r="AF23" i="17"/>
  <c r="AF24" i="17"/>
  <c r="AF25" i="17"/>
  <c r="AF26" i="17"/>
  <c r="AF27" i="17"/>
  <c r="AF28" i="17"/>
  <c r="AF29" i="17"/>
  <c r="AF30" i="17"/>
  <c r="AF31" i="17"/>
  <c r="AF32" i="17"/>
  <c r="AF33" i="17"/>
  <c r="AF34" i="17"/>
  <c r="AF35" i="17"/>
  <c r="AF36" i="17"/>
  <c r="AF37" i="17"/>
  <c r="AF38" i="17"/>
  <c r="AF39" i="17"/>
  <c r="AF40" i="17"/>
  <c r="AF41" i="17"/>
  <c r="AF42" i="17"/>
  <c r="AF43" i="17"/>
  <c r="AF44" i="17"/>
  <c r="AF45" i="17"/>
  <c r="AF46" i="17"/>
  <c r="AF47" i="17"/>
  <c r="AF48" i="17"/>
  <c r="AF49" i="17"/>
  <c r="AF50" i="17"/>
  <c r="AF51" i="17"/>
  <c r="AF52" i="17"/>
  <c r="AF53" i="17"/>
  <c r="AF54" i="17"/>
  <c r="AF55" i="17"/>
  <c r="AF56" i="17"/>
  <c r="AF57" i="17"/>
  <c r="AF58" i="17"/>
  <c r="AF59" i="17"/>
  <c r="AF60" i="17"/>
  <c r="AF61" i="17"/>
  <c r="AF62" i="17"/>
  <c r="AF63" i="17"/>
  <c r="AF64" i="17"/>
  <c r="AF65" i="17"/>
  <c r="AF66" i="17"/>
  <c r="AF67" i="17"/>
  <c r="AF68" i="17"/>
  <c r="AF69" i="17"/>
  <c r="AF70" i="17"/>
  <c r="AF71" i="17"/>
  <c r="AF72" i="17"/>
  <c r="AF73" i="17"/>
  <c r="AF74" i="17"/>
  <c r="AF75" i="17"/>
  <c r="AF76" i="17"/>
  <c r="AF77" i="17"/>
  <c r="AF78" i="17"/>
  <c r="AF79" i="17"/>
  <c r="AF80" i="17"/>
  <c r="AF81" i="17"/>
  <c r="AF82" i="17"/>
  <c r="AF83" i="17"/>
  <c r="AF84" i="17"/>
  <c r="AF85" i="17"/>
  <c r="AF86" i="17"/>
  <c r="AF87" i="17"/>
  <c r="AF88" i="17"/>
  <c r="AF89" i="17"/>
  <c r="AF90" i="17"/>
  <c r="AF91" i="17"/>
  <c r="AF92" i="17"/>
  <c r="AF93" i="17"/>
  <c r="AF94" i="17"/>
  <c r="AF95" i="17"/>
  <c r="AF96" i="17"/>
  <c r="AF97" i="17"/>
  <c r="AF98" i="17"/>
  <c r="AF99" i="17"/>
  <c r="AF100" i="17"/>
  <c r="AF101" i="17"/>
  <c r="AF102" i="17"/>
  <c r="AF103" i="17"/>
  <c r="AF104" i="17"/>
  <c r="AF105" i="17"/>
  <c r="AF106" i="17"/>
  <c r="AF107" i="17"/>
  <c r="AF108" i="17"/>
  <c r="AF109" i="17"/>
  <c r="AF110" i="17"/>
  <c r="AF111" i="17"/>
  <c r="AF112" i="17"/>
  <c r="AF113" i="17"/>
  <c r="AF114" i="17"/>
  <c r="AF115" i="17"/>
  <c r="AF116" i="17"/>
  <c r="AF117" i="17"/>
  <c r="AF118" i="17"/>
  <c r="AF119" i="17"/>
  <c r="AF120" i="17"/>
  <c r="AF121" i="17"/>
  <c r="AF122" i="17"/>
  <c r="AF123" i="17"/>
  <c r="AF124" i="17"/>
  <c r="AF125" i="17"/>
  <c r="AF126" i="17"/>
  <c r="AF127" i="17"/>
  <c r="AF128" i="17"/>
  <c r="AF129" i="17"/>
  <c r="AF130" i="17"/>
  <c r="AF131" i="17"/>
  <c r="AF132" i="17"/>
  <c r="AF133" i="17"/>
  <c r="AF134" i="17"/>
  <c r="AF135" i="17"/>
  <c r="AF136" i="17"/>
  <c r="AF137" i="17"/>
  <c r="AF138" i="17"/>
  <c r="AF139" i="17"/>
  <c r="AF140" i="17"/>
  <c r="AF141" i="17"/>
  <c r="AF142" i="17"/>
  <c r="AF143" i="17"/>
  <c r="AF144" i="17"/>
  <c r="AF145" i="17"/>
  <c r="AF146" i="17"/>
  <c r="AF147" i="17"/>
  <c r="AF148" i="17"/>
  <c r="AF149" i="17"/>
  <c r="AF150" i="17"/>
  <c r="AF1"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 i="17"/>
  <c r="N1" i="15"/>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14" i="15"/>
  <c r="L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 i="15"/>
  <c r="J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 i="15"/>
  <c r="L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 i="14"/>
  <c r="N2" i="12"/>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 i="12"/>
  <c r="J1"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 i="12"/>
  <c r="T2" i="11" l="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 i="11"/>
  <c r="P1" i="10" l="1"/>
  <c r="P2" i="10"/>
  <c r="P3" i="10"/>
  <c r="P4" i="10"/>
  <c r="F4" i="10" s="1"/>
  <c r="P5" i="10"/>
  <c r="P6" i="10"/>
  <c r="P7" i="10"/>
  <c r="P8" i="10"/>
  <c r="F8" i="10" s="1"/>
  <c r="P9" i="10"/>
  <c r="P10" i="10"/>
  <c r="P11" i="10"/>
  <c r="P12" i="10"/>
  <c r="F12" i="10" s="1"/>
  <c r="P13" i="10"/>
  <c r="P14" i="10"/>
  <c r="P15" i="10"/>
  <c r="P16" i="10"/>
  <c r="F16" i="10" s="1"/>
  <c r="P17" i="10"/>
  <c r="P18" i="10"/>
  <c r="P19" i="10"/>
  <c r="P20" i="10"/>
  <c r="F20" i="10" s="1"/>
  <c r="P21" i="10"/>
  <c r="P22" i="10"/>
  <c r="P23" i="10"/>
  <c r="P24" i="10"/>
  <c r="F24" i="10" s="1"/>
  <c r="P25" i="10"/>
  <c r="P26" i="10"/>
  <c r="P27" i="10"/>
  <c r="P28" i="10"/>
  <c r="F28" i="10" s="1"/>
  <c r="P29" i="10"/>
  <c r="P30" i="10"/>
  <c r="P31" i="10"/>
  <c r="P32" i="10"/>
  <c r="F32" i="10" s="1"/>
  <c r="P33" i="10"/>
  <c r="P34" i="10"/>
  <c r="P35" i="10"/>
  <c r="P36" i="10"/>
  <c r="F36" i="10" s="1"/>
  <c r="P37" i="10"/>
  <c r="P38" i="10"/>
  <c r="P39" i="10"/>
  <c r="P40" i="10"/>
  <c r="F40" i="10" s="1"/>
  <c r="P41" i="10"/>
  <c r="P42" i="10"/>
  <c r="P43" i="10"/>
  <c r="P44" i="10"/>
  <c r="F44" i="10" s="1"/>
  <c r="P45" i="10"/>
  <c r="P46" i="10"/>
  <c r="P47" i="10"/>
  <c r="P48" i="10"/>
  <c r="F48" i="10" s="1"/>
  <c r="P49" i="10"/>
  <c r="P50" i="10"/>
  <c r="P51" i="10"/>
  <c r="P52" i="10"/>
  <c r="F52" i="10" s="1"/>
  <c r="P53" i="10"/>
  <c r="P54" i="10"/>
  <c r="P55" i="10"/>
  <c r="P56" i="10"/>
  <c r="F56" i="10" s="1"/>
  <c r="P57" i="10"/>
  <c r="P58" i="10"/>
  <c r="P59" i="10"/>
  <c r="P60" i="10"/>
  <c r="F60" i="10" s="1"/>
  <c r="P61" i="10"/>
  <c r="P62" i="10"/>
  <c r="P63" i="10"/>
  <c r="P64" i="10"/>
  <c r="F64" i="10" s="1"/>
  <c r="P65" i="10"/>
  <c r="P66" i="10"/>
  <c r="P67" i="10"/>
  <c r="P68" i="10"/>
  <c r="F68" i="10" s="1"/>
  <c r="P69" i="10"/>
  <c r="P70" i="10"/>
  <c r="P71" i="10"/>
  <c r="P72" i="10"/>
  <c r="F72" i="10" s="1"/>
  <c r="P73" i="10"/>
  <c r="P74" i="10"/>
  <c r="P75" i="10"/>
  <c r="P76" i="10"/>
  <c r="F76" i="10" s="1"/>
  <c r="P77" i="10"/>
  <c r="P78" i="10"/>
  <c r="P79" i="10"/>
  <c r="P80" i="10"/>
  <c r="F80" i="10" s="1"/>
  <c r="P81" i="10"/>
  <c r="P82" i="10"/>
  <c r="P83" i="10"/>
  <c r="P84" i="10"/>
  <c r="F84" i="10" s="1"/>
  <c r="P85" i="10"/>
  <c r="P86" i="10"/>
  <c r="P87" i="10"/>
  <c r="P88" i="10"/>
  <c r="F88" i="10" s="1"/>
  <c r="P89" i="10"/>
  <c r="P90" i="10"/>
  <c r="P91" i="10"/>
  <c r="P92" i="10"/>
  <c r="F92" i="10" s="1"/>
  <c r="P93" i="10"/>
  <c r="P94" i="10"/>
  <c r="P95" i="10"/>
  <c r="P96" i="10"/>
  <c r="F96" i="10" s="1"/>
  <c r="P97" i="10"/>
  <c r="P98" i="10"/>
  <c r="F1" i="10"/>
  <c r="F53" i="10"/>
  <c r="F50" i="10"/>
  <c r="F51" i="10"/>
  <c r="F54" i="10"/>
  <c r="F55" i="10"/>
  <c r="F57" i="10"/>
  <c r="F58" i="10"/>
  <c r="F59" i="10"/>
  <c r="F61" i="10"/>
  <c r="F62" i="10"/>
  <c r="F63" i="10"/>
  <c r="F98" i="10"/>
  <c r="F97" i="10"/>
  <c r="F95" i="10"/>
  <c r="F94" i="10"/>
  <c r="F93" i="10"/>
  <c r="F91" i="10"/>
  <c r="F90" i="10"/>
  <c r="F89" i="10"/>
  <c r="F87" i="10"/>
  <c r="F86" i="10"/>
  <c r="F85" i="10"/>
  <c r="F83" i="10"/>
  <c r="F82" i="10"/>
  <c r="F81" i="10"/>
  <c r="F79" i="10"/>
  <c r="F78" i="10"/>
  <c r="F77" i="10"/>
  <c r="F75" i="10"/>
  <c r="F74" i="10"/>
  <c r="F73" i="10"/>
  <c r="F71" i="10"/>
  <c r="F70" i="10"/>
  <c r="F69" i="10"/>
  <c r="F67" i="10"/>
  <c r="F66" i="10"/>
  <c r="F65" i="10"/>
  <c r="F2" i="10"/>
  <c r="F3" i="10"/>
  <c r="F5" i="10"/>
  <c r="F6" i="10"/>
  <c r="F7" i="10"/>
  <c r="F9" i="10"/>
  <c r="F10" i="10"/>
  <c r="F11" i="10"/>
  <c r="F13" i="10"/>
  <c r="F14" i="10"/>
  <c r="F15" i="10"/>
  <c r="F17" i="10"/>
  <c r="F18" i="10"/>
  <c r="F19" i="10"/>
  <c r="F21" i="10"/>
  <c r="F22" i="10"/>
  <c r="F23" i="10"/>
  <c r="F25" i="10"/>
  <c r="F26" i="10"/>
  <c r="F27" i="10"/>
  <c r="F29" i="10"/>
  <c r="F30" i="10"/>
  <c r="F31" i="10"/>
  <c r="F33" i="10"/>
  <c r="F34" i="10"/>
  <c r="F35" i="10"/>
  <c r="F37" i="10"/>
  <c r="F38" i="10"/>
  <c r="F39" i="10"/>
  <c r="F41" i="10"/>
  <c r="F42" i="10"/>
  <c r="F43" i="10"/>
  <c r="F45" i="10"/>
  <c r="F46" i="10"/>
  <c r="F47" i="10"/>
  <c r="F49" i="10"/>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7" i="9"/>
  <c r="J16" i="9"/>
  <c r="J2" i="9"/>
  <c r="J4" i="9"/>
  <c r="J7" i="9"/>
  <c r="J8" i="9"/>
  <c r="J11" i="9"/>
  <c r="J14" i="9"/>
  <c r="J20" i="9"/>
  <c r="J3" i="9"/>
  <c r="J5" i="9"/>
  <c r="J6" i="9"/>
  <c r="J9" i="9"/>
  <c r="J10" i="9"/>
  <c r="J12" i="9"/>
  <c r="J13" i="9"/>
  <c r="J15" i="9"/>
  <c r="J18" i="9"/>
  <c r="J19" i="9"/>
  <c r="J1" i="9"/>
  <c r="K2" i="7" l="1"/>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 i="7"/>
  <c r="N158" i="7"/>
  <c r="J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C197" i="1" l="1"/>
  <c r="B197" i="1"/>
  <c r="D12" i="2" l="1"/>
</calcChain>
</file>

<file path=xl/sharedStrings.xml><?xml version="1.0" encoding="utf-8"?>
<sst xmlns="http://schemas.openxmlformats.org/spreadsheetml/2006/main" count="60130" uniqueCount="1608">
  <si>
    <t xml:space="preserve">Centro </t>
  </si>
  <si>
    <t>E</t>
  </si>
  <si>
    <t>Ipotesi sul numero di centri gestiti da una grossa azienda che opera sul territorio. In Italia sono attive circa 4.000 palestre e si suppone che una grossa azienda ne possieda circa l’1%.</t>
  </si>
  <si>
    <t>Dipendente</t>
  </si>
  <si>
    <t>Una palestra media ha 20 dipendenti, tra medici, personal trainer, istruttori, addetti alla reception e magazzinieri.</t>
  </si>
  <si>
    <t>Cliente</t>
  </si>
  <si>
    <t>Ogni palestra ha un’utenza media di circa 2.000 clienti, di cui non tutti necessariamente attivi.</t>
  </si>
  <si>
    <t>Sala</t>
  </si>
  <si>
    <t>Ogni palestra ha una media di 8 sale, tra sale pesi, piscine, sale dove si eseguono corsi e campi per vari sport.</t>
  </si>
  <si>
    <t xml:space="preserve">Corsi </t>
  </si>
  <si>
    <t xml:space="preserve">Attrezzatura </t>
  </si>
  <si>
    <t>Ogni palestra possiede in media 70 attrezzature differenti, tra macchinari di vario genere, attrezzi particolari per esercizi (senza contare pesi, palle ergonomiche e altre attrezzature di minor rilevanza) e attrezzature sportive.</t>
  </si>
  <si>
    <t>Scheda allenamento</t>
  </si>
  <si>
    <t>Ogni cliente possiede in media 3 schede di allenamento, in quanto un’iscrizione di media durata è di circa 6 mesi e una scheda si cambia ogni 2.</t>
  </si>
  <si>
    <t>Sessione</t>
  </si>
  <si>
    <t>Gruppo Muscolare</t>
  </si>
  <si>
    <t>I gruppi muscolari dove poter eseguire un potenziamento sono 10 in totale.</t>
  </si>
  <si>
    <t>Esercizio</t>
  </si>
  <si>
    <t>In media su ogni gruppo muscolare possono essere eseguiti 5 esercizi differenti.</t>
  </si>
  <si>
    <t>Esercizio Svolto</t>
  </si>
  <si>
    <t>Di ogni esercizio viene salvato lo svolgimento. Un cliente medio esegue 2 sessioni a settimana in palestra per 6 mesi (contando eventuali allenamenti saltati) ed esegue 8 esercizi a sessione.</t>
  </si>
  <si>
    <t>Turno</t>
  </si>
  <si>
    <t>In media un dipendente lavora 5 giorni a settimana.</t>
  </si>
  <si>
    <t>Calendario corso</t>
  </si>
  <si>
    <t>Un corso viene eseguito in media 3 volte a settimana.</t>
  </si>
  <si>
    <t>Calendario centro</t>
  </si>
  <si>
    <t>Un centro è aperto in media 6 giorni a settimana.</t>
  </si>
  <si>
    <t>In media un cliente su quattro necessita di una scheda di alimentazione</t>
  </si>
  <si>
    <t>Dieta personalizzata</t>
  </si>
  <si>
    <t>In media un cliente che possiede una scheda di alimentazione su due cambia almeno una volta la propria dieta.</t>
  </si>
  <si>
    <t>Contratto</t>
  </si>
  <si>
    <t>In media vengono stipulati 2 contratti a cliente.</t>
  </si>
  <si>
    <t>Obiettivo</t>
  </si>
  <si>
    <t>Ipotesi sul numero di obiettivi diversi esistenti.</t>
  </si>
  <si>
    <t>Pagamento</t>
  </si>
  <si>
    <t>Ogni contratto necessita di un pagamento</t>
  </si>
  <si>
    <t>Rata</t>
  </si>
  <si>
    <t>Un contratto su quattro è suddiviso in 3 rate.</t>
  </si>
  <si>
    <t>Accesso</t>
  </si>
  <si>
    <t>Un cliente medio accede 2 volte a settimana per 6 mesi.</t>
  </si>
  <si>
    <t>Spogliatoio</t>
  </si>
  <si>
    <t>Ogni centro in media possiede 3 spogliatoi.</t>
  </si>
  <si>
    <t>Armadietto</t>
  </si>
  <si>
    <t>Ogni spogliatoio in media possiede 20 armadietti</t>
  </si>
  <si>
    <t>Post</t>
  </si>
  <si>
    <t>In media ogni utente scrive 20 post comprese le risposte.</t>
  </si>
  <si>
    <t xml:space="preserve">Link esterno </t>
  </si>
  <si>
    <t>In media un post su 25 contiene un link esterno.</t>
  </si>
  <si>
    <t>Attività</t>
  </si>
  <si>
    <t>Ipotesi sul numero di attività di possibile interesse.</t>
  </si>
  <si>
    <t>Sfida</t>
  </si>
  <si>
    <t>In media ogni utente ha partecipato ad almeno una sfida e ogni sfida in media ha 5 partecipanti.</t>
  </si>
  <si>
    <t>Magazzino</t>
  </si>
  <si>
    <t>Ogni centro possiede in media un magazzino.</t>
  </si>
  <si>
    <t>Fornitore</t>
  </si>
  <si>
    <t>Ipotesi sul numero di fornitori di integratori.</t>
  </si>
  <si>
    <t>Integratore</t>
  </si>
  <si>
    <t>Ordine</t>
  </si>
  <si>
    <t>Un ordine medio da parte di un centro coinvolge 20 integratori tra i 40.000 acquistati e i 4.000 nei magazzini.</t>
  </si>
  <si>
    <t>Responsabile</t>
  </si>
  <si>
    <t>R</t>
  </si>
  <si>
    <t>Ogni dipendente, tranne i direttori, ha un responsabile.</t>
  </si>
  <si>
    <t>Personale</t>
  </si>
  <si>
    <t>Un dipendente su 8 fa parte del personale in più palestre.</t>
  </si>
  <si>
    <t>Area</t>
  </si>
  <si>
    <t>Svolgimento</t>
  </si>
  <si>
    <t>Iscrizione</t>
  </si>
  <si>
    <t>Tutor</t>
  </si>
  <si>
    <t>Suddivisione</t>
  </si>
  <si>
    <t>Proposta</t>
  </si>
  <si>
    <t>Ogni sessione in media è composta da 8 esercizi diversi.</t>
  </si>
  <si>
    <t>In media un esercizio su due richiede l’ausilio di un macchinario o attrezzo particolare.</t>
  </si>
  <si>
    <t>Misurazione</t>
  </si>
  <si>
    <t>Assegnamento</t>
  </si>
  <si>
    <t>Potenziamento muscolare</t>
  </si>
  <si>
    <t>In media sono scelti tre livelli diversi per gruppo muscolare.</t>
  </si>
  <si>
    <t>Sede</t>
  </si>
  <si>
    <t>In media un contratto su cinque è multisede e in tal caso ne menziona due.</t>
  </si>
  <si>
    <t>Possibilità accesso</t>
  </si>
  <si>
    <t>In media ogni contratto garantisce l’accesso a 4 sale.</t>
  </si>
  <si>
    <t>Saldo</t>
  </si>
  <si>
    <t>Divisione</t>
  </si>
  <si>
    <t>Disponibilità</t>
  </si>
  <si>
    <t>In media ogni fornitore dispone di 1.000 integratori in magazzino.</t>
  </si>
  <si>
    <t>Prodotto ordinato</t>
  </si>
  <si>
    <t>Una persona su quattro in media ha acquistato almeno due integratori differenti</t>
  </si>
  <si>
    <t>Scorta</t>
  </si>
  <si>
    <t>In media ogni centro possiede una scorta di 100 integratori.</t>
  </si>
  <si>
    <t>Servizio</t>
  </si>
  <si>
    <t>Posizione</t>
  </si>
  <si>
    <t>A un accesso su 3 viene assegnato un armadietto</t>
  </si>
  <si>
    <t>Acquisto</t>
  </si>
  <si>
    <t>Scelta</t>
  </si>
  <si>
    <t>Interesse</t>
  </si>
  <si>
    <t>In media ogni cliente è interessato a due attività.</t>
  </si>
  <si>
    <t>Amicizia</t>
  </si>
  <si>
    <t>In media ogni cliente ha 20 amicizie, ogni amicizia comprende due clienti.</t>
  </si>
  <si>
    <t>Giudizio</t>
  </si>
  <si>
    <t>In media un post su tre ha almeno due giudizi</t>
  </si>
  <si>
    <t>Allegato</t>
  </si>
  <si>
    <t>In media ogni allegato comprende un solo link esterno.</t>
  </si>
  <si>
    <t>Risposta</t>
  </si>
  <si>
    <t>In media 8 post su 10 sono di risposta.</t>
  </si>
  <si>
    <t>Thread</t>
  </si>
  <si>
    <t>In media 4 post su 10 fanno parte del thread di una sfida</t>
  </si>
  <si>
    <t>In media una sfida su 5 ha una dieta associata</t>
  </si>
  <si>
    <t>In media una sfida su due ha una scheda associata</t>
  </si>
  <si>
    <t>Partecipante</t>
  </si>
  <si>
    <t>In media ogni cliente ha partecipato ad almeno una sfida.</t>
  </si>
  <si>
    <t>Nome</t>
  </si>
  <si>
    <t>E/R</t>
  </si>
  <si>
    <t>Numero istanze</t>
  </si>
  <si>
    <t>Motivazione</t>
  </si>
  <si>
    <t>Una persona su quattro in media ha acquistato almeno due integratori differenti e se ne ipotizzano 1.000 disponibili per fornitore, più altri 4.000 di riserva nei magazzini dei centri.</t>
  </si>
  <si>
    <t>Occupazione</t>
  </si>
  <si>
    <t>Una sessione di un corso su 5 occupa in media due sale, mentre le restanti in media una.</t>
  </si>
  <si>
    <t>In media un cliente su tre si fa misurare almeno una volta ogni due mesi (un contratto medio dura 6 mesi).</t>
  </si>
  <si>
    <t>Scrittura</t>
  </si>
  <si>
    <t>Istruttore</t>
  </si>
  <si>
    <t>In media un corso su tre ha più di un istruttore.</t>
  </si>
  <si>
    <t>Raccolta dati</t>
  </si>
  <si>
    <t>Scheda alimentazione</t>
  </si>
  <si>
    <t>Scheda allenamento associata</t>
  </si>
  <si>
    <t>Scheda alimentazione associataa</t>
  </si>
  <si>
    <t>Chiesta</t>
  </si>
  <si>
    <t>Ricevuta</t>
  </si>
  <si>
    <t>Cerchia</t>
  </si>
  <si>
    <t>In media ogni amico è inserito in una cerchia.</t>
  </si>
  <si>
    <t>Attrezzo reale</t>
  </si>
  <si>
    <t>Utilizzo</t>
  </si>
  <si>
    <t>In media un esercizio svolto su due ha richiesto l’ausilio di un macchinario o attrezzo particolare.</t>
  </si>
  <si>
    <t>Totale</t>
  </si>
  <si>
    <t>Operazione</t>
  </si>
  <si>
    <t>Tipo</t>
  </si>
  <si>
    <t>Frequenza</t>
  </si>
  <si>
    <t>Op. 1</t>
  </si>
  <si>
    <t>I</t>
  </si>
  <si>
    <t>Dalla tavola dei volumi si ipotizzano 350 persone attive al giorno per 40 palestre per 8 esercizi svolti in media.</t>
  </si>
  <si>
    <t>Op. 2</t>
  </si>
  <si>
    <t>B</t>
  </si>
  <si>
    <t>In media una scheda viene cambiata una volta ogni due mesi, inoltre si ipotizzano 40.000 clienti attivi nelle palestre.</t>
  </si>
  <si>
    <t>Op. 3</t>
  </si>
  <si>
    <t>Si ipotizzano 350 accessi al giorno per palestra per 6 giorni su 7.</t>
  </si>
  <si>
    <t>Op. 4</t>
  </si>
  <si>
    <t>Si ipotizzano 3 caricamenti dell'app della palestra al giorno per ognuno dei 12.000 che hanno fatto l'accesso in palestra.</t>
  </si>
  <si>
    <t>Op. 5</t>
  </si>
  <si>
    <t>Op. 6</t>
  </si>
  <si>
    <t>Si ipotizza lo stipulamento di un contratto ogni 6 mesi per i 40.000 clienti attivi.</t>
  </si>
  <si>
    <t>Op. 7</t>
  </si>
  <si>
    <t>Op. 8</t>
  </si>
  <si>
    <t>Un quarto dei clienti attivi compra un integratore al mese.</t>
  </si>
  <si>
    <t>Ogni settimana l'usura dei macchinari (2.800) viene aggiornata.</t>
  </si>
  <si>
    <t>Concetto</t>
  </si>
  <si>
    <t>Costrutto</t>
  </si>
  <si>
    <t>Accessi</t>
  </si>
  <si>
    <t>suddivisione</t>
  </si>
  <si>
    <t>Esercizio svolto</t>
  </si>
  <si>
    <t>Si scrivono i dati ricavati dal braccialetto elettronico.</t>
  </si>
  <si>
    <t>Si passa dalla relazione raccolta dati in modo da arrivare agli esercizi svolti dal cliente.</t>
  </si>
  <si>
    <t>utilizzo</t>
  </si>
  <si>
    <t>Entità</t>
  </si>
  <si>
    <t>Relazione</t>
  </si>
  <si>
    <t>L</t>
  </si>
  <si>
    <t>S</t>
  </si>
  <si>
    <t>possesso</t>
  </si>
  <si>
    <t>Si scrive la nuova scheda di allenamento.</t>
  </si>
  <si>
    <t>Si scrive l'istanza che collega scheda allenamento con dipendente.</t>
  </si>
  <si>
    <t>Si scrive l'istanza che collega esercizio a esercizio svolto.</t>
  </si>
  <si>
    <t>Si ipotizzano esistenti 20 varianti di combinazioni di esercizi per le 4 zone del corposolitamente allenate in una sessione (pettorali e tricipiti, dorsali e bicipiti, bambe e spalle, lombari e addominali) da combinare con 6 giorni settimanali.</t>
  </si>
  <si>
    <t>Segnalazione</t>
  </si>
  <si>
    <t>Ubicazione</t>
  </si>
  <si>
    <t>Si scrive l'istanza che lega l'esercizio svolto col macchinario reale in cui è stato svolto e la configurazione, ciò avviene in media una volta su due.</t>
  </si>
  <si>
    <t>Si scrivono i dati dell'accesso presi dal braccialetto elettronico.</t>
  </si>
  <si>
    <t>Si aggiunge un'istanza che collega cliente con accesso.</t>
  </si>
  <si>
    <t>Si crea un'istanza che collega l'accesso al centro.</t>
  </si>
  <si>
    <t>Si parte dal cliente che possiede il bracciale elettronico.</t>
  </si>
  <si>
    <t>Mediamente si trova sempre un armadietto libero e si scrive l'istanza che collega l'armadietto all'accessom oltre al codice di sblocco.</t>
  </si>
  <si>
    <t>Si scrivono le istanze che collegano le sessioni alla nuova scheda, mediamente sono 3 sessioni a scheda.</t>
  </si>
  <si>
    <t>Pubblicazione</t>
  </si>
  <si>
    <t>Si parte dal cliente cha accede all'app social della palestra.</t>
  </si>
  <si>
    <t>Si entra in lettura in post per vedere quali sono stati pubblicati nelle ultime 24 ore.</t>
  </si>
  <si>
    <t>Consulente</t>
  </si>
  <si>
    <t>Firmatario</t>
  </si>
  <si>
    <t>Pagamnento</t>
  </si>
  <si>
    <t>Si scrive il contratto.</t>
  </si>
  <si>
    <t>Si scrive l'istanza che collega contratto a dipendente.</t>
  </si>
  <si>
    <t>Si scrive l'istanza che collega contratto a cliente.</t>
  </si>
  <si>
    <t>Si scrive l'istanza che collega contratto con obbiettivo (in media uno).</t>
  </si>
  <si>
    <t>Si scrive l'istanza che collega contratto a centro, in media un contratto su tre è multisede per due centri.</t>
  </si>
  <si>
    <t>Si scrive l'istanza che collega contratto a sala, in media ogni contratto prevede 4 sale.</t>
  </si>
  <si>
    <t>Si scrive l'istanza che collega contratto a pagamento.</t>
  </si>
  <si>
    <t>Si scrive il pagamento.</t>
  </si>
  <si>
    <t>Si scrive la rata, in media un contratto su 4 è diviso in 3 rate.</t>
  </si>
  <si>
    <t>Si scrive l'istanza che collega contratto a rata.</t>
  </si>
  <si>
    <t>Due clienti su tre hanno settato l'opzione dell'assegnamento automatico di un armadietto al loro braccialetto elettronico, un cliente su tre non ne ha bisogno. Si accede in lettura ad assegnamento, armadietto, servizio e posizione, per vedere quali armadietti sono liberi nella palestra di accesso. Mediamente richiede l'accesso in lettura a 40 istanze delle entità e relazioni sopracitate, in quanto per ogni armadietto non occupato (uno ogni due) si deve vedere se appartiene alla palestra di accesso (1 su 40).</t>
  </si>
  <si>
    <t>Si leggono quali sono le amicizie chieste dall'utente (in media 10). Partendo dalle richieste ricevute dall'utente si arriva al richiedente(in media 10).</t>
  </si>
  <si>
    <t>Si leggono quali sono le amicizie ricevute dall'utente(in media 10). Partendo dalle richieste chieste dall'utente si arriva a chi erano state inviate(in media 10).</t>
  </si>
  <si>
    <t>Si leggono quali sono le richieste con stato "accettata". Un utente ha in media 20 amicizie.</t>
  </si>
  <si>
    <t>Si entra in lettura in pubblicazione per vedere i post pubblicati dagli amici (in media 20 per amico).</t>
  </si>
  <si>
    <t>In media si iscrivono 20 clienti a corso.</t>
  </si>
  <si>
    <t>Ogni palestra offre in media 25 corsi differenti, come spinning, arti marziali, zumba, yoga, pilates, allenamenti di vario tipo e corsi sportivi.</t>
  </si>
  <si>
    <t>Si parte dall'attrezzo a cui si vuole cambiare la percentuale di usura.</t>
  </si>
  <si>
    <t>Si cambia la percentuale di usura sommando a quella precedente la percentuale della somma delle durate degli esercizi eseguiti con quell'attrezzo su 2.000 ore di lavoro.</t>
  </si>
  <si>
    <t>Acquirente</t>
  </si>
  <si>
    <t>Prodotto</t>
  </si>
  <si>
    <t>Negozio</t>
  </si>
  <si>
    <t>Si scrive una nuova istanza per acquisto.</t>
  </si>
  <si>
    <t>Si scrive un'istanza che collega l'acquisto al cliente.</t>
  </si>
  <si>
    <t>Si scrive un'istanza che collega l'acquisto al prodotto (in media uno).</t>
  </si>
  <si>
    <t>Si scrive un'istanza che collega l'acquisto al magazzino.</t>
  </si>
  <si>
    <t>Si cancella l'integratore acquistato dalle istanze nel magazzino.</t>
  </si>
  <si>
    <t>Si cancella l'istanza che collega il magazzino all'integratore venduto.</t>
  </si>
  <si>
    <t>Senza ridondanze</t>
  </si>
  <si>
    <t>con ridondanze</t>
  </si>
  <si>
    <t>Ridonzanze aggiunte</t>
  </si>
  <si>
    <t>Occupato, centro.</t>
  </si>
  <si>
    <t>La rindondanza Occupato occupa 1x3.600 = 3.600 byte di memoria, richiede 12.000 aggiornamenti al giorno. L'operazione senza tale ridondanza richiede 26x4x12.000 = 1.248.000 accessi solo per trovare l'armadietto libero, con la ridondanza ne richiederebbero 13x3x12.000 = 460.000 più 12.000 per aggiornarla, che risulta di gran lunga conveniente in confronto al costo irrisorio di memoria aggiuntiva.</t>
  </si>
  <si>
    <t>Due clienti su tre hanno settato l'opzione dell'assegnamento automatico di un armadietto al loro braccialetto elettronico, un cliente su tre non ne ha bisogno. Si accede in lettura ad armadietto per vedere quali armadietti sono liberi nella palestra di accesso.</t>
  </si>
  <si>
    <t>Si leggono gli utilizzi dell'attrezzatura, gli utilizzi salvati sono uno ogni due esercizi svolti divisi per ogni attrezzo reale.</t>
  </si>
  <si>
    <t>Per ogni esercizio tra quelli che utilizzano l'attrezzo e che hanno inizo nell'ultima settimana, se ne legge la durata.</t>
  </si>
  <si>
    <t>Centro</t>
  </si>
  <si>
    <t>Corso</t>
  </si>
  <si>
    <t>Si parte dal centro di cui si vogliono conoscere i dati dei corsi.</t>
  </si>
  <si>
    <t>Si leggono i dati degli orari delle sale .</t>
  </si>
  <si>
    <t>Si leggono le informazioni dei corsi.</t>
  </si>
  <si>
    <t>Si leggono quali sono le relazioni tra centro e sala (in media 8) attraverso area.</t>
  </si>
  <si>
    <t>Si leggono quali sono le relazioni tra sala e calendario corso attraverso occupazione. In media si svolgono 25 corsi a palestra tre volte a settimana.</t>
  </si>
  <si>
    <t>Si crea una log table "log_utilizzo" che contiene i dati relativi all'utilizzo dell'ultima settimana per ogni attrezzo.</t>
  </si>
  <si>
    <t>Log_utilizzo</t>
  </si>
  <si>
    <t>Si leggono gli utilizzi dell'attrezzatura in media 120 a settimana (calcolo nella tabella precedente).</t>
  </si>
  <si>
    <t>Centro.</t>
  </si>
  <si>
    <t xml:space="preserve">Si leggono quali sono le relazioni tra sala e calendario corso attraverso occupazione. </t>
  </si>
  <si>
    <t>Si leggono i dati degli orari delle sale. In media si svolgono 25 corsi a palestra tre volte a settimana.</t>
  </si>
  <si>
    <t>Si leggono quali sono le relazioni tra calendario corso e corso attraverso svolgimento.</t>
  </si>
  <si>
    <t>Si ipotizza che per ogni utente attivo venga eseguita una ricerca ogni due settimane.</t>
  </si>
  <si>
    <t>Creazione "log_post".</t>
  </si>
  <si>
    <t>La rindondanza centro occupa 8x3.600 = 28.800 byte di memoria (28,8 kilobyte), non richiederebbe aggiornamenti. L'operazione senza tale ridonzanza richiede 460.000 accessi solo per trovare l'armadietto della giusta palestra (calcolo a sinistra), con la rindondanza si scende a 0,66x12.000 accessi. Si conclude che è consigliabile aggiungere tale ridondanza.</t>
  </si>
  <si>
    <t>Si aggiunge la ridondanza "centro" per ogni corso, memorizzante il centro di appartenenza. Tale ridondanza necessita di 8x1.000 = 8.000 byte di memoria e non richiede aggiornamenti. Senza ridondanza sono necessari 2.850x209 = 595.650 accessi giornalieri. Con la ridondanza si hanno 200x2850 = 570.000 accessi giornalieri che coinvolgono però 4 entità e tabelle su 6. la ridondanza non apporta cambiamenti significativi al numero di accessi ma diminuisce del 24% il numero di entità e relazioni coinvolte, perciò si decide comunque di mantenerla.</t>
  </si>
  <si>
    <t>La log table crata contiene soltanto la durata degli esercizi svolti con un macchinario e il codice di tale macchinario, richiede 2.800x120 = 336.000 accessi settimanali in scrittura e occupa 12x336.000 = 4.032.000 byte (4 megabyte) di memoria. Senza la log table sono necessari 2.800x(49.000+120) = 137.536.000 accessi in lettura a settimana. Con la log table sono necessari 336.000x2 + 120x2.800 = 672.336 accessi settimanali. Si ritiene necessario l'uso della log table.</t>
  </si>
  <si>
    <t>La log table "log post" contiene i post scritti nelle ultime 24 ore contenente tutti i dati del post più l'autore. Richiede la memorizzazione di 4.400 instanze ipotizzate al giorno (255+8+8+8)x4.400 = 1.227.600 byte (1,22 megabyte) gli accessi giornalieri in scrittura sono 8.800 per memorizzare e cancellare i nuovi post dalla log table. Senza la ridondanza si ipotizzano (20x3 + 400x2 + 1)x36.000 = 31.000.000 acessi al giorno. Con la log table non si accede più all'entità post ma a log_post, si ipotizzano scritti 1 post ogni 9 persone al giorno, gli accessi stimati perciò ammontano a 8.800 + (1/9)x20x36.000 = 88.800 accessi al giorno, si valuta perciò necessaria la scissione della tabella post.</t>
  </si>
  <si>
    <t>Si entra in lettura in post recenti per vedere quali sono stati pubblicati nelle ultime 24 ore.</t>
  </si>
  <si>
    <t>Log_post</t>
  </si>
  <si>
    <t>In media viene acquistato un integratore alla volta.</t>
  </si>
  <si>
    <t>Una persona su quattro in media ha acquistato almeno due integratori differenti.</t>
  </si>
  <si>
    <t>Inserimento</t>
  </si>
  <si>
    <t xml:space="preserve">INSERT INTO </t>
  </si>
  <si>
    <t>dipendente</t>
  </si>
  <si>
    <t>VALUES ('</t>
  </si>
  <si>
    <t>DFZDWJ83P06D204W</t>
  </si>
  <si>
    <t>,</t>
  </si>
  <si>
    <t>VALUES (</t>
  </si>
  <si>
    <t>,'</t>
  </si>
  <si>
    <t>Lucca</t>
  </si>
  <si>
    <t>);</t>
  </si>
  <si>
    <t>Martini</t>
  </si>
  <si>
    <t>Ferrari</t>
  </si>
  <si>
    <t>MRTSRA04D46G095F</t>
  </si>
  <si>
    <t>VTLGRG98R09G754S</t>
  </si>
  <si>
    <t>NRERRA96R41E160R</t>
  </si>
  <si>
    <t>Pisa</t>
  </si>
  <si>
    <t>Firenze</t>
  </si>
  <si>
    <t>Livorno</t>
  </si>
  <si>
    <t>Grosseto</t>
  </si>
  <si>
    <t>Massa</t>
  </si>
  <si>
    <t>Genova</t>
  </si>
  <si>
    <t>Alberto</t>
  </si>
  <si>
    <t>Chiara</t>
  </si>
  <si>
    <t>Giovanni</t>
  </si>
  <si>
    <t>Giacomo</t>
  </si>
  <si>
    <t>Stefano</t>
  </si>
  <si>
    <t>Luca</t>
  </si>
  <si>
    <t>Marco</t>
  </si>
  <si>
    <t>Antonio</t>
  </si>
  <si>
    <t>Clausdio</t>
  </si>
  <si>
    <t>Giuseppe</t>
  </si>
  <si>
    <t>Andrea</t>
  </si>
  <si>
    <t>Marisa</t>
  </si>
  <si>
    <t>Mario</t>
  </si>
  <si>
    <t>Laura</t>
  </si>
  <si>
    <t>Umberto</t>
  </si>
  <si>
    <t>Sara</t>
  </si>
  <si>
    <t>Elena</t>
  </si>
  <si>
    <t>Giada</t>
  </si>
  <si>
    <t>Elia</t>
  </si>
  <si>
    <t>Cinzia</t>
  </si>
  <si>
    <t>Gabriele</t>
  </si>
  <si>
    <t>Lorenzo</t>
  </si>
  <si>
    <t>Eleonora</t>
  </si>
  <si>
    <t>Anna</t>
  </si>
  <si>
    <t>Rossi</t>
  </si>
  <si>
    <t>Russo</t>
  </si>
  <si>
    <t>Esposito</t>
  </si>
  <si>
    <t>Bianchi</t>
  </si>
  <si>
    <t>Romano</t>
  </si>
  <si>
    <t>Colombo</t>
  </si>
  <si>
    <t>Ricci</t>
  </si>
  <si>
    <t>Marino</t>
  </si>
  <si>
    <t>Greco</t>
  </si>
  <si>
    <t>Bruno</t>
  </si>
  <si>
    <t>Gallo</t>
  </si>
  <si>
    <t>Conti</t>
  </si>
  <si>
    <t>De Luca</t>
  </si>
  <si>
    <t>Mancini</t>
  </si>
  <si>
    <t>Costa</t>
  </si>
  <si>
    <t>Giordano</t>
  </si>
  <si>
    <t>Rizzo</t>
  </si>
  <si>
    <t>Lombardi</t>
  </si>
  <si>
    <t>Moretti</t>
  </si>
  <si>
    <t>Barbieri</t>
  </si>
  <si>
    <t>Fontana</t>
  </si>
  <si>
    <t>Santoro</t>
  </si>
  <si>
    <t>Mariani</t>
  </si>
  <si>
    <t>Rinaldi</t>
  </si>
  <si>
    <t>Caruso</t>
  </si>
  <si>
    <t>Ferrara</t>
  </si>
  <si>
    <t>Galli</t>
  </si>
  <si>
    <t>Leone</t>
  </si>
  <si>
    <t>Longo</t>
  </si>
  <si>
    <t>Gentile</t>
  </si>
  <si>
    <t>Martinelli</t>
  </si>
  <si>
    <t>Vitale</t>
  </si>
  <si>
    <t>Lombardo</t>
  </si>
  <si>
    <t>Serra</t>
  </si>
  <si>
    <t>Coppola</t>
  </si>
  <si>
    <t>De Santis</t>
  </si>
  <si>
    <t>D'angelo</t>
  </si>
  <si>
    <t>Marchetti</t>
  </si>
  <si>
    <t>Parisi</t>
  </si>
  <si>
    <t>Villa</t>
  </si>
  <si>
    <t>Conte</t>
  </si>
  <si>
    <t>Ferraro</t>
  </si>
  <si>
    <t>Ferri</t>
  </si>
  <si>
    <t>Fabbri</t>
  </si>
  <si>
    <t>Bianco</t>
  </si>
  <si>
    <t>Marini</t>
  </si>
  <si>
    <t>Grasso</t>
  </si>
  <si>
    <t>Valentini</t>
  </si>
  <si>
    <t>Messina</t>
  </si>
  <si>
    <t>De Angelis</t>
  </si>
  <si>
    <t>Gatti</t>
  </si>
  <si>
    <t>Pellegrini</t>
  </si>
  <si>
    <t>Palumbo</t>
  </si>
  <si>
    <t>Sanna</t>
  </si>
  <si>
    <t>Farina</t>
  </si>
  <si>
    <t>Rizzi</t>
  </si>
  <si>
    <t>Monti</t>
  </si>
  <si>
    <t>Cattaneo</t>
  </si>
  <si>
    <t>Morelli</t>
  </si>
  <si>
    <t>Amato</t>
  </si>
  <si>
    <t>Silvestri</t>
  </si>
  <si>
    <t>Mazza</t>
  </si>
  <si>
    <t>Testa</t>
  </si>
  <si>
    <t>Grassi</t>
  </si>
  <si>
    <t>Pellegrino</t>
  </si>
  <si>
    <t>Carbone</t>
  </si>
  <si>
    <t>Giuliani</t>
  </si>
  <si>
    <t>Benedetti</t>
  </si>
  <si>
    <t>Barone</t>
  </si>
  <si>
    <t>Rossetti</t>
  </si>
  <si>
    <t>Caputo</t>
  </si>
  <si>
    <t>Montanari</t>
  </si>
  <si>
    <t>Guerra</t>
  </si>
  <si>
    <t>Palmieri</t>
  </si>
  <si>
    <t>Bernardi</t>
  </si>
  <si>
    <t>Martino</t>
  </si>
  <si>
    <t>Fiore</t>
  </si>
  <si>
    <t>De Rosa</t>
  </si>
  <si>
    <t>Ferretti</t>
  </si>
  <si>
    <t>Bellini</t>
  </si>
  <si>
    <t>Basile</t>
  </si>
  <si>
    <t>Riva</t>
  </si>
  <si>
    <t>Donati</t>
  </si>
  <si>
    <t>Piras</t>
  </si>
  <si>
    <t>Vitali</t>
  </si>
  <si>
    <t>Battaglia</t>
  </si>
  <si>
    <t>Sartori</t>
  </si>
  <si>
    <t>Neri</t>
  </si>
  <si>
    <t>Costantini</t>
  </si>
  <si>
    <t>Milani</t>
  </si>
  <si>
    <t>Pagano</t>
  </si>
  <si>
    <t>Ruggiero</t>
  </si>
  <si>
    <t>Sorrentino</t>
  </si>
  <si>
    <t>D'amico</t>
  </si>
  <si>
    <t>Orlando</t>
  </si>
  <si>
    <t>Damico</t>
  </si>
  <si>
    <t>Negri</t>
  </si>
  <si>
    <t>Petrocchi</t>
  </si>
  <si>
    <t>Barsellotti</t>
  </si>
  <si>
    <t>via dei gigli</t>
  </si>
  <si>
    <t>,Lucca</t>
  </si>
  <si>
    <t>,Pisa</t>
  </si>
  <si>
    <t>,Firenze</t>
  </si>
  <si>
    <t>,Livorno</t>
  </si>
  <si>
    <t>,Grosseto</t>
  </si>
  <si>
    <t>,Massa</t>
  </si>
  <si>
    <t>,Genova</t>
  </si>
  <si>
    <t>via dei garofani</t>
  </si>
  <si>
    <t>Viad dei calici</t>
  </si>
  <si>
    <t>via Niccolosi</t>
  </si>
  <si>
    <t>Via Petrocchi</t>
  </si>
  <si>
    <t>Via Barsellotti</t>
  </si>
  <si>
    <t>Via Lucchese</t>
  </si>
  <si>
    <t>Via Pisana</t>
  </si>
  <si>
    <t>Viale Europa</t>
  </si>
  <si>
    <t>Viale San Concordio</t>
  </si>
  <si>
    <t>Via Santa Maria</t>
  </si>
  <si>
    <t>Via San Giuseppe</t>
  </si>
  <si>
    <t>Via Calci</t>
  </si>
  <si>
    <t>Via dei salici</t>
  </si>
  <si>
    <t>Via delle streghe</t>
  </si>
  <si>
    <t>Via dei ciprssi</t>
  </si>
  <si>
    <t>Viale Roma</t>
  </si>
  <si>
    <t>Viale Italia</t>
  </si>
  <si>
    <t>Via Giuditta</t>
  </si>
  <si>
    <t>Via Leonardo Da Vinci</t>
  </si>
  <si>
    <t>Via Giacomo Leopardi</t>
  </si>
  <si>
    <t>Via Ungaretti</t>
  </si>
  <si>
    <t>Viale D'Annunzio</t>
  </si>
  <si>
    <t>Via Piave</t>
  </si>
  <si>
    <t>Via ombrosa</t>
  </si>
  <si>
    <t>Piazza del popolo</t>
  </si>
  <si>
    <t>Piazza Navona</t>
  </si>
  <si>
    <t>Piazza dell'obelisco</t>
  </si>
  <si>
    <t>Corte dei poveri</t>
  </si>
  <si>
    <t>Corte nuova</t>
  </si>
  <si>
    <t>Cortile degli svizzeri</t>
  </si>
  <si>
    <t>Via fillungo</t>
  </si>
  <si>
    <t>Via delle fornacette</t>
  </si>
  <si>
    <t>Viale dell'università</t>
  </si>
  <si>
    <t>Piazza ingegneria</t>
  </si>
  <si>
    <t>',</t>
  </si>
  <si>
    <t>','</t>
  </si>
  <si>
    <t>');</t>
  </si>
  <si>
    <t>iLoveBasi</t>
  </si>
  <si>
    <t>cliente</t>
  </si>
  <si>
    <t>DFZDWJ83P06D123W</t>
  </si>
  <si>
    <t>null</t>
  </si>
  <si>
    <t>,null</t>
  </si>
  <si>
    <t>2565gfdgh</t>
  </si>
  <si>
    <t>sdhs</t>
  </si>
  <si>
    <t>4etwe5g</t>
  </si>
  <si>
    <t>q3gtq3r4</t>
  </si>
  <si>
    <t>43tq3</t>
  </si>
  <si>
    <t>435t3q2</t>
  </si>
  <si>
    <t>t32q4t</t>
  </si>
  <si>
    <t>324t2</t>
  </si>
  <si>
    <t>qrt</t>
  </si>
  <si>
    <t>345tq23t</t>
  </si>
  <si>
    <t>2tq33q4</t>
  </si>
  <si>
    <t>45r3qt</t>
  </si>
  <si>
    <t>wqert</t>
  </si>
  <si>
    <t>34tre</t>
  </si>
  <si>
    <t>qrtqtr</t>
  </si>
  <si>
    <t>qtree</t>
  </si>
  <si>
    <t>43t4t</t>
  </si>
  <si>
    <t>ergedq</t>
  </si>
  <si>
    <t>qrgtew</t>
  </si>
  <si>
    <t>3eter</t>
  </si>
  <si>
    <t>egfe</t>
  </si>
  <si>
    <t>34ter</t>
  </si>
  <si>
    <t>dgfws</t>
  </si>
  <si>
    <t>eqrtgfd</t>
  </si>
  <si>
    <t>er4te</t>
  </si>
  <si>
    <t>ergfd</t>
  </si>
  <si>
    <t>fdg</t>
  </si>
  <si>
    <t>q3gtq3r5</t>
  </si>
  <si>
    <t>43tq4</t>
  </si>
  <si>
    <t>435t3q3</t>
  </si>
  <si>
    <t>324t3</t>
  </si>
  <si>
    <t>2tq33q5</t>
  </si>
  <si>
    <t>q3gtq3r6</t>
  </si>
  <si>
    <t>43tq5</t>
  </si>
  <si>
    <t>435t3q4</t>
  </si>
  <si>
    <t>324t4</t>
  </si>
  <si>
    <t>2tq33q6</t>
  </si>
  <si>
    <t>q3gtq3r7</t>
  </si>
  <si>
    <t>43tq6</t>
  </si>
  <si>
    <t>435t3q5</t>
  </si>
  <si>
    <t>324t5</t>
  </si>
  <si>
    <t>2tq33q7</t>
  </si>
  <si>
    <t>q3gtq3r8</t>
  </si>
  <si>
    <t>43tq7</t>
  </si>
  <si>
    <t>435t3q6</t>
  </si>
  <si>
    <t>324t6</t>
  </si>
  <si>
    <t>2tq33q8</t>
  </si>
  <si>
    <t>,'grave'</t>
  </si>
  <si>
    <t>,'lieve'</t>
  </si>
  <si>
    <t>'obeso'</t>
  </si>
  <si>
    <t>'sovrappeso'</t>
  </si>
  <si>
    <t>'sottopeso'</t>
  </si>
  <si>
    <t>GrakyKun</t>
  </si>
  <si>
    <t>34876144 Lucheman88</t>
  </si>
  <si>
    <t>38049726 Legilidan - Last login 31 Maggio 2013</t>
  </si>
  <si>
    <t>38599852 Aceofdeath85</t>
  </si>
  <si>
    <t>43422070 valenln86</t>
  </si>
  <si>
    <t>46506924 mongozomoon</t>
  </si>
  <si>
    <t>47540679 TomasShin</t>
  </si>
  <si>
    <t>47607248 Fbary</t>
  </si>
  <si>
    <t>47822697 mirkocanton</t>
  </si>
  <si>
    <t>48237230 Vanstel</t>
  </si>
  <si>
    <t>48847482 Vespasiano785</t>
  </si>
  <si>
    <t>48979042 Peppuslayer</t>
  </si>
  <si>
    <t>49028311 amarantco</t>
  </si>
  <si>
    <t>49436893 prestonperez</t>
  </si>
  <si>
    <t>49605085 L0rdm4dn3ss</t>
  </si>
  <si>
    <t>51129531 myke47</t>
  </si>
  <si>
    <t>51431134 Bizius</t>
  </si>
  <si>
    <t>51856871 BlackRidingHood</t>
  </si>
  <si>
    <t>52870405 Shadovv3931</t>
  </si>
  <si>
    <t>53156846 Themaster1768</t>
  </si>
  <si>
    <t>53870076 Shadow9400</t>
  </si>
  <si>
    <t>53894076 Supermatti97</t>
  </si>
  <si>
    <t>54696387 xsiren91</t>
  </si>
  <si>
    <t>54972513 vaerulesss1</t>
  </si>
  <si>
    <t>55000706 Pas89 - Quitted</t>
  </si>
  <si>
    <t>55251239 claudiuz</t>
  </si>
  <si>
    <t>55992021 Valeriogallit</t>
  </si>
  <si>
    <t>56739111 Emisterkrab</t>
  </si>
  <si>
    <t>57194174 Drhio</t>
  </si>
  <si>
    <t>57817034 yuk86</t>
  </si>
  <si>
    <t>57859817 luffymugiwara23</t>
  </si>
  <si>
    <t>58430895 Th3viking - Quitted</t>
  </si>
  <si>
    <t>58435206 Apoptosoma</t>
  </si>
  <si>
    <t>59038403 nullacosmico1 - Last login 20 Marzo 2013</t>
  </si>
  <si>
    <t>59311608 maotoam</t>
  </si>
  <si>
    <t>59886195 simorelly</t>
  </si>
  <si>
    <t>60381138 massimostrada</t>
  </si>
  <si>
    <t>60669644 :Lawliet:</t>
  </si>
  <si>
    <t>60820494 Mdarko</t>
  </si>
  <si>
    <t>61224554 Ali_ai_piedi</t>
  </si>
  <si>
    <t>61728539 ferraandrea97 - Last Login 29 Apr.</t>
  </si>
  <si>
    <t>62042132 vampetta</t>
  </si>
  <si>
    <t>62053460 Rayquaza2002</t>
  </si>
  <si>
    <t>62538284 Raziel1972</t>
  </si>
  <si>
    <t>62740564 Ciaosim</t>
  </si>
  <si>
    <t>62869691 Raikou02</t>
  </si>
  <si>
    <t>63118761 Cassiemi88</t>
  </si>
  <si>
    <t>63502298 Wegoro95</t>
  </si>
  <si>
    <t>63742878 gundak2001</t>
  </si>
  <si>
    <t>64162821 ulricocristini</t>
  </si>
  <si>
    <t>64482886 Marco96theking</t>
  </si>
  <si>
    <t>64655030 Misuzza</t>
  </si>
  <si>
    <t>65537550 orsacchiottotv</t>
  </si>
  <si>
    <t>65649763 mazzud82</t>
  </si>
  <si>
    <t>65936191 denied225</t>
  </si>
  <si>
    <t>66237116 Rubbers96</t>
  </si>
  <si>
    <t>66239138 volpetoscano</t>
  </si>
  <si>
    <t>66289542 LordRikish</t>
  </si>
  <si>
    <t>66376190 OrlandoFury</t>
  </si>
  <si>
    <t>66395679 mamoki</t>
  </si>
  <si>
    <t>66955441 BlackObsydian</t>
  </si>
  <si>
    <t>67559576 Neothel</t>
  </si>
  <si>
    <t>67642557 Totatrani91</t>
  </si>
  <si>
    <t>68395216 Jasquil</t>
  </si>
  <si>
    <t>68571906 Sergio95garza</t>
  </si>
  <si>
    <t>68590699 AlucarD315</t>
  </si>
  <si>
    <t>68594353 Sorouge</t>
  </si>
  <si>
    <t>68918151 federico126</t>
  </si>
  <si>
    <t>69239870 cipoES</t>
  </si>
  <si>
    <t>70126780 elfox77</t>
  </si>
  <si>
    <t>70449579 Haqua_89</t>
  </si>
  <si>
    <t>70548238 Nevenelvento</t>
  </si>
  <si>
    <t>70574215 skizobest</t>
  </si>
  <si>
    <t>71400012 terapan5</t>
  </si>
  <si>
    <t>74635506 chibo979</t>
  </si>
  <si>
    <t>75117386 jBcippi</t>
  </si>
  <si>
    <t>76067869 ProfessorSong</t>
  </si>
  <si>
    <t>77319499 Xxmaverik94Xx</t>
  </si>
  <si>
    <t>77381566 Sgarbex</t>
  </si>
  <si>
    <t>77867304 jezym</t>
  </si>
  <si>
    <t>78593767 andrelube97</t>
  </si>
  <si>
    <t>78732196 gfederica</t>
  </si>
  <si>
    <t>79205287 khailcrim</t>
  </si>
  <si>
    <t>embedweb</t>
  </si>
  <si>
    <t>treasurehalogen</t>
  </si>
  <si>
    <t>crayonsilky</t>
  </si>
  <si>
    <t>eruptionsproper</t>
  </si>
  <si>
    <t>tuitionsessions</t>
  </si>
  <si>
    <t>charliebroadcast</t>
  </si>
  <si>
    <t>nauticalmicroscope</t>
  </si>
  <si>
    <t>pradabevvy</t>
  </si>
  <si>
    <t>reprimandscutum</t>
  </si>
  <si>
    <t>muffinsabsorption</t>
  </si>
  <si>
    <t>lawnrural</t>
  </si>
  <si>
    <t>croutetorus</t>
  </si>
  <si>
    <t>strainpick</t>
  </si>
  <si>
    <t>robberspecify</t>
  </si>
  <si>
    <t>pencilnangin</t>
  </si>
  <si>
    <t>jiniwinmelon</t>
  </si>
  <si>
    <t>arrowfatty</t>
  </si>
  <si>
    <t>groanequalizer</t>
  </si>
  <si>
    <t>grayinterrobang</t>
  </si>
  <si>
    <t>appeareddual</t>
  </si>
  <si>
    <t>materialsmosquitoe</t>
  </si>
  <si>
    <t>crapposes</t>
  </si>
  <si>
    <t>scattershutdown</t>
  </si>
  <si>
    <t>leaveseyebrow</t>
  </si>
  <si>
    <t>kookaburrawiping</t>
  </si>
  <si>
    <t>cheapercarillon</t>
  </si>
  <si>
    <t>flipleaking</t>
  </si>
  <si>
    <t>tetherballbeer</t>
  </si>
  <si>
    <t>rabbitdisturbed</t>
  </si>
  <si>
    <t>windowplanets</t>
  </si>
  <si>
    <t>guyananwider</t>
  </si>
  <si>
    <t>shutpregnant</t>
  </si>
  <si>
    <t>gorillagoggles</t>
  </si>
  <si>
    <t>radiumwarm</t>
  </si>
  <si>
    <t>breakdownpony</t>
  </si>
  <si>
    <t>rigmaroleuseful</t>
  </si>
  <si>
    <t>cornishscorn</t>
  </si>
  <si>
    <t>batterhammer</t>
  </si>
  <si>
    <t>rabbitstewhandlers</t>
  </si>
  <si>
    <t>objectivesboomerang</t>
  </si>
  <si>
    <t>attemptgeneral</t>
  </si>
  <si>
    <t>arsenicminstrel</t>
  </si>
  <si>
    <t>sharpdense</t>
  </si>
  <si>
    <t>muggingfoxpro</t>
  </si>
  <si>
    <t>buzzardboard</t>
  </si>
  <si>
    <t>storegoshawk</t>
  </si>
  <si>
    <t>mollyballot</t>
  </si>
  <si>
    <t>teasatellite</t>
  </si>
  <si>
    <t>wedgekaaba</t>
  </si>
  <si>
    <t>carpalandesite</t>
  </si>
  <si>
    <t>wattvennison</t>
  </si>
  <si>
    <t>spadescrocodiles</t>
  </si>
  <si>
    <t>pianopilcrow</t>
  </si>
  <si>
    <t>fipsspoons</t>
  </si>
  <si>
    <t>hannibalvisitor</t>
  </si>
  <si>
    <t>authenticslowboy</t>
  </si>
  <si>
    <t>parasitesyrup</t>
  </si>
  <si>
    <t>rounduppricked</t>
  </si>
  <si>
    <t>euromatrix</t>
  </si>
  <si>
    <t>bartsenses</t>
  </si>
  <si>
    <t>leapgriddle</t>
  </si>
  <si>
    <t>amongtrekking</t>
  </si>
  <si>
    <t>gowlcrookes</t>
  </si>
  <si>
    <t>purringyork</t>
  </si>
  <si>
    <t>tartlettemanager</t>
  </si>
  <si>
    <t>relybehaviour</t>
  </si>
  <si>
    <t>wrayburndust</t>
  </si>
  <si>
    <t>sleevelessgels</t>
  </si>
  <si>
    <t>gossiploin</t>
  </si>
  <si>
    <t>nilgills</t>
  </si>
  <si>
    <t>trappedknowing</t>
  </si>
  <si>
    <t>earthysqueeze</t>
  </si>
  <si>
    <t>blackcapvanadium</t>
  </si>
  <si>
    <t>rumptouring</t>
  </si>
  <si>
    <t>murrelethapless</t>
  </si>
  <si>
    <t>northrolex</t>
  </si>
  <si>
    <t>sabervalue</t>
  </si>
  <si>
    <t>awardlava</t>
  </si>
  <si>
    <t>buffaloemulsion</t>
  </si>
  <si>
    <t>affordbonelli</t>
  </si>
  <si>
    <t>fielderuggers</t>
  </si>
  <si>
    <t>uncertaintyposing</t>
  </si>
  <si>
    <t>runnydiamonds</t>
  </si>
  <si>
    <t>breconvicar</t>
  </si>
  <si>
    <t>hackneysplutter</t>
  </si>
  <si>
    <t>gaiterscastration</t>
  </si>
  <si>
    <t>thawinvariably</t>
  </si>
  <si>
    <t>pizzboak</t>
  </si>
  <si>
    <t>tiggnight</t>
  </si>
  <si>
    <t>sensualimmunity</t>
  </si>
  <si>
    <t>kidneyseries</t>
  </si>
  <si>
    <t>cointreauboeing</t>
  </si>
  <si>
    <t>tiresomecarrot</t>
  </si>
  <si>
    <t>mulberrygeneration</t>
  </si>
  <si>
    <t>paireddigress</t>
  </si>
  <si>
    <t>shiftponie</t>
  </si>
  <si>
    <t>windsurferargand</t>
  </si>
  <si>
    <t>raftneck</t>
  </si>
  <si>
    <t>dizzinesswaiting</t>
  </si>
  <si>
    <t>dermisas</t>
  </si>
  <si>
    <t>illegalfloat</t>
  </si>
  <si>
    <t>broomspinach</t>
  </si>
  <si>
    <t>exportrawny</t>
  </si>
  <si>
    <t>snobengineer</t>
  </si>
  <si>
    <t>jarleylump</t>
  </si>
  <si>
    <t>loosedemanding</t>
  </si>
  <si>
    <t>itbrushing</t>
  </si>
  <si>
    <t>offendslave</t>
  </si>
  <si>
    <t>answerbodgers</t>
  </si>
  <si>
    <t>hashfacilities</t>
  </si>
  <si>
    <t>swossershrug</t>
  </si>
  <si>
    <t>judgmentalrydberg</t>
  </si>
  <si>
    <t>reducedry</t>
  </si>
  <si>
    <t>acruxspare</t>
  </si>
  <si>
    <t>counselorcogs</t>
  </si>
  <si>
    <t>clemencybriefs</t>
  </si>
  <si>
    <t>thouconclude</t>
  </si>
  <si>
    <t>hockeygain</t>
  </si>
  <si>
    <t>rantbounce</t>
  </si>
  <si>
    <t>verticessongs</t>
  </si>
  <si>
    <t>equilibriumwed</t>
  </si>
  <si>
    <t>canadachancer</t>
  </si>
  <si>
    <t>onionymars</t>
  </si>
  <si>
    <t>inspiringshying</t>
  </si>
  <si>
    <t>whippedtillite</t>
  </si>
  <si>
    <t>ferrybutty</t>
  </si>
  <si>
    <t>achernarchair</t>
  </si>
  <si>
    <t>sunglassesfiddle</t>
  </si>
  <si>
    <t>mincemeatscalar</t>
  </si>
  <si>
    <t>doughnuttennis</t>
  </si>
  <si>
    <t>shedgranger</t>
  </si>
  <si>
    <t>ruinbugger</t>
  </si>
  <si>
    <t>droneapprove</t>
  </si>
  <si>
    <t>bakelynx</t>
  </si>
  <si>
    <t>handshaketekton</t>
  </si>
  <si>
    <t>computertwitch</t>
  </si>
  <si>
    <t>openidcygnus</t>
  </si>
  <si>
    <t>felsessex</t>
  </si>
  <si>
    <t>forcounselor</t>
  </si>
  <si>
    <t>gazejoseph</t>
  </si>
  <si>
    <t>cashierunamused</t>
  </si>
  <si>
    <t>housesuppliers</t>
  </si>
  <si>
    <t>raviolihandle</t>
  </si>
  <si>
    <t>dialysissweet</t>
  </si>
  <si>
    <t>booksstephen</t>
  </si>
  <si>
    <t>lemontime</t>
  </si>
  <si>
    <t>pairfink</t>
  </si>
  <si>
    <t>wrongfrothy</t>
  </si>
  <si>
    <t>leckygenes</t>
  </si>
  <si>
    <t>dashboardbeing</t>
  </si>
  <si>
    <t>centro</t>
  </si>
  <si>
    <t>contratto</t>
  </si>
  <si>
    <t>1 mese</t>
  </si>
  <si>
    <t>silver</t>
  </si>
  <si>
    <t>gold</t>
  </si>
  <si>
    <t>platinum</t>
  </si>
  <si>
    <t>personalizzato</t>
  </si>
  <si>
    <t>2 mesi</t>
  </si>
  <si>
    <t>3 mesi</t>
  </si>
  <si>
    <t>8 mesi</t>
  </si>
  <si>
    <t>6 mesi</t>
  </si>
  <si>
    <t>5 mesi</t>
  </si>
  <si>
    <t>4 mesi</t>
  </si>
  <si>
    <t>9 mesi</t>
  </si>
  <si>
    <t>7 mesi</t>
  </si>
  <si>
    <t>10 mesi</t>
  </si>
  <si>
    <t>11 mesi</t>
  </si>
  <si>
    <t>1 anno</t>
  </si>
  <si>
    <t>Unicredit SpA</t>
  </si>
  <si>
    <t>Banca Monte dei Paschi di Siena SpA</t>
  </si>
  <si>
    <t>Intesa Sanpaolo SpA</t>
  </si>
  <si>
    <t>Banco Popolare - Società Cooperativa</t>
  </si>
  <si>
    <t>Banca Nazionale del Lavoro Spa</t>
  </si>
  <si>
    <t>Banca Popolare di Milano Scarl</t>
  </si>
  <si>
    <t>Banco di Napoli SpA</t>
  </si>
  <si>
    <t>Cassa di Risparmio di Parma e Piacenza SpA</t>
  </si>
  <si>
    <t>Banca Popolare di Vicenza SCpA</t>
  </si>
  <si>
    <t>Banca Popolare Dell'Emilia Romagna - Società Cooperativa</t>
  </si>
  <si>
    <t>Credito Emiliano SpA</t>
  </si>
  <si>
    <t>Banco di Sardegna SpA</t>
  </si>
  <si>
    <t>Veneto Banca S.C.P.A.</t>
  </si>
  <si>
    <t>Cassa di Risparmio del Veneto SpA</t>
  </si>
  <si>
    <t>Banca Piccolo Credito Valtellinese, Società Cooperativa</t>
  </si>
  <si>
    <t>Banca Popolare di Bergamo SpA</t>
  </si>
  <si>
    <t>Banca Carige Italia Spa</t>
  </si>
  <si>
    <t>Deutsche Bank SpA</t>
  </si>
  <si>
    <t>Banco di Brescia San Paolo Cab SpA</t>
  </si>
  <si>
    <t>Banca Popolare di Sondrio SCpA</t>
  </si>
  <si>
    <t>Banca delle Marche SpA</t>
  </si>
  <si>
    <t>Banca Sella SpA</t>
  </si>
  <si>
    <t>Unipol Banca Spa</t>
  </si>
  <si>
    <t>Cassa di Risparmio di Firenze SpA</t>
  </si>
  <si>
    <t>Banca Carime SpA</t>
  </si>
  <si>
    <t>Banca Regionale Europea SpA</t>
  </si>
  <si>
    <t>Credito Bergamasco SpA</t>
  </si>
  <si>
    <t>Banca Popolare Commercio e Industria SpA</t>
  </si>
  <si>
    <t>Banca Popolare di Ancona SpA</t>
  </si>
  <si>
    <t>Banca dell'Adriatico SpA</t>
  </si>
  <si>
    <t>Banca Carige SpA - Cassa di Risparmio di Genova e Imperia</t>
  </si>
  <si>
    <t>Banca Popolare Friuladria SpA</t>
  </si>
  <si>
    <t>Banca Popolare di Bari SCpA</t>
  </si>
  <si>
    <t>Cassa di Risparmio in Bologna SpA</t>
  </si>
  <si>
    <t>Banca Popolare dell'Etruria e del Lazio - Società Cooperativa</t>
  </si>
  <si>
    <t>Banco di Desio e Della Brianza SpA</t>
  </si>
  <si>
    <t>Banca Popolare di Puglia e Basilicata SCpA</t>
  </si>
  <si>
    <t>Banca di Credito Cooperativo di Roma Società Cooperativa</t>
  </si>
  <si>
    <t>Cassa di Risparmio di Bolzano SpA - Südtiroler Sparkasse Ag</t>
  </si>
  <si>
    <t>Intesa Sanpaolo Private Banking SpA</t>
  </si>
  <si>
    <t>rata</t>
  </si>
  <si>
    <t>in ritardo</t>
  </si>
  <si>
    <t>saldato</t>
  </si>
  <si>
    <t>non saldato</t>
  </si>
  <si>
    <t>obbiettivo</t>
  </si>
  <si>
    <t>Tonificazione</t>
  </si>
  <si>
    <t>Rifinitura</t>
  </si>
  <si>
    <t>Dimagrimento</t>
  </si>
  <si>
    <t>Allenamento</t>
  </si>
  <si>
    <t>Svago</t>
  </si>
  <si>
    <t>Relax</t>
  </si>
  <si>
    <t>Socializzazione</t>
  </si>
  <si>
    <t>Sport</t>
  </si>
  <si>
    <t>Miglioramento postura</t>
  </si>
  <si>
    <t>potenziamento_muscolare</t>
  </si>
  <si>
    <t>Avambracci</t>
  </si>
  <si>
    <t>Bicipiti</t>
  </si>
  <si>
    <t>Deltoidi</t>
  </si>
  <si>
    <t>Tricipiti </t>
  </si>
  <si>
    <t>Bicipiti Femorali </t>
  </si>
  <si>
    <t>Glutei </t>
  </si>
  <si>
    <t>Polpacci </t>
  </si>
  <si>
    <t>Quadricipiti </t>
  </si>
  <si>
    <t>Addominali </t>
  </si>
  <si>
    <t>Dorsali </t>
  </si>
  <si>
    <t>Fianchi</t>
  </si>
  <si>
    <t>Lombari</t>
  </si>
  <si>
    <t>Pettorali</t>
  </si>
  <si>
    <t>Trapezi </t>
  </si>
  <si>
    <t>minimo, lieve, moderato, elevato, massimo</t>
  </si>
  <si>
    <t>minimo</t>
  </si>
  <si>
    <t>lieve</t>
  </si>
  <si>
    <t>moderato</t>
  </si>
  <si>
    <t>elevato</t>
  </si>
  <si>
    <t>massimo</t>
  </si>
  <si>
    <t>scheda_allenamento</t>
  </si>
  <si>
    <t xml:space="preserve">Deltoidi </t>
  </si>
  <si>
    <t>Tricipiti</t>
  </si>
  <si>
    <t>Bicipiti Femorali</t>
  </si>
  <si>
    <t>Glutei</t>
  </si>
  <si>
    <t>Polpacci</t>
  </si>
  <si>
    <t>A1</t>
  </si>
  <si>
    <t>B2</t>
  </si>
  <si>
    <t>A2</t>
  </si>
  <si>
    <t>B3</t>
  </si>
  <si>
    <t>A3</t>
  </si>
  <si>
    <t>B4</t>
  </si>
  <si>
    <t>A4</t>
  </si>
  <si>
    <t>B5</t>
  </si>
  <si>
    <t>A5</t>
  </si>
  <si>
    <t>B6</t>
  </si>
  <si>
    <t>A6</t>
  </si>
  <si>
    <t>B7</t>
  </si>
  <si>
    <t>A7</t>
  </si>
  <si>
    <t>B8</t>
  </si>
  <si>
    <t>C3</t>
  </si>
  <si>
    <t>D4</t>
  </si>
  <si>
    <t>C4</t>
  </si>
  <si>
    <t>D5</t>
  </si>
  <si>
    <t>C5</t>
  </si>
  <si>
    <t>D6</t>
  </si>
  <si>
    <t>C6</t>
  </si>
  <si>
    <t>D7</t>
  </si>
  <si>
    <t>C7</t>
  </si>
  <si>
    <t>D8</t>
  </si>
  <si>
    <t>C8</t>
  </si>
  <si>
    <t>D9</t>
  </si>
  <si>
    <t>C9</t>
  </si>
  <si>
    <t>D10</t>
  </si>
  <si>
    <t>A8</t>
  </si>
  <si>
    <t>B9</t>
  </si>
  <si>
    <t>C10</t>
  </si>
  <si>
    <t>D11</t>
  </si>
  <si>
    <t>A9</t>
  </si>
  <si>
    <t>B10</t>
  </si>
  <si>
    <t>lunedì</t>
  </si>
  <si>
    <t>martedì</t>
  </si>
  <si>
    <t>mercoledì</t>
  </si>
  <si>
    <t>giovedì</t>
  </si>
  <si>
    <t>venerdì</t>
  </si>
  <si>
    <t>sabato</t>
  </si>
  <si>
    <t>domenica</t>
  </si>
  <si>
    <t>sessione</t>
  </si>
  <si>
    <t>esercizio</t>
  </si>
  <si>
    <t xml:space="preserve"> VALUES (</t>
  </si>
  <si>
    <t>Bicipiti femorali</t>
  </si>
  <si>
    <t xml:space="preserve">runch addominali alti </t>
  </si>
  <si>
    <t>Crunch inverso</t>
  </si>
  <si>
    <t>Crunch obliquo</t>
  </si>
  <si>
    <t>Stabilizzazioni frontali</t>
  </si>
  <si>
    <t>Spinte in basso ai cavi</t>
  </si>
  <si>
    <t>Pressa francese</t>
  </si>
  <si>
    <t>Piegamenti alle parallele</t>
  </si>
  <si>
    <t>Trazioni al mento</t>
  </si>
  <si>
    <t>Scrollate</t>
  </si>
  <si>
    <t xml:space="preserve">Macchinario per il calf </t>
  </si>
  <si>
    <t>Calf in piedi</t>
  </si>
  <si>
    <t>Calf da seduto</t>
  </si>
  <si>
    <t>Flessioni sulle gambe</t>
  </si>
  <si>
    <t>Affondi</t>
  </si>
  <si>
    <t>Spinte panca piana</t>
  </si>
  <si>
    <t>Spinte panca inclinata</t>
  </si>
  <si>
    <t>Spinte panca declinata</t>
  </si>
  <si>
    <t>Flessioni</t>
  </si>
  <si>
    <t>Croci coi manubr</t>
  </si>
  <si>
    <t>Croci ai cavi</t>
  </si>
  <si>
    <t>Stacchi da terra a gambe larghe</t>
  </si>
  <si>
    <t>Stacchi da terra</t>
  </si>
  <si>
    <t>Iperestensioni</t>
  </si>
  <si>
    <t>Ponte per i glutei</t>
  </si>
  <si>
    <t>Calcio all'indietro in quadrupedia</t>
  </si>
  <si>
    <t>Calcio all'indietro in piedi</t>
  </si>
  <si>
    <t>Alzata laterale per il gluteo</t>
  </si>
  <si>
    <t>Twist in piedi</t>
  </si>
  <si>
    <t>Twist da seduto</t>
  </si>
  <si>
    <t>Stabilizzazioni laterali</t>
  </si>
  <si>
    <t>Trazioni alla sbarra a presa supina</t>
  </si>
  <si>
    <t>Trazioni alla sbarra a presa prona</t>
  </si>
  <si>
    <t>Rematore</t>
  </si>
  <si>
    <t>Trazioni al volto</t>
  </si>
  <si>
    <t>Spinte in alto in piedi con spinta delle gambe</t>
  </si>
  <si>
    <t>Spinte in alto col bilanciere</t>
  </si>
  <si>
    <t>Spinte in alto coi manubri</t>
  </si>
  <si>
    <t>Spinte in alto</t>
  </si>
  <si>
    <t>Croci posteriori</t>
  </si>
  <si>
    <t>Alzate laterali</t>
  </si>
  <si>
    <t>Alzate frontali</t>
  </si>
  <si>
    <t>Stacchi a gambe tese</t>
  </si>
  <si>
    <t>Curl col bilanciere</t>
  </si>
  <si>
    <t>Curl coi manubri</t>
  </si>
  <si>
    <t>Curl in concentrazione</t>
  </si>
  <si>
    <t>Curl alternato</t>
  </si>
  <si>
    <t>Curl a martello</t>
  </si>
  <si>
    <t>allenamento</t>
  </si>
  <si>
    <t>Potenziamento1</t>
  </si>
  <si>
    <t>Potenziamento2</t>
  </si>
  <si>
    <t>Potenziamento3</t>
  </si>
  <si>
    <t>Potenziamento4</t>
  </si>
  <si>
    <t>Potenziamento5</t>
  </si>
  <si>
    <t>Potenziamento6</t>
  </si>
  <si>
    <t>Potenziamento7</t>
  </si>
  <si>
    <t>Potenziamento8</t>
  </si>
  <si>
    <t>Potenziamento9</t>
  </si>
  <si>
    <t>Potenziamento10</t>
  </si>
  <si>
    <t>Potenziamento11</t>
  </si>
  <si>
    <t>Potenziamento12</t>
  </si>
  <si>
    <t>Potenziamento13</t>
  </si>
  <si>
    <t>Potenziamento14</t>
  </si>
  <si>
    <t>Potenziamento15</t>
  </si>
  <si>
    <t>Potenziamento16</t>
  </si>
  <si>
    <t>Potenziamento17</t>
  </si>
  <si>
    <t>Potenziamento18</t>
  </si>
  <si>
    <t>Potenziamento19</t>
  </si>
  <si>
    <t>Potenziamento20</t>
  </si>
  <si>
    <t>Potenziamento21</t>
  </si>
  <si>
    <t>Potenziamento22</t>
  </si>
  <si>
    <t>Potenziamento23</t>
  </si>
  <si>
    <t>Potenziamento24</t>
  </si>
  <si>
    <t>Potenziamento25</t>
  </si>
  <si>
    <t>Potenziamento26</t>
  </si>
  <si>
    <t>Potenziamento27</t>
  </si>
  <si>
    <t>Potenziamento28</t>
  </si>
  <si>
    <t>Potenziamento29</t>
  </si>
  <si>
    <t>Potenziamento30</t>
  </si>
  <si>
    <t>Potenziamento31</t>
  </si>
  <si>
    <t>Potenziamento32</t>
  </si>
  <si>
    <t>Potenziamento33</t>
  </si>
  <si>
    <t>Potenziamento34</t>
  </si>
  <si>
    <t>Potenziamento35</t>
  </si>
  <si>
    <t>Potenziamento36</t>
  </si>
  <si>
    <t>Potenziamento37</t>
  </si>
  <si>
    <t>Potenziamento38</t>
  </si>
  <si>
    <t>Potenziamento39</t>
  </si>
  <si>
    <t>Potenziamento40</t>
  </si>
  <si>
    <t>Potenziamento41</t>
  </si>
  <si>
    <t>Potenziamento42</t>
  </si>
  <si>
    <t>Potenziamento43</t>
  </si>
  <si>
    <t>Potenziamento44</t>
  </si>
  <si>
    <t>Potenziamento45</t>
  </si>
  <si>
    <t>Potenziamento46</t>
  </si>
  <si>
    <t>Potenziamento47</t>
  </si>
  <si>
    <t>Potenziamento48</t>
  </si>
  <si>
    <t>Potenziamento49</t>
  </si>
  <si>
    <t>Potenziamento50</t>
  </si>
  <si>
    <t>Potenziamento51</t>
  </si>
  <si>
    <t>Potenziamento52</t>
  </si>
  <si>
    <t>Potenziamento53</t>
  </si>
  <si>
    <t>Potenziamento54</t>
  </si>
  <si>
    <t>Potenziamento55</t>
  </si>
  <si>
    <t>Potenziamento56</t>
  </si>
  <si>
    <t>Potenziamento57</t>
  </si>
  <si>
    <t>Potenziamento58</t>
  </si>
  <si>
    <t>Potenziamento59</t>
  </si>
  <si>
    <t>Potenziamento60</t>
  </si>
  <si>
    <t>Potenziamento61</t>
  </si>
  <si>
    <t>Potenziamento62</t>
  </si>
  <si>
    <t>Potenziamento63</t>
  </si>
  <si>
    <t>Potenziamento64</t>
  </si>
  <si>
    <t>Potenziamento65</t>
  </si>
  <si>
    <t>Potenziamento66</t>
  </si>
  <si>
    <t>Potenziamento67</t>
  </si>
  <si>
    <t>Potenziamento68</t>
  </si>
  <si>
    <t>Potenziamento69</t>
  </si>
  <si>
    <t>Potenziamento70</t>
  </si>
  <si>
    <t>obiettivo</t>
  </si>
  <si>
    <t>sala</t>
  </si>
  <si>
    <t xml:space="preserve"> VALUES ('</t>
  </si>
  <si>
    <t>Spinning</t>
  </si>
  <si>
    <t>Parquet1</t>
  </si>
  <si>
    <t>Parquet2</t>
  </si>
  <si>
    <t>Parquet3</t>
  </si>
  <si>
    <t>Piscina1</t>
  </si>
  <si>
    <t>Piscina2</t>
  </si>
  <si>
    <t>Pesi1</t>
  </si>
  <si>
    <t>Pesi2</t>
  </si>
  <si>
    <t>Spinning1</t>
  </si>
  <si>
    <t>Spinning2</t>
  </si>
  <si>
    <t>Spinning3</t>
  </si>
  <si>
    <t>Campi da tennis</t>
  </si>
  <si>
    <t>Campo da calcio</t>
  </si>
  <si>
    <t>Campo da beach volley</t>
  </si>
  <si>
    <t>Pesi3</t>
  </si>
  <si>
    <t>macchinario</t>
  </si>
  <si>
    <t>Cavi</t>
  </si>
  <si>
    <t>Vogatore</t>
  </si>
  <si>
    <t>Tapis Roulant </t>
  </si>
  <si>
    <t>Shoulder Press</t>
  </si>
  <si>
    <t>Pulley</t>
  </si>
  <si>
    <t>Pressa</t>
  </si>
  <si>
    <t>Pectoral Machine</t>
  </si>
  <si>
    <t>Panca Per Addominali</t>
  </si>
  <si>
    <t>Panca</t>
  </si>
  <si>
    <t>Manubri E Bilanciere</t>
  </si>
  <si>
    <t>Leg Extension</t>
  </si>
  <si>
    <t>Leg Curl</t>
  </si>
  <si>
    <t>Lat Machine</t>
  </si>
  <si>
    <t>Hyperextension</t>
  </si>
  <si>
    <t>Hack Squat</t>
  </si>
  <si>
    <t>Gluteus Machine</t>
  </si>
  <si>
    <t>Ellittica</t>
  </si>
  <si>
    <t>Cyclette Reclinata</t>
  </si>
  <si>
    <t>Cyclette</t>
  </si>
  <si>
    <t>Chest Press</t>
  </si>
  <si>
    <t>Calf Machine</t>
  </si>
  <si>
    <t>Barra Trazioni</t>
  </si>
  <si>
    <t>Attrezzi Polifunzionali</t>
  </si>
  <si>
    <t>Attrezzi Per L'Allenamento Di Petto, Spalle E Tricipiti</t>
  </si>
  <si>
    <t>Attrezzi Per L'Allenamento Di Gambe, Polpacci E Glutei</t>
  </si>
  <si>
    <t>Attrezzi Per Addominali E Cardio</t>
  </si>
  <si>
    <t>Adductor Machine</t>
  </si>
  <si>
    <t>Abductor Machine</t>
  </si>
  <si>
    <t>esercizio_svolto</t>
  </si>
  <si>
    <t>peso 15 kg</t>
  </si>
  <si>
    <t>peso 14 kg</t>
  </si>
  <si>
    <t>peso 12 kg</t>
  </si>
  <si>
    <t>panca 30°</t>
  </si>
  <si>
    <t>panca 45°</t>
  </si>
  <si>
    <t>peso 20 kg</t>
  </si>
  <si>
    <t>bilanciere 5 kg</t>
  </si>
  <si>
    <t>velocità 8</t>
  </si>
  <si>
    <t>resistenza 5</t>
  </si>
  <si>
    <t>resistenza 6</t>
  </si>
  <si>
    <t>resistenza 7</t>
  </si>
  <si>
    <t>resistenza 8</t>
  </si>
  <si>
    <t>resistenza 9</t>
  </si>
  <si>
    <t>resistenza 10</t>
  </si>
  <si>
    <t>resistenza 11</t>
  </si>
  <si>
    <t>resistenza 12</t>
  </si>
  <si>
    <t>resistenza 13</t>
  </si>
  <si>
    <t>resistenza 14</t>
  </si>
  <si>
    <t>velocità 7</t>
  </si>
  <si>
    <t>velocità 6</t>
  </si>
  <si>
    <t>velocità 5</t>
  </si>
  <si>
    <t>velocità 4</t>
  </si>
  <si>
    <t>velocità 3</t>
  </si>
  <si>
    <t>velocità 2</t>
  </si>
  <si>
    <t>velocità 1</t>
  </si>
  <si>
    <t>velocità 0</t>
  </si>
  <si>
    <t>panca 90°</t>
  </si>
  <si>
    <t>panca 60°</t>
  </si>
  <si>
    <t>panca piana</t>
  </si>
  <si>
    <t>panca piana e bilaciere 5 kg</t>
  </si>
  <si>
    <t>panca 45° peso 8 kg</t>
  </si>
  <si>
    <t>panca 90° peso 11kg</t>
  </si>
  <si>
    <t>velocità 9</t>
  </si>
  <si>
    <t>resistenza 15</t>
  </si>
  <si>
    <t>resistenza 16</t>
  </si>
  <si>
    <t>resistenza 17</t>
  </si>
  <si>
    <t>resistenza 18</t>
  </si>
  <si>
    <t>resistenza 19</t>
  </si>
  <si>
    <t>resistenza 20</t>
  </si>
  <si>
    <t>resistenza 21</t>
  </si>
  <si>
    <t>resistenza 22</t>
  </si>
  <si>
    <t>resistenza 23</t>
  </si>
  <si>
    <t>resistenza 24</t>
  </si>
  <si>
    <t>velocità 10</t>
  </si>
  <si>
    <t>velocità 11</t>
  </si>
  <si>
    <t>velocità 12</t>
  </si>
  <si>
    <t>velocità 13</t>
  </si>
  <si>
    <t>velocità 14</t>
  </si>
  <si>
    <t>velocità 15</t>
  </si>
  <si>
    <t>velocità 16</t>
  </si>
  <si>
    <t>velocità 17</t>
  </si>
  <si>
    <t>resistenza 25</t>
  </si>
  <si>
    <t>resistenza 26</t>
  </si>
  <si>
    <t>resistenza 27</t>
  </si>
  <si>
    <t>resistenza 28</t>
  </si>
  <si>
    <t>resistenza 29</t>
  </si>
  <si>
    <t>resistenza 30</t>
  </si>
  <si>
    <t>resistenza 31</t>
  </si>
  <si>
    <t>resistenza 32</t>
  </si>
  <si>
    <t>resistenza 33</t>
  </si>
  <si>
    <t>resistenza 34</t>
  </si>
  <si>
    <t>velocità 18</t>
  </si>
  <si>
    <t>velocità 19</t>
  </si>
  <si>
    <t>velocità 20</t>
  </si>
  <si>
    <t>velocità 21</t>
  </si>
  <si>
    <t>velocità 22</t>
  </si>
  <si>
    <t>velocità 23</t>
  </si>
  <si>
    <t>velocità 24</t>
  </si>
  <si>
    <t>velocità 25</t>
  </si>
  <si>
    <t>velocità 26</t>
  </si>
  <si>
    <t>velocità 27</t>
  </si>
  <si>
    <t>velocità 28</t>
  </si>
  <si>
    <t>velocità 29</t>
  </si>
  <si>
    <t>velocità 30</t>
  </si>
  <si>
    <t>resistenza 35</t>
  </si>
  <si>
    <t>resistenza 36</t>
  </si>
  <si>
    <t>resistenza 37</t>
  </si>
  <si>
    <t>resistenza 38</t>
  </si>
  <si>
    <t>resistenza 39</t>
  </si>
  <si>
    <t>resistenza 40</t>
  </si>
  <si>
    <t>resistenza 41</t>
  </si>
  <si>
    <t>resistenza 42</t>
  </si>
  <si>
    <t>resistenza 43</t>
  </si>
  <si>
    <t>resistenza 44</t>
  </si>
  <si>
    <t>velocità 31</t>
  </si>
  <si>
    <t>velocità 32</t>
  </si>
  <si>
    <t>velocità 33</t>
  </si>
  <si>
    <t>velocità 34</t>
  </si>
  <si>
    <t>velocità 35</t>
  </si>
  <si>
    <t>velocità 36</t>
  </si>
  <si>
    <t>velocità 37</t>
  </si>
  <si>
    <t>velocità 38</t>
  </si>
  <si>
    <t>velocità 39</t>
  </si>
  <si>
    <t>velocità 40</t>
  </si>
  <si>
    <t>velocità 41</t>
  </si>
  <si>
    <t>velocità 42</t>
  </si>
  <si>
    <t>velocità 43</t>
  </si>
  <si>
    <t>Accettata</t>
  </si>
  <si>
    <t>In sospeso</t>
  </si>
  <si>
    <t>Non accettata</t>
  </si>
  <si>
    <t>amicizia</t>
  </si>
  <si>
    <t>post</t>
  </si>
  <si>
    <t>Lorem ipsum dolor sit amet, consectetur adipisci elit, sed eiusmod tempor incidunt ut labore et dolore magna aliqua. Ut enim ad minim veniam, quis nostrum exercitationem ullam corporis suscipit laboriosam, nisi ut aliquid ex ea commodi consequatur. Quis aute iure reprehenderit in voluptate velit esse cillum dolore eu fugiat nulla pariatur. Excepteur sint obcaecat cupiditat non proident, sunt in culpa qui officia deserunt mollit anim id est laborum.</t>
  </si>
  <si>
    <t>corso</t>
  </si>
  <si>
    <t>Pilates</t>
  </si>
  <si>
    <t>Zumba</t>
  </si>
  <si>
    <t>Step</t>
  </si>
  <si>
    <t>Body Tone</t>
  </si>
  <si>
    <t>Strech Pilates</t>
  </si>
  <si>
    <t>Mat Pilates</t>
  </si>
  <si>
    <t>Power Pilates</t>
  </si>
  <si>
    <t>Baby &amp; Junior Tai Chi</t>
  </si>
  <si>
    <t>Biodanza</t>
  </si>
  <si>
    <t>Boogie/Swing</t>
  </si>
  <si>
    <t>Capoeira</t>
  </si>
  <si>
    <t>Capoeira bambini</t>
  </si>
  <si>
    <t>Cerchio Aereo</t>
  </si>
  <si>
    <t>Combat Cross Training</t>
  </si>
  <si>
    <t>Hip Hop</t>
  </si>
  <si>
    <t>Hip Hop bambini</t>
  </si>
  <si>
    <t>Karate bambini</t>
  </si>
  <si>
    <t>Kick Fit</t>
  </si>
  <si>
    <t>Kick-Boxing</t>
  </si>
  <si>
    <t>Lady Body Sculpture</t>
  </si>
  <si>
    <t>Musical</t>
  </si>
  <si>
    <t>Soft Pilates</t>
  </si>
  <si>
    <t>Strech and Tone</t>
  </si>
  <si>
    <t>Teenager Cross Training</t>
  </si>
  <si>
    <t>Teenager Fitness</t>
  </si>
  <si>
    <t>Thai Chi</t>
  </si>
  <si>
    <t>Vinyasa yoga</t>
  </si>
  <si>
    <t>Yolates</t>
  </si>
  <si>
    <t>Cross Training</t>
  </si>
  <si>
    <t>Danze Caraibiche</t>
  </si>
  <si>
    <t>Danza Moderna Bimbi</t>
  </si>
  <si>
    <t>Fitball</t>
  </si>
  <si>
    <t>Fitness al Buio</t>
  </si>
  <si>
    <t>Fitness Belly Dance</t>
  </si>
  <si>
    <t>Fitness Posturale</t>
  </si>
  <si>
    <t>GAG (Gambe Addominali Glutei)</t>
  </si>
  <si>
    <t>Ginnastica Posturale</t>
  </si>
  <si>
    <t>Giocodanza</t>
  </si>
  <si>
    <t>Hata yoga</t>
  </si>
  <si>
    <t>alto</t>
  </si>
  <si>
    <t>medio</t>
  </si>
  <si>
    <t>basso</t>
  </si>
  <si>
    <t>medioalto</t>
  </si>
  <si>
    <t>mediobasso</t>
  </si>
  <si>
    <t>estremo</t>
  </si>
  <si>
    <t>bambini</t>
  </si>
  <si>
    <t>calendario_corso</t>
  </si>
  <si>
    <t>integratore</t>
  </si>
  <si>
    <t> 2IN Dolcif.+ Fibra 200g</t>
  </si>
  <si>
    <t> 2IN Dolcif.Inulina 26 Bust.1,25g</t>
  </si>
  <si>
    <t> 2IN Fibra Solub.20 Bust.2,5g</t>
  </si>
  <si>
    <t> 2IN Solo Fibra 200g</t>
  </si>
  <si>
    <t> 3 ALGHE 3 BACCHE 40 Cpr</t>
  </si>
  <si>
    <t> 3 DAYS Bauletto Tisanoreica 2</t>
  </si>
  <si>
    <t> 3 GIORNI Deto Linea Express 18Cpr</t>
  </si>
  <si>
    <t> 36Q 36 Cps</t>
  </si>
  <si>
    <t> 3A 20 Cpr 800mg</t>
  </si>
  <si>
    <t> 3D Drena Depura 250ml</t>
  </si>
  <si>
    <t> 3D Drena Depura 30 Cpr</t>
  </si>
  <si>
    <t> 3D Fast 500ml</t>
  </si>
  <si>
    <t> 3D Gold Drena Depura 15ml</t>
  </si>
  <si>
    <t> 3D Gold Drena Depura 500ml</t>
  </si>
  <si>
    <t> 3MIL 30ml</t>
  </si>
  <si>
    <t> 3MIL D Gtt 5ml</t>
  </si>
  <si>
    <t> 4321 Slim Chrono Linea No Stop</t>
  </si>
  <si>
    <t> 4321 Slim Lipobiotic 7 Giorni</t>
  </si>
  <si>
    <t> 4321 Slim Ultimate 30 Cpr</t>
  </si>
  <si>
    <t> 4321 Slim Ultra Drenante Mela Kiwi 280ml</t>
  </si>
  <si>
    <t> 4321 Slim Ultra Drenante Ribes 280ml</t>
  </si>
  <si>
    <t> 4FUEL 20 Bust.</t>
  </si>
  <si>
    <t> 4VEG 60 Cpr 1g AltaNatura</t>
  </si>
  <si>
    <t> 5ALFAPROST 30 Perle</t>
  </si>
  <si>
    <t> 5D Arancia 500ml</t>
  </si>
  <si>
    <t> 5D Balsamico 500ml</t>
  </si>
  <si>
    <t> 5D Frutti Bosco Sleever 500ml</t>
  </si>
  <si>
    <t> 5D Sleever Ananas 300ml</t>
  </si>
  <si>
    <t> 5D Sleever Ananas 500ml</t>
  </si>
  <si>
    <t> 5D Sleever Melograno 500ml</t>
  </si>
  <si>
    <t> 5D Sleever Te Pesca 500ml</t>
  </si>
  <si>
    <t> 5D Urto Sleever Ananas 300ml</t>
  </si>
  <si>
    <t> 5D Urto Sleever Pesca 300ml</t>
  </si>
  <si>
    <t> 5HTP 60 Tav.</t>
  </si>
  <si>
    <t> A 4000 90 Cps Natural Point</t>
  </si>
  <si>
    <t> A&amp;D 10000/400 100 Cps NaturalPoint</t>
  </si>
  <si>
    <t> AAKG 120 Cpr Pascoe</t>
  </si>
  <si>
    <t> ABBRONZATURA Sana Past.40g Giorgini</t>
  </si>
  <si>
    <t> ABETE Bianco Gemmo 10+ 100ml</t>
  </si>
  <si>
    <t> ABIORAL 24 Cpr</t>
  </si>
  <si>
    <t> ABOLIN 20 Cpr</t>
  </si>
  <si>
    <t> ABOX 10+10 Bust.</t>
  </si>
  <si>
    <t> ABRAMAP 240 Tav.</t>
  </si>
  <si>
    <t> ABROS Omnifos 24 Cpr</t>
  </si>
  <si>
    <t> ABROS Vigordem 30 Cps</t>
  </si>
  <si>
    <t> ABROS Yaffit 24 Cpr</t>
  </si>
  <si>
    <t> ABUREF 900mg 30Cpr</t>
  </si>
  <si>
    <t> ABURIL 14 Bust.</t>
  </si>
  <si>
    <t> AC 80 30 Cps</t>
  </si>
  <si>
    <t> AC 80 60 Cps</t>
  </si>
  <si>
    <t> ACAI 30 Cps Biosalus</t>
  </si>
  <si>
    <t> ACAI 400mg 100 Cpr AltaNatura</t>
  </si>
  <si>
    <t> ACAI 60 Cpr 24g KOS</t>
  </si>
  <si>
    <t> ACAI 60 Cps 500mg Erba Vita</t>
  </si>
  <si>
    <t> ACAI Berry 60 Cpr</t>
  </si>
  <si>
    <t> ACAI Fl.500ml Erba Vita</t>
  </si>
  <si>
    <t> ACAI Rox 60 Perle Solgar</t>
  </si>
  <si>
    <t> ACAI Succo C/Oxy 3 500ml</t>
  </si>
  <si>
    <t> ACARUS 30CA 10ml Giorgini</t>
  </si>
  <si>
    <t> ACAY Day Bio 100g</t>
  </si>
  <si>
    <t> ACCIAIOVIS Liquido Alcol.S/Z 500ml Giorgini</t>
  </si>
  <si>
    <t> ACCIAIOVIS Liquido Analcolico 200ml Giorgini</t>
  </si>
  <si>
    <t> ACCIAIOVIS Liquido Analcolico s/z 500ml</t>
  </si>
  <si>
    <t> ACCIAIOVIS T 180 Past.500mg</t>
  </si>
  <si>
    <t> ACCIAIOVIS T 60 Past.500mg</t>
  </si>
  <si>
    <t> ACCREVIT 10 Fl.10ml</t>
  </si>
  <si>
    <t> ACCREVIT Gocce 20ml</t>
  </si>
  <si>
    <t> ACEFLU SMP 150ml</t>
  </si>
  <si>
    <t> ACEFLU SMP 20 Buste</t>
  </si>
  <si>
    <t> ACELUT 30 Cpr</t>
  </si>
  <si>
    <t> ACEROLA + Vitamina C 80 Tav.75g Cosval</t>
  </si>
  <si>
    <t> ACEROLA 60 Cps 550mg Erba Vita</t>
  </si>
  <si>
    <t> ACEROLA C 90 Tav.500mg</t>
  </si>
  <si>
    <t> ACEROLA Estr.Int.200ml GIORGIN</t>
  </si>
  <si>
    <t> ACERPLUS 500ml</t>
  </si>
  <si>
    <t> ACETIL L-CARNITENE 60 Cpr</t>
  </si>
  <si>
    <t> ACETIL L-CARNITENE Strong Liq.</t>
  </si>
  <si>
    <t> ACETIX 30 Cpr</t>
  </si>
  <si>
    <t> ACETO DI MELE 50 Cps PromoPharma</t>
  </si>
  <si>
    <t> ACETO DI MELE 60 Cps 550mg Erba Vita</t>
  </si>
  <si>
    <t> ACETO DI MELE 60 Cps L.I.S.</t>
  </si>
  <si>
    <t> ACEVIT Plus 60 Bust.</t>
  </si>
  <si>
    <t> ACHETON 7 Bustine 13,6g</t>
  </si>
  <si>
    <t> ACIAMIN 60 Cpr 1200mg</t>
  </si>
  <si>
    <t> ACIAMIN SOL.20 Bust.</t>
  </si>
  <si>
    <t> ACICONTROL 30 Cpr</t>
  </si>
  <si>
    <t> ACID AID Papaya 20 Cpr mast.</t>
  </si>
  <si>
    <t> ACID EV 30 Cpr mast.Erba Vita</t>
  </si>
  <si>
    <t> ACIDIF 30 Cpr</t>
  </si>
  <si>
    <t> ACIDIF 90 Cpr</t>
  </si>
  <si>
    <t> ACIDIF Mono 30 Cpr</t>
  </si>
  <si>
    <t> ACIDIF Plus 14 Cpr</t>
  </si>
  <si>
    <t> ACIDO ALFA LIPOICO Kos 60 Cpr</t>
  </si>
  <si>
    <t> ACIDO ASCORBICO Puriss.100 Bust.</t>
  </si>
  <si>
    <t> ACIDO FOLICO 90 Cpr Naturando</t>
  </si>
  <si>
    <t> ACIDO IALURONICO 60 Past.Giorgini</t>
  </si>
  <si>
    <t> ACIDO IALURONICO Kos 30 Cps</t>
  </si>
  <si>
    <t> ACIDO IALURONICO Vital Plus 30 Cpr</t>
  </si>
  <si>
    <t> ACIDO PANTOTENICO 60 Tav.1000mg</t>
  </si>
  <si>
    <t> ACIDO PANTOTENICO 90Tav.500mg</t>
  </si>
  <si>
    <t> ACIDOPHILUS 50 Cps Solgar</t>
  </si>
  <si>
    <t> ACIDOPHILUS Bifido 60 Cps Veg.Solgar</t>
  </si>
  <si>
    <t> ACIDOPHYLUS Comp.68 Cpr Giorgini</t>
  </si>
  <si>
    <t> ACID-STOP Tisano Cpx 30 Cpr</t>
  </si>
  <si>
    <t> ACIFLUSS Gel 24 Stick 15ml</t>
  </si>
  <si>
    <t> ACIFOL Gtt 30ml</t>
  </si>
  <si>
    <t> ACILIP 600 20 Cpr</t>
  </si>
  <si>
    <t> ACILIP EYE 20 Cpr</t>
  </si>
  <si>
    <t> ACIMIRT 30 Tav.</t>
  </si>
  <si>
    <t> ACISTOM 60 Cpr</t>
  </si>
  <si>
    <t> ACIVIT B 30 Cps</t>
  </si>
  <si>
    <t> ACNE Depurato PSC Gtt 50ml FVT</t>
  </si>
  <si>
    <t> ACNEFFE 30 Cpr</t>
  </si>
  <si>
    <t> ACNELINE 60 Cps</t>
  </si>
  <si>
    <t> ACQUADREN 500ml</t>
  </si>
  <si>
    <t> ACRONELLE 30 Cps</t>
  </si>
  <si>
    <t> ACTEEN Sk'in 30 Cpr</t>
  </si>
  <si>
    <t> ACTENACOL Gtt 12ml</t>
  </si>
  <si>
    <t> ACTENACOL Junior 12 Buste</t>
  </si>
  <si>
    <t> ACTENACOL Sciroppo 60ml</t>
  </si>
  <si>
    <t> ACTI ZYME 90 Cps</t>
  </si>
  <si>
    <t> ACTIBUTIR Plus 30 Cps 748mg</t>
  </si>
  <si>
    <t> ACTICIR Venosan 10f.10ml</t>
  </si>
  <si>
    <t> ACTICOL 20 Bust.3,6g</t>
  </si>
  <si>
    <t> ACTICOLON 0/12 Polv.20g Avd</t>
  </si>
  <si>
    <t> ACTICOLON 30Cps 12gr. Avd</t>
  </si>
  <si>
    <t> ACTIDOPHILUS 50 Cps</t>
  </si>
  <si>
    <t> ACTIFERRO Plus 10fl.10ml</t>
  </si>
  <si>
    <t> ACTIFIBRA 12 Bust.60ml</t>
  </si>
  <si>
    <t> ACTIFORM 20 Buste</t>
  </si>
  <si>
    <t> ACTIFORT 7g 14 Bustine</t>
  </si>
  <si>
    <t> ACTIFORT Black 10fl.10ml</t>
  </si>
  <si>
    <t> ACTILIVER 30 Cpr</t>
  </si>
  <si>
    <t> ACTIMAGRA Dren Forte 2.0 20 Bust.</t>
  </si>
  <si>
    <t> ACTIMAGRA Slim 2.0 30 Cpr</t>
  </si>
  <si>
    <t> ACTITUSS Sciroppo 140ml</t>
  </si>
  <si>
    <t> ACTITWO 32 Bust.1,9g</t>
  </si>
  <si>
    <t> ACTIV MU 45 Cps</t>
  </si>
  <si>
    <t> ACTIVE LIVER 30 Cpr</t>
  </si>
  <si>
    <t> ACTIVE Liver 60 Cpr</t>
  </si>
  <si>
    <t> ACTIVE+ 60 Cps 500mg</t>
  </si>
  <si>
    <t> ACTIVEN 30 Cpr</t>
  </si>
  <si>
    <t> ACTY Donna 20 Bust.3,8g</t>
  </si>
  <si>
    <t> ACTY Memory 20 Bust.7,4g</t>
  </si>
  <si>
    <t> ACUFEN 600mg 15 Cpr</t>
  </si>
  <si>
    <t> ACUFEN Plus 30 Cpr</t>
  </si>
  <si>
    <t> ACULIPON 600 Integr.20 Cps</t>
  </si>
  <si>
    <t> ACULIPON Comp.30 Cps</t>
  </si>
  <si>
    <t> ACURELAX 30 Cpr</t>
  </si>
  <si>
    <t> ACUSTOP 60 Cps</t>
  </si>
  <si>
    <t>Acido dimetilarsinico</t>
  </si>
  <si>
    <t>Acido monometilarsonico</t>
  </si>
  <si>
    <t>Arsanilato di sodio</t>
  </si>
  <si>
    <t>Arsenobetaina</t>
  </si>
  <si>
    <t>Arsine</t>
  </si>
  <si>
    <t>Arsorano</t>
  </si>
  <si>
    <t>Tetrafluoruro di zolfo</t>
  </si>
  <si>
    <t>Tetranitruro di tetrazolfo</t>
  </si>
  <si>
    <t>Tetrationato di potassio</t>
  </si>
  <si>
    <t>Tiofosgene</t>
  </si>
  <si>
    <t>Tionitronio</t>
  </si>
  <si>
    <t>Trifluoruro di tiazile</t>
  </si>
  <si>
    <t>Diidrogeno ossidato</t>
  </si>
  <si>
    <t>Cloruro di tionile</t>
  </si>
  <si>
    <t>Cloruro di tionitrosil</t>
  </si>
  <si>
    <t>Bisolfito di calcio</t>
  </si>
  <si>
    <t>Bisolfito di potassio</t>
  </si>
  <si>
    <t>Bisolfito di sodio</t>
  </si>
  <si>
    <t>Carbonato d'ammonio</t>
  </si>
  <si>
    <t>Carbonato di bario</t>
  </si>
  <si>
    <t>Carbonato di cadmio</t>
  </si>
  <si>
    <t>Carbonato di calcio</t>
  </si>
  <si>
    <t>Carbonato di cesio</t>
  </si>
  <si>
    <t>Carbonato di cobalto(II)</t>
  </si>
  <si>
    <t>Carbonato di litio</t>
  </si>
  <si>
    <t>Carbonato di magnesio</t>
  </si>
  <si>
    <t>Carbonato di manganese</t>
  </si>
  <si>
    <t>Carbonato di piombo</t>
  </si>
  <si>
    <t>Carbonato di potassio</t>
  </si>
  <si>
    <t>Carbonato di sodio</t>
  </si>
  <si>
    <t>Carbonato di stronzio</t>
  </si>
  <si>
    <t>Carbonato rameico</t>
  </si>
  <si>
    <t>Carta di pietra</t>
  </si>
  <si>
    <t>Carburo di calcio</t>
  </si>
  <si>
    <t>Carburo di argento</t>
  </si>
  <si>
    <t>Carburo di litio</t>
  </si>
  <si>
    <t>Carburo di molibdeno</t>
  </si>
  <si>
    <t>Carburo di titanio</t>
  </si>
  <si>
    <t>Carburo di vanadio</t>
  </si>
  <si>
    <t>Carburo rameoso</t>
  </si>
  <si>
    <t>Cohenite</t>
  </si>
  <si>
    <t>magazzino</t>
  </si>
  <si>
    <t>acquisto</t>
  </si>
  <si>
    <t>accesso</t>
  </si>
  <si>
    <t>armadietto</t>
  </si>
  <si>
    <t>assegnamento</t>
  </si>
  <si>
    <t>sfida</t>
  </si>
  <si>
    <t>partecipante</t>
  </si>
  <si>
    <t>scheda_alimentazione</t>
  </si>
  <si>
    <t>Mattino: frullati o succhi di frutta (tiepidi o temperatura ambiente); oppure infusi di frutta od erbe o tè, addolciti se si desidera, con miele (evitare lo zucchero) con biscotti o fette biscottate e torte semplici alla frutta, semi integrali od integrali.</t>
  </si>
  <si>
    <t>Mezzo giorno: aprire il pasto con un bel piatto di verdure crude di tutti i tipi in abbondanza con frutta in insalata (meglio senza olio, se lo si desidera, utilizzarne pochissime quantità - un cucchiaino al massimo e variando ad ogni pasto il tipo di vegetale dal quale proviene l’olio).</t>
  </si>
  <si>
    <r>
      <t>Pomeriggio</t>
    </r>
    <r>
      <rPr>
        <sz val="10"/>
        <color rgb="FF000000"/>
        <rFont val="Arial"/>
        <family val="2"/>
      </rPr>
      <t>: frutta di stagione o infusi di erbe (non eccitanti) addolciti con miele, con qualche biscotto, pochissimi; se si desidera cibo salato, fare attenzione alla quantita' ed al tipo.</t>
    </r>
  </si>
  <si>
    <r>
      <t>Sera</t>
    </r>
    <r>
      <rPr>
        <sz val="10"/>
        <color rgb="FF000000"/>
        <rFont val="Arial"/>
        <family val="2"/>
      </rPr>
      <t>: (un piatto solo al massimo) minestre sopra tutto di verdura con, semolini, tapioca, riso, od in mancanza riso o pastina semi integrale; meglio le altre soluzioni. </t>
    </r>
    <r>
      <rPr>
        <b/>
        <sz val="10"/>
        <color rgb="FF000000"/>
        <rFont val="Arial"/>
        <family val="2"/>
      </rPr>
      <t>Oppure in sostituzione, pesce e/o carne alla griglia con verdure cotte  o crude,  insalate verdi non crude perche' possono provocare insonnia.</t>
    </r>
  </si>
  <si>
    <t>,"</t>
  </si>
  <si>
    <t>",</t>
  </si>
  <si>
    <t>dieta</t>
  </si>
  <si>
    <t>fine</t>
  </si>
  <si>
    <t>misurazione</t>
  </si>
  <si>
    <t>attivita</t>
  </si>
  <si>
    <t> ACQUAGYM</t>
  </si>
  <si>
    <t>ARTI MARZIALI ARTI MARZIALI</t>
  </si>
  <si>
    <t>ATLETICA LEGGERA ATLETICA LEGGERA</t>
  </si>
  <si>
    <t>ATTIVITA' LUDICO MOTORIE ATTIVITA' LUDICO MOTORIE</t>
  </si>
  <si>
    <t>BADMINTON BADMINTON</t>
  </si>
  <si>
    <t>BALLO BALLO</t>
  </si>
  <si>
    <t>BEACH VOLLEY BEACH VOLLEY</t>
  </si>
  <si>
    <t>BOCCE BOCCE</t>
  </si>
  <si>
    <t>CALCETTO CALCETTO</t>
  </si>
  <si>
    <t>CALCIO CALCIO</t>
  </si>
  <si>
    <t>CALCIO A SETTE CALCIO A SETTE</t>
  </si>
  <si>
    <t>DANZA DANZA</t>
  </si>
  <si>
    <t>FESTE FESTE</t>
  </si>
  <si>
    <t>FITNESS FITNESS</t>
  </si>
  <si>
    <t>NUOTO NUOTO</t>
  </si>
  <si>
    <t>NUOTO LUDICO NUOTO LUDICO</t>
  </si>
  <si>
    <t>PALLACANESTRO PALLACANESTRO</t>
  </si>
  <si>
    <t>PALLANUOTO PALLANUOTO</t>
  </si>
  <si>
    <t>PALLAVOLO PALLAVOLO</t>
  </si>
  <si>
    <t>PATTINAGGIO ROTELLE (Roller) PATTINAGGIO ROTELLE (Roller)</t>
  </si>
  <si>
    <t>SPORT DI SQUADRA SPORT DI SQUADRA</t>
  </si>
  <si>
    <t>SUBACQUEA SUBACQUEA</t>
  </si>
  <si>
    <t>TENNIS TENNIS</t>
  </si>
  <si>
    <t>VELA VELA</t>
  </si>
  <si>
    <t>YOGA YOGA</t>
  </si>
  <si>
    <t xml:space="preserve">#abs </t>
  </si>
  <si>
    <t xml:space="preserve">#active </t>
  </si>
  <si>
    <t xml:space="preserve">#beastmode </t>
  </si>
  <si>
    <t xml:space="preserve">#bestoftheday </t>
  </si>
  <si>
    <t>#bodybuilding</t>
  </si>
  <si>
    <t xml:space="preserve">#cardio </t>
  </si>
  <si>
    <t xml:space="preserve">#cleaneating </t>
  </si>
  <si>
    <t xml:space="preserve">#determination </t>
  </si>
  <si>
    <t xml:space="preserve">#diet </t>
  </si>
  <si>
    <t xml:space="preserve">#eatclean </t>
  </si>
  <si>
    <t xml:space="preserve">#exercise </t>
  </si>
  <si>
    <t xml:space="preserve">#fit </t>
  </si>
  <si>
    <t xml:space="preserve">#fitfam </t>
  </si>
  <si>
    <t xml:space="preserve">#fitness </t>
  </si>
  <si>
    <t xml:space="preserve">#fitnessaddict </t>
  </si>
  <si>
    <t xml:space="preserve">#fitnessfreak </t>
  </si>
  <si>
    <t xml:space="preserve">#fitnessmodel </t>
  </si>
  <si>
    <t xml:space="preserve">#fitspo </t>
  </si>
  <si>
    <t xml:space="preserve">#foodgasm </t>
  </si>
  <si>
    <t xml:space="preserve">#getfit </t>
  </si>
  <si>
    <t xml:space="preserve">#getmoving </t>
  </si>
  <si>
    <t xml:space="preserve">#gym </t>
  </si>
  <si>
    <t xml:space="preserve">#health </t>
  </si>
  <si>
    <t xml:space="preserve">#healthy </t>
  </si>
  <si>
    <t xml:space="preserve">#healthychoices </t>
  </si>
  <si>
    <t xml:space="preserve">#healthylife </t>
  </si>
  <si>
    <t xml:space="preserve">#instadaily </t>
  </si>
  <si>
    <t xml:space="preserve">#instafit </t>
  </si>
  <si>
    <t xml:space="preserve">#instafitness </t>
  </si>
  <si>
    <t>#instagood</t>
  </si>
  <si>
    <t>giudizio</t>
  </si>
  <si>
    <t>allegato</t>
  </si>
  <si>
    <t>www.</t>
  </si>
  <si>
    <t>.com</t>
  </si>
  <si>
    <t>.it</t>
  </si>
  <si>
    <t>.fr</t>
  </si>
  <si>
    <t>.org</t>
  </si>
  <si>
    <t>.en</t>
  </si>
  <si>
    <t>.de</t>
  </si>
  <si>
    <t>risposta</t>
  </si>
  <si>
    <t>cerchia</t>
  </si>
  <si>
    <t>Quarta zona - Giudecca</t>
  </si>
  <si>
    <t>Terza zona - Tolomea</t>
  </si>
  <si>
    <t>Seconda zona - Antenora</t>
  </si>
  <si>
    <t>Prima zona - Caina</t>
  </si>
  <si>
    <t>Nono cerchio - Tradimento</t>
  </si>
  <si>
    <t>Decima bolgia - Falsari</t>
  </si>
  <si>
    <t>Nona bolgia - Seminatori di discordia</t>
  </si>
  <si>
    <t>Ottava bolgia - Consiglieri fraudolenti</t>
  </si>
  <si>
    <t>Settima bolgia - Ladri</t>
  </si>
  <si>
    <t>Sesta bolgia - Ipocriti</t>
  </si>
  <si>
    <t>Quinta bolgia - Barattieri</t>
  </si>
  <si>
    <t>Quarta bolgia - Maghi e indovini</t>
  </si>
  <si>
    <t>Terza bolgia - Simoniaci</t>
  </si>
  <si>
    <t>Seconda bolgia - Adulatori e lusingatori</t>
  </si>
  <si>
    <t>Prima bolgia - Ruffiani e seduttori</t>
  </si>
  <si>
    <t>Ottavo cerchio - Fraudolenza (Malebolge)</t>
  </si>
  <si>
    <t>Terzo girone - Bestemmiatori, sodomiti e usurai</t>
  </si>
  <si>
    <t>Secondo girone - Suicidi e scialacquatori</t>
  </si>
  <si>
    <t>Primo girone - Omicidi</t>
  </si>
  <si>
    <t>Settimo cerchio - Violenza</t>
  </si>
  <si>
    <t>Sesto cerchio - Eretici ed epicurei</t>
  </si>
  <si>
    <t>Quinto cerchio - Iracondi e accidiosi</t>
  </si>
  <si>
    <t>Quarto cerchio - Avari e prodighi</t>
  </si>
  <si>
    <t>Terzo cerchio - Golosi</t>
  </si>
  <si>
    <t>Secondo cerchio - Lussuriosi</t>
  </si>
  <si>
    <t>Primo cerchio - Limbo</t>
  </si>
  <si>
    <t>thread</t>
  </si>
  <si>
    <t>iscrizione</t>
  </si>
  <si>
    <t>attrezzatura</t>
  </si>
  <si>
    <t>spogliatoio</t>
  </si>
  <si>
    <t>nord</t>
  </si>
  <si>
    <t>nord-est</t>
  </si>
  <si>
    <t>est</t>
  </si>
  <si>
    <t>sud-est</t>
  </si>
  <si>
    <t>sud</t>
  </si>
  <si>
    <t>sud-ovest</t>
  </si>
  <si>
    <t>ovest</t>
  </si>
  <si>
    <t>nord-ovest</t>
  </si>
  <si>
    <t>responsabile</t>
  </si>
  <si>
    <t>turno</t>
  </si>
  <si>
    <t>personal trainer</t>
  </si>
  <si>
    <t>bagnino</t>
  </si>
  <si>
    <t>magazziniere</t>
  </si>
  <si>
    <t>desk</t>
  </si>
  <si>
    <t>medico</t>
  </si>
  <si>
    <t>nutrizionista</t>
  </si>
  <si>
    <t>istruttore</t>
  </si>
  <si>
    <t>direttore</t>
  </si>
  <si>
    <t>possibilita_accesso</t>
  </si>
  <si>
    <t>calendario_centro</t>
  </si>
  <si>
    <t>ordine</t>
  </si>
  <si>
    <t>prodotto_ordinato</t>
  </si>
  <si>
    <t>fornitore</t>
  </si>
  <si>
    <t>s.n.c.</t>
  </si>
  <si>
    <t>s.a.s.</t>
  </si>
  <si>
    <t>s.p.a.</t>
  </si>
  <si>
    <t>s.a.p.a.</t>
  </si>
  <si>
    <t>s.r.l.</t>
  </si>
  <si>
    <t>COMPRESSE</t>
  </si>
  <si>
    <t>LIQUID</t>
  </si>
  <si>
    <t>DI</t>
  </si>
  <si>
    <t>NUTRI</t>
  </si>
  <si>
    <t>NUTREND</t>
  </si>
  <si>
    <t>CAPSULE</t>
  </si>
  <si>
    <t>SUPP</t>
  </si>
  <si>
    <t>LABS</t>
  </si>
  <si>
    <t>POLVERE</t>
  </si>
  <si>
    <t>NUTRICOSMETICS</t>
  </si>
  <si>
    <t>ASOLI</t>
  </si>
  <si>
    <t>FITNESS</t>
  </si>
  <si>
    <t>VITAMIN</t>
  </si>
  <si>
    <t>BODY</t>
  </si>
  <si>
    <t>NUTRAMIS</t>
  </si>
  <si>
    <t>NUTRYTEC</t>
  </si>
  <si>
    <t>MLO</t>
  </si>
  <si>
    <t>EVOTECH</t>
  </si>
  <si>
    <t>PURE</t>
  </si>
  <si>
    <t>ISUPPLEMEMENTS</t>
  </si>
  <si>
    <t>NAMED</t>
  </si>
  <si>
    <t>PHARMA</t>
  </si>
  <si>
    <t>PROTEIN</t>
  </si>
  <si>
    <t>EXTRA</t>
  </si>
  <si>
    <t>ISOLATE</t>
  </si>
  <si>
    <t>ALL</t>
  </si>
  <si>
    <t>B.N.O.</t>
  </si>
  <si>
    <t>HB</t>
  </si>
  <si>
    <t>Max product</t>
  </si>
  <si>
    <t>Cheritona</t>
  </si>
  <si>
    <t>Angolia max</t>
  </si>
  <si>
    <t>Pawer char</t>
  </si>
  <si>
    <t>Otari fit</t>
  </si>
  <si>
    <t>Leg grows</t>
  </si>
  <si>
    <t>Agamennon</t>
  </si>
  <si>
    <t>Eliax</t>
  </si>
  <si>
    <t>Oritan</t>
  </si>
  <si>
    <t>Maligulax</t>
  </si>
  <si>
    <t>Carige</t>
  </si>
  <si>
    <t>Botalix</t>
  </si>
  <si>
    <t>Vanclif</t>
  </si>
  <si>
    <t>frig</t>
  </si>
  <si>
    <t>ghit</t>
  </si>
  <si>
    <t>B1</t>
  </si>
  <si>
    <t>C1</t>
  </si>
  <si>
    <t>D1</t>
  </si>
  <si>
    <t>C2</t>
  </si>
  <si>
    <t>D2</t>
  </si>
  <si>
    <t>D3</t>
  </si>
  <si>
    <t>A10</t>
  </si>
  <si>
    <t>A11</t>
  </si>
  <si>
    <t>B11</t>
  </si>
  <si>
    <t>C11</t>
  </si>
  <si>
    <t>A12</t>
  </si>
  <si>
    <t>B12</t>
  </si>
  <si>
    <t>C12</t>
  </si>
  <si>
    <t>D12</t>
  </si>
  <si>
    <t>A13</t>
  </si>
  <si>
    <t>B13</t>
  </si>
  <si>
    <t>C13</t>
  </si>
  <si>
    <t>D13</t>
  </si>
  <si>
    <t>A14</t>
  </si>
  <si>
    <t>B14</t>
  </si>
  <si>
    <t>C14</t>
  </si>
  <si>
    <t>D14</t>
  </si>
  <si>
    <t>A15</t>
  </si>
  <si>
    <t>B15</t>
  </si>
  <si>
    <t>C15</t>
  </si>
  <si>
    <t>D15</t>
  </si>
  <si>
    <t>A16</t>
  </si>
  <si>
    <t>B16</t>
  </si>
  <si>
    <t>C16</t>
  </si>
  <si>
    <t>A18</t>
  </si>
  <si>
    <t>B18</t>
  </si>
  <si>
    <t>C18</t>
  </si>
  <si>
    <t>D18</t>
  </si>
  <si>
    <t>A19</t>
  </si>
  <si>
    <t>Attrezzatura</t>
  </si>
  <si>
    <t>Link esterno</t>
  </si>
  <si>
    <t>Macchinario</t>
  </si>
  <si>
    <t>Un ordine medio da parte di un centro coinvolge 20 integratori.</t>
  </si>
  <si>
    <t>Pagamento rateizzato</t>
  </si>
  <si>
    <t>Si ipotizzano esistenti 20 varianti di combinazioni di esercizi per le 4 zone del corpo solitamente allenate in una sessione (pettorali e tricipiti, dorsali e bicipiti, bambe e spalle, lombari e addominali) da combinare con 6 giorni settimanali.</t>
  </si>
  <si>
    <t>In media esiste una cerchia per amicizia.</t>
  </si>
  <si>
    <t>Gli integratori non acquistati sono conservati nel magazzino.</t>
  </si>
  <si>
    <t>Scheda alimentazione associata</t>
  </si>
  <si>
    <t>Si ipotizzano 3 sessioni per scheda.</t>
  </si>
  <si>
    <t>Supporto</t>
  </si>
  <si>
    <t>In media un esercizio su due necessita di un’attrezzatura</t>
  </si>
  <si>
    <t>In media ogni cliente ha un tutor.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</si>
</sst>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 &quot;al giorno&quot;"/>
    <numFmt numFmtId="165" formatCode="#,##0\ &quot;al giorno&quot;"/>
    <numFmt numFmtId="166" formatCode="#,##0\ &quot;a settimana&quot;"/>
    <numFmt numFmtId="167" formatCode="############"/>
    <numFmt numFmtId="168" formatCode="yyyy/mm/dd"/>
    <numFmt numFmtId="169" formatCode="mm\:ss"/>
    <numFmt numFmtId="170" formatCode="hh\:mm\:ss"/>
    <numFmt numFmtId="171" formatCode="yyyy\-mm\-dd\ hh\:mm\:ss"/>
    <numFmt numFmtId="172" formatCode="yyyy\-mm\-dd"/>
  </numFmts>
  <fonts count="11" x14ac:knownFonts="1">
    <font>
      <sz val="11"/>
      <color theme="1"/>
      <name val="Calibri"/>
      <family val="2"/>
      <scheme val="minor"/>
    </font>
    <font>
      <sz val="9"/>
      <color rgb="FF333333"/>
      <name val="Verdana"/>
      <family val="2"/>
    </font>
    <font>
      <sz val="11"/>
      <color theme="1"/>
      <name val="Courier New"/>
      <family val="3"/>
    </font>
    <font>
      <i/>
      <sz val="11"/>
      <color rgb="FF222222"/>
      <name val="Arial"/>
      <family val="2"/>
    </font>
    <font>
      <sz val="10"/>
      <color rgb="FF000000"/>
      <name val="Arial"/>
      <family val="2"/>
    </font>
    <font>
      <b/>
      <sz val="10"/>
      <color rgb="FF000000"/>
      <name val="Arial"/>
      <family val="2"/>
    </font>
    <font>
      <sz val="10"/>
      <color rgb="FF333333"/>
      <name val="Verdana"/>
      <family val="2"/>
    </font>
    <font>
      <b/>
      <sz val="11"/>
      <color theme="1"/>
      <name val="Calibri"/>
      <family val="2"/>
    </font>
    <font>
      <b/>
      <sz val="11"/>
      <color rgb="FF000000"/>
      <name val="Calibri"/>
      <family val="2"/>
    </font>
    <font>
      <sz val="11"/>
      <color rgb="FF000000"/>
      <name val="Calibri"/>
      <family val="2"/>
    </font>
    <font>
      <i/>
      <sz val="11"/>
      <color rgb="FF000000"/>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1">
    <xf numFmtId="0" fontId="0" fillId="0" borderId="0"/>
  </cellStyleXfs>
  <cellXfs count="88">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0" fillId="0" borderId="0" xfId="0" applyAlignment="1"/>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xf>
    <xf numFmtId="164" fontId="0" fillId="0" borderId="0" xfId="0" applyNumberFormat="1"/>
    <xf numFmtId="165" fontId="0" fillId="0" borderId="0" xfId="0" applyNumberFormat="1" applyAlignment="1">
      <alignment horizontal="right" vertical="center"/>
    </xf>
    <xf numFmtId="0" fontId="0" fillId="0" borderId="0" xfId="0" applyBorder="1"/>
    <xf numFmtId="0" fontId="0" fillId="0" borderId="1" xfId="0" applyBorder="1"/>
    <xf numFmtId="0" fontId="0" fillId="0" borderId="0" xfId="0" applyBorder="1" applyAlignment="1">
      <alignment horizontal="left"/>
    </xf>
    <xf numFmtId="0" fontId="0" fillId="0" borderId="0"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2" xfId="0" applyBorder="1"/>
    <xf numFmtId="0" fontId="0" fillId="0" borderId="2" xfId="0" applyBorder="1" applyAlignment="1">
      <alignment horizontal="left"/>
    </xf>
    <xf numFmtId="0" fontId="0" fillId="0" borderId="2" xfId="0" applyBorder="1" applyAlignment="1">
      <alignment horizontal="center"/>
    </xf>
    <xf numFmtId="0" fontId="0" fillId="0" borderId="0" xfId="0" applyAlignment="1">
      <alignment wrapText="1"/>
    </xf>
    <xf numFmtId="0" fontId="0" fillId="0" borderId="0" xfId="0"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center"/>
    </xf>
    <xf numFmtId="166" fontId="0" fillId="0" borderId="0" xfId="0" applyNumberFormat="1" applyAlignment="1">
      <alignment horizontal="right"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applyBorder="1" applyAlignment="1">
      <alignment vertical="center" wrapText="1"/>
    </xf>
    <xf numFmtId="3" fontId="0" fillId="0" borderId="0" xfId="0" applyNumberFormat="1" applyFill="1" applyAlignment="1">
      <alignment horizontal="center" vertical="center"/>
    </xf>
    <xf numFmtId="0" fontId="0" fillId="0" borderId="0" xfId="0" applyFill="1" applyAlignment="1">
      <alignment horizontal="left"/>
    </xf>
    <xf numFmtId="0" fontId="0" fillId="0" borderId="1" xfId="0" applyFill="1" applyBorder="1" applyAlignment="1">
      <alignment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xf>
    <xf numFmtId="0" fontId="0" fillId="0" borderId="1" xfId="0" applyFill="1" applyBorder="1" applyAlignment="1">
      <alignment horizontal="center"/>
    </xf>
    <xf numFmtId="0" fontId="0" fillId="0" borderId="1" xfId="0" applyFill="1" applyBorder="1" applyAlignment="1">
      <alignment wrapText="1"/>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Alignment="1">
      <alignment horizontal="left" vertical="top" wrapText="1"/>
    </xf>
    <xf numFmtId="0" fontId="0" fillId="0" borderId="0" xfId="0" applyAlignment="1">
      <alignment horizontal="right" vertical="center"/>
    </xf>
    <xf numFmtId="3" fontId="0" fillId="0" borderId="0" xfId="0" applyNumberFormat="1" applyAlignment="1">
      <alignment horizontal="right" vertical="center"/>
    </xf>
    <xf numFmtId="0" fontId="0" fillId="0" borderId="0" xfId="0" quotePrefix="1"/>
    <xf numFmtId="167" fontId="0" fillId="0" borderId="0" xfId="0" applyNumberFormat="1"/>
    <xf numFmtId="14" fontId="0" fillId="0" borderId="0" xfId="0" applyNumberFormat="1"/>
    <xf numFmtId="1" fontId="0" fillId="0" borderId="0" xfId="0" applyNumberFormat="1"/>
    <xf numFmtId="168" fontId="0" fillId="0" borderId="0" xfId="0" applyNumberFormat="1"/>
    <xf numFmtId="3" fontId="0" fillId="0" borderId="0" xfId="0" applyNumberFormat="1"/>
    <xf numFmtId="0" fontId="1" fillId="0" borderId="0" xfId="0" applyFont="1"/>
    <xf numFmtId="1" fontId="0" fillId="0" borderId="0" xfId="0" quotePrefix="1" applyNumberFormat="1"/>
    <xf numFmtId="0" fontId="2" fillId="0" borderId="0" xfId="0" applyFont="1"/>
    <xf numFmtId="169" fontId="0" fillId="0" borderId="0" xfId="0" applyNumberFormat="1"/>
    <xf numFmtId="170" fontId="0" fillId="0" borderId="0" xfId="0" applyNumberFormat="1"/>
    <xf numFmtId="171" fontId="0" fillId="0" borderId="0" xfId="0" applyNumberFormat="1"/>
    <xf numFmtId="0" fontId="3" fillId="0" borderId="0" xfId="0" applyFont="1"/>
    <xf numFmtId="172" fontId="0" fillId="0" borderId="0" xfId="0" applyNumberFormat="1"/>
    <xf numFmtId="0" fontId="5" fillId="0" borderId="0" xfId="0" applyFont="1"/>
    <xf numFmtId="0" fontId="6" fillId="0" borderId="0" xfId="0" applyFont="1"/>
    <xf numFmtId="167" fontId="0" fillId="0" borderId="0" xfId="0" quotePrefix="1" applyNumberFormat="1"/>
    <xf numFmtId="0" fontId="8" fillId="2" borderId="0" xfId="0" applyFont="1" applyFill="1" applyAlignment="1">
      <alignment vertical="center"/>
    </xf>
    <xf numFmtId="0" fontId="9" fillId="2" borderId="0" xfId="0" applyFont="1" applyFill="1" applyAlignment="1">
      <alignment horizontal="center" vertical="center"/>
    </xf>
    <xf numFmtId="3" fontId="9" fillId="2" borderId="0" xfId="0" applyNumberFormat="1" applyFont="1" applyFill="1" applyAlignment="1">
      <alignment horizontal="right" vertical="center"/>
    </xf>
    <xf numFmtId="0" fontId="10" fillId="2" borderId="0" xfId="0" applyFont="1" applyFill="1" applyAlignment="1">
      <alignment vertical="center" wrapText="1"/>
    </xf>
    <xf numFmtId="0" fontId="9" fillId="2" borderId="0" xfId="0" applyFont="1" applyFill="1" applyAlignment="1">
      <alignment horizontal="right" vertical="center"/>
    </xf>
    <xf numFmtId="0" fontId="7" fillId="2" borderId="0" xfId="0" applyFont="1" applyFill="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0" fillId="2" borderId="0" xfId="0" applyNumberFormat="1" applyFill="1" applyBorder="1" applyAlignment="1">
      <alignment horizontal="right" vertical="center"/>
    </xf>
    <xf numFmtId="0" fontId="0" fillId="2" borderId="0" xfId="0" applyFill="1" applyBorder="1" applyAlignment="1">
      <alignment wrapText="1"/>
    </xf>
    <xf numFmtId="0" fontId="0" fillId="2" borderId="0" xfId="0" applyFill="1" applyBorder="1"/>
    <xf numFmtId="0" fontId="0" fillId="0" borderId="0" xfId="0"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center" vertical="top" wrapText="1"/>
    </xf>
  </cellXfs>
  <cellStyles count="1">
    <cellStyle name="Normale" xfId="0" builtinId="0"/>
  </cellStyles>
  <dxfs count="33">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5" formatCode="#,##0\ &quot;al giorno&quot;"/>
      <alignment horizontal="right" vertical="center" textRotation="0" wrapText="0" indent="0" justifyLastLine="0" shrinkToFit="0" readingOrder="0"/>
    </dxf>
    <dxf>
      <numFmt numFmtId="165" formatCode="#,##0\ &quot;al giorno&quot;"/>
      <alignment horizontal="righ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ill>
        <patternFill patternType="solid">
          <fgColor indexed="64"/>
          <bgColor theme="0"/>
        </patternFill>
      </fill>
      <alignment horizontal="general" vertical="bottom"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numFmt numFmtId="3" formatCode="#,##0"/>
      <fill>
        <patternFill patternType="solid">
          <fgColor indexed="64"/>
          <bgColor theme="0"/>
        </patternFill>
      </fill>
      <alignment horizontal="right" vertical="center" textRotation="0" wrapText="0" indent="0" justifyLastLine="0" shrinkToFit="0" readingOrder="0"/>
      <border diagonalUp="0" diagonalDown="0" outline="0">
        <left/>
        <right/>
        <top/>
        <bottom/>
      </border>
    </dxf>
    <dxf>
      <numFmt numFmtId="3" formatCode="#,##0"/>
      <alignment horizontal="right" vertical="center" textRotation="0" wrapText="0" indent="0" justifyLastLine="0" shrinkToFit="0" readingOrder="0"/>
    </dxf>
    <dxf>
      <fill>
        <patternFill patternType="solid">
          <fgColor indexed="64"/>
          <bgColor theme="0"/>
        </patternFill>
      </fill>
      <border diagonalUp="0" diagonalDown="0" outline="0">
        <left/>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right/>
        <top/>
        <bottom/>
      </border>
    </dxf>
    <dxf>
      <alignment horizontal="left" vertical="center"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2"/>
      <tableStyleElement type="headerRow"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Tavola dei volumi</cx:v>
        </cx:txData>
      </cx:tx>
      <cx:txPr>
        <a:bodyPr spcFirstLastPara="1" vertOverflow="ellipsis" horzOverflow="overflow" wrap="square" lIns="0" tIns="0" rIns="0" bIns="0" anchor="ctr" anchorCtr="1"/>
        <a:lstStyle/>
        <a:p>
          <a:pPr algn="ctr" rtl="0">
            <a:defRPr/>
          </a:pPr>
          <a:r>
            <a:rPr lang="it-IT" sz="1800" b="1" i="0" u="none" strike="noStrike" kern="1200" baseline="0">
              <a:solidFill>
                <a:sysClr val="windowText" lastClr="000000">
                  <a:lumMod val="75000"/>
                  <a:lumOff val="25000"/>
                </a:sysClr>
              </a:solidFill>
              <a:latin typeface="Calibri" panose="020F0502020204030204"/>
            </a:rPr>
            <a:t>Tavola dei volumi</a:t>
          </a:r>
        </a:p>
      </cx:txPr>
    </cx:title>
    <cx:plotArea>
      <cx:plotAreaRegion>
        <cx:series layoutId="treemap" uniqueId="{89AAF285-905F-469F-99E5-60098BD186DB}">
          <cx:dataLabels pos="inEnd">
            <cx:numFmt formatCode="#.##" sourceLinked="0"/>
            <cx:visibility seriesName="0" categoryName="1" value="1"/>
            <cx:separator>, </cx:separator>
          </cx:dataLabels>
          <cx:dataId val="0"/>
          <cx:layoutPr>
            <cx:parentLabelLayout val="overlapping"/>
          </cx:layoutPr>
        </cx:series>
      </cx:plotAreaRegion>
    </cx:plotArea>
    <cx:legend pos="t" align="ctr"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Tavola dei volumi</cx:v>
        </cx:txData>
      </cx:tx>
      <cx:txPr>
        <a:bodyPr spcFirstLastPara="1" vertOverflow="ellipsis" horzOverflow="overflow" wrap="square" lIns="0" tIns="0" rIns="0" bIns="0" anchor="ctr" anchorCtr="1"/>
        <a:lstStyle/>
        <a:p>
          <a:pPr algn="ctr" rtl="0">
            <a:defRPr/>
          </a:pPr>
          <a:r>
            <a:rPr lang="it-IT" sz="1800" b="1" i="0" u="none" strike="noStrike" kern="1200" baseline="0">
              <a:solidFill>
                <a:sysClr val="windowText" lastClr="000000">
                  <a:lumMod val="75000"/>
                  <a:lumOff val="25000"/>
                </a:sysClr>
              </a:solidFill>
              <a:latin typeface="Calibri" panose="020F0502020204030204"/>
            </a:rPr>
            <a:t>Tavola dei volumi</a:t>
          </a:r>
        </a:p>
      </cx:txPr>
    </cx:title>
    <cx:plotArea>
      <cx:plotAreaRegion>
        <cx:series layoutId="treemap" uniqueId="{00000003-CD2D-4A37-BD97-1DD626ACB5CF}">
          <cx:tx>
            <cx:txData>
              <cx:f/>
              <cx:v/>
            </cx:txData>
          </cx:tx>
          <cx:dataPt idx="20">
            <cx:spPr>
              <a:solidFill>
                <a:srgbClr val="70AD47"/>
              </a:solidFill>
            </cx:spPr>
          </cx:dataPt>
          <cx:dataPt idx="42">
            <cx:spPr>
              <a:solidFill>
                <a:srgbClr val="E7E6E6">
                  <a:lumMod val="50000"/>
                </a:srgbClr>
              </a:solidFill>
            </cx:spPr>
          </cx:dataPt>
          <cx:dataPt idx="58">
            <cx:spPr>
              <a:solidFill>
                <a:srgbClr val="FFC000">
                  <a:lumMod val="50000"/>
                </a:srgbClr>
              </a:solidFill>
            </cx:spPr>
          </cx:dataPt>
          <cx:dataLabels pos="inEnd">
            <cx:visibility seriesName="0" categoryName="1" value="1"/>
            <cx:separator>, </cx:separator>
            <cx:dataLabel idx="20">
              <cx:visibility seriesName="0" categoryName="1" value="1"/>
              <cx:separator>, </cx:separato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281605</xdr:colOff>
      <xdr:row>104</xdr:row>
      <xdr:rowOff>30648</xdr:rowOff>
    </xdr:from>
    <xdr:to>
      <xdr:col>4</xdr:col>
      <xdr:colOff>173519</xdr:colOff>
      <xdr:row>133</xdr:row>
      <xdr:rowOff>161757</xdr:rowOff>
    </xdr:to>
    <mc:AlternateContent xmlns:mc="http://schemas.openxmlformats.org/markup-compatibility/2006">
      <mc:Choice xmlns:cx1="http://schemas.microsoft.com/office/drawing/2015/9/8/chartex" Requires="cx1">
        <xdr:graphicFrame macro="">
          <xdr:nvGraphicFramePr>
            <xdr:cNvPr id="9" name="Grafico 8">
              <a:extLst>
                <a:ext uri="{FF2B5EF4-FFF2-40B4-BE49-F238E27FC236}">
                  <a16:creationId xmlns:a16="http://schemas.microsoft.com/office/drawing/2014/main" id="{A0DDA8AB-F65B-4CC6-AA34-A8414571A9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605" y="24605148"/>
              <a:ext cx="9635989" cy="5655609"/>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0</xdr:col>
      <xdr:colOff>86136</xdr:colOff>
      <xdr:row>197</xdr:row>
      <xdr:rowOff>158200</xdr:rowOff>
    </xdr:from>
    <xdr:to>
      <xdr:col>4</xdr:col>
      <xdr:colOff>0</xdr:colOff>
      <xdr:row>226</xdr:row>
      <xdr:rowOff>173935</xdr:rowOff>
    </xdr:to>
    <mc:AlternateContent xmlns:mc="http://schemas.openxmlformats.org/markup-compatibility/2006">
      <mc:Choice xmlns:cx1="http://schemas.microsoft.com/office/drawing/2015/9/8/chartex" Requires="cx1">
        <xdr:graphicFrame macro="">
          <xdr:nvGraphicFramePr>
            <xdr:cNvPr id="7" name="Grafico 6">
              <a:extLst>
                <a:ext uri="{FF2B5EF4-FFF2-40B4-BE49-F238E27FC236}">
                  <a16:creationId xmlns:a16="http://schemas.microsoft.com/office/drawing/2014/main" id="{4A54F695-D99A-4CE3-AF44-5A1F7E909E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136" y="45687700"/>
              <a:ext cx="9657939" cy="5540235"/>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tables/table1.xml><?xml version="1.0" encoding="utf-8"?>
<table xmlns="http://schemas.openxmlformats.org/spreadsheetml/2006/main" id="2" name="Tabella2" displayName="Tabella2" ref="A1:D99" totalsRowCount="1">
  <autoFilter ref="A1:D98"/>
  <sortState ref="A2:D98">
    <sortCondition descending="1" ref="C1:C98"/>
  </sortState>
  <tableColumns count="4">
    <tableColumn id="1" name="Nome" dataDxfId="30" totalsRowDxfId="29"/>
    <tableColumn id="2" name="E/R" totalsRowDxfId="28"/>
    <tableColumn id="3" name="Numero istanze" dataDxfId="27" totalsRowDxfId="26"/>
    <tableColumn id="4" name="Motivazione" dataDxfId="25" totalsRowDxfId="24"/>
  </tableColumns>
  <tableStyleInfo name="TableStyleMedium2" showFirstColumn="1" showLastColumn="0" showRowStripes="0" showColumnStripes="1"/>
</table>
</file>

<file path=xl/tables/table2.xml><?xml version="1.0" encoding="utf-8"?>
<table xmlns="http://schemas.openxmlformats.org/spreadsheetml/2006/main" id="5" name="Tabella26" displayName="Tabella26" ref="A137:D197" totalsRowCount="1">
  <autoFilter ref="A137:D196"/>
  <sortState ref="A138:D196">
    <sortCondition ref="A1:A98"/>
  </sortState>
  <tableColumns count="4">
    <tableColumn id="1" name="Nome" totalsRowLabel="Totale" dataDxfId="23" totalsRowDxfId="22"/>
    <tableColumn id="2" name="E/R" totalsRowFunction="count"/>
    <tableColumn id="3" name="Numero istanze" totalsRowFunction="sum" dataDxfId="21" totalsRowDxfId="20"/>
    <tableColumn id="4" name="Motivazione" dataDxfId="19" totalsRowDxfId="18"/>
  </tableColumns>
  <tableStyleInfo name="TableStyleMedium2" showFirstColumn="1" showLastColumn="0" showRowStripes="0" showColumnStripes="1"/>
</table>
</file>

<file path=xl/tables/table3.xml><?xml version="1.0" encoding="utf-8"?>
<table xmlns="http://schemas.openxmlformats.org/spreadsheetml/2006/main" id="3" name="Tabella3" displayName="Tabella3" ref="B3:E12" totalsRowCount="1">
  <autoFilter ref="B3:E11"/>
  <tableColumns count="4">
    <tableColumn id="1" name="Operazione" totalsRowLabel="Totale" dataDxfId="17" totalsRowDxfId="16"/>
    <tableColumn id="2" name="Tipo" dataDxfId="15" totalsRowDxfId="14"/>
    <tableColumn id="3" name="Frequenza" totalsRowFunction="sum" dataDxfId="13" totalsRowDxfId="12"/>
    <tableColumn id="4" name="Motivazione" dataDxfId="11" totalsRowDxfId="10"/>
  </tableColumns>
  <tableStyleInfo name="TableStyleMedium6" showFirstColumn="1" showLastColumn="0" showRowStripes="0" showColumnStripes="1"/>
</table>
</file>

<file path=xl/tables/table4.xml><?xml version="1.0" encoding="utf-8"?>
<table xmlns="http://schemas.openxmlformats.org/spreadsheetml/2006/main" id="4" name="Tabella4" displayName="Tabella4" ref="H3:M52" totalsRowShown="0">
  <autoFilter ref="H3:M52"/>
  <tableColumns count="6">
    <tableColumn id="1" name="Operazione"/>
    <tableColumn id="2" name="Concetto" dataDxfId="9"/>
    <tableColumn id="3" name="Costrutto" dataDxfId="8"/>
    <tableColumn id="4" name="Accessi" dataDxfId="7"/>
    <tableColumn id="5" name="Tipo" dataDxfId="6"/>
    <tableColumn id="6" name="Motivazione" dataDxfId="5"/>
  </tableColumns>
  <tableStyleInfo name="TableStyleMedium6" showFirstColumn="1" showLastColumn="0" showRowStripes="0" showColumnStripes="1"/>
</table>
</file>

<file path=xl/tables/table5.xml><?xml version="1.0" encoding="utf-8"?>
<table xmlns="http://schemas.openxmlformats.org/spreadsheetml/2006/main" id="7" name="Tabella48" displayName="Tabella48" ref="H57:N99" totalsRowShown="0">
  <autoFilter ref="H57:N99"/>
  <tableColumns count="7">
    <tableColumn id="1" name="Operazione"/>
    <tableColumn id="2" name="Concetto" dataDxfId="4"/>
    <tableColumn id="3" name="Costrutto" dataDxfId="3"/>
    <tableColumn id="4" name="Accessi" dataDxfId="2"/>
    <tableColumn id="5" name="Tipo" dataDxfId="1"/>
    <tableColumn id="6" name="Motivazione" dataDxfId="0"/>
    <tableColumn id="7" name="Ridonzanze aggiunte"/>
  </tableColumns>
  <tableStyleInfo name="TableStyleMedium6" showFirstColumn="1" showLastColumn="0" showRowStripes="0" showColumnStripes="1"/>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
  <sheetViews>
    <sheetView tabSelected="1" topLeftCell="A103" zoomScale="115" zoomScaleNormal="115" workbookViewId="0">
      <selection activeCell="C94" sqref="C94"/>
    </sheetView>
  </sheetViews>
  <sheetFormatPr defaultRowHeight="15" x14ac:dyDescent="0.25"/>
  <cols>
    <col min="1" max="1" width="24.5703125" style="5" customWidth="1"/>
    <col min="2" max="2" width="14.5703125" customWidth="1"/>
    <col min="3" max="3" width="21.28515625" style="51" customWidth="1"/>
    <col min="4" max="4" width="85.7109375" style="19" customWidth="1"/>
    <col min="5" max="5" width="9.140625" customWidth="1"/>
  </cols>
  <sheetData>
    <row r="1" spans="1:4" x14ac:dyDescent="0.25">
      <c r="A1" s="5" t="s">
        <v>109</v>
      </c>
      <c r="B1" s="1" t="s">
        <v>110</v>
      </c>
      <c r="C1" s="51" t="s">
        <v>111</v>
      </c>
      <c r="D1" s="19" t="s">
        <v>112</v>
      </c>
    </row>
    <row r="2" spans="1:4" x14ac:dyDescent="0.25">
      <c r="A2" s="70" t="s">
        <v>19</v>
      </c>
      <c r="B2" s="71" t="s">
        <v>1</v>
      </c>
      <c r="C2" s="72">
        <v>276480000</v>
      </c>
      <c r="D2" s="73" t="s">
        <v>20</v>
      </c>
    </row>
    <row r="3" spans="1:4" ht="30" x14ac:dyDescent="0.25">
      <c r="A3" s="70" t="s">
        <v>129</v>
      </c>
      <c r="B3" s="71" t="s">
        <v>60</v>
      </c>
      <c r="C3" s="72">
        <v>138240000</v>
      </c>
      <c r="D3" s="73" t="s">
        <v>130</v>
      </c>
    </row>
    <row r="4" spans="1:4" x14ac:dyDescent="0.25">
      <c r="A4" s="70" t="s">
        <v>69</v>
      </c>
      <c r="B4" s="71" t="s">
        <v>60</v>
      </c>
      <c r="C4" s="72">
        <v>5760000</v>
      </c>
      <c r="D4" s="73" t="s">
        <v>70</v>
      </c>
    </row>
    <row r="5" spans="1:4" ht="30" x14ac:dyDescent="0.25">
      <c r="A5" s="70" t="s">
        <v>38</v>
      </c>
      <c r="B5" s="71" t="s">
        <v>1</v>
      </c>
      <c r="C5" s="72">
        <v>3840000</v>
      </c>
      <c r="D5" s="73" t="s">
        <v>39</v>
      </c>
    </row>
    <row r="6" spans="1:4" x14ac:dyDescent="0.25">
      <c r="A6" s="70" t="s">
        <v>44</v>
      </c>
      <c r="B6" s="71" t="s">
        <v>1</v>
      </c>
      <c r="C6" s="72">
        <v>1600000</v>
      </c>
      <c r="D6" s="73" t="s">
        <v>45</v>
      </c>
    </row>
    <row r="7" spans="1:4" x14ac:dyDescent="0.25">
      <c r="A7" s="70" t="s">
        <v>73</v>
      </c>
      <c r="B7" s="71" t="s">
        <v>60</v>
      </c>
      <c r="C7" s="72">
        <v>1280000</v>
      </c>
      <c r="D7" s="73" t="s">
        <v>90</v>
      </c>
    </row>
    <row r="8" spans="1:4" x14ac:dyDescent="0.25">
      <c r="A8" s="70" t="s">
        <v>101</v>
      </c>
      <c r="B8" s="71" t="s">
        <v>60</v>
      </c>
      <c r="C8" s="72">
        <v>1280000</v>
      </c>
      <c r="D8" s="73" t="s">
        <v>102</v>
      </c>
    </row>
    <row r="9" spans="1:4" x14ac:dyDescent="0.25">
      <c r="A9" s="70" t="s">
        <v>95</v>
      </c>
      <c r="B9" s="71" t="s">
        <v>1</v>
      </c>
      <c r="C9" s="72">
        <v>800000</v>
      </c>
      <c r="D9" s="73" t="s">
        <v>96</v>
      </c>
    </row>
    <row r="10" spans="1:4" x14ac:dyDescent="0.25">
      <c r="A10" s="70" t="s">
        <v>126</v>
      </c>
      <c r="B10" s="71" t="s">
        <v>1</v>
      </c>
      <c r="C10" s="72">
        <v>800000</v>
      </c>
      <c r="D10" s="73" t="s">
        <v>127</v>
      </c>
    </row>
    <row r="11" spans="1:4" x14ac:dyDescent="0.25">
      <c r="A11" s="70" t="s">
        <v>244</v>
      </c>
      <c r="B11" s="71" t="s">
        <v>60</v>
      </c>
      <c r="C11" s="72">
        <v>800000</v>
      </c>
      <c r="D11" s="73" t="s">
        <v>1601</v>
      </c>
    </row>
    <row r="12" spans="1:4" x14ac:dyDescent="0.25">
      <c r="A12" s="70" t="s">
        <v>68</v>
      </c>
      <c r="B12" s="71" t="s">
        <v>60</v>
      </c>
      <c r="C12" s="72">
        <v>720000</v>
      </c>
      <c r="D12" s="73" t="s">
        <v>1604</v>
      </c>
    </row>
    <row r="13" spans="1:4" x14ac:dyDescent="0.25">
      <c r="A13" s="70" t="s">
        <v>78</v>
      </c>
      <c r="B13" s="71" t="s">
        <v>60</v>
      </c>
      <c r="C13" s="72">
        <v>640000</v>
      </c>
      <c r="D13" s="73" t="s">
        <v>79</v>
      </c>
    </row>
    <row r="14" spans="1:4" ht="30" x14ac:dyDescent="0.25">
      <c r="A14" s="70" t="s">
        <v>103</v>
      </c>
      <c r="B14" s="71" t="s">
        <v>60</v>
      </c>
      <c r="C14" s="72">
        <v>640000</v>
      </c>
      <c r="D14" s="73" t="s">
        <v>104</v>
      </c>
    </row>
    <row r="15" spans="1:4" ht="30" x14ac:dyDescent="0.25">
      <c r="A15" s="70" t="s">
        <v>12</v>
      </c>
      <c r="B15" s="71" t="s">
        <v>1</v>
      </c>
      <c r="C15" s="72">
        <v>240000</v>
      </c>
      <c r="D15" s="73" t="s">
        <v>13</v>
      </c>
    </row>
    <row r="16" spans="1:4" x14ac:dyDescent="0.25">
      <c r="A16" s="70" t="s">
        <v>76</v>
      </c>
      <c r="B16" s="71" t="s">
        <v>60</v>
      </c>
      <c r="C16" s="72">
        <v>192000</v>
      </c>
      <c r="D16" s="73" t="s">
        <v>77</v>
      </c>
    </row>
    <row r="17" spans="1:4" x14ac:dyDescent="0.25">
      <c r="A17" s="70" t="s">
        <v>30</v>
      </c>
      <c r="B17" s="71" t="s">
        <v>1</v>
      </c>
      <c r="C17" s="72">
        <v>160000</v>
      </c>
      <c r="D17" s="73" t="s">
        <v>31</v>
      </c>
    </row>
    <row r="18" spans="1:4" x14ac:dyDescent="0.25">
      <c r="A18" s="70" t="s">
        <v>93</v>
      </c>
      <c r="B18" s="71" t="s">
        <v>60</v>
      </c>
      <c r="C18" s="72">
        <v>160000</v>
      </c>
      <c r="D18" s="73" t="s">
        <v>94</v>
      </c>
    </row>
    <row r="19" spans="1:4" x14ac:dyDescent="0.25">
      <c r="A19" s="70" t="s">
        <v>36</v>
      </c>
      <c r="B19" s="71" t="s">
        <v>1</v>
      </c>
      <c r="C19" s="72">
        <v>120000</v>
      </c>
      <c r="D19" s="73" t="s">
        <v>37</v>
      </c>
    </row>
    <row r="20" spans="1:4" x14ac:dyDescent="0.25">
      <c r="A20" s="70" t="s">
        <v>97</v>
      </c>
      <c r="B20" s="71" t="s">
        <v>60</v>
      </c>
      <c r="C20" s="72">
        <v>107000</v>
      </c>
      <c r="D20" s="73" t="s">
        <v>98</v>
      </c>
    </row>
    <row r="21" spans="1:4" x14ac:dyDescent="0.25">
      <c r="A21" s="70" t="s">
        <v>5</v>
      </c>
      <c r="B21" s="71" t="s">
        <v>1</v>
      </c>
      <c r="C21" s="72">
        <v>80000</v>
      </c>
      <c r="D21" s="73" t="s">
        <v>6</v>
      </c>
    </row>
    <row r="22" spans="1:4" x14ac:dyDescent="0.25">
      <c r="A22" s="70" t="s">
        <v>72</v>
      </c>
      <c r="B22" s="71" t="s">
        <v>1</v>
      </c>
      <c r="C22" s="72">
        <v>80000</v>
      </c>
      <c r="D22" s="73" t="s">
        <v>116</v>
      </c>
    </row>
    <row r="23" spans="1:4" ht="30" x14ac:dyDescent="0.25">
      <c r="A23" s="70" t="s">
        <v>107</v>
      </c>
      <c r="B23" s="71" t="s">
        <v>60</v>
      </c>
      <c r="C23" s="72">
        <v>80000</v>
      </c>
      <c r="D23" s="73" t="s">
        <v>108</v>
      </c>
    </row>
    <row r="24" spans="1:4" x14ac:dyDescent="0.25">
      <c r="A24" s="70" t="s">
        <v>67</v>
      </c>
      <c r="B24" s="71" t="s">
        <v>60</v>
      </c>
      <c r="C24" s="72">
        <v>80000</v>
      </c>
      <c r="D24" s="73" t="s">
        <v>1607</v>
      </c>
    </row>
    <row r="25" spans="1:4" ht="30" x14ac:dyDescent="0.25">
      <c r="A25" s="70" t="s">
        <v>56</v>
      </c>
      <c r="B25" s="71" t="s">
        <v>1</v>
      </c>
      <c r="C25" s="72">
        <v>74000</v>
      </c>
      <c r="D25" s="73" t="s">
        <v>113</v>
      </c>
    </row>
    <row r="26" spans="1:4" x14ac:dyDescent="0.25">
      <c r="A26" s="70" t="s">
        <v>1596</v>
      </c>
      <c r="B26" s="71" t="s">
        <v>1</v>
      </c>
      <c r="C26" s="72">
        <v>64000</v>
      </c>
      <c r="D26" s="73" t="s">
        <v>47</v>
      </c>
    </row>
    <row r="27" spans="1:4" x14ac:dyDescent="0.25">
      <c r="A27" s="70" t="s">
        <v>99</v>
      </c>
      <c r="B27" s="71" t="s">
        <v>60</v>
      </c>
      <c r="C27" s="72">
        <v>64000</v>
      </c>
      <c r="D27" s="73" t="s">
        <v>100</v>
      </c>
    </row>
    <row r="28" spans="1:4" x14ac:dyDescent="0.25">
      <c r="A28" s="70" t="s">
        <v>28</v>
      </c>
      <c r="B28" s="71" t="s">
        <v>1</v>
      </c>
      <c r="C28" s="72">
        <v>60000</v>
      </c>
      <c r="D28" s="73" t="s">
        <v>29</v>
      </c>
    </row>
    <row r="29" spans="1:4" x14ac:dyDescent="0.25">
      <c r="A29" s="70" t="s">
        <v>91</v>
      </c>
      <c r="B29" s="71" t="s">
        <v>1</v>
      </c>
      <c r="C29" s="72">
        <v>40000</v>
      </c>
      <c r="D29" s="73" t="s">
        <v>243</v>
      </c>
    </row>
    <row r="30" spans="1:4" x14ac:dyDescent="0.25">
      <c r="A30" s="70" t="s">
        <v>1599</v>
      </c>
      <c r="B30" s="71" t="s">
        <v>1</v>
      </c>
      <c r="C30" s="72">
        <v>40000</v>
      </c>
      <c r="D30" s="73" t="s">
        <v>35</v>
      </c>
    </row>
    <row r="31" spans="1:4" x14ac:dyDescent="0.25">
      <c r="A31" s="70" t="s">
        <v>121</v>
      </c>
      <c r="B31" s="71" t="s">
        <v>1</v>
      </c>
      <c r="C31" s="72">
        <v>40000</v>
      </c>
      <c r="D31" s="73" t="s">
        <v>27</v>
      </c>
    </row>
    <row r="32" spans="1:4" x14ac:dyDescent="0.25">
      <c r="A32" s="70" t="s">
        <v>204</v>
      </c>
      <c r="B32" s="71" t="s">
        <v>60</v>
      </c>
      <c r="C32" s="72">
        <v>40000</v>
      </c>
      <c r="D32" s="73" t="s">
        <v>242</v>
      </c>
    </row>
    <row r="33" spans="1:4" x14ac:dyDescent="0.25">
      <c r="A33" s="70" t="s">
        <v>84</v>
      </c>
      <c r="B33" s="71" t="s">
        <v>60</v>
      </c>
      <c r="C33" s="72">
        <v>40000</v>
      </c>
      <c r="D33" s="73" t="s">
        <v>85</v>
      </c>
    </row>
    <row r="34" spans="1:4" x14ac:dyDescent="0.25">
      <c r="A34" s="70" t="s">
        <v>52</v>
      </c>
      <c r="B34" s="71" t="s">
        <v>60</v>
      </c>
      <c r="C34" s="72">
        <v>34000</v>
      </c>
      <c r="D34" s="73" t="s">
        <v>1602</v>
      </c>
    </row>
    <row r="35" spans="1:4" x14ac:dyDescent="0.25">
      <c r="A35" s="70" t="s">
        <v>82</v>
      </c>
      <c r="B35" s="71" t="s">
        <v>60</v>
      </c>
      <c r="C35" s="72">
        <v>30000</v>
      </c>
      <c r="D35" s="73" t="s">
        <v>83</v>
      </c>
    </row>
    <row r="36" spans="1:4" ht="30" x14ac:dyDescent="0.25">
      <c r="A36" s="70" t="s">
        <v>66</v>
      </c>
      <c r="B36" s="71" t="s">
        <v>60</v>
      </c>
      <c r="C36" s="72">
        <v>20000</v>
      </c>
      <c r="D36" s="73" t="s">
        <v>199</v>
      </c>
    </row>
    <row r="37" spans="1:4" x14ac:dyDescent="0.25">
      <c r="A37" s="70" t="s">
        <v>50</v>
      </c>
      <c r="B37" s="71" t="s">
        <v>1</v>
      </c>
      <c r="C37" s="72">
        <v>16000</v>
      </c>
      <c r="D37" s="73" t="s">
        <v>51</v>
      </c>
    </row>
    <row r="38" spans="1:4" x14ac:dyDescent="0.25">
      <c r="A38" s="70" t="s">
        <v>21</v>
      </c>
      <c r="B38" s="71" t="s">
        <v>1</v>
      </c>
      <c r="C38" s="72">
        <v>4000</v>
      </c>
      <c r="D38" s="73" t="s">
        <v>22</v>
      </c>
    </row>
    <row r="39" spans="1:4" x14ac:dyDescent="0.25">
      <c r="A39" s="70" t="s">
        <v>57</v>
      </c>
      <c r="B39" s="71" t="s">
        <v>1</v>
      </c>
      <c r="C39" s="72">
        <v>3700</v>
      </c>
      <c r="D39" s="73" t="s">
        <v>1598</v>
      </c>
    </row>
    <row r="40" spans="1:4" x14ac:dyDescent="0.25">
      <c r="A40" s="70" t="s">
        <v>42</v>
      </c>
      <c r="B40" s="71" t="s">
        <v>1</v>
      </c>
      <c r="C40" s="72">
        <v>3600</v>
      </c>
      <c r="D40" s="73" t="s">
        <v>43</v>
      </c>
    </row>
    <row r="41" spans="1:4" x14ac:dyDescent="0.25">
      <c r="A41" s="70" t="s">
        <v>1603</v>
      </c>
      <c r="B41" s="71" t="s">
        <v>60</v>
      </c>
      <c r="C41" s="72">
        <v>3200</v>
      </c>
      <c r="D41" s="73" t="s">
        <v>105</v>
      </c>
    </row>
    <row r="42" spans="1:4" ht="30" x14ac:dyDescent="0.25">
      <c r="A42" s="70" t="s">
        <v>1597</v>
      </c>
      <c r="B42" s="71" t="s">
        <v>1</v>
      </c>
      <c r="C42" s="72">
        <v>2800</v>
      </c>
      <c r="D42" s="73" t="s">
        <v>11</v>
      </c>
    </row>
    <row r="43" spans="1:4" ht="30" customHeight="1" x14ac:dyDescent="0.25">
      <c r="A43" s="70" t="s">
        <v>114</v>
      </c>
      <c r="B43" s="71" t="s">
        <v>60</v>
      </c>
      <c r="C43" s="72">
        <v>2160</v>
      </c>
      <c r="D43" s="73" t="s">
        <v>115</v>
      </c>
    </row>
    <row r="44" spans="1:4" x14ac:dyDescent="0.25">
      <c r="A44" s="70" t="s">
        <v>23</v>
      </c>
      <c r="B44" s="71" t="s">
        <v>1</v>
      </c>
      <c r="C44" s="72">
        <v>1800</v>
      </c>
      <c r="D44" s="73" t="s">
        <v>24</v>
      </c>
    </row>
    <row r="45" spans="1:4" x14ac:dyDescent="0.25">
      <c r="A45" s="70" t="s">
        <v>221</v>
      </c>
      <c r="B45" s="71" t="s">
        <v>1</v>
      </c>
      <c r="C45" s="72">
        <v>1000</v>
      </c>
      <c r="D45" s="73" t="s">
        <v>200</v>
      </c>
    </row>
    <row r="46" spans="1:4" ht="30" x14ac:dyDescent="0.25">
      <c r="A46" s="70" t="s">
        <v>3</v>
      </c>
      <c r="B46" s="71" t="s">
        <v>1</v>
      </c>
      <c r="C46" s="74">
        <v>800</v>
      </c>
      <c r="D46" s="73" t="s">
        <v>4</v>
      </c>
    </row>
    <row r="47" spans="1:4" x14ac:dyDescent="0.25">
      <c r="A47" s="70" t="s">
        <v>118</v>
      </c>
      <c r="B47" s="71" t="s">
        <v>60</v>
      </c>
      <c r="C47" s="74">
        <v>800</v>
      </c>
      <c r="D47" s="73" t="s">
        <v>119</v>
      </c>
    </row>
    <row r="48" spans="1:4" ht="30" customHeight="1" x14ac:dyDescent="0.25">
      <c r="A48" s="70" t="s">
        <v>59</v>
      </c>
      <c r="B48" s="71" t="s">
        <v>60</v>
      </c>
      <c r="C48" s="74">
        <v>760</v>
      </c>
      <c r="D48" s="73" t="s">
        <v>61</v>
      </c>
    </row>
    <row r="49" spans="1:4" x14ac:dyDescent="0.25">
      <c r="A49" s="70" t="s">
        <v>17</v>
      </c>
      <c r="B49" s="71" t="s">
        <v>1</v>
      </c>
      <c r="C49" s="74">
        <v>500</v>
      </c>
      <c r="D49" s="73" t="s">
        <v>18</v>
      </c>
    </row>
    <row r="50" spans="1:4" x14ac:dyDescent="0.25">
      <c r="A50" s="70" t="s">
        <v>14</v>
      </c>
      <c r="B50" s="71" t="s">
        <v>1</v>
      </c>
      <c r="C50" s="74">
        <v>480</v>
      </c>
      <c r="D50" s="73" t="s">
        <v>1600</v>
      </c>
    </row>
    <row r="51" spans="1:4" x14ac:dyDescent="0.25">
      <c r="A51" s="70" t="s">
        <v>7</v>
      </c>
      <c r="B51" s="71" t="s">
        <v>1</v>
      </c>
      <c r="C51" s="74">
        <v>320</v>
      </c>
      <c r="D51" s="73" t="s">
        <v>8</v>
      </c>
    </row>
    <row r="52" spans="1:4" x14ac:dyDescent="0.25">
      <c r="A52" s="70" t="s">
        <v>74</v>
      </c>
      <c r="B52" s="71" t="s">
        <v>60</v>
      </c>
      <c r="C52" s="74">
        <v>300</v>
      </c>
      <c r="D52" s="73" t="s">
        <v>75</v>
      </c>
    </row>
    <row r="53" spans="1:4" x14ac:dyDescent="0.25">
      <c r="A53" s="70" t="s">
        <v>1595</v>
      </c>
      <c r="B53" s="71" t="s">
        <v>1</v>
      </c>
      <c r="C53" s="74">
        <v>250</v>
      </c>
      <c r="D53" s="73" t="s">
        <v>71</v>
      </c>
    </row>
    <row r="54" spans="1:4" x14ac:dyDescent="0.25">
      <c r="A54" s="70" t="s">
        <v>1605</v>
      </c>
      <c r="B54" s="71" t="s">
        <v>60</v>
      </c>
      <c r="C54" s="74">
        <v>250</v>
      </c>
      <c r="D54" s="73" t="s">
        <v>1606</v>
      </c>
    </row>
    <row r="55" spans="1:4" x14ac:dyDescent="0.25">
      <c r="A55" s="70" t="s">
        <v>25</v>
      </c>
      <c r="B55" s="71" t="s">
        <v>1</v>
      </c>
      <c r="C55" s="74">
        <v>240</v>
      </c>
      <c r="D55" s="73" t="s">
        <v>26</v>
      </c>
    </row>
    <row r="56" spans="1:4" x14ac:dyDescent="0.25">
      <c r="A56" s="70" t="s">
        <v>40</v>
      </c>
      <c r="B56" s="71" t="s">
        <v>1</v>
      </c>
      <c r="C56" s="74">
        <v>180</v>
      </c>
      <c r="D56" s="73" t="s">
        <v>41</v>
      </c>
    </row>
    <row r="57" spans="1:4" x14ac:dyDescent="0.25">
      <c r="A57" s="70" t="s">
        <v>48</v>
      </c>
      <c r="B57" s="71" t="s">
        <v>1</v>
      </c>
      <c r="C57" s="74">
        <v>100</v>
      </c>
      <c r="D57" s="73" t="s">
        <v>49</v>
      </c>
    </row>
    <row r="58" spans="1:4" x14ac:dyDescent="0.25">
      <c r="A58" s="70" t="s">
        <v>32</v>
      </c>
      <c r="B58" s="71" t="s">
        <v>1</v>
      </c>
      <c r="C58" s="74">
        <v>50</v>
      </c>
      <c r="D58" s="73" t="s">
        <v>33</v>
      </c>
    </row>
    <row r="59" spans="1:4" ht="30" x14ac:dyDescent="0.25">
      <c r="A59" s="70" t="s">
        <v>220</v>
      </c>
      <c r="B59" s="71" t="s">
        <v>1</v>
      </c>
      <c r="C59" s="74">
        <v>40</v>
      </c>
      <c r="D59" s="73" t="s">
        <v>2</v>
      </c>
    </row>
    <row r="60" spans="1:4" x14ac:dyDescent="0.25">
      <c r="A60" s="70" t="s">
        <v>54</v>
      </c>
      <c r="B60" s="71" t="s">
        <v>1</v>
      </c>
      <c r="C60" s="74">
        <v>30</v>
      </c>
      <c r="D60" s="73" t="s">
        <v>55</v>
      </c>
    </row>
    <row r="61" spans="1:4" ht="30" x14ac:dyDescent="0.25">
      <c r="A61" s="70" t="s">
        <v>15</v>
      </c>
      <c r="B61" s="71" t="s">
        <v>1</v>
      </c>
      <c r="C61" s="74">
        <v>10</v>
      </c>
      <c r="D61" s="73" t="s">
        <v>16</v>
      </c>
    </row>
    <row r="62" spans="1:4" x14ac:dyDescent="0.25">
      <c r="A62" s="70"/>
      <c r="B62" s="71"/>
      <c r="C62" s="72"/>
      <c r="D62" s="73"/>
    </row>
    <row r="63" spans="1:4" x14ac:dyDescent="0.25">
      <c r="A63" s="70"/>
      <c r="B63" s="71"/>
      <c r="C63" s="72"/>
      <c r="D63" s="73"/>
    </row>
    <row r="64" spans="1:4" x14ac:dyDescent="0.25">
      <c r="A64" s="70"/>
      <c r="B64" s="71"/>
      <c r="C64" s="72"/>
      <c r="D64" s="73"/>
    </row>
    <row r="65" spans="1:4" x14ac:dyDescent="0.25">
      <c r="A65" s="70"/>
      <c r="B65" s="71"/>
      <c r="C65" s="72"/>
      <c r="D65" s="73"/>
    </row>
    <row r="66" spans="1:4" x14ac:dyDescent="0.25">
      <c r="A66" s="75"/>
      <c r="B66" s="71"/>
      <c r="C66" s="72"/>
      <c r="D66" s="73"/>
    </row>
    <row r="67" spans="1:4" x14ac:dyDescent="0.25">
      <c r="A67" s="70"/>
      <c r="B67" s="71"/>
      <c r="C67" s="72"/>
      <c r="D67" s="73"/>
    </row>
    <row r="68" spans="1:4" ht="30" customHeight="1" x14ac:dyDescent="0.25">
      <c r="A68" s="70"/>
      <c r="B68" s="71"/>
      <c r="C68" s="72"/>
      <c r="D68" s="73"/>
    </row>
    <row r="69" spans="1:4" x14ac:dyDescent="0.25">
      <c r="A69" s="70"/>
      <c r="B69" s="71"/>
      <c r="C69" s="72"/>
      <c r="D69" s="73"/>
    </row>
    <row r="70" spans="1:4" x14ac:dyDescent="0.25">
      <c r="A70" s="70"/>
      <c r="B70" s="71"/>
      <c r="C70" s="72"/>
      <c r="D70" s="73"/>
    </row>
    <row r="71" spans="1:4" ht="45" x14ac:dyDescent="0.25">
      <c r="A71" s="70"/>
      <c r="B71" s="71"/>
      <c r="C71" s="72"/>
      <c r="D71" s="73"/>
    </row>
    <row r="72" spans="1:4" x14ac:dyDescent="0.25">
      <c r="A72" s="70"/>
      <c r="B72" s="71"/>
      <c r="C72" s="72"/>
      <c r="D72" s="73"/>
    </row>
    <row r="73" spans="1:4" ht="30" customHeight="1" x14ac:dyDescent="0.25">
      <c r="A73" s="70"/>
      <c r="B73" s="71"/>
      <c r="C73" s="72"/>
      <c r="D73" s="73"/>
    </row>
    <row r="74" spans="1:4" x14ac:dyDescent="0.25">
      <c r="A74" s="70"/>
      <c r="B74" s="71"/>
      <c r="C74" s="72"/>
      <c r="D74" s="73"/>
    </row>
    <row r="75" spans="1:4" x14ac:dyDescent="0.25">
      <c r="A75" s="70"/>
      <c r="B75" s="71"/>
      <c r="C75" s="72"/>
      <c r="D75" s="73"/>
    </row>
    <row r="76" spans="1:4" ht="30" customHeight="1" x14ac:dyDescent="0.25">
      <c r="A76" s="70"/>
      <c r="B76" s="71"/>
      <c r="C76" s="72"/>
      <c r="D76" s="73"/>
    </row>
    <row r="77" spans="1:4" ht="30" x14ac:dyDescent="0.25">
      <c r="A77" s="70"/>
      <c r="B77" s="71"/>
      <c r="C77" s="72"/>
      <c r="D77" s="73"/>
    </row>
    <row r="78" spans="1:4" x14ac:dyDescent="0.25">
      <c r="A78" s="70"/>
      <c r="B78" s="71"/>
      <c r="C78" s="72"/>
      <c r="D78" s="73"/>
    </row>
    <row r="79" spans="1:4" x14ac:dyDescent="0.25">
      <c r="A79" s="70"/>
      <c r="B79" s="71"/>
      <c r="C79" s="72"/>
      <c r="D79" s="73"/>
    </row>
    <row r="80" spans="1:4" x14ac:dyDescent="0.25">
      <c r="A80" s="70"/>
      <c r="B80" s="71"/>
      <c r="C80" s="72"/>
      <c r="D80" s="73"/>
    </row>
    <row r="81" spans="1:4" ht="30" customHeight="1" x14ac:dyDescent="0.25">
      <c r="A81" s="70"/>
      <c r="B81" s="71"/>
      <c r="C81" s="72"/>
      <c r="D81" s="73"/>
    </row>
    <row r="82" spans="1:4" ht="45" x14ac:dyDescent="0.25">
      <c r="A82" s="70"/>
      <c r="B82" s="71"/>
      <c r="C82" s="72"/>
      <c r="D82" s="73"/>
    </row>
    <row r="83" spans="1:4" ht="30" x14ac:dyDescent="0.25">
      <c r="A83" s="70"/>
      <c r="B83" s="71"/>
      <c r="C83" s="72"/>
      <c r="D83" s="73"/>
    </row>
    <row r="84" spans="1:4" x14ac:dyDescent="0.25">
      <c r="A84" s="70"/>
      <c r="B84" s="71"/>
      <c r="C84" s="72"/>
      <c r="D84" s="73"/>
    </row>
    <row r="85" spans="1:4" x14ac:dyDescent="0.25">
      <c r="A85" s="70"/>
      <c r="B85" s="71"/>
      <c r="C85" s="72"/>
      <c r="D85" s="73"/>
    </row>
    <row r="86" spans="1:4" x14ac:dyDescent="0.25">
      <c r="A86" s="70"/>
      <c r="B86" s="71"/>
      <c r="C86" s="72"/>
      <c r="D86" s="73"/>
    </row>
    <row r="87" spans="1:4" x14ac:dyDescent="0.25">
      <c r="A87" s="70"/>
      <c r="B87" s="71"/>
      <c r="C87" s="72"/>
      <c r="D87" s="73"/>
    </row>
    <row r="88" spans="1:4" x14ac:dyDescent="0.25">
      <c r="A88" s="70"/>
      <c r="B88" s="71"/>
      <c r="C88" s="72"/>
      <c r="D88" s="73"/>
    </row>
    <row r="89" spans="1:4" x14ac:dyDescent="0.25">
      <c r="A89" s="70"/>
      <c r="B89" s="71"/>
      <c r="C89" s="72"/>
      <c r="D89" s="73"/>
    </row>
    <row r="90" spans="1:4" x14ac:dyDescent="0.25">
      <c r="A90" s="70"/>
      <c r="B90" s="71"/>
      <c r="C90" s="72"/>
      <c r="D90" s="73"/>
    </row>
    <row r="91" spans="1:4" x14ac:dyDescent="0.25">
      <c r="A91" s="70"/>
      <c r="B91" s="71"/>
      <c r="C91" s="72"/>
      <c r="D91" s="73"/>
    </row>
    <row r="92" spans="1:4" x14ac:dyDescent="0.25">
      <c r="A92" s="70"/>
      <c r="B92" s="71"/>
      <c r="C92" s="72"/>
      <c r="D92" s="73"/>
    </row>
    <row r="93" spans="1:4" ht="30" customHeight="1" x14ac:dyDescent="0.25">
      <c r="A93" s="70"/>
      <c r="B93" s="71"/>
      <c r="C93" s="74"/>
      <c r="D93" s="73"/>
    </row>
    <row r="94" spans="1:4" x14ac:dyDescent="0.25">
      <c r="A94" s="70"/>
      <c r="B94" s="71"/>
      <c r="C94" s="74"/>
      <c r="D94" s="73"/>
    </row>
    <row r="95" spans="1:4" ht="30" x14ac:dyDescent="0.25">
      <c r="A95" s="70"/>
      <c r="B95" s="71"/>
      <c r="C95" s="74"/>
      <c r="D95" s="73"/>
    </row>
    <row r="96" spans="1:4" x14ac:dyDescent="0.25">
      <c r="A96" s="70"/>
      <c r="B96" s="71"/>
      <c r="C96" s="74"/>
      <c r="D96" s="73"/>
    </row>
    <row r="97" spans="1:4" x14ac:dyDescent="0.25">
      <c r="A97" s="70"/>
      <c r="B97" s="71"/>
      <c r="C97" s="74"/>
      <c r="D97" s="73"/>
    </row>
    <row r="98" spans="1:4" x14ac:dyDescent="0.25">
      <c r="A98" s="76"/>
      <c r="B98" s="77"/>
      <c r="C98" s="78"/>
      <c r="D98" s="79"/>
    </row>
    <row r="99" spans="1:4" x14ac:dyDescent="0.25">
      <c r="A99" s="76"/>
      <c r="B99" s="80"/>
      <c r="C99" s="78"/>
      <c r="D99" s="79"/>
    </row>
    <row r="137" spans="1:4" x14ac:dyDescent="0.25">
      <c r="A137" s="5" t="s">
        <v>109</v>
      </c>
      <c r="B137" s="1" t="s">
        <v>110</v>
      </c>
      <c r="C137" s="51" t="s">
        <v>111</v>
      </c>
      <c r="D137" s="19" t="s">
        <v>112</v>
      </c>
    </row>
    <row r="138" spans="1:4" x14ac:dyDescent="0.25">
      <c r="A138" s="5" t="s">
        <v>38</v>
      </c>
      <c r="B138" s="1" t="s">
        <v>1</v>
      </c>
      <c r="C138" s="52">
        <v>3840000</v>
      </c>
      <c r="D138" s="19" t="s">
        <v>39</v>
      </c>
    </row>
    <row r="139" spans="1:4" x14ac:dyDescent="0.25">
      <c r="A139" s="5" t="s">
        <v>91</v>
      </c>
      <c r="B139" s="1" t="s">
        <v>1</v>
      </c>
      <c r="C139" s="52">
        <v>40000</v>
      </c>
      <c r="D139" s="19" t="s">
        <v>243</v>
      </c>
    </row>
    <row r="140" spans="1:4" x14ac:dyDescent="0.25">
      <c r="A140" s="5" t="s">
        <v>99</v>
      </c>
      <c r="B140" s="1" t="s">
        <v>60</v>
      </c>
      <c r="C140" s="52">
        <v>64000</v>
      </c>
      <c r="D140" s="19" t="s">
        <v>100</v>
      </c>
    </row>
    <row r="141" spans="1:4" x14ac:dyDescent="0.25">
      <c r="A141" s="5" t="s">
        <v>95</v>
      </c>
      <c r="B141" s="1" t="s">
        <v>1</v>
      </c>
      <c r="C141" s="52">
        <v>800000</v>
      </c>
      <c r="D141" s="19" t="s">
        <v>96</v>
      </c>
    </row>
    <row r="142" spans="1:4" x14ac:dyDescent="0.25">
      <c r="A142" s="5" t="s">
        <v>42</v>
      </c>
      <c r="B142" s="1" t="s">
        <v>1</v>
      </c>
      <c r="C142" s="52">
        <v>3600</v>
      </c>
      <c r="D142" s="19" t="s">
        <v>43</v>
      </c>
    </row>
    <row r="143" spans="1:4" x14ac:dyDescent="0.25">
      <c r="A143" s="5" t="s">
        <v>73</v>
      </c>
      <c r="B143" s="1" t="s">
        <v>60</v>
      </c>
      <c r="C143" s="52">
        <v>1280000</v>
      </c>
      <c r="D143" s="19" t="s">
        <v>90</v>
      </c>
    </row>
    <row r="144" spans="1:4" x14ac:dyDescent="0.25">
      <c r="A144" s="5" t="s">
        <v>48</v>
      </c>
      <c r="B144" s="1" t="s">
        <v>1</v>
      </c>
      <c r="C144" s="52">
        <v>100</v>
      </c>
      <c r="D144" s="19" t="s">
        <v>49</v>
      </c>
    </row>
    <row r="145" spans="1:4" x14ac:dyDescent="0.25">
      <c r="A145" s="5" t="s">
        <v>10</v>
      </c>
      <c r="B145" s="1" t="s">
        <v>1</v>
      </c>
      <c r="C145" s="52">
        <v>250</v>
      </c>
      <c r="D145" s="19" t="s">
        <v>71</v>
      </c>
    </row>
    <row r="146" spans="1:4" ht="45" x14ac:dyDescent="0.25">
      <c r="A146" s="5" t="s">
        <v>128</v>
      </c>
      <c r="B146" s="1" t="s">
        <v>1</v>
      </c>
      <c r="C146" s="52">
        <v>2800</v>
      </c>
      <c r="D146" s="19" t="s">
        <v>11</v>
      </c>
    </row>
    <row r="147" spans="1:4" x14ac:dyDescent="0.25">
      <c r="A147" s="5" t="s">
        <v>25</v>
      </c>
      <c r="B147" s="1" t="s">
        <v>1</v>
      </c>
      <c r="C147" s="52">
        <v>240</v>
      </c>
      <c r="D147" s="19" t="s">
        <v>26</v>
      </c>
    </row>
    <row r="148" spans="1:4" x14ac:dyDescent="0.25">
      <c r="A148" s="5" t="s">
        <v>23</v>
      </c>
      <c r="B148" s="1" t="s">
        <v>1</v>
      </c>
      <c r="C148" s="52">
        <v>1800</v>
      </c>
      <c r="D148" s="19" t="s">
        <v>24</v>
      </c>
    </row>
    <row r="149" spans="1:4" ht="30" x14ac:dyDescent="0.25">
      <c r="A149" s="5" t="s">
        <v>0</v>
      </c>
      <c r="B149" s="1" t="s">
        <v>1</v>
      </c>
      <c r="C149" s="52">
        <v>40</v>
      </c>
      <c r="D149" s="19" t="s">
        <v>2</v>
      </c>
    </row>
    <row r="150" spans="1:4" x14ac:dyDescent="0.25">
      <c r="A150" s="5" t="s">
        <v>126</v>
      </c>
      <c r="B150" s="1" t="s">
        <v>1</v>
      </c>
      <c r="C150" s="52">
        <v>800000</v>
      </c>
      <c r="D150" s="19" t="s">
        <v>127</v>
      </c>
    </row>
    <row r="151" spans="1:4" x14ac:dyDescent="0.25">
      <c r="A151" s="5" t="s">
        <v>5</v>
      </c>
      <c r="B151" s="1" t="s">
        <v>1</v>
      </c>
      <c r="C151" s="52">
        <v>80000</v>
      </c>
      <c r="D151" s="19" t="s">
        <v>6</v>
      </c>
    </row>
    <row r="152" spans="1:4" x14ac:dyDescent="0.25">
      <c r="A152" s="5" t="s">
        <v>30</v>
      </c>
      <c r="B152" s="1" t="s">
        <v>1</v>
      </c>
      <c r="C152" s="52">
        <v>160000</v>
      </c>
      <c r="D152" s="19" t="s">
        <v>31</v>
      </c>
    </row>
    <row r="153" spans="1:4" ht="30" x14ac:dyDescent="0.25">
      <c r="A153" s="5" t="s">
        <v>9</v>
      </c>
      <c r="B153" s="1" t="s">
        <v>1</v>
      </c>
      <c r="C153" s="52">
        <v>1000</v>
      </c>
      <c r="D153" s="19" t="s">
        <v>200</v>
      </c>
    </row>
    <row r="154" spans="1:4" ht="30" x14ac:dyDescent="0.25">
      <c r="A154" s="5" t="s">
        <v>28</v>
      </c>
      <c r="B154" s="1" t="s">
        <v>1</v>
      </c>
      <c r="C154" s="52">
        <v>60000</v>
      </c>
      <c r="D154" s="19" t="s">
        <v>29</v>
      </c>
    </row>
    <row r="155" spans="1:4" ht="30" x14ac:dyDescent="0.25">
      <c r="A155" s="5" t="s">
        <v>3</v>
      </c>
      <c r="B155" s="1" t="s">
        <v>1</v>
      </c>
      <c r="C155" s="52">
        <v>800</v>
      </c>
      <c r="D155" s="19" t="s">
        <v>4</v>
      </c>
    </row>
    <row r="156" spans="1:4" x14ac:dyDescent="0.25">
      <c r="A156" s="5" t="s">
        <v>82</v>
      </c>
      <c r="B156" s="1" t="s">
        <v>60</v>
      </c>
      <c r="C156" s="52">
        <v>30000</v>
      </c>
      <c r="D156" s="19" t="s">
        <v>83</v>
      </c>
    </row>
    <row r="157" spans="1:4" x14ac:dyDescent="0.25">
      <c r="A157" s="5" t="s">
        <v>17</v>
      </c>
      <c r="B157" s="1" t="s">
        <v>1</v>
      </c>
      <c r="C157" s="52">
        <v>500</v>
      </c>
      <c r="D157" s="19" t="s">
        <v>18</v>
      </c>
    </row>
    <row r="158" spans="1:4" ht="45" x14ac:dyDescent="0.25">
      <c r="A158" s="5" t="s">
        <v>19</v>
      </c>
      <c r="B158" s="1" t="s">
        <v>1</v>
      </c>
      <c r="C158" s="52">
        <v>276480000</v>
      </c>
      <c r="D158" s="19" t="s">
        <v>20</v>
      </c>
    </row>
    <row r="159" spans="1:4" x14ac:dyDescent="0.25">
      <c r="A159" s="5" t="s">
        <v>54</v>
      </c>
      <c r="B159" s="1" t="s">
        <v>1</v>
      </c>
      <c r="C159" s="52">
        <v>30</v>
      </c>
      <c r="D159" s="19" t="s">
        <v>55</v>
      </c>
    </row>
    <row r="160" spans="1:4" x14ac:dyDescent="0.25">
      <c r="A160" s="5" t="s">
        <v>97</v>
      </c>
      <c r="B160" s="1" t="s">
        <v>60</v>
      </c>
      <c r="C160" s="52">
        <v>107000</v>
      </c>
      <c r="D160" s="19" t="s">
        <v>98</v>
      </c>
    </row>
    <row r="161" spans="1:4" x14ac:dyDescent="0.25">
      <c r="A161" s="5" t="s">
        <v>15</v>
      </c>
      <c r="B161" s="1" t="s">
        <v>1</v>
      </c>
      <c r="C161" s="52">
        <v>10</v>
      </c>
      <c r="D161" s="19" t="s">
        <v>16</v>
      </c>
    </row>
    <row r="162" spans="1:4" ht="30" x14ac:dyDescent="0.25">
      <c r="A162" s="5" t="s">
        <v>56</v>
      </c>
      <c r="B162" s="1" t="s">
        <v>1</v>
      </c>
      <c r="C162" s="52">
        <v>74000</v>
      </c>
      <c r="D162" s="19" t="s">
        <v>113</v>
      </c>
    </row>
    <row r="163" spans="1:4" x14ac:dyDescent="0.25">
      <c r="A163" s="5" t="s">
        <v>93</v>
      </c>
      <c r="B163" s="1" t="s">
        <v>60</v>
      </c>
      <c r="C163" s="52">
        <v>160000</v>
      </c>
      <c r="D163" s="19" t="s">
        <v>94</v>
      </c>
    </row>
    <row r="164" spans="1:4" x14ac:dyDescent="0.25">
      <c r="A164" s="5" t="s">
        <v>66</v>
      </c>
      <c r="B164" s="1" t="s">
        <v>60</v>
      </c>
      <c r="C164" s="52">
        <v>20000</v>
      </c>
      <c r="D164" s="19" t="s">
        <v>199</v>
      </c>
    </row>
    <row r="165" spans="1:4" x14ac:dyDescent="0.25">
      <c r="A165" s="5" t="s">
        <v>118</v>
      </c>
      <c r="B165" s="1" t="s">
        <v>60</v>
      </c>
      <c r="C165" s="52">
        <v>800</v>
      </c>
      <c r="D165" s="19" t="s">
        <v>119</v>
      </c>
    </row>
    <row r="166" spans="1:4" x14ac:dyDescent="0.25">
      <c r="A166" s="5" t="s">
        <v>46</v>
      </c>
      <c r="B166" s="1" t="s">
        <v>1</v>
      </c>
      <c r="C166" s="52">
        <v>64000</v>
      </c>
      <c r="D166" s="19" t="s">
        <v>47</v>
      </c>
    </row>
    <row r="167" spans="1:4" x14ac:dyDescent="0.25">
      <c r="A167" s="5" t="s">
        <v>52</v>
      </c>
      <c r="B167" s="1" t="s">
        <v>1</v>
      </c>
      <c r="C167" s="52">
        <v>40</v>
      </c>
      <c r="D167" s="19" t="s">
        <v>53</v>
      </c>
    </row>
    <row r="168" spans="1:4" ht="30" x14ac:dyDescent="0.25">
      <c r="A168" s="5" t="s">
        <v>72</v>
      </c>
      <c r="B168" s="1" t="s">
        <v>1</v>
      </c>
      <c r="C168" s="52">
        <v>80000</v>
      </c>
      <c r="D168" s="19" t="s">
        <v>116</v>
      </c>
    </row>
    <row r="169" spans="1:4" x14ac:dyDescent="0.25">
      <c r="A169" s="5" t="s">
        <v>32</v>
      </c>
      <c r="B169" s="1" t="s">
        <v>1</v>
      </c>
      <c r="C169" s="52">
        <v>50</v>
      </c>
      <c r="D169" s="19" t="s">
        <v>33</v>
      </c>
    </row>
    <row r="170" spans="1:4" x14ac:dyDescent="0.25">
      <c r="A170" s="5" t="s">
        <v>114</v>
      </c>
      <c r="B170" s="1" t="s">
        <v>60</v>
      </c>
      <c r="C170" s="52">
        <v>2160</v>
      </c>
      <c r="D170" s="19" t="s">
        <v>115</v>
      </c>
    </row>
    <row r="171" spans="1:4" ht="30" x14ac:dyDescent="0.25">
      <c r="A171" s="5" t="s">
        <v>57</v>
      </c>
      <c r="B171" s="1" t="s">
        <v>1</v>
      </c>
      <c r="C171" s="52">
        <v>2200</v>
      </c>
      <c r="D171" s="19" t="s">
        <v>58</v>
      </c>
    </row>
    <row r="172" spans="1:4" x14ac:dyDescent="0.25">
      <c r="A172" s="5" t="s">
        <v>34</v>
      </c>
      <c r="B172" s="1" t="s">
        <v>1</v>
      </c>
      <c r="C172" s="52">
        <v>160000</v>
      </c>
      <c r="D172" s="19" t="s">
        <v>35</v>
      </c>
    </row>
    <row r="173" spans="1:4" x14ac:dyDescent="0.25">
      <c r="A173" s="5" t="s">
        <v>107</v>
      </c>
      <c r="B173" s="1" t="s">
        <v>60</v>
      </c>
      <c r="C173" s="52">
        <v>80000</v>
      </c>
      <c r="D173" s="19" t="s">
        <v>108</v>
      </c>
    </row>
    <row r="174" spans="1:4" x14ac:dyDescent="0.25">
      <c r="A174" s="5" t="s">
        <v>62</v>
      </c>
      <c r="B174" s="1" t="s">
        <v>60</v>
      </c>
      <c r="C174" s="52">
        <v>900</v>
      </c>
      <c r="D174" s="19" t="s">
        <v>63</v>
      </c>
    </row>
    <row r="175" spans="1:4" x14ac:dyDescent="0.25">
      <c r="A175" s="5" t="s">
        <v>78</v>
      </c>
      <c r="B175" s="1" t="s">
        <v>60</v>
      </c>
      <c r="C175" s="52">
        <v>640000</v>
      </c>
      <c r="D175" s="19" t="s">
        <v>79</v>
      </c>
    </row>
    <row r="176" spans="1:4" x14ac:dyDescent="0.25">
      <c r="A176" s="5" t="s">
        <v>44</v>
      </c>
      <c r="B176" s="1" t="s">
        <v>1</v>
      </c>
      <c r="C176" s="52">
        <v>1600000</v>
      </c>
      <c r="D176" s="19" t="s">
        <v>45</v>
      </c>
    </row>
    <row r="177" spans="1:4" x14ac:dyDescent="0.25">
      <c r="A177" s="5" t="s">
        <v>74</v>
      </c>
      <c r="B177" s="1" t="s">
        <v>60</v>
      </c>
      <c r="C177" s="52">
        <v>300</v>
      </c>
      <c r="D177" s="19" t="s">
        <v>75</v>
      </c>
    </row>
    <row r="178" spans="1:4" x14ac:dyDescent="0.25">
      <c r="A178" s="5" t="s">
        <v>204</v>
      </c>
      <c r="B178" s="1" t="s">
        <v>60</v>
      </c>
      <c r="C178" s="52">
        <v>40000</v>
      </c>
      <c r="D178" s="19" t="s">
        <v>242</v>
      </c>
    </row>
    <row r="179" spans="1:4" x14ac:dyDescent="0.25">
      <c r="A179" s="5" t="s">
        <v>84</v>
      </c>
      <c r="B179" s="1" t="s">
        <v>60</v>
      </c>
      <c r="C179" s="52">
        <v>40000</v>
      </c>
      <c r="D179" s="19" t="s">
        <v>85</v>
      </c>
    </row>
    <row r="180" spans="1:4" x14ac:dyDescent="0.25">
      <c r="A180" s="5" t="s">
        <v>69</v>
      </c>
      <c r="B180" s="1" t="s">
        <v>60</v>
      </c>
      <c r="C180" s="52">
        <v>5760000</v>
      </c>
      <c r="D180" s="19" t="s">
        <v>70</v>
      </c>
    </row>
    <row r="181" spans="1:4" x14ac:dyDescent="0.25">
      <c r="A181" s="5" t="s">
        <v>36</v>
      </c>
      <c r="B181" s="1" t="s">
        <v>1</v>
      </c>
      <c r="C181" s="52">
        <v>120000</v>
      </c>
      <c r="D181" s="19" t="s">
        <v>37</v>
      </c>
    </row>
    <row r="182" spans="1:4" x14ac:dyDescent="0.25">
      <c r="A182" s="5" t="s">
        <v>59</v>
      </c>
      <c r="B182" s="1" t="s">
        <v>60</v>
      </c>
      <c r="C182" s="52">
        <v>760</v>
      </c>
      <c r="D182" s="19" t="s">
        <v>61</v>
      </c>
    </row>
    <row r="183" spans="1:4" x14ac:dyDescent="0.25">
      <c r="A183" s="5" t="s">
        <v>101</v>
      </c>
      <c r="B183" s="1" t="s">
        <v>60</v>
      </c>
      <c r="C183" s="52">
        <v>1280000</v>
      </c>
      <c r="D183" s="19" t="s">
        <v>102</v>
      </c>
    </row>
    <row r="184" spans="1:4" ht="30" x14ac:dyDescent="0.25">
      <c r="A184" s="5" t="s">
        <v>7</v>
      </c>
      <c r="B184" s="1" t="s">
        <v>1</v>
      </c>
      <c r="C184" s="52">
        <v>320</v>
      </c>
      <c r="D184" s="19" t="s">
        <v>8</v>
      </c>
    </row>
    <row r="185" spans="1:4" x14ac:dyDescent="0.25">
      <c r="A185" s="5" t="s">
        <v>121</v>
      </c>
      <c r="B185" s="1" t="s">
        <v>1</v>
      </c>
      <c r="C185" s="52">
        <v>40000</v>
      </c>
      <c r="D185" s="19" t="s">
        <v>27</v>
      </c>
    </row>
    <row r="186" spans="1:4" x14ac:dyDescent="0.25">
      <c r="A186" s="5" t="s">
        <v>123</v>
      </c>
      <c r="B186" s="1" t="s">
        <v>60</v>
      </c>
      <c r="C186" s="52">
        <v>3200</v>
      </c>
      <c r="D186" s="19" t="s">
        <v>105</v>
      </c>
    </row>
    <row r="187" spans="1:4" ht="30" x14ac:dyDescent="0.25">
      <c r="A187" s="5" t="s">
        <v>12</v>
      </c>
      <c r="B187" s="1" t="s">
        <v>1</v>
      </c>
      <c r="C187" s="52">
        <v>240000</v>
      </c>
      <c r="D187" s="19" t="s">
        <v>13</v>
      </c>
    </row>
    <row r="188" spans="1:4" x14ac:dyDescent="0.25">
      <c r="A188" s="5" t="s">
        <v>122</v>
      </c>
      <c r="B188" s="1" t="s">
        <v>60</v>
      </c>
      <c r="C188" s="52">
        <v>8000</v>
      </c>
      <c r="D188" s="19" t="s">
        <v>106</v>
      </c>
    </row>
    <row r="189" spans="1:4" x14ac:dyDescent="0.25">
      <c r="A189" s="5" t="s">
        <v>86</v>
      </c>
      <c r="B189" s="1" t="s">
        <v>60</v>
      </c>
      <c r="C189" s="52">
        <v>4000</v>
      </c>
      <c r="D189" s="19" t="s">
        <v>87</v>
      </c>
    </row>
    <row r="190" spans="1:4" x14ac:dyDescent="0.25">
      <c r="A190" s="5" t="s">
        <v>76</v>
      </c>
      <c r="B190" s="1" t="s">
        <v>60</v>
      </c>
      <c r="C190" s="52">
        <v>192000</v>
      </c>
      <c r="D190" s="19" t="s">
        <v>77</v>
      </c>
    </row>
    <row r="191" spans="1:4" ht="45" x14ac:dyDescent="0.25">
      <c r="A191" s="5" t="s">
        <v>14</v>
      </c>
      <c r="B191" s="1" t="s">
        <v>1</v>
      </c>
      <c r="C191" s="52">
        <v>480</v>
      </c>
      <c r="D191" s="19" t="s">
        <v>168</v>
      </c>
    </row>
    <row r="192" spans="1:4" ht="30" x14ac:dyDescent="0.25">
      <c r="A192" s="5" t="s">
        <v>50</v>
      </c>
      <c r="B192" s="1" t="s">
        <v>1</v>
      </c>
      <c r="C192" s="52">
        <v>16000</v>
      </c>
      <c r="D192" s="19" t="s">
        <v>51</v>
      </c>
    </row>
    <row r="193" spans="1:4" x14ac:dyDescent="0.25">
      <c r="A193" s="5" t="s">
        <v>40</v>
      </c>
      <c r="B193" s="1" t="s">
        <v>1</v>
      </c>
      <c r="C193" s="52">
        <v>180</v>
      </c>
      <c r="D193" s="19" t="s">
        <v>41</v>
      </c>
    </row>
    <row r="194" spans="1:4" x14ac:dyDescent="0.25">
      <c r="A194" s="5" t="s">
        <v>103</v>
      </c>
      <c r="B194" s="1" t="s">
        <v>60</v>
      </c>
      <c r="C194" s="52">
        <v>640000</v>
      </c>
      <c r="D194" s="19" t="s">
        <v>104</v>
      </c>
    </row>
    <row r="195" spans="1:4" x14ac:dyDescent="0.25">
      <c r="A195" s="5" t="s">
        <v>21</v>
      </c>
      <c r="B195" s="1" t="s">
        <v>1</v>
      </c>
      <c r="C195" s="52">
        <v>4000</v>
      </c>
      <c r="D195" s="19" t="s">
        <v>22</v>
      </c>
    </row>
    <row r="196" spans="1:4" ht="30" x14ac:dyDescent="0.25">
      <c r="A196" s="5" t="s">
        <v>129</v>
      </c>
      <c r="B196" s="1" t="s">
        <v>60</v>
      </c>
      <c r="C196" s="52">
        <v>138240000</v>
      </c>
      <c r="D196" s="19" t="s">
        <v>130</v>
      </c>
    </row>
    <row r="197" spans="1:4" x14ac:dyDescent="0.25">
      <c r="A197" s="5" t="s">
        <v>131</v>
      </c>
      <c r="B197">
        <f>SUBTOTAL(103,Tabella26[E/R])</f>
        <v>59</v>
      </c>
      <c r="C197" s="52">
        <f>SUBTOTAL(109,Tabella26[Numero istanze])</f>
        <v>433265560</v>
      </c>
    </row>
  </sheetData>
  <pageMargins left="0.7" right="0.7" top="0.75" bottom="0.75" header="0.3" footer="0.3"/>
  <pageSetup paperSize="9" orientation="portrait" horizontalDpi="0" verticalDpi="0"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6"/>
  <sheetViews>
    <sheetView topLeftCell="O1" zoomScale="85" zoomScaleNormal="85" workbookViewId="0">
      <selection activeCell="AG145" sqref="AA1:AI150"/>
    </sheetView>
  </sheetViews>
  <sheetFormatPr defaultRowHeight="15" x14ac:dyDescent="0.25"/>
  <cols>
    <col min="1" max="1" width="12.42578125" bestFit="1" customWidth="1"/>
    <col min="2" max="2" width="4.42578125" bestFit="1" customWidth="1"/>
    <col min="3" max="3" width="9.7109375" bestFit="1" customWidth="1"/>
    <col min="4" max="4" width="21.7109375" bestFit="1" customWidth="1"/>
    <col min="5" max="5" width="2" bestFit="1" customWidth="1"/>
    <col min="6" max="6" width="5" bestFit="1" customWidth="1"/>
    <col min="7" max="7" width="2" bestFit="1" customWidth="1"/>
    <col min="8" max="8" width="17.28515625" bestFit="1" customWidth="1"/>
    <col min="9" max="9" width="2.7109375" bestFit="1" customWidth="1"/>
    <col min="11" max="11" width="12.42578125" bestFit="1" customWidth="1"/>
    <col min="12" max="12" width="11.7109375" bestFit="1" customWidth="1"/>
    <col min="13" max="13" width="9.28515625" bestFit="1" customWidth="1"/>
    <col min="14" max="14" width="4" bestFit="1" customWidth="1"/>
    <col min="15" max="15" width="2" bestFit="1" customWidth="1"/>
    <col min="16" max="16" width="50.5703125" bestFit="1" customWidth="1"/>
    <col min="17" max="17" width="2" bestFit="1" customWidth="1"/>
    <col min="18" max="18" width="4.42578125" bestFit="1" customWidth="1"/>
    <col min="19" max="19" width="1.5703125" bestFit="1" customWidth="1"/>
    <col min="20" max="20" width="4" bestFit="1" customWidth="1"/>
    <col min="21" max="21" width="2" bestFit="1" customWidth="1"/>
    <col min="22" max="22" width="21.7109375" bestFit="1" customWidth="1"/>
    <col min="23" max="23" width="2" bestFit="1" customWidth="1"/>
    <col min="24" max="24" width="5" bestFit="1" customWidth="1"/>
    <col min="25" max="25" width="2.28515625" bestFit="1" customWidth="1"/>
    <col min="27" max="27" width="12.42578125" bestFit="1" customWidth="1"/>
    <col min="28" max="28" width="11.7109375" bestFit="1" customWidth="1"/>
    <col min="29" max="29" width="9.28515625" bestFit="1" customWidth="1"/>
    <col min="30" max="30" width="4" bestFit="1" customWidth="1"/>
    <col min="32" max="32" width="25.5703125" bestFit="1" customWidth="1"/>
  </cols>
  <sheetData>
    <row r="1" spans="1:35" x14ac:dyDescent="0.25">
      <c r="A1" t="s">
        <v>245</v>
      </c>
      <c r="B1" t="s">
        <v>986</v>
      </c>
      <c r="C1" t="s">
        <v>987</v>
      </c>
      <c r="D1" t="s">
        <v>994</v>
      </c>
      <c r="E1" s="53" t="s">
        <v>430</v>
      </c>
      <c r="F1" s="54">
        <v>5034</v>
      </c>
      <c r="G1" t="s">
        <v>251</v>
      </c>
      <c r="H1" s="54">
        <v>8786508273549710</v>
      </c>
      <c r="I1" s="53" t="s">
        <v>432</v>
      </c>
      <c r="K1" t="s">
        <v>245</v>
      </c>
      <c r="L1" t="s">
        <v>1003</v>
      </c>
      <c r="M1" t="s">
        <v>865</v>
      </c>
      <c r="N1">
        <v>300</v>
      </c>
      <c r="O1" t="s">
        <v>251</v>
      </c>
      <c r="Q1" s="53" t="s">
        <v>430</v>
      </c>
      <c r="R1" t="s">
        <v>436</v>
      </c>
      <c r="S1" t="s">
        <v>249</v>
      </c>
      <c r="T1" s="56">
        <f ca="1">RAND()*100</f>
        <v>72.896251417623887</v>
      </c>
      <c r="U1" t="s">
        <v>251</v>
      </c>
      <c r="V1" t="s">
        <v>994</v>
      </c>
      <c r="W1" s="53" t="s">
        <v>430</v>
      </c>
      <c r="X1" s="54">
        <v>5034</v>
      </c>
      <c r="Y1" t="s">
        <v>253</v>
      </c>
      <c r="AA1" t="s">
        <v>245</v>
      </c>
      <c r="AB1" t="s">
        <v>1488</v>
      </c>
      <c r="AC1" t="s">
        <v>865</v>
      </c>
      <c r="AD1" s="56">
        <v>102</v>
      </c>
      <c r="AE1" t="s">
        <v>251</v>
      </c>
      <c r="AF1" t="s">
        <v>1037</v>
      </c>
      <c r="AG1" s="53" t="s">
        <v>431</v>
      </c>
      <c r="AH1" t="s">
        <v>1005</v>
      </c>
      <c r="AI1" s="53" t="s">
        <v>432</v>
      </c>
    </row>
    <row r="2" spans="1:35" x14ac:dyDescent="0.25">
      <c r="A2" t="s">
        <v>245</v>
      </c>
      <c r="B2" t="s">
        <v>986</v>
      </c>
      <c r="C2" t="s">
        <v>987</v>
      </c>
      <c r="D2" t="s">
        <v>988</v>
      </c>
      <c r="E2" s="53" t="s">
        <v>430</v>
      </c>
      <c r="F2">
        <v>5037</v>
      </c>
      <c r="G2" t="s">
        <v>251</v>
      </c>
      <c r="H2" s="54">
        <v>9749922363507540</v>
      </c>
      <c r="I2" s="53" t="s">
        <v>432</v>
      </c>
      <c r="K2" t="s">
        <v>245</v>
      </c>
      <c r="L2" t="s">
        <v>1003</v>
      </c>
      <c r="M2" t="s">
        <v>865</v>
      </c>
      <c r="N2">
        <v>301</v>
      </c>
      <c r="O2" t="s">
        <v>251</v>
      </c>
      <c r="Q2" s="53" t="s">
        <v>430</v>
      </c>
      <c r="R2" t="s">
        <v>436</v>
      </c>
      <c r="S2" t="s">
        <v>249</v>
      </c>
      <c r="T2" s="56">
        <f t="shared" ref="T2:T65" ca="1" si="0">RAND()*100</f>
        <v>17.796677284347417</v>
      </c>
      <c r="U2" t="s">
        <v>251</v>
      </c>
      <c r="V2" t="s">
        <v>988</v>
      </c>
      <c r="W2" s="53" t="s">
        <v>430</v>
      </c>
      <c r="X2">
        <v>5037</v>
      </c>
      <c r="Y2" t="s">
        <v>253</v>
      </c>
      <c r="AA2" t="s">
        <v>245</v>
      </c>
      <c r="AB2" t="s">
        <v>1488</v>
      </c>
      <c r="AC2" t="s">
        <v>865</v>
      </c>
      <c r="AD2" s="56">
        <v>104</v>
      </c>
      <c r="AE2" t="s">
        <v>251</v>
      </c>
      <c r="AF2" t="s">
        <v>1033</v>
      </c>
      <c r="AG2" s="53" t="s">
        <v>431</v>
      </c>
      <c r="AH2" t="s">
        <v>1006</v>
      </c>
      <c r="AI2" s="53" t="s">
        <v>432</v>
      </c>
    </row>
    <row r="3" spans="1:35" x14ac:dyDescent="0.25">
      <c r="A3" t="s">
        <v>245</v>
      </c>
      <c r="B3" t="s">
        <v>986</v>
      </c>
      <c r="C3" t="s">
        <v>987</v>
      </c>
      <c r="D3" t="s">
        <v>989</v>
      </c>
      <c r="E3" s="53" t="s">
        <v>430</v>
      </c>
      <c r="F3" s="54">
        <v>5040</v>
      </c>
      <c r="G3" t="s">
        <v>251</v>
      </c>
      <c r="H3" s="54">
        <v>2713336453465360</v>
      </c>
      <c r="I3" s="53" t="s">
        <v>432</v>
      </c>
      <c r="K3" t="s">
        <v>245</v>
      </c>
      <c r="L3" t="s">
        <v>1003</v>
      </c>
      <c r="M3" t="s">
        <v>865</v>
      </c>
      <c r="N3">
        <v>302</v>
      </c>
      <c r="O3" t="s">
        <v>251</v>
      </c>
      <c r="Q3" s="53" t="s">
        <v>430</v>
      </c>
      <c r="R3" t="s">
        <v>436</v>
      </c>
      <c r="S3" t="s">
        <v>249</v>
      </c>
      <c r="T3" s="56">
        <f t="shared" ca="1" si="0"/>
        <v>96.054079054338672</v>
      </c>
      <c r="U3" t="s">
        <v>251</v>
      </c>
      <c r="V3" t="s">
        <v>989</v>
      </c>
      <c r="W3" s="53" t="s">
        <v>430</v>
      </c>
      <c r="X3" s="54">
        <v>5040</v>
      </c>
      <c r="Y3" t="s">
        <v>253</v>
      </c>
      <c r="AA3" t="s">
        <v>245</v>
      </c>
      <c r="AB3" t="s">
        <v>1488</v>
      </c>
      <c r="AC3" t="s">
        <v>865</v>
      </c>
      <c r="AD3" s="56">
        <v>105</v>
      </c>
      <c r="AE3" t="s">
        <v>251</v>
      </c>
      <c r="AF3" t="s">
        <v>1034</v>
      </c>
      <c r="AG3" s="53" t="s">
        <v>431</v>
      </c>
      <c r="AH3" t="s">
        <v>1007</v>
      </c>
      <c r="AI3" s="53" t="s">
        <v>432</v>
      </c>
    </row>
    <row r="4" spans="1:35" x14ac:dyDescent="0.25">
      <c r="A4" t="s">
        <v>245</v>
      </c>
      <c r="B4" t="s">
        <v>986</v>
      </c>
      <c r="C4" t="s">
        <v>987</v>
      </c>
      <c r="D4" t="s">
        <v>990</v>
      </c>
      <c r="E4" s="53" t="s">
        <v>430</v>
      </c>
      <c r="F4">
        <v>5043</v>
      </c>
      <c r="G4" t="s">
        <v>251</v>
      </c>
      <c r="H4" s="54">
        <v>3676750543423190</v>
      </c>
      <c r="I4" s="53" t="s">
        <v>432</v>
      </c>
      <c r="K4" t="s">
        <v>245</v>
      </c>
      <c r="L4" t="s">
        <v>1003</v>
      </c>
      <c r="M4" t="s">
        <v>865</v>
      </c>
      <c r="N4">
        <v>303</v>
      </c>
      <c r="O4" t="s">
        <v>251</v>
      </c>
      <c r="Q4" s="53" t="s">
        <v>430</v>
      </c>
      <c r="R4">
        <v>45</v>
      </c>
      <c r="S4" t="s">
        <v>249</v>
      </c>
      <c r="T4" s="56">
        <f t="shared" ca="1" si="0"/>
        <v>71.613227299442713</v>
      </c>
      <c r="U4" t="s">
        <v>251</v>
      </c>
      <c r="V4" t="s">
        <v>990</v>
      </c>
      <c r="W4" s="53" t="s">
        <v>430</v>
      </c>
      <c r="X4">
        <v>5043</v>
      </c>
      <c r="Y4" t="s">
        <v>253</v>
      </c>
      <c r="AA4" t="s">
        <v>245</v>
      </c>
      <c r="AB4" t="s">
        <v>1488</v>
      </c>
      <c r="AC4" t="s">
        <v>865</v>
      </c>
      <c r="AD4" s="56">
        <v>106.666666666667</v>
      </c>
      <c r="AE4" t="s">
        <v>251</v>
      </c>
      <c r="AF4" t="s">
        <v>1035</v>
      </c>
      <c r="AG4" s="53" t="s">
        <v>431</v>
      </c>
      <c r="AH4" t="s">
        <v>1008</v>
      </c>
      <c r="AI4" s="53" t="s">
        <v>432</v>
      </c>
    </row>
    <row r="5" spans="1:35" x14ac:dyDescent="0.25">
      <c r="A5" t="s">
        <v>245</v>
      </c>
      <c r="B5" t="s">
        <v>986</v>
      </c>
      <c r="C5" t="s">
        <v>987</v>
      </c>
      <c r="D5" t="s">
        <v>991</v>
      </c>
      <c r="E5" s="53" t="s">
        <v>430</v>
      </c>
      <c r="F5" s="54">
        <v>5046</v>
      </c>
      <c r="G5" t="s">
        <v>251</v>
      </c>
      <c r="H5" s="54">
        <v>2640164633381020</v>
      </c>
      <c r="I5" s="53" t="s">
        <v>432</v>
      </c>
      <c r="K5" t="s">
        <v>245</v>
      </c>
      <c r="L5" t="s">
        <v>1003</v>
      </c>
      <c r="M5" t="s">
        <v>865</v>
      </c>
      <c r="N5">
        <v>304</v>
      </c>
      <c r="O5" t="s">
        <v>251</v>
      </c>
      <c r="Q5" s="53" t="s">
        <v>430</v>
      </c>
      <c r="R5" t="s">
        <v>436</v>
      </c>
      <c r="S5" t="s">
        <v>249</v>
      </c>
      <c r="T5" s="56">
        <f t="shared" ca="1" si="0"/>
        <v>36.866573080411932</v>
      </c>
      <c r="U5" t="s">
        <v>251</v>
      </c>
      <c r="V5" t="s">
        <v>991</v>
      </c>
      <c r="W5" s="53" t="s">
        <v>430</v>
      </c>
      <c r="X5" s="54">
        <v>5046</v>
      </c>
      <c r="Y5" t="s">
        <v>253</v>
      </c>
      <c r="AA5" t="s">
        <v>245</v>
      </c>
      <c r="AB5" t="s">
        <v>1488</v>
      </c>
      <c r="AC5" t="s">
        <v>865</v>
      </c>
      <c r="AD5" s="56">
        <v>108.166666666667</v>
      </c>
      <c r="AE5" t="s">
        <v>251</v>
      </c>
      <c r="AF5" t="s">
        <v>1036</v>
      </c>
      <c r="AG5" s="53" t="s">
        <v>431</v>
      </c>
      <c r="AH5" t="s">
        <v>1009</v>
      </c>
      <c r="AI5" s="53" t="s">
        <v>432</v>
      </c>
    </row>
    <row r="6" spans="1:35" x14ac:dyDescent="0.25">
      <c r="A6" t="s">
        <v>245</v>
      </c>
      <c r="B6" t="s">
        <v>986</v>
      </c>
      <c r="C6" t="s">
        <v>987</v>
      </c>
      <c r="D6" t="s">
        <v>992</v>
      </c>
      <c r="E6" s="53" t="s">
        <v>430</v>
      </c>
      <c r="F6">
        <v>5049</v>
      </c>
      <c r="G6" t="s">
        <v>251</v>
      </c>
      <c r="H6" s="54">
        <v>4603578723338850</v>
      </c>
      <c r="I6" s="53" t="s">
        <v>432</v>
      </c>
      <c r="K6" t="s">
        <v>245</v>
      </c>
      <c r="L6" t="s">
        <v>1003</v>
      </c>
      <c r="M6" t="s">
        <v>865</v>
      </c>
      <c r="N6">
        <v>305</v>
      </c>
      <c r="O6" t="s">
        <v>251</v>
      </c>
      <c r="Q6" s="53" t="s">
        <v>430</v>
      </c>
      <c r="R6" t="s">
        <v>436</v>
      </c>
      <c r="S6" t="s">
        <v>249</v>
      </c>
      <c r="T6" s="56">
        <f t="shared" ca="1" si="0"/>
        <v>70.506414473555665</v>
      </c>
      <c r="U6" t="s">
        <v>251</v>
      </c>
      <c r="V6" t="s">
        <v>992</v>
      </c>
      <c r="W6" s="53" t="s">
        <v>430</v>
      </c>
      <c r="X6">
        <v>5049</v>
      </c>
      <c r="Y6" t="s">
        <v>253</v>
      </c>
      <c r="AA6" t="s">
        <v>245</v>
      </c>
      <c r="AB6" t="s">
        <v>1488</v>
      </c>
      <c r="AC6" t="s">
        <v>865</v>
      </c>
      <c r="AD6" s="56">
        <v>109.666666666667</v>
      </c>
      <c r="AE6" t="s">
        <v>251</v>
      </c>
      <c r="AF6" t="s">
        <v>1038</v>
      </c>
      <c r="AG6" s="53" t="s">
        <v>431</v>
      </c>
      <c r="AH6" t="s">
        <v>1010</v>
      </c>
      <c r="AI6" s="53" t="s">
        <v>432</v>
      </c>
    </row>
    <row r="7" spans="1:35" x14ac:dyDescent="0.25">
      <c r="A7" t="s">
        <v>245</v>
      </c>
      <c r="B7" t="s">
        <v>986</v>
      </c>
      <c r="C7" t="s">
        <v>987</v>
      </c>
      <c r="D7" t="s">
        <v>993</v>
      </c>
      <c r="E7" s="53" t="s">
        <v>430</v>
      </c>
      <c r="F7" s="54">
        <v>5052</v>
      </c>
      <c r="G7" t="s">
        <v>251</v>
      </c>
      <c r="H7" s="54">
        <v>6566992813296680</v>
      </c>
      <c r="I7" s="53" t="s">
        <v>432</v>
      </c>
      <c r="K7" t="s">
        <v>245</v>
      </c>
      <c r="L7" t="s">
        <v>1003</v>
      </c>
      <c r="M7" t="s">
        <v>865</v>
      </c>
      <c r="N7">
        <v>306</v>
      </c>
      <c r="O7" t="s">
        <v>251</v>
      </c>
      <c r="Q7" s="53" t="s">
        <v>430</v>
      </c>
      <c r="R7" t="s">
        <v>436</v>
      </c>
      <c r="S7" t="s">
        <v>249</v>
      </c>
      <c r="T7" s="56">
        <f t="shared" ca="1" si="0"/>
        <v>31.516416733030827</v>
      </c>
      <c r="U7" t="s">
        <v>251</v>
      </c>
      <c r="V7" t="s">
        <v>993</v>
      </c>
      <c r="W7" s="53" t="s">
        <v>430</v>
      </c>
      <c r="X7" s="54">
        <v>5052</v>
      </c>
      <c r="Y7" t="s">
        <v>253</v>
      </c>
      <c r="AA7" t="s">
        <v>245</v>
      </c>
      <c r="AB7" t="s">
        <v>1488</v>
      </c>
      <c r="AC7" t="s">
        <v>865</v>
      </c>
      <c r="AD7" s="56">
        <v>111.166666666667</v>
      </c>
      <c r="AE7" t="s">
        <v>251</v>
      </c>
      <c r="AF7" t="s">
        <v>1039</v>
      </c>
      <c r="AG7" s="53" t="s">
        <v>431</v>
      </c>
      <c r="AH7" t="s">
        <v>1011</v>
      </c>
      <c r="AI7" s="53" t="s">
        <v>432</v>
      </c>
    </row>
    <row r="8" spans="1:35" x14ac:dyDescent="0.25">
      <c r="A8" t="s">
        <v>245</v>
      </c>
      <c r="B8" t="s">
        <v>986</v>
      </c>
      <c r="C8" t="s">
        <v>987</v>
      </c>
      <c r="D8" t="s">
        <v>995</v>
      </c>
      <c r="E8" s="53" t="s">
        <v>430</v>
      </c>
      <c r="F8">
        <v>5055</v>
      </c>
      <c r="G8" t="s">
        <v>251</v>
      </c>
      <c r="H8" s="54">
        <v>7530406903254510</v>
      </c>
      <c r="I8" s="53" t="s">
        <v>432</v>
      </c>
      <c r="K8" t="s">
        <v>245</v>
      </c>
      <c r="L8" t="s">
        <v>1003</v>
      </c>
      <c r="M8" t="s">
        <v>865</v>
      </c>
      <c r="N8">
        <v>307</v>
      </c>
      <c r="O8" t="s">
        <v>251</v>
      </c>
      <c r="Q8" s="53" t="s">
        <v>430</v>
      </c>
      <c r="R8" t="s">
        <v>436</v>
      </c>
      <c r="S8" t="s">
        <v>249</v>
      </c>
      <c r="T8" s="56">
        <f t="shared" ca="1" si="0"/>
        <v>78.636153338607429</v>
      </c>
      <c r="U8" t="s">
        <v>251</v>
      </c>
      <c r="V8" t="s">
        <v>995</v>
      </c>
      <c r="W8" s="53" t="s">
        <v>430</v>
      </c>
      <c r="X8">
        <v>5055</v>
      </c>
      <c r="Y8" t="s">
        <v>253</v>
      </c>
      <c r="AA8" t="s">
        <v>245</v>
      </c>
      <c r="AB8" t="s">
        <v>1488</v>
      </c>
      <c r="AC8" t="s">
        <v>865</v>
      </c>
      <c r="AD8" s="56">
        <v>112.666666666667</v>
      </c>
      <c r="AE8" t="s">
        <v>251</v>
      </c>
      <c r="AF8" t="s">
        <v>1040</v>
      </c>
      <c r="AG8" s="53" t="s">
        <v>431</v>
      </c>
      <c r="AH8" t="s">
        <v>1012</v>
      </c>
      <c r="AI8" s="53" t="s">
        <v>432</v>
      </c>
    </row>
    <row r="9" spans="1:35" x14ac:dyDescent="0.25">
      <c r="A9" t="s">
        <v>245</v>
      </c>
      <c r="B9" t="s">
        <v>986</v>
      </c>
      <c r="C9" t="s">
        <v>987</v>
      </c>
      <c r="D9" t="s">
        <v>996</v>
      </c>
      <c r="E9" s="53" t="s">
        <v>430</v>
      </c>
      <c r="F9" s="54">
        <v>5058</v>
      </c>
      <c r="G9" t="s">
        <v>251</v>
      </c>
      <c r="H9" s="54">
        <v>8493820993212340</v>
      </c>
      <c r="I9" s="53" t="s">
        <v>432</v>
      </c>
      <c r="K9" t="s">
        <v>245</v>
      </c>
      <c r="L9" t="s">
        <v>1003</v>
      </c>
      <c r="M9" t="s">
        <v>865</v>
      </c>
      <c r="N9">
        <v>308</v>
      </c>
      <c r="O9" t="s">
        <v>251</v>
      </c>
      <c r="Q9" s="53" t="s">
        <v>430</v>
      </c>
      <c r="R9" t="s">
        <v>436</v>
      </c>
      <c r="S9" t="s">
        <v>249</v>
      </c>
      <c r="T9" s="56">
        <f t="shared" ca="1" si="0"/>
        <v>12.635706793669543</v>
      </c>
      <c r="U9" t="s">
        <v>251</v>
      </c>
      <c r="V9" t="s">
        <v>996</v>
      </c>
      <c r="W9" s="53" t="s">
        <v>430</v>
      </c>
      <c r="X9" s="54">
        <v>5058</v>
      </c>
      <c r="Y9" t="s">
        <v>253</v>
      </c>
      <c r="AA9" t="s">
        <v>245</v>
      </c>
      <c r="AB9" t="s">
        <v>1488</v>
      </c>
      <c r="AC9" t="s">
        <v>865</v>
      </c>
      <c r="AD9" s="56">
        <v>114.166666666667</v>
      </c>
      <c r="AE9" t="s">
        <v>251</v>
      </c>
      <c r="AF9" t="s">
        <v>1041</v>
      </c>
      <c r="AG9" s="53" t="s">
        <v>431</v>
      </c>
      <c r="AH9" t="s">
        <v>1013</v>
      </c>
      <c r="AI9" s="53" t="s">
        <v>432</v>
      </c>
    </row>
    <row r="10" spans="1:35" x14ac:dyDescent="0.25">
      <c r="A10" t="s">
        <v>245</v>
      </c>
      <c r="B10" t="s">
        <v>986</v>
      </c>
      <c r="C10" t="s">
        <v>987</v>
      </c>
      <c r="D10" t="s">
        <v>997</v>
      </c>
      <c r="E10" s="53" t="s">
        <v>430</v>
      </c>
      <c r="F10">
        <v>5061</v>
      </c>
      <c r="G10" t="s">
        <v>251</v>
      </c>
      <c r="H10" s="54">
        <v>5457235083170170</v>
      </c>
      <c r="I10" s="53" t="s">
        <v>432</v>
      </c>
      <c r="K10" t="s">
        <v>245</v>
      </c>
      <c r="L10" t="s">
        <v>1003</v>
      </c>
      <c r="M10" t="s">
        <v>865</v>
      </c>
      <c r="N10">
        <v>309</v>
      </c>
      <c r="O10" t="s">
        <v>251</v>
      </c>
      <c r="Q10" s="53" t="s">
        <v>430</v>
      </c>
      <c r="R10" t="s">
        <v>436</v>
      </c>
      <c r="S10" t="s">
        <v>249</v>
      </c>
      <c r="T10" s="56">
        <f t="shared" ca="1" si="0"/>
        <v>89.969178724955597</v>
      </c>
      <c r="U10" t="s">
        <v>251</v>
      </c>
      <c r="V10" t="s">
        <v>997</v>
      </c>
      <c r="W10" s="53" t="s">
        <v>430</v>
      </c>
      <c r="X10">
        <v>5061</v>
      </c>
      <c r="Y10" t="s">
        <v>253</v>
      </c>
      <c r="AA10" t="s">
        <v>245</v>
      </c>
      <c r="AB10" t="s">
        <v>1488</v>
      </c>
      <c r="AC10" t="s">
        <v>865</v>
      </c>
      <c r="AD10" s="56">
        <v>115.666666666667</v>
      </c>
      <c r="AE10" t="s">
        <v>251</v>
      </c>
      <c r="AF10" t="s">
        <v>1042</v>
      </c>
      <c r="AG10" s="53" t="s">
        <v>431</v>
      </c>
      <c r="AH10" t="s">
        <v>1014</v>
      </c>
      <c r="AI10" s="53" t="s">
        <v>432</v>
      </c>
    </row>
    <row r="11" spans="1:35" x14ac:dyDescent="0.25">
      <c r="A11" t="s">
        <v>245</v>
      </c>
      <c r="B11" t="s">
        <v>986</v>
      </c>
      <c r="C11" t="s">
        <v>987</v>
      </c>
      <c r="D11" t="s">
        <v>998</v>
      </c>
      <c r="E11" s="53" t="s">
        <v>430</v>
      </c>
      <c r="F11" s="54">
        <v>5064</v>
      </c>
      <c r="G11" t="s">
        <v>251</v>
      </c>
      <c r="H11" s="54">
        <v>1420649173128000</v>
      </c>
      <c r="I11" s="53" t="s">
        <v>432</v>
      </c>
      <c r="K11" t="s">
        <v>245</v>
      </c>
      <c r="L11" t="s">
        <v>1003</v>
      </c>
      <c r="M11" t="s">
        <v>865</v>
      </c>
      <c r="N11">
        <v>310</v>
      </c>
      <c r="O11" t="s">
        <v>251</v>
      </c>
      <c r="Q11" s="53" t="s">
        <v>430</v>
      </c>
      <c r="R11" t="s">
        <v>436</v>
      </c>
      <c r="S11" t="s">
        <v>249</v>
      </c>
      <c r="T11" s="56">
        <f t="shared" ca="1" si="0"/>
        <v>36.972619524037661</v>
      </c>
      <c r="U11" t="s">
        <v>251</v>
      </c>
      <c r="V11" t="s">
        <v>998</v>
      </c>
      <c r="W11" s="53" t="s">
        <v>430</v>
      </c>
      <c r="X11" s="54">
        <v>5064</v>
      </c>
      <c r="Y11" t="s">
        <v>253</v>
      </c>
      <c r="AA11" t="s">
        <v>245</v>
      </c>
      <c r="AB11" t="s">
        <v>1488</v>
      </c>
      <c r="AC11" t="s">
        <v>865</v>
      </c>
      <c r="AD11" s="56">
        <v>117.166666666667</v>
      </c>
      <c r="AE11" t="s">
        <v>251</v>
      </c>
      <c r="AF11" t="s">
        <v>1043</v>
      </c>
      <c r="AG11" s="53" t="s">
        <v>431</v>
      </c>
      <c r="AH11" t="s">
        <v>1015</v>
      </c>
      <c r="AI11" s="53" t="s">
        <v>432</v>
      </c>
    </row>
    <row r="12" spans="1:35" x14ac:dyDescent="0.25">
      <c r="A12" t="s">
        <v>245</v>
      </c>
      <c r="B12" t="s">
        <v>986</v>
      </c>
      <c r="C12" t="s">
        <v>987</v>
      </c>
      <c r="D12" t="s">
        <v>999</v>
      </c>
      <c r="E12" s="53" t="s">
        <v>430</v>
      </c>
      <c r="F12">
        <v>5067</v>
      </c>
      <c r="G12" t="s">
        <v>251</v>
      </c>
      <c r="H12" s="54">
        <v>7384063263085830</v>
      </c>
      <c r="I12" s="53" t="s">
        <v>432</v>
      </c>
      <c r="K12" t="s">
        <v>245</v>
      </c>
      <c r="L12" t="s">
        <v>1003</v>
      </c>
      <c r="M12" t="s">
        <v>865</v>
      </c>
      <c r="N12">
        <v>311</v>
      </c>
      <c r="O12" t="s">
        <v>251</v>
      </c>
      <c r="Q12" s="53" t="s">
        <v>430</v>
      </c>
      <c r="R12" t="s">
        <v>436</v>
      </c>
      <c r="S12" t="s">
        <v>249</v>
      </c>
      <c r="T12" s="56">
        <f t="shared" ca="1" si="0"/>
        <v>12.013784188535714</v>
      </c>
      <c r="U12" t="s">
        <v>251</v>
      </c>
      <c r="V12" t="s">
        <v>999</v>
      </c>
      <c r="W12" s="53" t="s">
        <v>430</v>
      </c>
      <c r="X12">
        <v>5067</v>
      </c>
      <c r="Y12" t="s">
        <v>253</v>
      </c>
      <c r="AA12" t="s">
        <v>245</v>
      </c>
      <c r="AB12" t="s">
        <v>1488</v>
      </c>
      <c r="AC12" t="s">
        <v>865</v>
      </c>
      <c r="AD12" s="56">
        <v>118.666666666667</v>
      </c>
      <c r="AE12" t="s">
        <v>251</v>
      </c>
      <c r="AF12" t="s">
        <v>1044</v>
      </c>
      <c r="AG12" s="53" t="s">
        <v>431</v>
      </c>
      <c r="AH12" t="s">
        <v>1016</v>
      </c>
      <c r="AI12" s="53" t="s">
        <v>432</v>
      </c>
    </row>
    <row r="13" spans="1:35" x14ac:dyDescent="0.25">
      <c r="A13" t="s">
        <v>245</v>
      </c>
      <c r="B13" t="s">
        <v>986</v>
      </c>
      <c r="C13" t="s">
        <v>987</v>
      </c>
      <c r="D13" t="s">
        <v>1002</v>
      </c>
      <c r="E13" s="53" t="s">
        <v>430</v>
      </c>
      <c r="F13" s="54">
        <v>5070</v>
      </c>
      <c r="G13" t="s">
        <v>251</v>
      </c>
      <c r="H13" s="54">
        <v>6347477353043650</v>
      </c>
      <c r="I13" s="53" t="s">
        <v>432</v>
      </c>
      <c r="K13" t="s">
        <v>245</v>
      </c>
      <c r="L13" t="s">
        <v>1003</v>
      </c>
      <c r="M13" t="s">
        <v>865</v>
      </c>
      <c r="N13">
        <v>312</v>
      </c>
      <c r="O13" t="s">
        <v>251</v>
      </c>
      <c r="Q13" s="53" t="s">
        <v>430</v>
      </c>
      <c r="R13" t="s">
        <v>436</v>
      </c>
      <c r="S13" t="s">
        <v>249</v>
      </c>
      <c r="T13" s="56">
        <f t="shared" ca="1" si="0"/>
        <v>4.4065367714666177</v>
      </c>
      <c r="U13" t="s">
        <v>251</v>
      </c>
      <c r="V13" t="s">
        <v>1002</v>
      </c>
      <c r="W13" s="53" t="s">
        <v>430</v>
      </c>
      <c r="X13" s="54">
        <v>5070</v>
      </c>
      <c r="Y13" t="s">
        <v>253</v>
      </c>
      <c r="AA13" t="s">
        <v>245</v>
      </c>
      <c r="AB13" t="s">
        <v>1488</v>
      </c>
      <c r="AC13" t="s">
        <v>865</v>
      </c>
      <c r="AD13" s="56">
        <v>120.166666666667</v>
      </c>
      <c r="AE13" t="s">
        <v>251</v>
      </c>
      <c r="AF13" t="s">
        <v>1045</v>
      </c>
      <c r="AG13" s="53" t="s">
        <v>431</v>
      </c>
      <c r="AH13" t="s">
        <v>1017</v>
      </c>
      <c r="AI13" s="53" t="s">
        <v>432</v>
      </c>
    </row>
    <row r="14" spans="1:35" x14ac:dyDescent="0.25">
      <c r="A14" t="s">
        <v>245</v>
      </c>
      <c r="B14" t="s">
        <v>986</v>
      </c>
      <c r="C14" t="s">
        <v>987</v>
      </c>
      <c r="D14" t="s">
        <v>1001</v>
      </c>
      <c r="E14" s="53" t="s">
        <v>430</v>
      </c>
      <c r="F14">
        <v>5073</v>
      </c>
      <c r="G14" t="s">
        <v>251</v>
      </c>
      <c r="H14" s="54">
        <v>6347477353043650</v>
      </c>
      <c r="I14" s="53" t="s">
        <v>432</v>
      </c>
      <c r="K14" t="s">
        <v>245</v>
      </c>
      <c r="L14" t="s">
        <v>1003</v>
      </c>
      <c r="M14" t="s">
        <v>865</v>
      </c>
      <c r="N14">
        <v>313</v>
      </c>
      <c r="O14" t="s">
        <v>251</v>
      </c>
      <c r="Q14" s="53" t="s">
        <v>430</v>
      </c>
      <c r="R14" t="s">
        <v>436</v>
      </c>
      <c r="S14" t="s">
        <v>249</v>
      </c>
      <c r="T14" s="56">
        <f t="shared" ca="1" si="0"/>
        <v>63.798868921347761</v>
      </c>
      <c r="U14" t="s">
        <v>251</v>
      </c>
      <c r="V14" t="s">
        <v>1001</v>
      </c>
      <c r="W14" s="53" t="s">
        <v>430</v>
      </c>
      <c r="X14">
        <v>5073</v>
      </c>
      <c r="Y14" t="s">
        <v>253</v>
      </c>
      <c r="AA14" t="s">
        <v>245</v>
      </c>
      <c r="AB14" t="s">
        <v>1488</v>
      </c>
      <c r="AC14" t="s">
        <v>865</v>
      </c>
      <c r="AD14" s="56">
        <v>121.666666666667</v>
      </c>
      <c r="AE14" t="s">
        <v>251</v>
      </c>
      <c r="AF14" t="s">
        <v>1046</v>
      </c>
      <c r="AG14" s="53" t="s">
        <v>431</v>
      </c>
      <c r="AH14" t="s">
        <v>1018</v>
      </c>
      <c r="AI14" s="53" t="s">
        <v>432</v>
      </c>
    </row>
    <row r="15" spans="1:35" x14ac:dyDescent="0.25">
      <c r="A15" t="s">
        <v>245</v>
      </c>
      <c r="B15" t="s">
        <v>986</v>
      </c>
      <c r="C15" t="s">
        <v>987</v>
      </c>
      <c r="D15" t="s">
        <v>994</v>
      </c>
      <c r="E15" s="53" t="s">
        <v>430</v>
      </c>
      <c r="F15" s="54">
        <v>5076</v>
      </c>
      <c r="G15" t="s">
        <v>251</v>
      </c>
      <c r="H15" s="54">
        <v>6347477353043650</v>
      </c>
      <c r="I15" s="53" t="s">
        <v>432</v>
      </c>
      <c r="K15" t="s">
        <v>245</v>
      </c>
      <c r="L15" t="s">
        <v>1003</v>
      </c>
      <c r="M15" t="s">
        <v>865</v>
      </c>
      <c r="N15">
        <v>314</v>
      </c>
      <c r="O15" t="s">
        <v>251</v>
      </c>
      <c r="Q15" s="53" t="s">
        <v>430</v>
      </c>
      <c r="R15" t="s">
        <v>436</v>
      </c>
      <c r="S15" t="s">
        <v>249</v>
      </c>
      <c r="T15" s="56">
        <f t="shared" ca="1" si="0"/>
        <v>32.138733699302669</v>
      </c>
      <c r="U15" t="s">
        <v>251</v>
      </c>
      <c r="V15" t="s">
        <v>994</v>
      </c>
      <c r="W15" s="53" t="s">
        <v>430</v>
      </c>
      <c r="X15" s="54">
        <v>5076</v>
      </c>
      <c r="Y15" t="s">
        <v>253</v>
      </c>
      <c r="AA15" t="s">
        <v>245</v>
      </c>
      <c r="AB15" t="s">
        <v>1488</v>
      </c>
      <c r="AC15" t="s">
        <v>865</v>
      </c>
      <c r="AD15" s="56">
        <v>123.166666666667</v>
      </c>
      <c r="AE15" t="s">
        <v>251</v>
      </c>
      <c r="AF15" t="s">
        <v>1047</v>
      </c>
      <c r="AG15" s="53" t="s">
        <v>431</v>
      </c>
      <c r="AH15" t="s">
        <v>1019</v>
      </c>
      <c r="AI15" s="53" t="s">
        <v>432</v>
      </c>
    </row>
    <row r="16" spans="1:35" x14ac:dyDescent="0.25">
      <c r="A16" t="s">
        <v>245</v>
      </c>
      <c r="B16" t="s">
        <v>986</v>
      </c>
      <c r="C16" t="s">
        <v>987</v>
      </c>
      <c r="D16" t="s">
        <v>988</v>
      </c>
      <c r="E16" s="53" t="s">
        <v>430</v>
      </c>
      <c r="F16">
        <v>5079</v>
      </c>
      <c r="G16" t="s">
        <v>251</v>
      </c>
      <c r="H16" s="54">
        <v>6347477353043650</v>
      </c>
      <c r="I16" s="53" t="s">
        <v>432</v>
      </c>
      <c r="K16" t="s">
        <v>245</v>
      </c>
      <c r="L16" t="s">
        <v>1003</v>
      </c>
      <c r="M16" t="s">
        <v>865</v>
      </c>
      <c r="N16">
        <v>315</v>
      </c>
      <c r="O16" t="s">
        <v>251</v>
      </c>
      <c r="Q16" s="53" t="s">
        <v>430</v>
      </c>
      <c r="R16" t="s">
        <v>436</v>
      </c>
      <c r="S16" t="s">
        <v>249</v>
      </c>
      <c r="T16" s="56">
        <f t="shared" ca="1" si="0"/>
        <v>96.443960282657898</v>
      </c>
      <c r="U16" t="s">
        <v>251</v>
      </c>
      <c r="V16" t="s">
        <v>988</v>
      </c>
      <c r="W16" s="53" t="s">
        <v>430</v>
      </c>
      <c r="X16">
        <v>5079</v>
      </c>
      <c r="Y16" t="s">
        <v>253</v>
      </c>
      <c r="AA16" t="s">
        <v>245</v>
      </c>
      <c r="AB16" t="s">
        <v>1488</v>
      </c>
      <c r="AC16" t="s">
        <v>865</v>
      </c>
      <c r="AD16" s="56">
        <v>124.666666666667</v>
      </c>
      <c r="AE16" t="s">
        <v>251</v>
      </c>
      <c r="AF16" t="s">
        <v>1048</v>
      </c>
      <c r="AG16" s="53" t="s">
        <v>431</v>
      </c>
      <c r="AH16" t="s">
        <v>1020</v>
      </c>
      <c r="AI16" s="53" t="s">
        <v>432</v>
      </c>
    </row>
    <row r="17" spans="1:35" x14ac:dyDescent="0.25">
      <c r="A17" t="s">
        <v>245</v>
      </c>
      <c r="B17" t="s">
        <v>986</v>
      </c>
      <c r="C17" t="s">
        <v>987</v>
      </c>
      <c r="D17" t="s">
        <v>989</v>
      </c>
      <c r="E17" s="53" t="s">
        <v>430</v>
      </c>
      <c r="F17" s="54">
        <v>5082</v>
      </c>
      <c r="G17" t="s">
        <v>251</v>
      </c>
      <c r="H17" s="54">
        <v>8786508273549710</v>
      </c>
      <c r="I17" s="53" t="s">
        <v>432</v>
      </c>
      <c r="K17" t="s">
        <v>245</v>
      </c>
      <c r="L17" t="s">
        <v>1003</v>
      </c>
      <c r="M17" t="s">
        <v>865</v>
      </c>
      <c r="N17">
        <v>316</v>
      </c>
      <c r="O17" t="s">
        <v>251</v>
      </c>
      <c r="Q17" s="53" t="s">
        <v>430</v>
      </c>
      <c r="R17" t="s">
        <v>436</v>
      </c>
      <c r="S17" t="s">
        <v>249</v>
      </c>
      <c r="T17" s="56">
        <f t="shared" ca="1" si="0"/>
        <v>33.534512550693393</v>
      </c>
      <c r="U17" t="s">
        <v>251</v>
      </c>
      <c r="V17" t="s">
        <v>989</v>
      </c>
      <c r="W17" s="53" t="s">
        <v>430</v>
      </c>
      <c r="X17" s="54">
        <v>5082</v>
      </c>
      <c r="Y17" t="s">
        <v>253</v>
      </c>
      <c r="AA17" t="s">
        <v>245</v>
      </c>
      <c r="AB17" t="s">
        <v>1488</v>
      </c>
      <c r="AC17" t="s">
        <v>865</v>
      </c>
      <c r="AD17" s="56">
        <v>126.166666666667</v>
      </c>
      <c r="AE17" t="s">
        <v>251</v>
      </c>
      <c r="AF17" t="s">
        <v>1049</v>
      </c>
      <c r="AG17" s="53" t="s">
        <v>431</v>
      </c>
      <c r="AH17" t="s">
        <v>1021</v>
      </c>
      <c r="AI17" s="53" t="s">
        <v>432</v>
      </c>
    </row>
    <row r="18" spans="1:35" x14ac:dyDescent="0.25">
      <c r="A18" t="s">
        <v>245</v>
      </c>
      <c r="B18" t="s">
        <v>986</v>
      </c>
      <c r="C18" t="s">
        <v>987</v>
      </c>
      <c r="D18" t="s">
        <v>990</v>
      </c>
      <c r="E18" s="53" t="s">
        <v>430</v>
      </c>
      <c r="F18">
        <v>5085</v>
      </c>
      <c r="G18" t="s">
        <v>251</v>
      </c>
      <c r="H18" s="54">
        <v>9749922363507540</v>
      </c>
      <c r="I18" s="53" t="s">
        <v>432</v>
      </c>
      <c r="K18" t="s">
        <v>245</v>
      </c>
      <c r="L18" t="s">
        <v>1003</v>
      </c>
      <c r="M18" t="s">
        <v>865</v>
      </c>
      <c r="N18">
        <v>317</v>
      </c>
      <c r="O18" t="s">
        <v>251</v>
      </c>
      <c r="Q18" s="53" t="s">
        <v>430</v>
      </c>
      <c r="R18">
        <v>45</v>
      </c>
      <c r="S18" t="s">
        <v>249</v>
      </c>
      <c r="T18" s="56">
        <f t="shared" ca="1" si="0"/>
        <v>13.842326377230297</v>
      </c>
      <c r="U18" t="s">
        <v>251</v>
      </c>
      <c r="V18" t="s">
        <v>990</v>
      </c>
      <c r="W18" s="53" t="s">
        <v>430</v>
      </c>
      <c r="X18">
        <v>5085</v>
      </c>
      <c r="Y18" t="s">
        <v>253</v>
      </c>
      <c r="AA18" t="s">
        <v>245</v>
      </c>
      <c r="AB18" t="s">
        <v>1488</v>
      </c>
      <c r="AC18" t="s">
        <v>865</v>
      </c>
      <c r="AD18" s="56">
        <v>127.666666666667</v>
      </c>
      <c r="AE18" t="s">
        <v>251</v>
      </c>
      <c r="AF18" t="s">
        <v>1050</v>
      </c>
      <c r="AG18" s="53" t="s">
        <v>431</v>
      </c>
      <c r="AH18" t="s">
        <v>1022</v>
      </c>
      <c r="AI18" s="53" t="s">
        <v>432</v>
      </c>
    </row>
    <row r="19" spans="1:35" x14ac:dyDescent="0.25">
      <c r="A19" t="s">
        <v>245</v>
      </c>
      <c r="B19" t="s">
        <v>986</v>
      </c>
      <c r="C19" t="s">
        <v>987</v>
      </c>
      <c r="D19" t="s">
        <v>991</v>
      </c>
      <c r="E19" s="53" t="s">
        <v>430</v>
      </c>
      <c r="F19" s="54">
        <v>5088</v>
      </c>
      <c r="G19" t="s">
        <v>251</v>
      </c>
      <c r="H19" s="54">
        <v>2713336453465360</v>
      </c>
      <c r="I19" s="53" t="s">
        <v>432</v>
      </c>
      <c r="K19" t="s">
        <v>245</v>
      </c>
      <c r="L19" t="s">
        <v>1003</v>
      </c>
      <c r="M19" t="s">
        <v>865</v>
      </c>
      <c r="N19">
        <v>318</v>
      </c>
      <c r="O19" t="s">
        <v>251</v>
      </c>
      <c r="Q19" s="53" t="s">
        <v>430</v>
      </c>
      <c r="R19" t="s">
        <v>436</v>
      </c>
      <c r="S19" t="s">
        <v>249</v>
      </c>
      <c r="T19" s="56">
        <f t="shared" ca="1" si="0"/>
        <v>42.530300440126489</v>
      </c>
      <c r="U19" t="s">
        <v>251</v>
      </c>
      <c r="V19" t="s">
        <v>991</v>
      </c>
      <c r="W19" s="53" t="s">
        <v>430</v>
      </c>
      <c r="X19" s="54">
        <v>5088</v>
      </c>
      <c r="Y19" t="s">
        <v>253</v>
      </c>
      <c r="AA19" t="s">
        <v>245</v>
      </c>
      <c r="AB19" t="s">
        <v>1488</v>
      </c>
      <c r="AC19" t="s">
        <v>865</v>
      </c>
      <c r="AD19" s="56">
        <v>129.166666666667</v>
      </c>
      <c r="AE19" t="s">
        <v>251</v>
      </c>
      <c r="AF19" t="s">
        <v>1040</v>
      </c>
      <c r="AG19" s="53" t="s">
        <v>431</v>
      </c>
      <c r="AH19" t="s">
        <v>1023</v>
      </c>
      <c r="AI19" s="53" t="s">
        <v>432</v>
      </c>
    </row>
    <row r="20" spans="1:35" x14ac:dyDescent="0.25">
      <c r="A20" t="s">
        <v>245</v>
      </c>
      <c r="B20" t="s">
        <v>986</v>
      </c>
      <c r="C20" t="s">
        <v>987</v>
      </c>
      <c r="D20" t="s">
        <v>992</v>
      </c>
      <c r="E20" s="53" t="s">
        <v>430</v>
      </c>
      <c r="F20">
        <v>5091</v>
      </c>
      <c r="G20" t="s">
        <v>251</v>
      </c>
      <c r="H20" s="54">
        <v>3676750543423190</v>
      </c>
      <c r="I20" s="53" t="s">
        <v>432</v>
      </c>
      <c r="K20" t="s">
        <v>245</v>
      </c>
      <c r="L20" t="s">
        <v>1003</v>
      </c>
      <c r="M20" t="s">
        <v>865</v>
      </c>
      <c r="N20">
        <v>319</v>
      </c>
      <c r="O20" t="s">
        <v>251</v>
      </c>
      <c r="Q20" s="53" t="s">
        <v>430</v>
      </c>
      <c r="R20" t="s">
        <v>436</v>
      </c>
      <c r="S20" t="s">
        <v>249</v>
      </c>
      <c r="T20" s="56">
        <f t="shared" ca="1" si="0"/>
        <v>9.6761844042348226</v>
      </c>
      <c r="U20" t="s">
        <v>251</v>
      </c>
      <c r="V20" t="s">
        <v>992</v>
      </c>
      <c r="W20" s="53" t="s">
        <v>430</v>
      </c>
      <c r="X20">
        <v>5091</v>
      </c>
      <c r="Y20" t="s">
        <v>253</v>
      </c>
      <c r="AA20" t="s">
        <v>245</v>
      </c>
      <c r="AB20" t="s">
        <v>1488</v>
      </c>
      <c r="AC20" t="s">
        <v>865</v>
      </c>
      <c r="AD20" s="56">
        <v>130.666666666667</v>
      </c>
      <c r="AE20" t="s">
        <v>251</v>
      </c>
      <c r="AF20" t="s">
        <v>1051</v>
      </c>
      <c r="AG20" s="53" t="s">
        <v>431</v>
      </c>
      <c r="AH20" t="s">
        <v>1004</v>
      </c>
      <c r="AI20" s="53" t="s">
        <v>432</v>
      </c>
    </row>
    <row r="21" spans="1:35" x14ac:dyDescent="0.25">
      <c r="A21" t="s">
        <v>245</v>
      </c>
      <c r="B21" t="s">
        <v>986</v>
      </c>
      <c r="C21" t="s">
        <v>987</v>
      </c>
      <c r="D21" t="s">
        <v>993</v>
      </c>
      <c r="E21" s="53" t="s">
        <v>430</v>
      </c>
      <c r="F21" s="54">
        <v>5094</v>
      </c>
      <c r="G21" t="s">
        <v>251</v>
      </c>
      <c r="H21" s="54">
        <v>2640164633381020</v>
      </c>
      <c r="I21" s="53" t="s">
        <v>432</v>
      </c>
      <c r="K21" t="s">
        <v>245</v>
      </c>
      <c r="L21" t="s">
        <v>1003</v>
      </c>
      <c r="M21" t="s">
        <v>865</v>
      </c>
      <c r="N21">
        <v>320</v>
      </c>
      <c r="O21" t="s">
        <v>251</v>
      </c>
      <c r="Q21" s="53" t="s">
        <v>430</v>
      </c>
      <c r="R21" t="s">
        <v>436</v>
      </c>
      <c r="S21" t="s">
        <v>249</v>
      </c>
      <c r="T21" s="56">
        <f t="shared" ca="1" si="0"/>
        <v>41.9906872338059</v>
      </c>
      <c r="U21" t="s">
        <v>251</v>
      </c>
      <c r="V21" t="s">
        <v>993</v>
      </c>
      <c r="W21" s="53" t="s">
        <v>430</v>
      </c>
      <c r="X21" s="54">
        <v>5094</v>
      </c>
      <c r="Y21" t="s">
        <v>253</v>
      </c>
      <c r="AA21" t="s">
        <v>245</v>
      </c>
      <c r="AB21" t="s">
        <v>1488</v>
      </c>
      <c r="AC21" t="s">
        <v>865</v>
      </c>
      <c r="AD21" s="56">
        <v>132.166666666667</v>
      </c>
      <c r="AE21" t="s">
        <v>251</v>
      </c>
      <c r="AF21" t="s">
        <v>1052</v>
      </c>
      <c r="AG21" s="53" t="s">
        <v>431</v>
      </c>
      <c r="AH21" t="s">
        <v>1024</v>
      </c>
      <c r="AI21" s="53" t="s">
        <v>432</v>
      </c>
    </row>
    <row r="22" spans="1:35" x14ac:dyDescent="0.25">
      <c r="A22" t="s">
        <v>245</v>
      </c>
      <c r="B22" t="s">
        <v>986</v>
      </c>
      <c r="C22" t="s">
        <v>987</v>
      </c>
      <c r="D22" t="s">
        <v>995</v>
      </c>
      <c r="E22" s="53" t="s">
        <v>430</v>
      </c>
      <c r="F22">
        <v>5097</v>
      </c>
      <c r="G22" t="s">
        <v>251</v>
      </c>
      <c r="H22" s="54">
        <v>4603578723338850</v>
      </c>
      <c r="I22" s="53" t="s">
        <v>432</v>
      </c>
      <c r="K22" t="s">
        <v>245</v>
      </c>
      <c r="L22" t="s">
        <v>1003</v>
      </c>
      <c r="M22" t="s">
        <v>865</v>
      </c>
      <c r="N22">
        <v>321</v>
      </c>
      <c r="O22" t="s">
        <v>251</v>
      </c>
      <c r="Q22" s="53" t="s">
        <v>430</v>
      </c>
      <c r="R22">
        <v>46</v>
      </c>
      <c r="S22" t="s">
        <v>249</v>
      </c>
      <c r="T22" s="56">
        <f t="shared" ca="1" si="0"/>
        <v>86.841823698061191</v>
      </c>
      <c r="U22" t="s">
        <v>251</v>
      </c>
      <c r="V22" t="s">
        <v>995</v>
      </c>
      <c r="W22" s="53" t="s">
        <v>430</v>
      </c>
      <c r="X22">
        <v>5097</v>
      </c>
      <c r="Y22" t="s">
        <v>253</v>
      </c>
      <c r="AA22" t="s">
        <v>245</v>
      </c>
      <c r="AB22" t="s">
        <v>1488</v>
      </c>
      <c r="AC22" t="s">
        <v>865</v>
      </c>
      <c r="AD22" s="56">
        <v>133.666666666667</v>
      </c>
      <c r="AE22" t="s">
        <v>251</v>
      </c>
      <c r="AF22" t="s">
        <v>1053</v>
      </c>
      <c r="AG22" s="53" t="s">
        <v>431</v>
      </c>
      <c r="AH22" t="s">
        <v>1025</v>
      </c>
      <c r="AI22" s="53" t="s">
        <v>432</v>
      </c>
    </row>
    <row r="23" spans="1:35" x14ac:dyDescent="0.25">
      <c r="A23" t="s">
        <v>245</v>
      </c>
      <c r="B23" t="s">
        <v>986</v>
      </c>
      <c r="C23" t="s">
        <v>987</v>
      </c>
      <c r="D23" t="s">
        <v>996</v>
      </c>
      <c r="E23" s="53" t="s">
        <v>430</v>
      </c>
      <c r="F23" s="54">
        <v>5100</v>
      </c>
      <c r="G23" t="s">
        <v>251</v>
      </c>
      <c r="H23" s="54">
        <v>6566992813296680</v>
      </c>
      <c r="I23" s="53" t="s">
        <v>432</v>
      </c>
      <c r="K23" t="s">
        <v>245</v>
      </c>
      <c r="L23" t="s">
        <v>1003</v>
      </c>
      <c r="M23" t="s">
        <v>865</v>
      </c>
      <c r="N23">
        <v>322</v>
      </c>
      <c r="O23" t="s">
        <v>251</v>
      </c>
      <c r="Q23" s="53" t="s">
        <v>430</v>
      </c>
      <c r="R23" t="s">
        <v>436</v>
      </c>
      <c r="S23" t="s">
        <v>249</v>
      </c>
      <c r="T23" s="56">
        <f t="shared" ca="1" si="0"/>
        <v>3.4742842797637619</v>
      </c>
      <c r="U23" t="s">
        <v>251</v>
      </c>
      <c r="V23" t="s">
        <v>996</v>
      </c>
      <c r="W23" s="53" t="s">
        <v>430</v>
      </c>
      <c r="X23" s="54">
        <v>5100</v>
      </c>
      <c r="Y23" t="s">
        <v>253</v>
      </c>
      <c r="AA23" t="s">
        <v>245</v>
      </c>
      <c r="AB23" t="s">
        <v>1488</v>
      </c>
      <c r="AC23" t="s">
        <v>865</v>
      </c>
      <c r="AD23" s="56">
        <v>135.166666666667</v>
      </c>
      <c r="AE23" t="s">
        <v>251</v>
      </c>
      <c r="AF23" t="s">
        <v>1054</v>
      </c>
      <c r="AG23" s="53" t="s">
        <v>431</v>
      </c>
      <c r="AH23" t="s">
        <v>1026</v>
      </c>
      <c r="AI23" s="53" t="s">
        <v>432</v>
      </c>
    </row>
    <row r="24" spans="1:35" x14ac:dyDescent="0.25">
      <c r="A24" t="s">
        <v>245</v>
      </c>
      <c r="B24" t="s">
        <v>986</v>
      </c>
      <c r="C24" t="s">
        <v>987</v>
      </c>
      <c r="D24" t="s">
        <v>997</v>
      </c>
      <c r="E24" s="53" t="s">
        <v>430</v>
      </c>
      <c r="F24">
        <v>5103</v>
      </c>
      <c r="G24" t="s">
        <v>251</v>
      </c>
      <c r="H24" s="54">
        <v>7530406903254510</v>
      </c>
      <c r="I24" s="53" t="s">
        <v>432</v>
      </c>
      <c r="K24" t="s">
        <v>245</v>
      </c>
      <c r="L24" t="s">
        <v>1003</v>
      </c>
      <c r="M24" t="s">
        <v>865</v>
      </c>
      <c r="N24">
        <v>323</v>
      </c>
      <c r="O24" t="s">
        <v>251</v>
      </c>
      <c r="Q24" s="53" t="s">
        <v>430</v>
      </c>
      <c r="R24" t="s">
        <v>436</v>
      </c>
      <c r="S24" t="s">
        <v>249</v>
      </c>
      <c r="T24" s="56">
        <f t="shared" ca="1" si="0"/>
        <v>74.507951462990576</v>
      </c>
      <c r="U24" t="s">
        <v>251</v>
      </c>
      <c r="V24" t="s">
        <v>997</v>
      </c>
      <c r="W24" s="53" t="s">
        <v>430</v>
      </c>
      <c r="X24">
        <v>5103</v>
      </c>
      <c r="Y24" t="s">
        <v>253</v>
      </c>
      <c r="AA24" t="s">
        <v>245</v>
      </c>
      <c r="AB24" t="s">
        <v>1488</v>
      </c>
      <c r="AC24" t="s">
        <v>865</v>
      </c>
      <c r="AD24" s="56">
        <v>136.666666666667</v>
      </c>
      <c r="AE24" t="s">
        <v>251</v>
      </c>
      <c r="AF24" t="s">
        <v>1055</v>
      </c>
      <c r="AG24" s="53" t="s">
        <v>431</v>
      </c>
      <c r="AH24" t="s">
        <v>1027</v>
      </c>
      <c r="AI24" s="53" t="s">
        <v>432</v>
      </c>
    </row>
    <row r="25" spans="1:35" x14ac:dyDescent="0.25">
      <c r="A25" t="s">
        <v>245</v>
      </c>
      <c r="B25" t="s">
        <v>986</v>
      </c>
      <c r="C25" t="s">
        <v>987</v>
      </c>
      <c r="D25" t="s">
        <v>1002</v>
      </c>
      <c r="E25" s="53" t="s">
        <v>430</v>
      </c>
      <c r="F25" s="54">
        <v>5106</v>
      </c>
      <c r="G25" t="s">
        <v>251</v>
      </c>
      <c r="H25" s="54">
        <v>8493820993212340</v>
      </c>
      <c r="I25" s="53" t="s">
        <v>432</v>
      </c>
      <c r="K25" t="s">
        <v>245</v>
      </c>
      <c r="L25" t="s">
        <v>1003</v>
      </c>
      <c r="M25" t="s">
        <v>865</v>
      </c>
      <c r="N25">
        <v>324</v>
      </c>
      <c r="O25" t="s">
        <v>251</v>
      </c>
      <c r="Q25" s="53" t="s">
        <v>430</v>
      </c>
      <c r="R25" t="s">
        <v>436</v>
      </c>
      <c r="S25" t="s">
        <v>249</v>
      </c>
      <c r="T25" s="56">
        <f t="shared" ca="1" si="0"/>
        <v>51.235086788340908</v>
      </c>
      <c r="U25" t="s">
        <v>251</v>
      </c>
      <c r="V25" t="s">
        <v>1002</v>
      </c>
      <c r="W25" s="53" t="s">
        <v>430</v>
      </c>
      <c r="X25" s="54">
        <v>5106</v>
      </c>
      <c r="Y25" t="s">
        <v>253</v>
      </c>
      <c r="AA25" t="s">
        <v>245</v>
      </c>
      <c r="AB25" t="s">
        <v>1488</v>
      </c>
      <c r="AC25" t="s">
        <v>865</v>
      </c>
      <c r="AD25" s="56">
        <v>138.166666666667</v>
      </c>
      <c r="AE25" t="s">
        <v>251</v>
      </c>
      <c r="AF25" t="s">
        <v>1056</v>
      </c>
      <c r="AG25" s="53" t="s">
        <v>431</v>
      </c>
      <c r="AH25" t="s">
        <v>1028</v>
      </c>
      <c r="AI25" s="53" t="s">
        <v>432</v>
      </c>
    </row>
    <row r="26" spans="1:35" x14ac:dyDescent="0.25">
      <c r="A26" t="s">
        <v>245</v>
      </c>
      <c r="B26" t="s">
        <v>986</v>
      </c>
      <c r="C26" t="s">
        <v>987</v>
      </c>
      <c r="D26" t="s">
        <v>999</v>
      </c>
      <c r="E26" s="53" t="s">
        <v>430</v>
      </c>
      <c r="F26">
        <v>5109</v>
      </c>
      <c r="G26" t="s">
        <v>251</v>
      </c>
      <c r="H26" s="54">
        <v>5457235083170170</v>
      </c>
      <c r="I26" s="53" t="s">
        <v>432</v>
      </c>
      <c r="K26" t="s">
        <v>245</v>
      </c>
      <c r="L26" t="s">
        <v>1003</v>
      </c>
      <c r="M26" t="s">
        <v>865</v>
      </c>
      <c r="N26">
        <v>325</v>
      </c>
      <c r="O26" t="s">
        <v>251</v>
      </c>
      <c r="Q26" s="53" t="s">
        <v>430</v>
      </c>
      <c r="R26" t="s">
        <v>436</v>
      </c>
      <c r="S26" t="s">
        <v>249</v>
      </c>
      <c r="T26" s="56">
        <f t="shared" ca="1" si="0"/>
        <v>97.936788501357114</v>
      </c>
      <c r="U26" t="s">
        <v>251</v>
      </c>
      <c r="V26" t="s">
        <v>999</v>
      </c>
      <c r="W26" s="53" t="s">
        <v>430</v>
      </c>
      <c r="X26">
        <v>5109</v>
      </c>
      <c r="Y26" t="s">
        <v>253</v>
      </c>
      <c r="AA26" t="s">
        <v>245</v>
      </c>
      <c r="AB26" t="s">
        <v>1488</v>
      </c>
      <c r="AC26" t="s">
        <v>865</v>
      </c>
      <c r="AD26" s="56">
        <v>139.666666666667</v>
      </c>
      <c r="AE26" t="s">
        <v>251</v>
      </c>
      <c r="AF26" t="s">
        <v>1057</v>
      </c>
      <c r="AG26" s="53" t="s">
        <v>431</v>
      </c>
      <c r="AH26" t="s">
        <v>1029</v>
      </c>
      <c r="AI26" s="53" t="s">
        <v>432</v>
      </c>
    </row>
    <row r="27" spans="1:35" x14ac:dyDescent="0.25">
      <c r="A27" t="s">
        <v>245</v>
      </c>
      <c r="B27" t="s">
        <v>986</v>
      </c>
      <c r="C27" t="s">
        <v>987</v>
      </c>
      <c r="D27" t="s">
        <v>1000</v>
      </c>
      <c r="E27" s="53" t="s">
        <v>430</v>
      </c>
      <c r="F27" s="54">
        <v>5112</v>
      </c>
      <c r="G27" t="s">
        <v>251</v>
      </c>
      <c r="H27" s="54">
        <v>1420649173128000</v>
      </c>
      <c r="I27" s="53" t="s">
        <v>432</v>
      </c>
      <c r="K27" t="s">
        <v>245</v>
      </c>
      <c r="L27" t="s">
        <v>1003</v>
      </c>
      <c r="M27" t="s">
        <v>865</v>
      </c>
      <c r="N27">
        <v>326</v>
      </c>
      <c r="O27" t="s">
        <v>251</v>
      </c>
      <c r="Q27" s="53" t="s">
        <v>430</v>
      </c>
      <c r="R27" t="s">
        <v>436</v>
      </c>
      <c r="S27" t="s">
        <v>249</v>
      </c>
      <c r="T27" s="56">
        <f t="shared" ca="1" si="0"/>
        <v>63.565210920236993</v>
      </c>
      <c r="U27" t="s">
        <v>251</v>
      </c>
      <c r="V27" t="s">
        <v>1000</v>
      </c>
      <c r="W27" s="53" t="s">
        <v>430</v>
      </c>
      <c r="X27" s="54">
        <v>5112</v>
      </c>
      <c r="Y27" t="s">
        <v>253</v>
      </c>
      <c r="AA27" t="s">
        <v>245</v>
      </c>
      <c r="AB27" t="s">
        <v>1488</v>
      </c>
      <c r="AC27" t="s">
        <v>865</v>
      </c>
      <c r="AD27" s="56">
        <v>141.166666666667</v>
      </c>
      <c r="AE27" t="s">
        <v>251</v>
      </c>
      <c r="AF27" t="s">
        <v>1058</v>
      </c>
      <c r="AG27" s="53" t="s">
        <v>431</v>
      </c>
      <c r="AH27" t="s">
        <v>1030</v>
      </c>
      <c r="AI27" s="53" t="s">
        <v>432</v>
      </c>
    </row>
    <row r="28" spans="1:35" x14ac:dyDescent="0.25">
      <c r="A28" t="s">
        <v>245</v>
      </c>
      <c r="B28" t="s">
        <v>986</v>
      </c>
      <c r="C28" t="s">
        <v>987</v>
      </c>
      <c r="D28" t="s">
        <v>1001</v>
      </c>
      <c r="E28" s="53" t="s">
        <v>430</v>
      </c>
      <c r="F28">
        <v>5115</v>
      </c>
      <c r="G28" t="s">
        <v>251</v>
      </c>
      <c r="H28" s="54">
        <v>7384063263085830</v>
      </c>
      <c r="I28" s="53" t="s">
        <v>432</v>
      </c>
      <c r="K28" t="s">
        <v>245</v>
      </c>
      <c r="L28" t="s">
        <v>1003</v>
      </c>
      <c r="M28" t="s">
        <v>865</v>
      </c>
      <c r="N28">
        <v>327</v>
      </c>
      <c r="O28" t="s">
        <v>251</v>
      </c>
      <c r="Q28" s="53" t="s">
        <v>430</v>
      </c>
      <c r="R28" t="s">
        <v>436</v>
      </c>
      <c r="S28" t="s">
        <v>249</v>
      </c>
      <c r="T28" s="56">
        <f t="shared" ca="1" si="0"/>
        <v>23.252651365330546</v>
      </c>
      <c r="U28" t="s">
        <v>251</v>
      </c>
      <c r="V28" t="s">
        <v>1001</v>
      </c>
      <c r="W28" s="53" t="s">
        <v>430</v>
      </c>
      <c r="X28">
        <v>5115</v>
      </c>
      <c r="Y28" t="s">
        <v>253</v>
      </c>
      <c r="AA28" t="s">
        <v>245</v>
      </c>
      <c r="AB28" t="s">
        <v>1488</v>
      </c>
      <c r="AC28" t="s">
        <v>865</v>
      </c>
      <c r="AD28" s="56">
        <v>142.666666666667</v>
      </c>
      <c r="AE28" t="s">
        <v>251</v>
      </c>
      <c r="AF28" t="s">
        <v>1057</v>
      </c>
      <c r="AG28" s="53" t="s">
        <v>431</v>
      </c>
      <c r="AH28" t="s">
        <v>1031</v>
      </c>
      <c r="AI28" s="53" t="s">
        <v>432</v>
      </c>
    </row>
    <row r="29" spans="1:35" x14ac:dyDescent="0.25">
      <c r="A29" t="s">
        <v>245</v>
      </c>
      <c r="B29" t="s">
        <v>986</v>
      </c>
      <c r="C29" t="s">
        <v>987</v>
      </c>
      <c r="D29" t="s">
        <v>994</v>
      </c>
      <c r="E29" s="53" t="s">
        <v>430</v>
      </c>
      <c r="F29" s="54">
        <v>5118</v>
      </c>
      <c r="G29" t="s">
        <v>251</v>
      </c>
      <c r="H29" s="54">
        <v>6347477353043650</v>
      </c>
      <c r="I29" s="53" t="s">
        <v>432</v>
      </c>
      <c r="K29" t="s">
        <v>245</v>
      </c>
      <c r="L29" t="s">
        <v>1003</v>
      </c>
      <c r="M29" t="s">
        <v>865</v>
      </c>
      <c r="N29">
        <v>328</v>
      </c>
      <c r="O29" t="s">
        <v>251</v>
      </c>
      <c r="P29" t="s">
        <v>1005</v>
      </c>
      <c r="Q29" s="53" t="s">
        <v>430</v>
      </c>
      <c r="R29" t="s">
        <v>436</v>
      </c>
      <c r="S29" t="s">
        <v>249</v>
      </c>
      <c r="T29" s="56">
        <f t="shared" ca="1" si="0"/>
        <v>98.010356894348178</v>
      </c>
      <c r="U29" t="s">
        <v>251</v>
      </c>
      <c r="V29" t="s">
        <v>994</v>
      </c>
      <c r="W29" s="53" t="s">
        <v>430</v>
      </c>
      <c r="X29" s="54">
        <v>5118</v>
      </c>
      <c r="Y29" t="s">
        <v>253</v>
      </c>
      <c r="AA29" t="s">
        <v>245</v>
      </c>
      <c r="AB29" t="s">
        <v>1488</v>
      </c>
      <c r="AC29" t="s">
        <v>865</v>
      </c>
      <c r="AD29" s="56">
        <v>144.166666666667</v>
      </c>
      <c r="AE29" t="s">
        <v>251</v>
      </c>
      <c r="AF29" t="s">
        <v>1056</v>
      </c>
      <c r="AG29" s="53" t="s">
        <v>431</v>
      </c>
      <c r="AH29" t="s">
        <v>1005</v>
      </c>
      <c r="AI29" s="53" t="s">
        <v>432</v>
      </c>
    </row>
    <row r="30" spans="1:35" x14ac:dyDescent="0.25">
      <c r="A30" t="s">
        <v>245</v>
      </c>
      <c r="B30" t="s">
        <v>986</v>
      </c>
      <c r="C30" t="s">
        <v>987</v>
      </c>
      <c r="D30" t="s">
        <v>988</v>
      </c>
      <c r="E30" s="53" t="s">
        <v>430</v>
      </c>
      <c r="F30">
        <v>5121</v>
      </c>
      <c r="G30" t="s">
        <v>251</v>
      </c>
      <c r="H30" s="54">
        <v>6347477353043650</v>
      </c>
      <c r="I30" s="53" t="s">
        <v>432</v>
      </c>
      <c r="K30" t="s">
        <v>245</v>
      </c>
      <c r="L30" t="s">
        <v>1003</v>
      </c>
      <c r="M30" t="s">
        <v>865</v>
      </c>
      <c r="N30">
        <v>329</v>
      </c>
      <c r="O30" t="s">
        <v>251</v>
      </c>
      <c r="P30" t="s">
        <v>1006</v>
      </c>
      <c r="Q30" s="53" t="s">
        <v>430</v>
      </c>
      <c r="R30" t="s">
        <v>436</v>
      </c>
      <c r="S30" t="s">
        <v>249</v>
      </c>
      <c r="T30" s="56">
        <f t="shared" ca="1" si="0"/>
        <v>15.397507142608946</v>
      </c>
      <c r="U30" t="s">
        <v>251</v>
      </c>
      <c r="V30" t="s">
        <v>988</v>
      </c>
      <c r="W30" s="53" t="s">
        <v>430</v>
      </c>
      <c r="X30">
        <v>5121</v>
      </c>
      <c r="Y30" t="s">
        <v>253</v>
      </c>
      <c r="AA30" t="s">
        <v>245</v>
      </c>
      <c r="AB30" t="s">
        <v>1488</v>
      </c>
      <c r="AC30" t="s">
        <v>865</v>
      </c>
      <c r="AD30" s="56">
        <v>145.666666666667</v>
      </c>
      <c r="AE30" t="s">
        <v>251</v>
      </c>
      <c r="AF30" t="s">
        <v>1055</v>
      </c>
      <c r="AG30" s="53" t="s">
        <v>431</v>
      </c>
      <c r="AH30" t="s">
        <v>1006</v>
      </c>
      <c r="AI30" s="53" t="s">
        <v>432</v>
      </c>
    </row>
    <row r="31" spans="1:35" x14ac:dyDescent="0.25">
      <c r="A31" t="s">
        <v>245</v>
      </c>
      <c r="B31" t="s">
        <v>986</v>
      </c>
      <c r="C31" t="s">
        <v>987</v>
      </c>
      <c r="D31" t="s">
        <v>989</v>
      </c>
      <c r="E31" s="53" t="s">
        <v>430</v>
      </c>
      <c r="F31" s="54">
        <v>5124</v>
      </c>
      <c r="G31" t="s">
        <v>251</v>
      </c>
      <c r="H31" s="54">
        <v>6347477353043650</v>
      </c>
      <c r="I31" s="53" t="s">
        <v>432</v>
      </c>
      <c r="K31" t="s">
        <v>245</v>
      </c>
      <c r="L31" t="s">
        <v>1003</v>
      </c>
      <c r="M31" t="s">
        <v>865</v>
      </c>
      <c r="N31">
        <v>330</v>
      </c>
      <c r="O31" t="s">
        <v>251</v>
      </c>
      <c r="P31" t="s">
        <v>1007</v>
      </c>
      <c r="Q31" s="53" t="s">
        <v>430</v>
      </c>
      <c r="R31" t="s">
        <v>436</v>
      </c>
      <c r="S31" t="s">
        <v>249</v>
      </c>
      <c r="T31" s="56">
        <f t="shared" ca="1" si="0"/>
        <v>53.567714070547304</v>
      </c>
      <c r="U31" t="s">
        <v>251</v>
      </c>
      <c r="V31" t="s">
        <v>989</v>
      </c>
      <c r="W31" s="53" t="s">
        <v>430</v>
      </c>
      <c r="X31" s="54">
        <v>5124</v>
      </c>
      <c r="Y31" t="s">
        <v>253</v>
      </c>
      <c r="AA31" t="s">
        <v>245</v>
      </c>
      <c r="AB31" t="s">
        <v>1488</v>
      </c>
      <c r="AC31" t="s">
        <v>865</v>
      </c>
      <c r="AD31" s="56">
        <v>147.166666666667</v>
      </c>
      <c r="AE31" t="s">
        <v>251</v>
      </c>
      <c r="AF31" t="s">
        <v>1054</v>
      </c>
      <c r="AG31" s="53" t="s">
        <v>431</v>
      </c>
      <c r="AH31" t="s">
        <v>1007</v>
      </c>
      <c r="AI31" s="53" t="s">
        <v>432</v>
      </c>
    </row>
    <row r="32" spans="1:35" x14ac:dyDescent="0.25">
      <c r="A32" t="s">
        <v>245</v>
      </c>
      <c r="B32" t="s">
        <v>986</v>
      </c>
      <c r="C32" t="s">
        <v>987</v>
      </c>
      <c r="D32" t="s">
        <v>990</v>
      </c>
      <c r="E32" s="53" t="s">
        <v>430</v>
      </c>
      <c r="F32">
        <v>5127</v>
      </c>
      <c r="G32" t="s">
        <v>251</v>
      </c>
      <c r="H32" s="54">
        <v>6347477353043650</v>
      </c>
      <c r="I32" s="53" t="s">
        <v>432</v>
      </c>
      <c r="K32" t="s">
        <v>245</v>
      </c>
      <c r="L32" t="s">
        <v>1003</v>
      </c>
      <c r="M32" t="s">
        <v>865</v>
      </c>
      <c r="N32">
        <v>331</v>
      </c>
      <c r="O32" t="s">
        <v>251</v>
      </c>
      <c r="P32" t="s">
        <v>1008</v>
      </c>
      <c r="Q32" s="53" t="s">
        <v>430</v>
      </c>
      <c r="R32" t="s">
        <v>436</v>
      </c>
      <c r="S32" t="s">
        <v>249</v>
      </c>
      <c r="T32" s="56">
        <f t="shared" ca="1" si="0"/>
        <v>42.905360018398433</v>
      </c>
      <c r="U32" t="s">
        <v>251</v>
      </c>
      <c r="V32" t="s">
        <v>990</v>
      </c>
      <c r="W32" s="53" t="s">
        <v>430</v>
      </c>
      <c r="X32">
        <v>5127</v>
      </c>
      <c r="Y32" t="s">
        <v>253</v>
      </c>
      <c r="AA32" t="s">
        <v>245</v>
      </c>
      <c r="AB32" t="s">
        <v>1488</v>
      </c>
      <c r="AC32" t="s">
        <v>865</v>
      </c>
      <c r="AD32" s="56">
        <v>148.666666666667</v>
      </c>
      <c r="AE32" t="s">
        <v>251</v>
      </c>
      <c r="AF32" t="s">
        <v>1059</v>
      </c>
      <c r="AG32" s="53" t="s">
        <v>431</v>
      </c>
      <c r="AH32" t="s">
        <v>1008</v>
      </c>
      <c r="AI32" s="53" t="s">
        <v>432</v>
      </c>
    </row>
    <row r="33" spans="1:35" x14ac:dyDescent="0.25">
      <c r="A33" t="s">
        <v>245</v>
      </c>
      <c r="B33" t="s">
        <v>986</v>
      </c>
      <c r="C33" t="s">
        <v>987</v>
      </c>
      <c r="D33" t="s">
        <v>991</v>
      </c>
      <c r="E33" s="53" t="s">
        <v>430</v>
      </c>
      <c r="F33" s="54">
        <v>5130</v>
      </c>
      <c r="G33" t="s">
        <v>251</v>
      </c>
      <c r="H33" s="54">
        <v>8786508273549710</v>
      </c>
      <c r="I33" s="53" t="s">
        <v>432</v>
      </c>
      <c r="K33" t="s">
        <v>245</v>
      </c>
      <c r="L33" t="s">
        <v>1003</v>
      </c>
      <c r="M33" t="s">
        <v>865</v>
      </c>
      <c r="N33">
        <v>332</v>
      </c>
      <c r="O33" t="s">
        <v>251</v>
      </c>
      <c r="P33" t="s">
        <v>1009</v>
      </c>
      <c r="Q33" s="53" t="s">
        <v>430</v>
      </c>
      <c r="R33" t="s">
        <v>436</v>
      </c>
      <c r="S33" t="s">
        <v>249</v>
      </c>
      <c r="T33" s="56">
        <f t="shared" ca="1" si="0"/>
        <v>50.580516778864812</v>
      </c>
      <c r="U33" t="s">
        <v>251</v>
      </c>
      <c r="V33" t="s">
        <v>991</v>
      </c>
      <c r="W33" s="53" t="s">
        <v>430</v>
      </c>
      <c r="X33" s="54">
        <v>5130</v>
      </c>
      <c r="Y33" t="s">
        <v>253</v>
      </c>
      <c r="AA33" t="s">
        <v>245</v>
      </c>
      <c r="AB33" t="s">
        <v>1488</v>
      </c>
      <c r="AC33" t="s">
        <v>865</v>
      </c>
      <c r="AD33" s="56">
        <v>150.166666666667</v>
      </c>
      <c r="AE33" t="s">
        <v>251</v>
      </c>
      <c r="AF33" t="s">
        <v>1060</v>
      </c>
      <c r="AG33" s="53" t="s">
        <v>431</v>
      </c>
      <c r="AH33" t="s">
        <v>1009</v>
      </c>
      <c r="AI33" s="53" t="s">
        <v>432</v>
      </c>
    </row>
    <row r="34" spans="1:35" x14ac:dyDescent="0.25">
      <c r="A34" t="s">
        <v>245</v>
      </c>
      <c r="B34" t="s">
        <v>986</v>
      </c>
      <c r="C34" t="s">
        <v>987</v>
      </c>
      <c r="D34" t="s">
        <v>992</v>
      </c>
      <c r="E34" s="53" t="s">
        <v>430</v>
      </c>
      <c r="F34">
        <v>5133</v>
      </c>
      <c r="G34" t="s">
        <v>251</v>
      </c>
      <c r="H34" s="54">
        <v>9749922363507540</v>
      </c>
      <c r="I34" s="53" t="s">
        <v>432</v>
      </c>
      <c r="K34" t="s">
        <v>245</v>
      </c>
      <c r="L34" t="s">
        <v>1003</v>
      </c>
      <c r="M34" t="s">
        <v>865</v>
      </c>
      <c r="N34">
        <v>333</v>
      </c>
      <c r="O34" t="s">
        <v>251</v>
      </c>
      <c r="P34" t="s">
        <v>1010</v>
      </c>
      <c r="Q34" s="53" t="s">
        <v>430</v>
      </c>
      <c r="R34" t="s">
        <v>436</v>
      </c>
      <c r="S34" t="s">
        <v>249</v>
      </c>
      <c r="T34" s="56">
        <f t="shared" ca="1" si="0"/>
        <v>48.637540237662421</v>
      </c>
      <c r="U34" t="s">
        <v>251</v>
      </c>
      <c r="V34" t="s">
        <v>992</v>
      </c>
      <c r="W34" s="53" t="s">
        <v>430</v>
      </c>
      <c r="X34">
        <v>5133</v>
      </c>
      <c r="Y34" t="s">
        <v>253</v>
      </c>
      <c r="AA34" t="s">
        <v>245</v>
      </c>
      <c r="AB34" t="s">
        <v>1488</v>
      </c>
      <c r="AC34" t="s">
        <v>865</v>
      </c>
      <c r="AD34" s="56">
        <v>151.666666666667</v>
      </c>
      <c r="AE34" t="s">
        <v>251</v>
      </c>
      <c r="AF34" t="s">
        <v>1061</v>
      </c>
      <c r="AG34" s="53" t="s">
        <v>431</v>
      </c>
      <c r="AH34" t="s">
        <v>1010</v>
      </c>
      <c r="AI34" s="53" t="s">
        <v>432</v>
      </c>
    </row>
    <row r="35" spans="1:35" x14ac:dyDescent="0.25">
      <c r="A35" t="s">
        <v>245</v>
      </c>
      <c r="B35" t="s">
        <v>986</v>
      </c>
      <c r="C35" t="s">
        <v>987</v>
      </c>
      <c r="D35" t="s">
        <v>993</v>
      </c>
      <c r="E35" s="53" t="s">
        <v>430</v>
      </c>
      <c r="F35" s="54">
        <v>5136</v>
      </c>
      <c r="G35" t="s">
        <v>251</v>
      </c>
      <c r="H35" s="54">
        <v>2713336453465360</v>
      </c>
      <c r="I35" s="53" t="s">
        <v>432</v>
      </c>
      <c r="K35" t="s">
        <v>245</v>
      </c>
      <c r="L35" t="s">
        <v>1003</v>
      </c>
      <c r="M35" t="s">
        <v>865</v>
      </c>
      <c r="N35">
        <v>334</v>
      </c>
      <c r="O35" t="s">
        <v>251</v>
      </c>
      <c r="P35" t="s">
        <v>1011</v>
      </c>
      <c r="Q35" s="53" t="s">
        <v>430</v>
      </c>
      <c r="R35" t="s">
        <v>436</v>
      </c>
      <c r="S35" t="s">
        <v>249</v>
      </c>
      <c r="T35" s="56">
        <f t="shared" ca="1" si="0"/>
        <v>44.235620994713479</v>
      </c>
      <c r="U35" t="s">
        <v>251</v>
      </c>
      <c r="V35" t="s">
        <v>993</v>
      </c>
      <c r="W35" s="53" t="s">
        <v>430</v>
      </c>
      <c r="X35" s="54">
        <v>5136</v>
      </c>
      <c r="Y35" t="s">
        <v>253</v>
      </c>
      <c r="AA35" t="s">
        <v>245</v>
      </c>
      <c r="AB35" t="s">
        <v>1488</v>
      </c>
      <c r="AC35" t="s">
        <v>865</v>
      </c>
      <c r="AD35" s="56">
        <v>153.166666666667</v>
      </c>
      <c r="AE35" t="s">
        <v>251</v>
      </c>
      <c r="AF35" t="s">
        <v>1062</v>
      </c>
      <c r="AG35" s="53" t="s">
        <v>431</v>
      </c>
      <c r="AH35" t="s">
        <v>1011</v>
      </c>
      <c r="AI35" s="53" t="s">
        <v>432</v>
      </c>
    </row>
    <row r="36" spans="1:35" x14ac:dyDescent="0.25">
      <c r="A36" t="s">
        <v>245</v>
      </c>
      <c r="B36" t="s">
        <v>986</v>
      </c>
      <c r="C36" t="s">
        <v>987</v>
      </c>
      <c r="D36" t="s">
        <v>995</v>
      </c>
      <c r="E36" s="53" t="s">
        <v>430</v>
      </c>
      <c r="F36">
        <v>5139</v>
      </c>
      <c r="G36" t="s">
        <v>251</v>
      </c>
      <c r="H36" s="54">
        <v>3676750543423190</v>
      </c>
      <c r="I36" s="53" t="s">
        <v>432</v>
      </c>
      <c r="K36" t="s">
        <v>245</v>
      </c>
      <c r="L36" t="s">
        <v>1003</v>
      </c>
      <c r="M36" t="s">
        <v>865</v>
      </c>
      <c r="N36">
        <v>335</v>
      </c>
      <c r="O36" t="s">
        <v>251</v>
      </c>
      <c r="P36" t="s">
        <v>1012</v>
      </c>
      <c r="Q36" s="53" t="s">
        <v>430</v>
      </c>
      <c r="R36">
        <v>46</v>
      </c>
      <c r="S36" t="s">
        <v>249</v>
      </c>
      <c r="T36" s="56">
        <f t="shared" ca="1" si="0"/>
        <v>74.148237686006297</v>
      </c>
      <c r="U36" t="s">
        <v>251</v>
      </c>
      <c r="V36" t="s">
        <v>995</v>
      </c>
      <c r="W36" s="53" t="s">
        <v>430</v>
      </c>
      <c r="X36">
        <v>5139</v>
      </c>
      <c r="Y36" t="s">
        <v>253</v>
      </c>
      <c r="AA36" t="s">
        <v>245</v>
      </c>
      <c r="AB36" t="s">
        <v>1488</v>
      </c>
      <c r="AC36" t="s">
        <v>865</v>
      </c>
      <c r="AD36" s="56">
        <v>154.666666666667</v>
      </c>
      <c r="AE36" t="s">
        <v>251</v>
      </c>
      <c r="AF36" t="s">
        <v>1063</v>
      </c>
      <c r="AG36" s="53" t="s">
        <v>431</v>
      </c>
      <c r="AH36" t="s">
        <v>1012</v>
      </c>
      <c r="AI36" s="53" t="s">
        <v>432</v>
      </c>
    </row>
    <row r="37" spans="1:35" x14ac:dyDescent="0.25">
      <c r="A37" t="s">
        <v>245</v>
      </c>
      <c r="B37" t="s">
        <v>986</v>
      </c>
      <c r="C37" t="s">
        <v>987</v>
      </c>
      <c r="D37" t="s">
        <v>996</v>
      </c>
      <c r="E37" s="53" t="s">
        <v>430</v>
      </c>
      <c r="F37" s="54">
        <v>5142</v>
      </c>
      <c r="G37" t="s">
        <v>251</v>
      </c>
      <c r="H37" s="54">
        <v>2640164633381020</v>
      </c>
      <c r="I37" s="53" t="s">
        <v>432</v>
      </c>
      <c r="K37" t="s">
        <v>245</v>
      </c>
      <c r="L37" t="s">
        <v>1003</v>
      </c>
      <c r="M37" t="s">
        <v>865</v>
      </c>
      <c r="N37">
        <v>336</v>
      </c>
      <c r="O37" t="s">
        <v>251</v>
      </c>
      <c r="P37" t="s">
        <v>1013</v>
      </c>
      <c r="Q37" s="53" t="s">
        <v>430</v>
      </c>
      <c r="R37" t="s">
        <v>436</v>
      </c>
      <c r="S37" t="s">
        <v>249</v>
      </c>
      <c r="T37" s="56">
        <f t="shared" ca="1" si="0"/>
        <v>40.938553439811876</v>
      </c>
      <c r="U37" t="s">
        <v>251</v>
      </c>
      <c r="V37" t="s">
        <v>996</v>
      </c>
      <c r="W37" s="53" t="s">
        <v>430</v>
      </c>
      <c r="X37" s="54">
        <v>5142</v>
      </c>
      <c r="Y37" t="s">
        <v>253</v>
      </c>
      <c r="AA37" t="s">
        <v>245</v>
      </c>
      <c r="AB37" t="s">
        <v>1488</v>
      </c>
      <c r="AC37" t="s">
        <v>865</v>
      </c>
      <c r="AD37" s="56">
        <v>156.166666666667</v>
      </c>
      <c r="AE37" t="s">
        <v>251</v>
      </c>
      <c r="AF37" t="s">
        <v>1061</v>
      </c>
      <c r="AG37" s="53" t="s">
        <v>431</v>
      </c>
      <c r="AH37" t="s">
        <v>1013</v>
      </c>
      <c r="AI37" s="53" t="s">
        <v>432</v>
      </c>
    </row>
    <row r="38" spans="1:35" x14ac:dyDescent="0.25">
      <c r="A38" t="s">
        <v>245</v>
      </c>
      <c r="B38" t="s">
        <v>986</v>
      </c>
      <c r="C38" t="s">
        <v>987</v>
      </c>
      <c r="D38" t="s">
        <v>997</v>
      </c>
      <c r="E38" s="53" t="s">
        <v>430</v>
      </c>
      <c r="F38">
        <v>5145</v>
      </c>
      <c r="G38" t="s">
        <v>251</v>
      </c>
      <c r="H38" s="54">
        <v>4603578723338850</v>
      </c>
      <c r="I38" s="53" t="s">
        <v>432</v>
      </c>
      <c r="K38" t="s">
        <v>245</v>
      </c>
      <c r="L38" t="s">
        <v>1003</v>
      </c>
      <c r="M38" t="s">
        <v>865</v>
      </c>
      <c r="N38">
        <v>337</v>
      </c>
      <c r="O38" t="s">
        <v>251</v>
      </c>
      <c r="P38" t="s">
        <v>1014</v>
      </c>
      <c r="Q38" s="53" t="s">
        <v>430</v>
      </c>
      <c r="R38" t="s">
        <v>436</v>
      </c>
      <c r="S38" t="s">
        <v>249</v>
      </c>
      <c r="T38" s="56">
        <f t="shared" ca="1" si="0"/>
        <v>89.464653613705664</v>
      </c>
      <c r="U38" t="s">
        <v>251</v>
      </c>
      <c r="V38" t="s">
        <v>997</v>
      </c>
      <c r="W38" s="53" t="s">
        <v>430</v>
      </c>
      <c r="X38">
        <v>5145</v>
      </c>
      <c r="Y38" t="s">
        <v>253</v>
      </c>
      <c r="AA38" t="s">
        <v>245</v>
      </c>
      <c r="AB38" t="s">
        <v>1488</v>
      </c>
      <c r="AC38" t="s">
        <v>865</v>
      </c>
      <c r="AD38" s="56">
        <v>157.666666666667</v>
      </c>
      <c r="AE38" t="s">
        <v>251</v>
      </c>
      <c r="AF38" t="s">
        <v>1064</v>
      </c>
      <c r="AG38" s="53" t="s">
        <v>431</v>
      </c>
      <c r="AH38" t="s">
        <v>1014</v>
      </c>
      <c r="AI38" s="53" t="s">
        <v>432</v>
      </c>
    </row>
    <row r="39" spans="1:35" x14ac:dyDescent="0.25">
      <c r="A39" t="s">
        <v>245</v>
      </c>
      <c r="B39" t="s">
        <v>986</v>
      </c>
      <c r="C39" t="s">
        <v>987</v>
      </c>
      <c r="D39" t="s">
        <v>998</v>
      </c>
      <c r="E39" s="53" t="s">
        <v>430</v>
      </c>
      <c r="F39" s="54">
        <v>5148</v>
      </c>
      <c r="G39" t="s">
        <v>251</v>
      </c>
      <c r="H39" s="54">
        <v>6566992813296680</v>
      </c>
      <c r="I39" s="53" t="s">
        <v>432</v>
      </c>
      <c r="K39" t="s">
        <v>245</v>
      </c>
      <c r="L39" t="s">
        <v>1003</v>
      </c>
      <c r="M39" t="s">
        <v>865</v>
      </c>
      <c r="N39">
        <v>338</v>
      </c>
      <c r="O39" t="s">
        <v>251</v>
      </c>
      <c r="P39" t="s">
        <v>1015</v>
      </c>
      <c r="Q39" s="53" t="s">
        <v>430</v>
      </c>
      <c r="R39" t="s">
        <v>436</v>
      </c>
      <c r="S39" t="s">
        <v>249</v>
      </c>
      <c r="T39" s="56">
        <f t="shared" ca="1" si="0"/>
        <v>51.388231592839354</v>
      </c>
      <c r="U39" t="s">
        <v>251</v>
      </c>
      <c r="V39" t="s">
        <v>998</v>
      </c>
      <c r="W39" s="53" t="s">
        <v>430</v>
      </c>
      <c r="X39" s="54">
        <v>5148</v>
      </c>
      <c r="Y39" t="s">
        <v>253</v>
      </c>
      <c r="AA39" t="s">
        <v>245</v>
      </c>
      <c r="AB39" t="s">
        <v>1488</v>
      </c>
      <c r="AC39" t="s">
        <v>865</v>
      </c>
      <c r="AD39" s="56">
        <v>159.166666666667</v>
      </c>
      <c r="AE39" t="s">
        <v>251</v>
      </c>
      <c r="AF39" t="s">
        <v>1037</v>
      </c>
      <c r="AG39" s="53" t="s">
        <v>431</v>
      </c>
      <c r="AH39" t="s">
        <v>1015</v>
      </c>
      <c r="AI39" s="53" t="s">
        <v>432</v>
      </c>
    </row>
    <row r="40" spans="1:35" x14ac:dyDescent="0.25">
      <c r="A40" t="s">
        <v>245</v>
      </c>
      <c r="B40" t="s">
        <v>986</v>
      </c>
      <c r="C40" t="s">
        <v>987</v>
      </c>
      <c r="D40" t="s">
        <v>999</v>
      </c>
      <c r="E40" s="53" t="s">
        <v>430</v>
      </c>
      <c r="F40">
        <v>5151</v>
      </c>
      <c r="G40" t="s">
        <v>251</v>
      </c>
      <c r="H40" s="54">
        <v>7530406903254510</v>
      </c>
      <c r="I40" s="53" t="s">
        <v>432</v>
      </c>
      <c r="K40" t="s">
        <v>245</v>
      </c>
      <c r="L40" t="s">
        <v>1003</v>
      </c>
      <c r="M40" t="s">
        <v>865</v>
      </c>
      <c r="N40">
        <v>339</v>
      </c>
      <c r="O40" t="s">
        <v>251</v>
      </c>
      <c r="P40" t="s">
        <v>1016</v>
      </c>
      <c r="Q40" s="53" t="s">
        <v>430</v>
      </c>
      <c r="R40">
        <v>47</v>
      </c>
      <c r="S40" t="s">
        <v>249</v>
      </c>
      <c r="T40" s="56">
        <f t="shared" ca="1" si="0"/>
        <v>49.106812330703455</v>
      </c>
      <c r="U40" t="s">
        <v>251</v>
      </c>
      <c r="V40" t="s">
        <v>999</v>
      </c>
      <c r="W40" s="53" t="s">
        <v>430</v>
      </c>
      <c r="X40">
        <v>5151</v>
      </c>
      <c r="Y40" t="s">
        <v>253</v>
      </c>
      <c r="AA40" t="s">
        <v>245</v>
      </c>
      <c r="AB40" t="s">
        <v>1488</v>
      </c>
      <c r="AC40" t="s">
        <v>865</v>
      </c>
      <c r="AD40" s="56">
        <v>160.666666666667</v>
      </c>
      <c r="AE40" t="s">
        <v>251</v>
      </c>
      <c r="AF40" t="s">
        <v>1033</v>
      </c>
      <c r="AG40" s="53" t="s">
        <v>431</v>
      </c>
      <c r="AH40" t="s">
        <v>1016</v>
      </c>
      <c r="AI40" s="53" t="s">
        <v>432</v>
      </c>
    </row>
    <row r="41" spans="1:35" x14ac:dyDescent="0.25">
      <c r="A41" t="s">
        <v>245</v>
      </c>
      <c r="B41" t="s">
        <v>986</v>
      </c>
      <c r="C41" t="s">
        <v>987</v>
      </c>
      <c r="D41" t="s">
        <v>1000</v>
      </c>
      <c r="E41" s="53" t="s">
        <v>430</v>
      </c>
      <c r="F41" s="54">
        <v>5034</v>
      </c>
      <c r="G41" t="s">
        <v>251</v>
      </c>
      <c r="H41" s="54">
        <v>8493820993212340</v>
      </c>
      <c r="I41" s="53" t="s">
        <v>432</v>
      </c>
      <c r="K41" t="s">
        <v>245</v>
      </c>
      <c r="L41" t="s">
        <v>1003</v>
      </c>
      <c r="M41" t="s">
        <v>865</v>
      </c>
      <c r="N41">
        <v>340</v>
      </c>
      <c r="O41" t="s">
        <v>251</v>
      </c>
      <c r="P41" t="s">
        <v>1017</v>
      </c>
      <c r="Q41" s="53" t="s">
        <v>430</v>
      </c>
      <c r="R41" t="s">
        <v>436</v>
      </c>
      <c r="S41" t="s">
        <v>249</v>
      </c>
      <c r="T41" s="56">
        <f t="shared" ca="1" si="0"/>
        <v>50.328220119727277</v>
      </c>
      <c r="U41" t="s">
        <v>251</v>
      </c>
      <c r="V41" t="s">
        <v>1000</v>
      </c>
      <c r="W41" s="53" t="s">
        <v>430</v>
      </c>
      <c r="X41" s="54">
        <v>5034</v>
      </c>
      <c r="Y41" t="s">
        <v>253</v>
      </c>
      <c r="AA41" t="s">
        <v>245</v>
      </c>
      <c r="AB41" t="s">
        <v>1488</v>
      </c>
      <c r="AC41" t="s">
        <v>865</v>
      </c>
      <c r="AD41" s="56">
        <v>162.166666666667</v>
      </c>
      <c r="AE41" t="s">
        <v>251</v>
      </c>
      <c r="AF41" t="s">
        <v>1034</v>
      </c>
      <c r="AG41" s="53" t="s">
        <v>431</v>
      </c>
      <c r="AH41" t="s">
        <v>1017</v>
      </c>
      <c r="AI41" s="53" t="s">
        <v>432</v>
      </c>
    </row>
    <row r="42" spans="1:35" x14ac:dyDescent="0.25">
      <c r="A42" t="s">
        <v>245</v>
      </c>
      <c r="B42" t="s">
        <v>986</v>
      </c>
      <c r="C42" t="s">
        <v>987</v>
      </c>
      <c r="D42" t="s">
        <v>1001</v>
      </c>
      <c r="E42" s="53" t="s">
        <v>430</v>
      </c>
      <c r="F42">
        <v>5037</v>
      </c>
      <c r="G42" t="s">
        <v>251</v>
      </c>
      <c r="H42" s="54">
        <v>5457235083170170</v>
      </c>
      <c r="I42" s="53" t="s">
        <v>432</v>
      </c>
      <c r="K42" t="s">
        <v>245</v>
      </c>
      <c r="L42" t="s">
        <v>1003</v>
      </c>
      <c r="M42" t="s">
        <v>865</v>
      </c>
      <c r="N42">
        <v>341</v>
      </c>
      <c r="O42" t="s">
        <v>251</v>
      </c>
      <c r="P42" t="s">
        <v>1018</v>
      </c>
      <c r="Q42" s="53" t="s">
        <v>430</v>
      </c>
      <c r="R42" t="s">
        <v>436</v>
      </c>
      <c r="S42" t="s">
        <v>249</v>
      </c>
      <c r="T42" s="56">
        <f t="shared" ca="1" si="0"/>
        <v>54.976690325887581</v>
      </c>
      <c r="U42" t="s">
        <v>251</v>
      </c>
      <c r="V42" t="s">
        <v>1001</v>
      </c>
      <c r="W42" s="53" t="s">
        <v>430</v>
      </c>
      <c r="X42">
        <v>5037</v>
      </c>
      <c r="Y42" t="s">
        <v>253</v>
      </c>
      <c r="AA42" t="s">
        <v>245</v>
      </c>
      <c r="AB42" t="s">
        <v>1488</v>
      </c>
      <c r="AC42" t="s">
        <v>865</v>
      </c>
      <c r="AD42" s="56">
        <v>163.666666666667</v>
      </c>
      <c r="AE42" t="s">
        <v>251</v>
      </c>
      <c r="AF42" t="s">
        <v>1035</v>
      </c>
      <c r="AG42" s="53" t="s">
        <v>431</v>
      </c>
      <c r="AH42" t="s">
        <v>1018</v>
      </c>
      <c r="AI42" s="53" t="s">
        <v>432</v>
      </c>
    </row>
    <row r="43" spans="1:35" x14ac:dyDescent="0.25">
      <c r="A43" t="s">
        <v>245</v>
      </c>
      <c r="B43" t="s">
        <v>986</v>
      </c>
      <c r="C43" t="s">
        <v>987</v>
      </c>
      <c r="D43" t="s">
        <v>994</v>
      </c>
      <c r="E43" s="53" t="s">
        <v>430</v>
      </c>
      <c r="F43" s="54">
        <v>5040</v>
      </c>
      <c r="G43" t="s">
        <v>251</v>
      </c>
      <c r="H43" s="54">
        <v>1420649173128000</v>
      </c>
      <c r="I43" s="53" t="s">
        <v>432</v>
      </c>
      <c r="K43" t="s">
        <v>245</v>
      </c>
      <c r="L43" t="s">
        <v>1003</v>
      </c>
      <c r="M43" t="s">
        <v>865</v>
      </c>
      <c r="N43">
        <v>342</v>
      </c>
      <c r="O43" t="s">
        <v>251</v>
      </c>
      <c r="P43" t="s">
        <v>1019</v>
      </c>
      <c r="Q43" s="53" t="s">
        <v>430</v>
      </c>
      <c r="R43" t="s">
        <v>436</v>
      </c>
      <c r="S43" t="s">
        <v>249</v>
      </c>
      <c r="T43" s="56">
        <f t="shared" ca="1" si="0"/>
        <v>99.526582114713165</v>
      </c>
      <c r="U43" t="s">
        <v>251</v>
      </c>
      <c r="V43" t="s">
        <v>994</v>
      </c>
      <c r="W43" s="53" t="s">
        <v>430</v>
      </c>
      <c r="X43" s="54">
        <v>5040</v>
      </c>
      <c r="Y43" t="s">
        <v>253</v>
      </c>
      <c r="AA43" t="s">
        <v>245</v>
      </c>
      <c r="AB43" t="s">
        <v>1488</v>
      </c>
      <c r="AC43" t="s">
        <v>865</v>
      </c>
      <c r="AD43" s="56">
        <v>165.166666666667</v>
      </c>
      <c r="AE43" t="s">
        <v>251</v>
      </c>
      <c r="AF43" t="s">
        <v>1036</v>
      </c>
      <c r="AG43" s="53" t="s">
        <v>431</v>
      </c>
      <c r="AH43" t="s">
        <v>1019</v>
      </c>
      <c r="AI43" s="53" t="s">
        <v>432</v>
      </c>
    </row>
    <row r="44" spans="1:35" x14ac:dyDescent="0.25">
      <c r="A44" t="s">
        <v>245</v>
      </c>
      <c r="B44" t="s">
        <v>986</v>
      </c>
      <c r="C44" t="s">
        <v>987</v>
      </c>
      <c r="D44" t="s">
        <v>1002</v>
      </c>
      <c r="E44" s="53" t="s">
        <v>430</v>
      </c>
      <c r="F44">
        <v>5043</v>
      </c>
      <c r="G44" t="s">
        <v>251</v>
      </c>
      <c r="H44" s="54">
        <v>7384063263085830</v>
      </c>
      <c r="I44" s="53" t="s">
        <v>432</v>
      </c>
      <c r="K44" t="s">
        <v>245</v>
      </c>
      <c r="L44" t="s">
        <v>1003</v>
      </c>
      <c r="M44" t="s">
        <v>865</v>
      </c>
      <c r="N44">
        <v>343</v>
      </c>
      <c r="O44" t="s">
        <v>251</v>
      </c>
      <c r="P44" t="s">
        <v>1020</v>
      </c>
      <c r="Q44" s="53" t="s">
        <v>430</v>
      </c>
      <c r="R44" t="s">
        <v>436</v>
      </c>
      <c r="S44" t="s">
        <v>249</v>
      </c>
      <c r="T44" s="56">
        <f t="shared" ca="1" si="0"/>
        <v>23.36596607967375</v>
      </c>
      <c r="U44" t="s">
        <v>251</v>
      </c>
      <c r="V44" t="s">
        <v>1002</v>
      </c>
      <c r="W44" s="53" t="s">
        <v>430</v>
      </c>
      <c r="X44">
        <v>5043</v>
      </c>
      <c r="Y44" t="s">
        <v>253</v>
      </c>
      <c r="AA44" t="s">
        <v>245</v>
      </c>
      <c r="AB44" t="s">
        <v>1488</v>
      </c>
      <c r="AC44" t="s">
        <v>865</v>
      </c>
      <c r="AD44" s="56">
        <v>166.666666666667</v>
      </c>
      <c r="AE44" t="s">
        <v>251</v>
      </c>
      <c r="AF44" t="s">
        <v>1038</v>
      </c>
      <c r="AG44" s="53" t="s">
        <v>431</v>
      </c>
      <c r="AH44" t="s">
        <v>1020</v>
      </c>
      <c r="AI44" s="53" t="s">
        <v>432</v>
      </c>
    </row>
    <row r="45" spans="1:35" x14ac:dyDescent="0.25">
      <c r="A45" t="s">
        <v>245</v>
      </c>
      <c r="B45" t="s">
        <v>986</v>
      </c>
      <c r="C45" t="s">
        <v>987</v>
      </c>
      <c r="D45" t="s">
        <v>989</v>
      </c>
      <c r="E45" s="53" t="s">
        <v>430</v>
      </c>
      <c r="F45" s="54">
        <v>5046</v>
      </c>
      <c r="G45" t="s">
        <v>251</v>
      </c>
      <c r="H45" s="54">
        <v>6347477353043650</v>
      </c>
      <c r="I45" s="53" t="s">
        <v>432</v>
      </c>
      <c r="K45" t="s">
        <v>245</v>
      </c>
      <c r="L45" t="s">
        <v>1003</v>
      </c>
      <c r="M45" t="s">
        <v>865</v>
      </c>
      <c r="N45">
        <v>344</v>
      </c>
      <c r="O45" t="s">
        <v>251</v>
      </c>
      <c r="P45" t="s">
        <v>1021</v>
      </c>
      <c r="Q45" s="53" t="s">
        <v>430</v>
      </c>
      <c r="R45" t="s">
        <v>436</v>
      </c>
      <c r="S45" t="s">
        <v>249</v>
      </c>
      <c r="T45" s="56">
        <f t="shared" ca="1" si="0"/>
        <v>96.014887366995069</v>
      </c>
      <c r="U45" t="s">
        <v>251</v>
      </c>
      <c r="V45" t="s">
        <v>989</v>
      </c>
      <c r="W45" s="53" t="s">
        <v>430</v>
      </c>
      <c r="X45" s="54">
        <v>5046</v>
      </c>
      <c r="Y45" t="s">
        <v>253</v>
      </c>
      <c r="AA45" t="s">
        <v>245</v>
      </c>
      <c r="AB45" t="s">
        <v>1488</v>
      </c>
      <c r="AC45" t="s">
        <v>865</v>
      </c>
      <c r="AD45" s="56">
        <v>168.166666666667</v>
      </c>
      <c r="AE45" t="s">
        <v>251</v>
      </c>
      <c r="AF45" t="s">
        <v>1039</v>
      </c>
      <c r="AG45" s="53" t="s">
        <v>431</v>
      </c>
      <c r="AH45" t="s">
        <v>1021</v>
      </c>
      <c r="AI45" s="53" t="s">
        <v>432</v>
      </c>
    </row>
    <row r="46" spans="1:35" x14ac:dyDescent="0.25">
      <c r="A46" t="s">
        <v>245</v>
      </c>
      <c r="B46" t="s">
        <v>986</v>
      </c>
      <c r="C46" t="s">
        <v>987</v>
      </c>
      <c r="D46" t="s">
        <v>990</v>
      </c>
      <c r="E46" s="53" t="s">
        <v>430</v>
      </c>
      <c r="F46">
        <v>5049</v>
      </c>
      <c r="G46" t="s">
        <v>251</v>
      </c>
      <c r="H46" s="54">
        <v>6347477353043650</v>
      </c>
      <c r="I46" s="53" t="s">
        <v>432</v>
      </c>
      <c r="K46" t="s">
        <v>245</v>
      </c>
      <c r="L46" t="s">
        <v>1003</v>
      </c>
      <c r="M46" t="s">
        <v>865</v>
      </c>
      <c r="N46">
        <v>345</v>
      </c>
      <c r="O46" t="s">
        <v>251</v>
      </c>
      <c r="P46" t="s">
        <v>1022</v>
      </c>
      <c r="Q46" s="53" t="s">
        <v>430</v>
      </c>
      <c r="R46" t="s">
        <v>436</v>
      </c>
      <c r="S46" t="s">
        <v>249</v>
      </c>
      <c r="T46" s="56">
        <f t="shared" ca="1" si="0"/>
        <v>23.589217738151468</v>
      </c>
      <c r="U46" t="s">
        <v>251</v>
      </c>
      <c r="V46" t="s">
        <v>990</v>
      </c>
      <c r="W46" s="53" t="s">
        <v>430</v>
      </c>
      <c r="X46">
        <v>5049</v>
      </c>
      <c r="Y46" t="s">
        <v>253</v>
      </c>
      <c r="AA46" t="s">
        <v>245</v>
      </c>
      <c r="AB46" t="s">
        <v>1488</v>
      </c>
      <c r="AC46" t="s">
        <v>865</v>
      </c>
      <c r="AD46" s="56">
        <v>169.666666666667</v>
      </c>
      <c r="AE46" t="s">
        <v>251</v>
      </c>
      <c r="AF46" t="s">
        <v>1065</v>
      </c>
      <c r="AG46" s="53" t="s">
        <v>431</v>
      </c>
      <c r="AH46" t="s">
        <v>1022</v>
      </c>
      <c r="AI46" s="53" t="s">
        <v>432</v>
      </c>
    </row>
    <row r="47" spans="1:35" x14ac:dyDescent="0.25">
      <c r="A47" t="s">
        <v>245</v>
      </c>
      <c r="B47" t="s">
        <v>986</v>
      </c>
      <c r="C47" t="s">
        <v>987</v>
      </c>
      <c r="D47" t="s">
        <v>991</v>
      </c>
      <c r="E47" s="53" t="s">
        <v>430</v>
      </c>
      <c r="F47" s="54">
        <v>5052</v>
      </c>
      <c r="G47" t="s">
        <v>251</v>
      </c>
      <c r="H47" s="54">
        <v>6347477353043650</v>
      </c>
      <c r="I47" s="53" t="s">
        <v>432</v>
      </c>
      <c r="K47" t="s">
        <v>245</v>
      </c>
      <c r="L47" t="s">
        <v>1003</v>
      </c>
      <c r="M47" t="s">
        <v>865</v>
      </c>
      <c r="N47">
        <v>346</v>
      </c>
      <c r="O47" t="s">
        <v>251</v>
      </c>
      <c r="P47" t="s">
        <v>1023</v>
      </c>
      <c r="Q47" s="53" t="s">
        <v>430</v>
      </c>
      <c r="R47" t="s">
        <v>436</v>
      </c>
      <c r="S47" t="s">
        <v>249</v>
      </c>
      <c r="T47" s="56">
        <f t="shared" ca="1" si="0"/>
        <v>25.377716712251463</v>
      </c>
      <c r="U47" t="s">
        <v>251</v>
      </c>
      <c r="V47" t="s">
        <v>991</v>
      </c>
      <c r="W47" s="53" t="s">
        <v>430</v>
      </c>
      <c r="X47" s="54">
        <v>5052</v>
      </c>
      <c r="Y47" t="s">
        <v>253</v>
      </c>
      <c r="AA47" t="s">
        <v>245</v>
      </c>
      <c r="AB47" t="s">
        <v>1488</v>
      </c>
      <c r="AC47" t="s">
        <v>865</v>
      </c>
      <c r="AD47" s="56">
        <v>171.166666666667</v>
      </c>
      <c r="AE47" t="s">
        <v>251</v>
      </c>
      <c r="AF47" t="s">
        <v>1066</v>
      </c>
      <c r="AG47" s="53" t="s">
        <v>431</v>
      </c>
      <c r="AH47" t="s">
        <v>1023</v>
      </c>
      <c r="AI47" s="53" t="s">
        <v>432</v>
      </c>
    </row>
    <row r="48" spans="1:35" x14ac:dyDescent="0.25">
      <c r="A48" t="s">
        <v>245</v>
      </c>
      <c r="B48" t="s">
        <v>986</v>
      </c>
      <c r="C48" t="s">
        <v>987</v>
      </c>
      <c r="D48" t="s">
        <v>992</v>
      </c>
      <c r="E48" s="53" t="s">
        <v>430</v>
      </c>
      <c r="F48">
        <v>5055</v>
      </c>
      <c r="G48" t="s">
        <v>251</v>
      </c>
      <c r="H48" s="54">
        <v>6347477353043650</v>
      </c>
      <c r="I48" s="53" t="s">
        <v>432</v>
      </c>
      <c r="K48" t="s">
        <v>245</v>
      </c>
      <c r="L48" t="s">
        <v>1003</v>
      </c>
      <c r="M48" t="s">
        <v>865</v>
      </c>
      <c r="N48">
        <v>347</v>
      </c>
      <c r="O48" t="s">
        <v>251</v>
      </c>
      <c r="P48" t="s">
        <v>1004</v>
      </c>
      <c r="Q48" s="53" t="s">
        <v>430</v>
      </c>
      <c r="R48" t="s">
        <v>436</v>
      </c>
      <c r="S48" t="s">
        <v>249</v>
      </c>
      <c r="T48" s="56">
        <f t="shared" ca="1" si="0"/>
        <v>32.408163418883206</v>
      </c>
      <c r="U48" t="s">
        <v>251</v>
      </c>
      <c r="V48" t="s">
        <v>992</v>
      </c>
      <c r="W48" s="53" t="s">
        <v>430</v>
      </c>
      <c r="X48">
        <v>5055</v>
      </c>
      <c r="Y48" t="s">
        <v>253</v>
      </c>
      <c r="AA48" t="s">
        <v>245</v>
      </c>
      <c r="AB48" t="s">
        <v>1488</v>
      </c>
      <c r="AC48" t="s">
        <v>865</v>
      </c>
      <c r="AD48" s="56">
        <v>172.666666666667</v>
      </c>
      <c r="AE48" t="s">
        <v>251</v>
      </c>
      <c r="AF48" t="s">
        <v>1067</v>
      </c>
      <c r="AG48" s="53" t="s">
        <v>431</v>
      </c>
      <c r="AH48" t="s">
        <v>1004</v>
      </c>
      <c r="AI48" s="53" t="s">
        <v>432</v>
      </c>
    </row>
    <row r="49" spans="1:35" x14ac:dyDescent="0.25">
      <c r="A49" t="s">
        <v>245</v>
      </c>
      <c r="B49" t="s">
        <v>986</v>
      </c>
      <c r="C49" t="s">
        <v>987</v>
      </c>
      <c r="D49" t="s">
        <v>993</v>
      </c>
      <c r="E49" s="53" t="s">
        <v>430</v>
      </c>
      <c r="F49" s="54">
        <v>5058</v>
      </c>
      <c r="G49" t="s">
        <v>251</v>
      </c>
      <c r="H49" s="54">
        <v>8786508273549710</v>
      </c>
      <c r="I49" s="53" t="s">
        <v>432</v>
      </c>
      <c r="K49" t="s">
        <v>245</v>
      </c>
      <c r="L49" t="s">
        <v>1003</v>
      </c>
      <c r="M49" t="s">
        <v>865</v>
      </c>
      <c r="N49">
        <v>348</v>
      </c>
      <c r="O49" t="s">
        <v>251</v>
      </c>
      <c r="P49" t="s">
        <v>1024</v>
      </c>
      <c r="Q49" s="53" t="s">
        <v>430</v>
      </c>
      <c r="R49" t="s">
        <v>436</v>
      </c>
      <c r="S49" t="s">
        <v>249</v>
      </c>
      <c r="T49" s="56">
        <f t="shared" ca="1" si="0"/>
        <v>76.463340242014027</v>
      </c>
      <c r="U49" t="s">
        <v>251</v>
      </c>
      <c r="V49" t="s">
        <v>993</v>
      </c>
      <c r="W49" s="53" t="s">
        <v>430</v>
      </c>
      <c r="X49" s="54">
        <v>5058</v>
      </c>
      <c r="Y49" t="s">
        <v>253</v>
      </c>
      <c r="AA49" t="s">
        <v>245</v>
      </c>
      <c r="AB49" t="s">
        <v>1488</v>
      </c>
      <c r="AC49" t="s">
        <v>865</v>
      </c>
      <c r="AD49" s="56">
        <v>174.166666666667</v>
      </c>
      <c r="AE49" t="s">
        <v>251</v>
      </c>
      <c r="AF49" t="s">
        <v>1068</v>
      </c>
      <c r="AG49" s="53" t="s">
        <v>431</v>
      </c>
      <c r="AH49" t="s">
        <v>1024</v>
      </c>
      <c r="AI49" s="53" t="s">
        <v>432</v>
      </c>
    </row>
    <row r="50" spans="1:35" x14ac:dyDescent="0.25">
      <c r="A50" t="s">
        <v>245</v>
      </c>
      <c r="B50" t="s">
        <v>986</v>
      </c>
      <c r="C50" t="s">
        <v>987</v>
      </c>
      <c r="D50" t="s">
        <v>995</v>
      </c>
      <c r="E50" s="53" t="s">
        <v>430</v>
      </c>
      <c r="F50">
        <v>5061</v>
      </c>
      <c r="G50" t="s">
        <v>251</v>
      </c>
      <c r="H50" s="54">
        <v>9749922363507540</v>
      </c>
      <c r="I50" s="53" t="s">
        <v>432</v>
      </c>
      <c r="K50" t="s">
        <v>245</v>
      </c>
      <c r="L50" t="s">
        <v>1003</v>
      </c>
      <c r="M50" t="s">
        <v>865</v>
      </c>
      <c r="N50">
        <v>349</v>
      </c>
      <c r="O50" t="s">
        <v>251</v>
      </c>
      <c r="P50" t="s">
        <v>1025</v>
      </c>
      <c r="Q50" s="53" t="s">
        <v>430</v>
      </c>
      <c r="R50" t="s">
        <v>436</v>
      </c>
      <c r="S50" t="s">
        <v>249</v>
      </c>
      <c r="T50" s="56">
        <f t="shared" ca="1" si="0"/>
        <v>2.5872970853138222</v>
      </c>
      <c r="U50" t="s">
        <v>251</v>
      </c>
      <c r="V50" t="s">
        <v>995</v>
      </c>
      <c r="W50" s="53" t="s">
        <v>430</v>
      </c>
      <c r="X50">
        <v>5061</v>
      </c>
      <c r="Y50" t="s">
        <v>253</v>
      </c>
      <c r="AA50" t="s">
        <v>245</v>
      </c>
      <c r="AB50" t="s">
        <v>1488</v>
      </c>
      <c r="AC50" t="s">
        <v>865</v>
      </c>
      <c r="AD50" s="56">
        <v>175.666666666667</v>
      </c>
      <c r="AE50" t="s">
        <v>251</v>
      </c>
      <c r="AF50" t="s">
        <v>1069</v>
      </c>
      <c r="AG50" s="53" t="s">
        <v>431</v>
      </c>
      <c r="AH50" t="s">
        <v>1025</v>
      </c>
      <c r="AI50" s="53" t="s">
        <v>432</v>
      </c>
    </row>
    <row r="51" spans="1:35" x14ac:dyDescent="0.25">
      <c r="A51" t="s">
        <v>245</v>
      </c>
      <c r="B51" t="s">
        <v>986</v>
      </c>
      <c r="C51" t="s">
        <v>987</v>
      </c>
      <c r="D51" t="s">
        <v>996</v>
      </c>
      <c r="E51" s="53" t="s">
        <v>430</v>
      </c>
      <c r="F51" s="54">
        <v>5064</v>
      </c>
      <c r="G51" t="s">
        <v>251</v>
      </c>
      <c r="H51" s="54">
        <v>2713336453465360</v>
      </c>
      <c r="I51" s="53" t="s">
        <v>432</v>
      </c>
      <c r="K51" t="s">
        <v>245</v>
      </c>
      <c r="L51" t="s">
        <v>1003</v>
      </c>
      <c r="M51" t="s">
        <v>865</v>
      </c>
      <c r="N51">
        <v>350</v>
      </c>
      <c r="O51" t="s">
        <v>251</v>
      </c>
      <c r="P51" t="s">
        <v>1026</v>
      </c>
      <c r="Q51" s="53" t="s">
        <v>430</v>
      </c>
      <c r="R51" t="s">
        <v>436</v>
      </c>
      <c r="S51" t="s">
        <v>249</v>
      </c>
      <c r="T51" s="56">
        <f t="shared" ca="1" si="0"/>
        <v>77.538655691083164</v>
      </c>
      <c r="U51" t="s">
        <v>251</v>
      </c>
      <c r="V51" t="s">
        <v>996</v>
      </c>
      <c r="W51" s="53" t="s">
        <v>430</v>
      </c>
      <c r="X51" s="54">
        <v>5064</v>
      </c>
      <c r="Y51" t="s">
        <v>253</v>
      </c>
      <c r="AA51" t="s">
        <v>245</v>
      </c>
      <c r="AB51" t="s">
        <v>1488</v>
      </c>
      <c r="AC51" t="s">
        <v>865</v>
      </c>
      <c r="AD51" s="56">
        <v>177.166666666667</v>
      </c>
      <c r="AE51" t="s">
        <v>251</v>
      </c>
      <c r="AF51" t="s">
        <v>1070</v>
      </c>
      <c r="AG51" s="53" t="s">
        <v>431</v>
      </c>
      <c r="AH51" t="s">
        <v>1026</v>
      </c>
      <c r="AI51" s="53" t="s">
        <v>432</v>
      </c>
    </row>
    <row r="52" spans="1:35" x14ac:dyDescent="0.25">
      <c r="A52" t="s">
        <v>245</v>
      </c>
      <c r="B52" t="s">
        <v>986</v>
      </c>
      <c r="C52" t="s">
        <v>987</v>
      </c>
      <c r="D52" t="s">
        <v>997</v>
      </c>
      <c r="E52" s="53" t="s">
        <v>430</v>
      </c>
      <c r="F52">
        <v>5067</v>
      </c>
      <c r="G52" t="s">
        <v>251</v>
      </c>
      <c r="H52" s="54">
        <v>3676750543423190</v>
      </c>
      <c r="I52" s="53" t="s">
        <v>432</v>
      </c>
      <c r="K52" t="s">
        <v>245</v>
      </c>
      <c r="L52" t="s">
        <v>1003</v>
      </c>
      <c r="M52" t="s">
        <v>865</v>
      </c>
      <c r="N52">
        <v>351</v>
      </c>
      <c r="O52" t="s">
        <v>251</v>
      </c>
      <c r="P52" t="s">
        <v>1027</v>
      </c>
      <c r="Q52" s="53" t="s">
        <v>430</v>
      </c>
      <c r="R52" t="s">
        <v>436</v>
      </c>
      <c r="S52" t="s">
        <v>249</v>
      </c>
      <c r="T52" s="56">
        <f t="shared" ca="1" si="0"/>
        <v>42.754734780785967</v>
      </c>
      <c r="U52" t="s">
        <v>251</v>
      </c>
      <c r="V52" t="s">
        <v>997</v>
      </c>
      <c r="W52" s="53" t="s">
        <v>430</v>
      </c>
      <c r="X52">
        <v>5067</v>
      </c>
      <c r="Y52" t="s">
        <v>253</v>
      </c>
      <c r="AA52" t="s">
        <v>245</v>
      </c>
      <c r="AB52" t="s">
        <v>1488</v>
      </c>
      <c r="AC52" t="s">
        <v>865</v>
      </c>
      <c r="AD52" s="56">
        <v>178.666666666667</v>
      </c>
      <c r="AE52" t="s">
        <v>251</v>
      </c>
      <c r="AF52" t="s">
        <v>1071</v>
      </c>
      <c r="AG52" s="53" t="s">
        <v>431</v>
      </c>
      <c r="AH52" t="s">
        <v>1027</v>
      </c>
      <c r="AI52" s="53" t="s">
        <v>432</v>
      </c>
    </row>
    <row r="53" spans="1:35" x14ac:dyDescent="0.25">
      <c r="A53" t="s">
        <v>245</v>
      </c>
      <c r="B53" t="s">
        <v>986</v>
      </c>
      <c r="C53" t="s">
        <v>987</v>
      </c>
      <c r="D53" t="s">
        <v>998</v>
      </c>
      <c r="E53" s="53" t="s">
        <v>430</v>
      </c>
      <c r="F53" s="54">
        <v>5070</v>
      </c>
      <c r="G53" t="s">
        <v>251</v>
      </c>
      <c r="H53" s="54">
        <v>2640164633381020</v>
      </c>
      <c r="I53" s="53" t="s">
        <v>432</v>
      </c>
      <c r="K53" t="s">
        <v>245</v>
      </c>
      <c r="L53" t="s">
        <v>1003</v>
      </c>
      <c r="M53" t="s">
        <v>865</v>
      </c>
      <c r="N53">
        <v>352</v>
      </c>
      <c r="O53" t="s">
        <v>251</v>
      </c>
      <c r="P53" t="s">
        <v>1028</v>
      </c>
      <c r="Q53" s="53" t="s">
        <v>430</v>
      </c>
      <c r="R53" t="s">
        <v>436</v>
      </c>
      <c r="S53" t="s">
        <v>249</v>
      </c>
      <c r="T53" s="56">
        <f t="shared" ca="1" si="0"/>
        <v>75.319966994999433</v>
      </c>
      <c r="U53" t="s">
        <v>251</v>
      </c>
      <c r="V53" t="s">
        <v>998</v>
      </c>
      <c r="W53" s="53" t="s">
        <v>430</v>
      </c>
      <c r="X53" s="54">
        <v>5070</v>
      </c>
      <c r="Y53" t="s">
        <v>253</v>
      </c>
      <c r="AA53" t="s">
        <v>245</v>
      </c>
      <c r="AB53" t="s">
        <v>1488</v>
      </c>
      <c r="AC53" t="s">
        <v>865</v>
      </c>
      <c r="AD53" s="56">
        <v>180.166666666667</v>
      </c>
      <c r="AE53" t="s">
        <v>251</v>
      </c>
      <c r="AF53" t="s">
        <v>1072</v>
      </c>
      <c r="AG53" s="53" t="s">
        <v>431</v>
      </c>
      <c r="AH53" t="s">
        <v>1028</v>
      </c>
      <c r="AI53" s="53" t="s">
        <v>432</v>
      </c>
    </row>
    <row r="54" spans="1:35" x14ac:dyDescent="0.25">
      <c r="A54" t="s">
        <v>245</v>
      </c>
      <c r="B54" t="s">
        <v>986</v>
      </c>
      <c r="C54" t="s">
        <v>987</v>
      </c>
      <c r="D54" t="s">
        <v>999</v>
      </c>
      <c r="E54" s="53" t="s">
        <v>430</v>
      </c>
      <c r="F54">
        <v>5073</v>
      </c>
      <c r="G54" t="s">
        <v>251</v>
      </c>
      <c r="H54" s="54">
        <v>4603578723338850</v>
      </c>
      <c r="I54" s="53" t="s">
        <v>432</v>
      </c>
      <c r="K54" t="s">
        <v>245</v>
      </c>
      <c r="L54" t="s">
        <v>1003</v>
      </c>
      <c r="M54" t="s">
        <v>865</v>
      </c>
      <c r="N54">
        <v>353</v>
      </c>
      <c r="O54" t="s">
        <v>251</v>
      </c>
      <c r="P54" t="s">
        <v>1029</v>
      </c>
      <c r="Q54" s="53" t="s">
        <v>430</v>
      </c>
      <c r="R54">
        <v>47</v>
      </c>
      <c r="S54" t="s">
        <v>249</v>
      </c>
      <c r="T54" s="56">
        <f t="shared" ca="1" si="0"/>
        <v>47.269611521775033</v>
      </c>
      <c r="U54" t="s">
        <v>251</v>
      </c>
      <c r="V54" t="s">
        <v>999</v>
      </c>
      <c r="W54" s="53" t="s">
        <v>430</v>
      </c>
      <c r="X54">
        <v>5073</v>
      </c>
      <c r="Y54" t="s">
        <v>253</v>
      </c>
      <c r="AA54" t="s">
        <v>245</v>
      </c>
      <c r="AB54" t="s">
        <v>1488</v>
      </c>
      <c r="AC54" t="s">
        <v>865</v>
      </c>
      <c r="AD54" s="56">
        <v>181.666666666667</v>
      </c>
      <c r="AE54" t="s">
        <v>251</v>
      </c>
      <c r="AF54" t="s">
        <v>1073</v>
      </c>
      <c r="AG54" s="53" t="s">
        <v>431</v>
      </c>
      <c r="AH54" t="s">
        <v>1029</v>
      </c>
      <c r="AI54" s="53" t="s">
        <v>432</v>
      </c>
    </row>
    <row r="55" spans="1:35" x14ac:dyDescent="0.25">
      <c r="A55" t="s">
        <v>245</v>
      </c>
      <c r="B55" t="s">
        <v>986</v>
      </c>
      <c r="C55" t="s">
        <v>987</v>
      </c>
      <c r="D55" t="s">
        <v>1000</v>
      </c>
      <c r="E55" s="53" t="s">
        <v>430</v>
      </c>
      <c r="F55" s="54">
        <v>5076</v>
      </c>
      <c r="G55" t="s">
        <v>251</v>
      </c>
      <c r="H55" s="54">
        <v>6566992813296680</v>
      </c>
      <c r="I55" s="53" t="s">
        <v>432</v>
      </c>
      <c r="K55" t="s">
        <v>245</v>
      </c>
      <c r="L55" t="s">
        <v>1003</v>
      </c>
      <c r="M55" t="s">
        <v>865</v>
      </c>
      <c r="N55">
        <v>354</v>
      </c>
      <c r="O55" t="s">
        <v>251</v>
      </c>
      <c r="P55" t="s">
        <v>1030</v>
      </c>
      <c r="Q55" s="53" t="s">
        <v>430</v>
      </c>
      <c r="R55" t="s">
        <v>436</v>
      </c>
      <c r="S55" t="s">
        <v>249</v>
      </c>
      <c r="T55" s="56">
        <f t="shared" ca="1" si="0"/>
        <v>46.933859494990969</v>
      </c>
      <c r="U55" t="s">
        <v>251</v>
      </c>
      <c r="V55" t="s">
        <v>1000</v>
      </c>
      <c r="W55" s="53" t="s">
        <v>430</v>
      </c>
      <c r="X55" s="54">
        <v>5076</v>
      </c>
      <c r="Y55" t="s">
        <v>253</v>
      </c>
      <c r="AA55" t="s">
        <v>245</v>
      </c>
      <c r="AB55" t="s">
        <v>1488</v>
      </c>
      <c r="AC55" t="s">
        <v>865</v>
      </c>
      <c r="AD55" s="56">
        <v>183.166666666667</v>
      </c>
      <c r="AE55" t="s">
        <v>251</v>
      </c>
      <c r="AF55" t="s">
        <v>1074</v>
      </c>
      <c r="AG55" s="53" t="s">
        <v>431</v>
      </c>
      <c r="AH55" t="s">
        <v>1030</v>
      </c>
      <c r="AI55" s="53" t="s">
        <v>432</v>
      </c>
    </row>
    <row r="56" spans="1:35" x14ac:dyDescent="0.25">
      <c r="A56" t="s">
        <v>245</v>
      </c>
      <c r="B56" t="s">
        <v>986</v>
      </c>
      <c r="C56" t="s">
        <v>987</v>
      </c>
      <c r="D56" t="s">
        <v>1001</v>
      </c>
      <c r="E56" s="53" t="s">
        <v>430</v>
      </c>
      <c r="F56">
        <v>5079</v>
      </c>
      <c r="G56" t="s">
        <v>251</v>
      </c>
      <c r="H56" s="54">
        <v>7530406903254510</v>
      </c>
      <c r="I56" s="53" t="s">
        <v>432</v>
      </c>
      <c r="K56" t="s">
        <v>245</v>
      </c>
      <c r="L56" t="s">
        <v>1003</v>
      </c>
      <c r="M56" t="s">
        <v>865</v>
      </c>
      <c r="N56">
        <v>355</v>
      </c>
      <c r="O56" t="s">
        <v>251</v>
      </c>
      <c r="P56" t="s">
        <v>1031</v>
      </c>
      <c r="Q56" s="53" t="s">
        <v>430</v>
      </c>
      <c r="R56" t="s">
        <v>436</v>
      </c>
      <c r="S56" t="s">
        <v>249</v>
      </c>
      <c r="T56" s="56">
        <f t="shared" ca="1" si="0"/>
        <v>29.32385075467473</v>
      </c>
      <c r="U56" t="s">
        <v>251</v>
      </c>
      <c r="V56" t="s">
        <v>1001</v>
      </c>
      <c r="W56" s="53" t="s">
        <v>430</v>
      </c>
      <c r="X56">
        <v>5079</v>
      </c>
      <c r="Y56" t="s">
        <v>253</v>
      </c>
      <c r="AA56" t="s">
        <v>245</v>
      </c>
      <c r="AB56" t="s">
        <v>1488</v>
      </c>
      <c r="AC56" t="s">
        <v>865</v>
      </c>
      <c r="AD56" s="56">
        <v>184.666666666667</v>
      </c>
      <c r="AE56" t="s">
        <v>251</v>
      </c>
      <c r="AF56" t="s">
        <v>1075</v>
      </c>
      <c r="AG56" s="53" t="s">
        <v>431</v>
      </c>
      <c r="AH56" t="s">
        <v>1031</v>
      </c>
      <c r="AI56" s="53" t="s">
        <v>432</v>
      </c>
    </row>
    <row r="57" spans="1:35" x14ac:dyDescent="0.25">
      <c r="A57" t="s">
        <v>245</v>
      </c>
      <c r="B57" t="s">
        <v>986</v>
      </c>
      <c r="C57" t="s">
        <v>987</v>
      </c>
      <c r="D57" t="s">
        <v>994</v>
      </c>
      <c r="E57" s="53" t="s">
        <v>430</v>
      </c>
      <c r="F57" s="54">
        <v>5082</v>
      </c>
      <c r="G57" t="s">
        <v>251</v>
      </c>
      <c r="H57" s="54">
        <v>8493820993212340</v>
      </c>
      <c r="I57" s="53" t="s">
        <v>432</v>
      </c>
      <c r="K57" t="s">
        <v>245</v>
      </c>
      <c r="L57" t="s">
        <v>1003</v>
      </c>
      <c r="M57" t="s">
        <v>865</v>
      </c>
      <c r="N57">
        <v>356</v>
      </c>
      <c r="O57" t="s">
        <v>251</v>
      </c>
      <c r="P57" t="s">
        <v>1005</v>
      </c>
      <c r="Q57" s="53" t="s">
        <v>430</v>
      </c>
      <c r="R57" t="s">
        <v>436</v>
      </c>
      <c r="S57" t="s">
        <v>249</v>
      </c>
      <c r="T57" s="56">
        <f t="shared" ca="1" si="0"/>
        <v>97.571032469721942</v>
      </c>
      <c r="U57" t="s">
        <v>251</v>
      </c>
      <c r="V57" t="s">
        <v>994</v>
      </c>
      <c r="W57" s="53" t="s">
        <v>430</v>
      </c>
      <c r="X57" s="54">
        <v>5082</v>
      </c>
      <c r="Y57" t="s">
        <v>253</v>
      </c>
      <c r="AA57" t="s">
        <v>245</v>
      </c>
      <c r="AB57" t="s">
        <v>1488</v>
      </c>
      <c r="AC57" t="s">
        <v>865</v>
      </c>
      <c r="AD57" s="56">
        <v>186.166666666667</v>
      </c>
      <c r="AE57" t="s">
        <v>251</v>
      </c>
      <c r="AF57" t="s">
        <v>1053</v>
      </c>
      <c r="AG57" s="53" t="s">
        <v>431</v>
      </c>
      <c r="AH57" t="s">
        <v>1005</v>
      </c>
      <c r="AI57" s="53" t="s">
        <v>432</v>
      </c>
    </row>
    <row r="58" spans="1:35" x14ac:dyDescent="0.25">
      <c r="A58" t="s">
        <v>245</v>
      </c>
      <c r="B58" t="s">
        <v>986</v>
      </c>
      <c r="C58" t="s">
        <v>987</v>
      </c>
      <c r="D58" t="s">
        <v>988</v>
      </c>
      <c r="E58" s="53" t="s">
        <v>430</v>
      </c>
      <c r="F58">
        <v>5085</v>
      </c>
      <c r="G58" t="s">
        <v>251</v>
      </c>
      <c r="H58" s="54">
        <v>5457235083170170</v>
      </c>
      <c r="I58" s="53" t="s">
        <v>432</v>
      </c>
      <c r="K58" t="s">
        <v>245</v>
      </c>
      <c r="L58" t="s">
        <v>1003</v>
      </c>
      <c r="M58" t="s">
        <v>865</v>
      </c>
      <c r="N58">
        <v>357</v>
      </c>
      <c r="O58" t="s">
        <v>251</v>
      </c>
      <c r="P58" t="s">
        <v>1006</v>
      </c>
      <c r="Q58" s="53" t="s">
        <v>430</v>
      </c>
      <c r="R58">
        <v>48</v>
      </c>
      <c r="S58" t="s">
        <v>249</v>
      </c>
      <c r="T58" s="56">
        <f t="shared" ca="1" si="0"/>
        <v>74.430381102359149</v>
      </c>
      <c r="U58" t="s">
        <v>251</v>
      </c>
      <c r="V58" t="s">
        <v>988</v>
      </c>
      <c r="W58" s="53" t="s">
        <v>430</v>
      </c>
      <c r="X58">
        <v>5085</v>
      </c>
      <c r="Y58" t="s">
        <v>253</v>
      </c>
      <c r="AA58" t="s">
        <v>245</v>
      </c>
      <c r="AB58" t="s">
        <v>1488</v>
      </c>
      <c r="AC58" t="s">
        <v>865</v>
      </c>
      <c r="AD58" s="56">
        <v>187.666666666667</v>
      </c>
      <c r="AE58" t="s">
        <v>251</v>
      </c>
      <c r="AF58" t="s">
        <v>1052</v>
      </c>
      <c r="AG58" s="53" t="s">
        <v>431</v>
      </c>
      <c r="AH58" t="s">
        <v>1006</v>
      </c>
      <c r="AI58" s="53" t="s">
        <v>432</v>
      </c>
    </row>
    <row r="59" spans="1:35" x14ac:dyDescent="0.25">
      <c r="A59" t="s">
        <v>245</v>
      </c>
      <c r="B59" t="s">
        <v>986</v>
      </c>
      <c r="C59" t="s">
        <v>987</v>
      </c>
      <c r="D59" t="s">
        <v>989</v>
      </c>
      <c r="E59" s="53" t="s">
        <v>430</v>
      </c>
      <c r="F59" s="54">
        <v>5088</v>
      </c>
      <c r="G59" t="s">
        <v>251</v>
      </c>
      <c r="H59" s="54">
        <v>1420649173128000</v>
      </c>
      <c r="I59" s="53" t="s">
        <v>432</v>
      </c>
      <c r="K59" t="s">
        <v>245</v>
      </c>
      <c r="L59" t="s">
        <v>1003</v>
      </c>
      <c r="M59" t="s">
        <v>865</v>
      </c>
      <c r="N59">
        <v>358</v>
      </c>
      <c r="O59" t="s">
        <v>251</v>
      </c>
      <c r="P59" t="s">
        <v>1007</v>
      </c>
      <c r="Q59" s="53" t="s">
        <v>430</v>
      </c>
      <c r="R59" t="s">
        <v>436</v>
      </c>
      <c r="S59" t="s">
        <v>249</v>
      </c>
      <c r="T59" s="56">
        <f t="shared" ca="1" si="0"/>
        <v>69.381819086618961</v>
      </c>
      <c r="U59" t="s">
        <v>251</v>
      </c>
      <c r="V59" t="s">
        <v>989</v>
      </c>
      <c r="W59" s="53" t="s">
        <v>430</v>
      </c>
      <c r="X59" s="54">
        <v>5088</v>
      </c>
      <c r="Y59" t="s">
        <v>253</v>
      </c>
      <c r="AA59" t="s">
        <v>245</v>
      </c>
      <c r="AB59" t="s">
        <v>1488</v>
      </c>
      <c r="AC59" t="s">
        <v>865</v>
      </c>
      <c r="AD59" s="56">
        <v>189.166666666667</v>
      </c>
      <c r="AE59" t="s">
        <v>251</v>
      </c>
      <c r="AF59" t="s">
        <v>1051</v>
      </c>
      <c r="AG59" s="53" t="s">
        <v>431</v>
      </c>
      <c r="AH59" t="s">
        <v>1007</v>
      </c>
      <c r="AI59" s="53" t="s">
        <v>432</v>
      </c>
    </row>
    <row r="60" spans="1:35" x14ac:dyDescent="0.25">
      <c r="A60" t="s">
        <v>245</v>
      </c>
      <c r="B60" t="s">
        <v>986</v>
      </c>
      <c r="C60" t="s">
        <v>987</v>
      </c>
      <c r="D60" t="s">
        <v>990</v>
      </c>
      <c r="E60" s="53" t="s">
        <v>430</v>
      </c>
      <c r="F60">
        <v>5091</v>
      </c>
      <c r="G60" t="s">
        <v>251</v>
      </c>
      <c r="H60" s="54">
        <v>7384063263085830</v>
      </c>
      <c r="I60" s="53" t="s">
        <v>432</v>
      </c>
      <c r="K60" t="s">
        <v>245</v>
      </c>
      <c r="L60" t="s">
        <v>1003</v>
      </c>
      <c r="M60" t="s">
        <v>865</v>
      </c>
      <c r="N60">
        <v>359</v>
      </c>
      <c r="O60" t="s">
        <v>251</v>
      </c>
      <c r="P60" t="s">
        <v>1008</v>
      </c>
      <c r="Q60" s="53" t="s">
        <v>430</v>
      </c>
      <c r="R60" t="s">
        <v>436</v>
      </c>
      <c r="S60" t="s">
        <v>249</v>
      </c>
      <c r="T60" s="56">
        <f t="shared" ca="1" si="0"/>
        <v>52.524278990147643</v>
      </c>
      <c r="U60" t="s">
        <v>251</v>
      </c>
      <c r="V60" t="s">
        <v>990</v>
      </c>
      <c r="W60" s="53" t="s">
        <v>430</v>
      </c>
      <c r="X60">
        <v>5091</v>
      </c>
      <c r="Y60" t="s">
        <v>253</v>
      </c>
      <c r="AA60" t="s">
        <v>245</v>
      </c>
      <c r="AB60" t="s">
        <v>1488</v>
      </c>
      <c r="AC60" t="s">
        <v>865</v>
      </c>
      <c r="AD60" s="56">
        <v>190.666666666667</v>
      </c>
      <c r="AE60" t="s">
        <v>251</v>
      </c>
      <c r="AF60" t="s">
        <v>1040</v>
      </c>
      <c r="AG60" s="53" t="s">
        <v>431</v>
      </c>
      <c r="AH60" t="s">
        <v>1008</v>
      </c>
      <c r="AI60" s="53" t="s">
        <v>432</v>
      </c>
    </row>
    <row r="61" spans="1:35" x14ac:dyDescent="0.25">
      <c r="A61" t="s">
        <v>245</v>
      </c>
      <c r="B61" t="s">
        <v>986</v>
      </c>
      <c r="C61" t="s">
        <v>987</v>
      </c>
      <c r="D61" t="s">
        <v>991</v>
      </c>
      <c r="E61" s="53" t="s">
        <v>430</v>
      </c>
      <c r="F61" s="54">
        <v>5094</v>
      </c>
      <c r="G61" t="s">
        <v>251</v>
      </c>
      <c r="H61" s="54">
        <v>6347477353043650</v>
      </c>
      <c r="I61" s="53" t="s">
        <v>432</v>
      </c>
      <c r="K61" t="s">
        <v>245</v>
      </c>
      <c r="L61" t="s">
        <v>1003</v>
      </c>
      <c r="M61" t="s">
        <v>865</v>
      </c>
      <c r="N61">
        <v>360</v>
      </c>
      <c r="O61" t="s">
        <v>251</v>
      </c>
      <c r="P61" t="s">
        <v>1009</v>
      </c>
      <c r="Q61" s="53" t="s">
        <v>430</v>
      </c>
      <c r="R61" t="s">
        <v>436</v>
      </c>
      <c r="S61" t="s">
        <v>249</v>
      </c>
      <c r="T61" s="56">
        <f t="shared" ca="1" si="0"/>
        <v>53.452166051424044</v>
      </c>
      <c r="U61" t="s">
        <v>251</v>
      </c>
      <c r="V61" t="s">
        <v>991</v>
      </c>
      <c r="W61" s="53" t="s">
        <v>430</v>
      </c>
      <c r="X61" s="54">
        <v>5094</v>
      </c>
      <c r="Y61" t="s">
        <v>253</v>
      </c>
      <c r="AA61" t="s">
        <v>245</v>
      </c>
      <c r="AB61" t="s">
        <v>1488</v>
      </c>
      <c r="AC61" t="s">
        <v>865</v>
      </c>
      <c r="AD61" s="56">
        <v>192.166666666667</v>
      </c>
      <c r="AE61" t="s">
        <v>251</v>
      </c>
      <c r="AF61" t="s">
        <v>1065</v>
      </c>
      <c r="AG61" s="53" t="s">
        <v>431</v>
      </c>
      <c r="AH61" t="s">
        <v>1009</v>
      </c>
      <c r="AI61" s="53" t="s">
        <v>432</v>
      </c>
    </row>
    <row r="62" spans="1:35" x14ac:dyDescent="0.25">
      <c r="A62" t="s">
        <v>245</v>
      </c>
      <c r="B62" t="s">
        <v>986</v>
      </c>
      <c r="C62" t="s">
        <v>987</v>
      </c>
      <c r="D62" t="s">
        <v>1002</v>
      </c>
      <c r="E62" s="53" t="s">
        <v>430</v>
      </c>
      <c r="F62">
        <v>5097</v>
      </c>
      <c r="G62" t="s">
        <v>251</v>
      </c>
      <c r="H62" s="54">
        <v>6347477353043650</v>
      </c>
      <c r="I62" s="53" t="s">
        <v>432</v>
      </c>
      <c r="K62" t="s">
        <v>245</v>
      </c>
      <c r="L62" t="s">
        <v>1003</v>
      </c>
      <c r="M62" t="s">
        <v>865</v>
      </c>
      <c r="N62">
        <v>361</v>
      </c>
      <c r="O62" t="s">
        <v>251</v>
      </c>
      <c r="P62" t="s">
        <v>1010</v>
      </c>
      <c r="Q62" s="53" t="s">
        <v>430</v>
      </c>
      <c r="R62" t="s">
        <v>436</v>
      </c>
      <c r="S62" t="s">
        <v>249</v>
      </c>
      <c r="T62" s="56">
        <f t="shared" ca="1" si="0"/>
        <v>59.610565536034656</v>
      </c>
      <c r="U62" t="s">
        <v>251</v>
      </c>
      <c r="V62" t="s">
        <v>1002</v>
      </c>
      <c r="W62" s="53" t="s">
        <v>430</v>
      </c>
      <c r="X62">
        <v>5097</v>
      </c>
      <c r="Y62" t="s">
        <v>253</v>
      </c>
      <c r="AA62" t="s">
        <v>245</v>
      </c>
      <c r="AB62" t="s">
        <v>1488</v>
      </c>
      <c r="AC62" t="s">
        <v>865</v>
      </c>
      <c r="AD62" s="56">
        <v>193.666666666667</v>
      </c>
      <c r="AE62" t="s">
        <v>251</v>
      </c>
      <c r="AF62" t="s">
        <v>1076</v>
      </c>
      <c r="AG62" s="53" t="s">
        <v>431</v>
      </c>
      <c r="AH62" t="s">
        <v>1010</v>
      </c>
      <c r="AI62" s="53" t="s">
        <v>432</v>
      </c>
    </row>
    <row r="63" spans="1:35" x14ac:dyDescent="0.25">
      <c r="A63" t="s">
        <v>245</v>
      </c>
      <c r="B63" t="s">
        <v>986</v>
      </c>
      <c r="C63" t="s">
        <v>987</v>
      </c>
      <c r="D63" t="s">
        <v>993</v>
      </c>
      <c r="E63" s="53" t="s">
        <v>430</v>
      </c>
      <c r="F63" s="54">
        <v>5100</v>
      </c>
      <c r="G63" t="s">
        <v>251</v>
      </c>
      <c r="H63" s="54">
        <v>6347477353043650</v>
      </c>
      <c r="I63" s="53" t="s">
        <v>432</v>
      </c>
      <c r="K63" t="s">
        <v>245</v>
      </c>
      <c r="L63" t="s">
        <v>1003</v>
      </c>
      <c r="M63" t="s">
        <v>865</v>
      </c>
      <c r="N63">
        <v>362</v>
      </c>
      <c r="O63" t="s">
        <v>251</v>
      </c>
      <c r="P63" t="s">
        <v>1011</v>
      </c>
      <c r="Q63" s="53" t="s">
        <v>430</v>
      </c>
      <c r="R63" t="s">
        <v>436</v>
      </c>
      <c r="S63" t="s">
        <v>249</v>
      </c>
      <c r="T63" s="56">
        <f t="shared" ca="1" si="0"/>
        <v>2.3997335772079631</v>
      </c>
      <c r="U63" t="s">
        <v>251</v>
      </c>
      <c r="V63" t="s">
        <v>993</v>
      </c>
      <c r="W63" s="53" t="s">
        <v>430</v>
      </c>
      <c r="X63" s="54">
        <v>5100</v>
      </c>
      <c r="Y63" t="s">
        <v>253</v>
      </c>
      <c r="AA63" t="s">
        <v>245</v>
      </c>
      <c r="AB63" t="s">
        <v>1488</v>
      </c>
      <c r="AC63" t="s">
        <v>865</v>
      </c>
      <c r="AD63" s="56">
        <v>195.166666666667</v>
      </c>
      <c r="AE63" t="s">
        <v>251</v>
      </c>
      <c r="AF63" t="s">
        <v>1077</v>
      </c>
      <c r="AG63" s="53" t="s">
        <v>431</v>
      </c>
      <c r="AH63" t="s">
        <v>1011</v>
      </c>
      <c r="AI63" s="53" t="s">
        <v>432</v>
      </c>
    </row>
    <row r="64" spans="1:35" x14ac:dyDescent="0.25">
      <c r="A64" t="s">
        <v>245</v>
      </c>
      <c r="B64" t="s">
        <v>986</v>
      </c>
      <c r="C64" t="s">
        <v>987</v>
      </c>
      <c r="D64" t="s">
        <v>995</v>
      </c>
      <c r="E64" s="53" t="s">
        <v>430</v>
      </c>
      <c r="F64">
        <v>5103</v>
      </c>
      <c r="G64" t="s">
        <v>251</v>
      </c>
      <c r="H64" s="54">
        <v>6347477353043650</v>
      </c>
      <c r="I64" s="53" t="s">
        <v>432</v>
      </c>
      <c r="K64" t="s">
        <v>245</v>
      </c>
      <c r="L64" t="s">
        <v>1003</v>
      </c>
      <c r="M64" t="s">
        <v>865</v>
      </c>
      <c r="N64">
        <v>363</v>
      </c>
      <c r="O64" t="s">
        <v>251</v>
      </c>
      <c r="P64" t="s">
        <v>1012</v>
      </c>
      <c r="Q64" s="53" t="s">
        <v>430</v>
      </c>
      <c r="R64" t="s">
        <v>436</v>
      </c>
      <c r="S64" t="s">
        <v>249</v>
      </c>
      <c r="T64" s="56">
        <f t="shared" ca="1" si="0"/>
        <v>35.548594150350411</v>
      </c>
      <c r="U64" t="s">
        <v>251</v>
      </c>
      <c r="V64" t="s">
        <v>995</v>
      </c>
      <c r="W64" s="53" t="s">
        <v>430</v>
      </c>
      <c r="X64">
        <v>5103</v>
      </c>
      <c r="Y64" t="s">
        <v>253</v>
      </c>
      <c r="AA64" t="s">
        <v>245</v>
      </c>
      <c r="AB64" t="s">
        <v>1488</v>
      </c>
      <c r="AC64" t="s">
        <v>865</v>
      </c>
      <c r="AD64" s="56">
        <v>196.666666666667</v>
      </c>
      <c r="AE64" t="s">
        <v>251</v>
      </c>
      <c r="AF64" t="s">
        <v>1078</v>
      </c>
      <c r="AG64" s="53" t="s">
        <v>431</v>
      </c>
      <c r="AH64" t="s">
        <v>1012</v>
      </c>
      <c r="AI64" s="53" t="s">
        <v>432</v>
      </c>
    </row>
    <row r="65" spans="1:35" x14ac:dyDescent="0.25">
      <c r="A65" t="s">
        <v>245</v>
      </c>
      <c r="B65" t="s">
        <v>986</v>
      </c>
      <c r="C65" t="s">
        <v>987</v>
      </c>
      <c r="D65" t="s">
        <v>996</v>
      </c>
      <c r="E65" s="53" t="s">
        <v>430</v>
      </c>
      <c r="F65" s="54">
        <v>5106</v>
      </c>
      <c r="G65" t="s">
        <v>251</v>
      </c>
      <c r="H65" s="54">
        <v>8786508273549710</v>
      </c>
      <c r="I65" s="53" t="s">
        <v>432</v>
      </c>
      <c r="K65" t="s">
        <v>245</v>
      </c>
      <c r="L65" t="s">
        <v>1003</v>
      </c>
      <c r="M65" t="s">
        <v>865</v>
      </c>
      <c r="N65">
        <v>364</v>
      </c>
      <c r="O65" t="s">
        <v>251</v>
      </c>
      <c r="P65" t="s">
        <v>1013</v>
      </c>
      <c r="Q65" s="53" t="s">
        <v>430</v>
      </c>
      <c r="R65" t="s">
        <v>436</v>
      </c>
      <c r="S65" t="s">
        <v>249</v>
      </c>
      <c r="T65" s="56">
        <f t="shared" ca="1" si="0"/>
        <v>29.611735271510543</v>
      </c>
      <c r="U65" t="s">
        <v>251</v>
      </c>
      <c r="V65" t="s">
        <v>996</v>
      </c>
      <c r="W65" s="53" t="s">
        <v>430</v>
      </c>
      <c r="X65" s="54">
        <v>5106</v>
      </c>
      <c r="Y65" t="s">
        <v>253</v>
      </c>
      <c r="AA65" t="s">
        <v>245</v>
      </c>
      <c r="AB65" t="s">
        <v>1488</v>
      </c>
      <c r="AC65" t="s">
        <v>865</v>
      </c>
      <c r="AD65" s="56">
        <v>198.166666666667</v>
      </c>
      <c r="AE65" t="s">
        <v>251</v>
      </c>
      <c r="AF65" t="s">
        <v>1079</v>
      </c>
      <c r="AG65" s="53" t="s">
        <v>431</v>
      </c>
      <c r="AH65" t="s">
        <v>1013</v>
      </c>
      <c r="AI65" s="53" t="s">
        <v>432</v>
      </c>
    </row>
    <row r="66" spans="1:35" x14ac:dyDescent="0.25">
      <c r="A66" t="s">
        <v>245</v>
      </c>
      <c r="B66" t="s">
        <v>986</v>
      </c>
      <c r="C66" t="s">
        <v>987</v>
      </c>
      <c r="D66" t="s">
        <v>997</v>
      </c>
      <c r="E66" s="53" t="s">
        <v>430</v>
      </c>
      <c r="F66">
        <v>5109</v>
      </c>
      <c r="G66" t="s">
        <v>251</v>
      </c>
      <c r="H66" s="54">
        <v>9749922363507540</v>
      </c>
      <c r="I66" s="53" t="s">
        <v>432</v>
      </c>
      <c r="K66" t="s">
        <v>245</v>
      </c>
      <c r="L66" t="s">
        <v>1003</v>
      </c>
      <c r="M66" t="s">
        <v>865</v>
      </c>
      <c r="N66">
        <v>365</v>
      </c>
      <c r="O66" t="s">
        <v>251</v>
      </c>
      <c r="P66" t="s">
        <v>1014</v>
      </c>
      <c r="Q66" s="53" t="s">
        <v>430</v>
      </c>
      <c r="R66" t="s">
        <v>436</v>
      </c>
      <c r="S66" t="s">
        <v>249</v>
      </c>
      <c r="T66" s="56">
        <f t="shared" ref="T66:T129" ca="1" si="1">RAND()*100</f>
        <v>82.959207913987555</v>
      </c>
      <c r="U66" t="s">
        <v>251</v>
      </c>
      <c r="V66" t="s">
        <v>997</v>
      </c>
      <c r="W66" s="53" t="s">
        <v>430</v>
      </c>
      <c r="X66">
        <v>5109</v>
      </c>
      <c r="Y66" t="s">
        <v>253</v>
      </c>
      <c r="AA66" t="s">
        <v>245</v>
      </c>
      <c r="AB66" t="s">
        <v>1488</v>
      </c>
      <c r="AC66" t="s">
        <v>865</v>
      </c>
      <c r="AD66" s="56">
        <v>199.666666666667</v>
      </c>
      <c r="AE66" t="s">
        <v>251</v>
      </c>
      <c r="AF66" t="s">
        <v>1080</v>
      </c>
      <c r="AG66" s="53" t="s">
        <v>431</v>
      </c>
      <c r="AH66" t="s">
        <v>1014</v>
      </c>
      <c r="AI66" s="53" t="s">
        <v>432</v>
      </c>
    </row>
    <row r="67" spans="1:35" x14ac:dyDescent="0.25">
      <c r="A67" t="s">
        <v>245</v>
      </c>
      <c r="B67" t="s">
        <v>986</v>
      </c>
      <c r="C67" t="s">
        <v>987</v>
      </c>
      <c r="D67" t="s">
        <v>998</v>
      </c>
      <c r="E67" s="53" t="s">
        <v>430</v>
      </c>
      <c r="F67" s="54">
        <v>5112</v>
      </c>
      <c r="G67" t="s">
        <v>251</v>
      </c>
      <c r="H67" s="54">
        <v>2713336453465360</v>
      </c>
      <c r="I67" s="53" t="s">
        <v>432</v>
      </c>
      <c r="K67" t="s">
        <v>245</v>
      </c>
      <c r="L67" t="s">
        <v>1003</v>
      </c>
      <c r="M67" t="s">
        <v>865</v>
      </c>
      <c r="N67">
        <v>366</v>
      </c>
      <c r="O67" t="s">
        <v>251</v>
      </c>
      <c r="P67" t="s">
        <v>1015</v>
      </c>
      <c r="Q67" s="53" t="s">
        <v>430</v>
      </c>
      <c r="R67" t="s">
        <v>436</v>
      </c>
      <c r="S67" t="s">
        <v>249</v>
      </c>
      <c r="T67" s="56">
        <f t="shared" ca="1" si="1"/>
        <v>32.789698699410387</v>
      </c>
      <c r="U67" t="s">
        <v>251</v>
      </c>
      <c r="V67" t="s">
        <v>998</v>
      </c>
      <c r="W67" s="53" t="s">
        <v>430</v>
      </c>
      <c r="X67" s="54">
        <v>5112</v>
      </c>
      <c r="Y67" t="s">
        <v>253</v>
      </c>
      <c r="AA67" t="s">
        <v>245</v>
      </c>
      <c r="AB67" t="s">
        <v>1488</v>
      </c>
      <c r="AC67" t="s">
        <v>865</v>
      </c>
      <c r="AD67" s="56">
        <v>201.166666666667</v>
      </c>
      <c r="AE67" t="s">
        <v>251</v>
      </c>
      <c r="AF67" t="s">
        <v>1081</v>
      </c>
      <c r="AG67" s="53" t="s">
        <v>431</v>
      </c>
      <c r="AH67" t="s">
        <v>1015</v>
      </c>
      <c r="AI67" s="53" t="s">
        <v>432</v>
      </c>
    </row>
    <row r="68" spans="1:35" x14ac:dyDescent="0.25">
      <c r="A68" t="s">
        <v>245</v>
      </c>
      <c r="B68" t="s">
        <v>986</v>
      </c>
      <c r="C68" t="s">
        <v>987</v>
      </c>
      <c r="D68" t="s">
        <v>999</v>
      </c>
      <c r="E68" s="53" t="s">
        <v>430</v>
      </c>
      <c r="F68">
        <v>5115</v>
      </c>
      <c r="G68" t="s">
        <v>251</v>
      </c>
      <c r="H68" s="54">
        <v>3676750543423190</v>
      </c>
      <c r="I68" s="53" t="s">
        <v>432</v>
      </c>
      <c r="K68" t="s">
        <v>245</v>
      </c>
      <c r="L68" t="s">
        <v>1003</v>
      </c>
      <c r="M68" t="s">
        <v>865</v>
      </c>
      <c r="N68">
        <v>367</v>
      </c>
      <c r="O68" t="s">
        <v>251</v>
      </c>
      <c r="P68" t="s">
        <v>1016</v>
      </c>
      <c r="Q68" s="53" t="s">
        <v>430</v>
      </c>
      <c r="R68" t="s">
        <v>436</v>
      </c>
      <c r="S68" t="s">
        <v>249</v>
      </c>
      <c r="T68" s="56">
        <f t="shared" ca="1" si="1"/>
        <v>37.97938644650084</v>
      </c>
      <c r="U68" t="s">
        <v>251</v>
      </c>
      <c r="V68" t="s">
        <v>999</v>
      </c>
      <c r="W68" s="53" t="s">
        <v>430</v>
      </c>
      <c r="X68">
        <v>5115</v>
      </c>
      <c r="Y68" t="s">
        <v>253</v>
      </c>
      <c r="AA68" t="s">
        <v>245</v>
      </c>
      <c r="AB68" t="s">
        <v>1488</v>
      </c>
      <c r="AC68" t="s">
        <v>865</v>
      </c>
      <c r="AD68" s="56">
        <v>202.666666666667</v>
      </c>
      <c r="AE68" t="s">
        <v>251</v>
      </c>
      <c r="AF68" t="s">
        <v>1082</v>
      </c>
      <c r="AG68" s="53" t="s">
        <v>431</v>
      </c>
      <c r="AH68" t="s">
        <v>1016</v>
      </c>
      <c r="AI68" s="53" t="s">
        <v>432</v>
      </c>
    </row>
    <row r="69" spans="1:35" x14ac:dyDescent="0.25">
      <c r="A69" t="s">
        <v>245</v>
      </c>
      <c r="B69" t="s">
        <v>986</v>
      </c>
      <c r="C69" t="s">
        <v>987</v>
      </c>
      <c r="D69" t="s">
        <v>1000</v>
      </c>
      <c r="E69" s="53" t="s">
        <v>430</v>
      </c>
      <c r="F69" s="54">
        <v>5118</v>
      </c>
      <c r="G69" t="s">
        <v>251</v>
      </c>
      <c r="H69" s="54">
        <v>2640164633381020</v>
      </c>
      <c r="I69" s="53" t="s">
        <v>432</v>
      </c>
      <c r="K69" t="s">
        <v>245</v>
      </c>
      <c r="L69" t="s">
        <v>1003</v>
      </c>
      <c r="M69" t="s">
        <v>865</v>
      </c>
      <c r="N69">
        <v>368</v>
      </c>
      <c r="O69" t="s">
        <v>251</v>
      </c>
      <c r="P69" t="s">
        <v>1017</v>
      </c>
      <c r="Q69" s="53" t="s">
        <v>430</v>
      </c>
      <c r="R69" t="s">
        <v>436</v>
      </c>
      <c r="S69" t="s">
        <v>249</v>
      </c>
      <c r="T69" s="56">
        <f t="shared" ca="1" si="1"/>
        <v>7.9507435058691183</v>
      </c>
      <c r="U69" t="s">
        <v>251</v>
      </c>
      <c r="V69" t="s">
        <v>1000</v>
      </c>
      <c r="W69" s="53" t="s">
        <v>430</v>
      </c>
      <c r="X69" s="54">
        <v>5118</v>
      </c>
      <c r="Y69" t="s">
        <v>253</v>
      </c>
      <c r="AA69" t="s">
        <v>245</v>
      </c>
      <c r="AB69" t="s">
        <v>1488</v>
      </c>
      <c r="AC69" t="s">
        <v>865</v>
      </c>
      <c r="AD69" s="56">
        <v>204.166666666667</v>
      </c>
      <c r="AE69" t="s">
        <v>251</v>
      </c>
      <c r="AF69" t="s">
        <v>1083</v>
      </c>
      <c r="AG69" s="53" t="s">
        <v>431</v>
      </c>
      <c r="AH69" t="s">
        <v>1017</v>
      </c>
      <c r="AI69" s="53" t="s">
        <v>432</v>
      </c>
    </row>
    <row r="70" spans="1:35" x14ac:dyDescent="0.25">
      <c r="A70" t="s">
        <v>245</v>
      </c>
      <c r="B70" t="s">
        <v>986</v>
      </c>
      <c r="C70" t="s">
        <v>987</v>
      </c>
      <c r="D70" t="s">
        <v>1001</v>
      </c>
      <c r="E70" s="53" t="s">
        <v>430</v>
      </c>
      <c r="F70">
        <v>5121</v>
      </c>
      <c r="G70" t="s">
        <v>251</v>
      </c>
      <c r="H70" s="54">
        <v>4603578723338850</v>
      </c>
      <c r="I70" s="53" t="s">
        <v>432</v>
      </c>
      <c r="K70" t="s">
        <v>245</v>
      </c>
      <c r="L70" t="s">
        <v>1003</v>
      </c>
      <c r="M70" t="s">
        <v>865</v>
      </c>
      <c r="N70">
        <v>369</v>
      </c>
      <c r="O70" t="s">
        <v>251</v>
      </c>
      <c r="P70" t="s">
        <v>1018</v>
      </c>
      <c r="Q70" s="53" t="s">
        <v>430</v>
      </c>
      <c r="R70" t="s">
        <v>436</v>
      </c>
      <c r="S70" t="s">
        <v>249</v>
      </c>
      <c r="T70" s="56">
        <f t="shared" ca="1" si="1"/>
        <v>5.4550163038688542</v>
      </c>
      <c r="U70" t="s">
        <v>251</v>
      </c>
      <c r="V70" t="s">
        <v>1001</v>
      </c>
      <c r="W70" s="53" t="s">
        <v>430</v>
      </c>
      <c r="X70">
        <v>5121</v>
      </c>
      <c r="Y70" t="s">
        <v>253</v>
      </c>
      <c r="AA70" t="s">
        <v>245</v>
      </c>
      <c r="AB70" t="s">
        <v>1488</v>
      </c>
      <c r="AC70" t="s">
        <v>865</v>
      </c>
      <c r="AD70" s="56">
        <v>205.666666666667</v>
      </c>
      <c r="AE70" t="s">
        <v>251</v>
      </c>
      <c r="AF70" t="s">
        <v>1059</v>
      </c>
      <c r="AG70" s="53" t="s">
        <v>431</v>
      </c>
      <c r="AH70" t="s">
        <v>1018</v>
      </c>
      <c r="AI70" s="53" t="s">
        <v>432</v>
      </c>
    </row>
    <row r="71" spans="1:35" x14ac:dyDescent="0.25">
      <c r="A71" t="s">
        <v>245</v>
      </c>
      <c r="B71" t="s">
        <v>986</v>
      </c>
      <c r="C71" t="s">
        <v>987</v>
      </c>
      <c r="D71" t="s">
        <v>994</v>
      </c>
      <c r="E71" s="53" t="s">
        <v>430</v>
      </c>
      <c r="F71" s="54">
        <v>5124</v>
      </c>
      <c r="G71" t="s">
        <v>251</v>
      </c>
      <c r="H71" s="54">
        <v>6566992813296680</v>
      </c>
      <c r="I71" s="53" t="s">
        <v>432</v>
      </c>
      <c r="K71" t="s">
        <v>245</v>
      </c>
      <c r="L71" t="s">
        <v>1003</v>
      </c>
      <c r="M71" t="s">
        <v>865</v>
      </c>
      <c r="N71">
        <v>370</v>
      </c>
      <c r="O71" t="s">
        <v>251</v>
      </c>
      <c r="P71" t="s">
        <v>1019</v>
      </c>
      <c r="Q71" s="53" t="s">
        <v>430</v>
      </c>
      <c r="R71" t="s">
        <v>436</v>
      </c>
      <c r="S71" t="s">
        <v>249</v>
      </c>
      <c r="T71" s="56">
        <f t="shared" ca="1" si="1"/>
        <v>47.935053519313009</v>
      </c>
      <c r="U71" t="s">
        <v>251</v>
      </c>
      <c r="V71" t="s">
        <v>994</v>
      </c>
      <c r="W71" s="53" t="s">
        <v>430</v>
      </c>
      <c r="X71" s="54">
        <v>5124</v>
      </c>
      <c r="Y71" t="s">
        <v>253</v>
      </c>
      <c r="AA71" t="s">
        <v>245</v>
      </c>
      <c r="AB71" t="s">
        <v>1488</v>
      </c>
      <c r="AC71" t="s">
        <v>865</v>
      </c>
      <c r="AD71" s="56">
        <v>207.166666666667</v>
      </c>
      <c r="AE71" t="s">
        <v>251</v>
      </c>
      <c r="AF71" t="s">
        <v>1060</v>
      </c>
      <c r="AG71" s="53" t="s">
        <v>431</v>
      </c>
      <c r="AH71" t="s">
        <v>1019</v>
      </c>
      <c r="AI71" s="53" t="s">
        <v>432</v>
      </c>
    </row>
    <row r="72" spans="1:35" x14ac:dyDescent="0.25">
      <c r="A72" t="s">
        <v>245</v>
      </c>
      <c r="B72" t="s">
        <v>986</v>
      </c>
      <c r="C72" t="s">
        <v>987</v>
      </c>
      <c r="D72" t="s">
        <v>988</v>
      </c>
      <c r="E72" s="53" t="s">
        <v>430</v>
      </c>
      <c r="F72">
        <v>5127</v>
      </c>
      <c r="G72" t="s">
        <v>251</v>
      </c>
      <c r="H72" s="54">
        <v>7530406903254510</v>
      </c>
      <c r="I72" s="53" t="s">
        <v>432</v>
      </c>
      <c r="K72" t="s">
        <v>245</v>
      </c>
      <c r="L72" t="s">
        <v>1003</v>
      </c>
      <c r="M72" t="s">
        <v>865</v>
      </c>
      <c r="N72">
        <v>371</v>
      </c>
      <c r="O72" t="s">
        <v>251</v>
      </c>
      <c r="P72" t="s">
        <v>1020</v>
      </c>
      <c r="Q72" s="53" t="s">
        <v>430</v>
      </c>
      <c r="R72">
        <v>48</v>
      </c>
      <c r="S72" t="s">
        <v>249</v>
      </c>
      <c r="T72" s="56">
        <f t="shared" ca="1" si="1"/>
        <v>54.874139919000086</v>
      </c>
      <c r="U72" t="s">
        <v>251</v>
      </c>
      <c r="V72" t="s">
        <v>988</v>
      </c>
      <c r="W72" s="53" t="s">
        <v>430</v>
      </c>
      <c r="X72">
        <v>5127</v>
      </c>
      <c r="Y72" t="s">
        <v>253</v>
      </c>
      <c r="AA72" t="s">
        <v>245</v>
      </c>
      <c r="AB72" t="s">
        <v>1488</v>
      </c>
      <c r="AC72" t="s">
        <v>865</v>
      </c>
      <c r="AD72" s="56">
        <v>208.666666666667</v>
      </c>
      <c r="AE72" t="s">
        <v>251</v>
      </c>
      <c r="AF72" t="s">
        <v>1061</v>
      </c>
      <c r="AG72" s="53" t="s">
        <v>431</v>
      </c>
      <c r="AH72" t="s">
        <v>1020</v>
      </c>
      <c r="AI72" s="53" t="s">
        <v>432</v>
      </c>
    </row>
    <row r="73" spans="1:35" x14ac:dyDescent="0.25">
      <c r="A73" t="s">
        <v>245</v>
      </c>
      <c r="B73" t="s">
        <v>986</v>
      </c>
      <c r="C73" t="s">
        <v>987</v>
      </c>
      <c r="D73" t="s">
        <v>989</v>
      </c>
      <c r="E73" s="53" t="s">
        <v>430</v>
      </c>
      <c r="F73" s="54">
        <v>5130</v>
      </c>
      <c r="G73" t="s">
        <v>251</v>
      </c>
      <c r="H73" s="54">
        <v>8493820993212340</v>
      </c>
      <c r="I73" s="53" t="s">
        <v>432</v>
      </c>
      <c r="K73" t="s">
        <v>245</v>
      </c>
      <c r="L73" t="s">
        <v>1003</v>
      </c>
      <c r="M73" t="s">
        <v>865</v>
      </c>
      <c r="N73">
        <v>372</v>
      </c>
      <c r="O73" t="s">
        <v>251</v>
      </c>
      <c r="P73" t="s">
        <v>1021</v>
      </c>
      <c r="Q73" s="53" t="s">
        <v>430</v>
      </c>
      <c r="R73" t="s">
        <v>436</v>
      </c>
      <c r="S73" t="s">
        <v>249</v>
      </c>
      <c r="T73" s="56">
        <f t="shared" ca="1" si="1"/>
        <v>80.923153582052947</v>
      </c>
      <c r="U73" t="s">
        <v>251</v>
      </c>
      <c r="V73" t="s">
        <v>989</v>
      </c>
      <c r="W73" s="53" t="s">
        <v>430</v>
      </c>
      <c r="X73" s="54">
        <v>5130</v>
      </c>
      <c r="Y73" t="s">
        <v>253</v>
      </c>
      <c r="AA73" t="s">
        <v>245</v>
      </c>
      <c r="AB73" t="s">
        <v>1488</v>
      </c>
      <c r="AC73" t="s">
        <v>865</v>
      </c>
      <c r="AD73" s="56">
        <v>210.166666666667</v>
      </c>
      <c r="AE73" t="s">
        <v>251</v>
      </c>
      <c r="AF73" t="s">
        <v>1062</v>
      </c>
      <c r="AG73" s="53" t="s">
        <v>431</v>
      </c>
      <c r="AH73" t="s">
        <v>1021</v>
      </c>
      <c r="AI73" s="53" t="s">
        <v>432</v>
      </c>
    </row>
    <row r="74" spans="1:35" x14ac:dyDescent="0.25">
      <c r="A74" t="s">
        <v>245</v>
      </c>
      <c r="B74" t="s">
        <v>986</v>
      </c>
      <c r="C74" t="s">
        <v>987</v>
      </c>
      <c r="D74" t="s">
        <v>990</v>
      </c>
      <c r="E74" s="53" t="s">
        <v>430</v>
      </c>
      <c r="F74">
        <v>5133</v>
      </c>
      <c r="G74" t="s">
        <v>251</v>
      </c>
      <c r="H74" s="54">
        <v>5457235083170170</v>
      </c>
      <c r="I74" s="53" t="s">
        <v>432</v>
      </c>
      <c r="K74" t="s">
        <v>245</v>
      </c>
      <c r="L74" t="s">
        <v>1003</v>
      </c>
      <c r="M74" t="s">
        <v>865</v>
      </c>
      <c r="N74">
        <v>373</v>
      </c>
      <c r="O74" t="s">
        <v>251</v>
      </c>
      <c r="P74" t="s">
        <v>1022</v>
      </c>
      <c r="Q74" s="53" t="s">
        <v>430</v>
      </c>
      <c r="R74" t="s">
        <v>436</v>
      </c>
      <c r="S74" t="s">
        <v>249</v>
      </c>
      <c r="T74" s="56">
        <f t="shared" ca="1" si="1"/>
        <v>84.546895933854444</v>
      </c>
      <c r="U74" t="s">
        <v>251</v>
      </c>
      <c r="V74" t="s">
        <v>990</v>
      </c>
      <c r="W74" s="53" t="s">
        <v>430</v>
      </c>
      <c r="X74">
        <v>5133</v>
      </c>
      <c r="Y74" t="s">
        <v>253</v>
      </c>
      <c r="AA74" t="s">
        <v>245</v>
      </c>
      <c r="AB74" t="s">
        <v>1488</v>
      </c>
      <c r="AC74" t="s">
        <v>865</v>
      </c>
      <c r="AD74" s="56">
        <v>211.666666666667</v>
      </c>
      <c r="AE74" t="s">
        <v>251</v>
      </c>
      <c r="AF74" t="s">
        <v>1063</v>
      </c>
      <c r="AG74" s="53" t="s">
        <v>431</v>
      </c>
      <c r="AH74" t="s">
        <v>1022</v>
      </c>
      <c r="AI74" s="53" t="s">
        <v>432</v>
      </c>
    </row>
    <row r="75" spans="1:35" x14ac:dyDescent="0.25">
      <c r="A75" t="s">
        <v>245</v>
      </c>
      <c r="B75" t="s">
        <v>986</v>
      </c>
      <c r="C75" t="s">
        <v>987</v>
      </c>
      <c r="D75" t="s">
        <v>991</v>
      </c>
      <c r="E75" s="53" t="s">
        <v>430</v>
      </c>
      <c r="F75" s="54">
        <v>5136</v>
      </c>
      <c r="G75" t="s">
        <v>251</v>
      </c>
      <c r="H75" s="54">
        <v>1420649173128000</v>
      </c>
      <c r="I75" s="53" t="s">
        <v>432</v>
      </c>
      <c r="K75" t="s">
        <v>245</v>
      </c>
      <c r="L75" t="s">
        <v>1003</v>
      </c>
      <c r="M75" t="s">
        <v>865</v>
      </c>
      <c r="N75">
        <v>374</v>
      </c>
      <c r="O75" t="s">
        <v>251</v>
      </c>
      <c r="P75" t="s">
        <v>1023</v>
      </c>
      <c r="Q75" s="53" t="s">
        <v>430</v>
      </c>
      <c r="R75" t="s">
        <v>436</v>
      </c>
      <c r="S75" t="s">
        <v>249</v>
      </c>
      <c r="T75" s="56">
        <f t="shared" ca="1" si="1"/>
        <v>87.769351072482138</v>
      </c>
      <c r="U75" t="s">
        <v>251</v>
      </c>
      <c r="V75" t="s">
        <v>991</v>
      </c>
      <c r="W75" s="53" t="s">
        <v>430</v>
      </c>
      <c r="X75" s="54">
        <v>5136</v>
      </c>
      <c r="Y75" t="s">
        <v>253</v>
      </c>
      <c r="AA75" t="s">
        <v>245</v>
      </c>
      <c r="AB75" t="s">
        <v>1488</v>
      </c>
      <c r="AC75" t="s">
        <v>865</v>
      </c>
      <c r="AD75" s="56">
        <v>213.166666666667</v>
      </c>
      <c r="AE75" t="s">
        <v>251</v>
      </c>
      <c r="AF75" t="s">
        <v>1061</v>
      </c>
      <c r="AG75" s="53" t="s">
        <v>431</v>
      </c>
      <c r="AH75" t="s">
        <v>1023</v>
      </c>
      <c r="AI75" s="53" t="s">
        <v>432</v>
      </c>
    </row>
    <row r="76" spans="1:35" x14ac:dyDescent="0.25">
      <c r="A76" t="s">
        <v>245</v>
      </c>
      <c r="B76" t="s">
        <v>986</v>
      </c>
      <c r="C76" t="s">
        <v>987</v>
      </c>
      <c r="D76" t="s">
        <v>992</v>
      </c>
      <c r="E76" s="53" t="s">
        <v>430</v>
      </c>
      <c r="F76">
        <v>5139</v>
      </c>
      <c r="G76" t="s">
        <v>251</v>
      </c>
      <c r="H76" s="54">
        <v>7384063263085830</v>
      </c>
      <c r="I76" s="53" t="s">
        <v>432</v>
      </c>
      <c r="K76" t="s">
        <v>245</v>
      </c>
      <c r="L76" t="s">
        <v>1003</v>
      </c>
      <c r="M76" t="s">
        <v>865</v>
      </c>
      <c r="N76">
        <v>375</v>
      </c>
      <c r="O76" t="s">
        <v>251</v>
      </c>
      <c r="P76" t="s">
        <v>1004</v>
      </c>
      <c r="Q76" s="53" t="s">
        <v>430</v>
      </c>
      <c r="R76">
        <v>49</v>
      </c>
      <c r="S76" t="s">
        <v>249</v>
      </c>
      <c r="T76" s="56">
        <f t="shared" ca="1" si="1"/>
        <v>25.886021319690588</v>
      </c>
      <c r="U76" t="s">
        <v>251</v>
      </c>
      <c r="V76" t="s">
        <v>992</v>
      </c>
      <c r="W76" s="53" t="s">
        <v>430</v>
      </c>
      <c r="X76">
        <v>5139</v>
      </c>
      <c r="Y76" t="s">
        <v>253</v>
      </c>
      <c r="AA76" t="s">
        <v>245</v>
      </c>
      <c r="AB76" t="s">
        <v>1488</v>
      </c>
      <c r="AC76" t="s">
        <v>865</v>
      </c>
      <c r="AD76" s="56">
        <v>214.666666666667</v>
      </c>
      <c r="AE76" t="s">
        <v>251</v>
      </c>
      <c r="AF76" t="s">
        <v>1064</v>
      </c>
      <c r="AG76" s="53" t="s">
        <v>431</v>
      </c>
      <c r="AH76" t="s">
        <v>1004</v>
      </c>
      <c r="AI76" s="53" t="s">
        <v>432</v>
      </c>
    </row>
    <row r="77" spans="1:35" x14ac:dyDescent="0.25">
      <c r="A77" t="s">
        <v>245</v>
      </c>
      <c r="B77" t="s">
        <v>986</v>
      </c>
      <c r="C77" t="s">
        <v>987</v>
      </c>
      <c r="D77" t="s">
        <v>993</v>
      </c>
      <c r="E77" s="53" t="s">
        <v>430</v>
      </c>
      <c r="F77" s="54">
        <v>5142</v>
      </c>
      <c r="G77" t="s">
        <v>251</v>
      </c>
      <c r="H77" s="54">
        <v>6347477353043650</v>
      </c>
      <c r="I77" s="53" t="s">
        <v>432</v>
      </c>
      <c r="K77" t="s">
        <v>245</v>
      </c>
      <c r="L77" t="s">
        <v>1003</v>
      </c>
      <c r="M77" t="s">
        <v>865</v>
      </c>
      <c r="N77">
        <v>376</v>
      </c>
      <c r="O77" t="s">
        <v>251</v>
      </c>
      <c r="P77" t="s">
        <v>1024</v>
      </c>
      <c r="Q77" s="53" t="s">
        <v>430</v>
      </c>
      <c r="R77" t="s">
        <v>436</v>
      </c>
      <c r="S77" t="s">
        <v>249</v>
      </c>
      <c r="T77" s="56">
        <f t="shared" ca="1" si="1"/>
        <v>8.096591070467607</v>
      </c>
      <c r="U77" t="s">
        <v>251</v>
      </c>
      <c r="V77" t="s">
        <v>993</v>
      </c>
      <c r="W77" s="53" t="s">
        <v>430</v>
      </c>
      <c r="X77" s="54">
        <v>5142</v>
      </c>
      <c r="Y77" t="s">
        <v>253</v>
      </c>
      <c r="AA77" t="s">
        <v>245</v>
      </c>
      <c r="AB77" t="s">
        <v>1488</v>
      </c>
      <c r="AC77" t="s">
        <v>865</v>
      </c>
      <c r="AD77" s="56">
        <v>216.166666666667</v>
      </c>
      <c r="AE77" t="s">
        <v>251</v>
      </c>
      <c r="AF77" t="s">
        <v>1037</v>
      </c>
      <c r="AG77" s="53" t="s">
        <v>431</v>
      </c>
      <c r="AH77" t="s">
        <v>1024</v>
      </c>
      <c r="AI77" s="53" t="s">
        <v>432</v>
      </c>
    </row>
    <row r="78" spans="1:35" x14ac:dyDescent="0.25">
      <c r="A78" t="s">
        <v>245</v>
      </c>
      <c r="B78" t="s">
        <v>986</v>
      </c>
      <c r="C78" t="s">
        <v>987</v>
      </c>
      <c r="D78" t="s">
        <v>1002</v>
      </c>
      <c r="E78" s="53" t="s">
        <v>430</v>
      </c>
      <c r="F78">
        <v>5145</v>
      </c>
      <c r="G78" t="s">
        <v>251</v>
      </c>
      <c r="H78" s="54">
        <v>6347477353043650</v>
      </c>
      <c r="I78" s="53" t="s">
        <v>432</v>
      </c>
      <c r="K78" t="s">
        <v>245</v>
      </c>
      <c r="L78" t="s">
        <v>1003</v>
      </c>
      <c r="M78" t="s">
        <v>865</v>
      </c>
      <c r="N78">
        <v>377</v>
      </c>
      <c r="O78" t="s">
        <v>251</v>
      </c>
      <c r="P78" t="s">
        <v>1025</v>
      </c>
      <c r="Q78" s="53" t="s">
        <v>430</v>
      </c>
      <c r="R78" t="s">
        <v>436</v>
      </c>
      <c r="S78" t="s">
        <v>249</v>
      </c>
      <c r="T78" s="56">
        <f t="shared" ca="1" si="1"/>
        <v>21.055576935976539</v>
      </c>
      <c r="U78" t="s">
        <v>251</v>
      </c>
      <c r="V78" t="s">
        <v>1002</v>
      </c>
      <c r="W78" s="53" t="s">
        <v>430</v>
      </c>
      <c r="X78">
        <v>5145</v>
      </c>
      <c r="Y78" t="s">
        <v>253</v>
      </c>
      <c r="AA78" t="s">
        <v>245</v>
      </c>
      <c r="AB78" t="s">
        <v>1488</v>
      </c>
      <c r="AC78" t="s">
        <v>865</v>
      </c>
      <c r="AD78" s="56">
        <v>217.666666666667</v>
      </c>
      <c r="AE78" t="s">
        <v>251</v>
      </c>
      <c r="AF78" t="s">
        <v>1033</v>
      </c>
      <c r="AG78" s="53" t="s">
        <v>431</v>
      </c>
      <c r="AH78" t="s">
        <v>1025</v>
      </c>
      <c r="AI78" s="53" t="s">
        <v>432</v>
      </c>
    </row>
    <row r="79" spans="1:35" x14ac:dyDescent="0.25">
      <c r="A79" t="s">
        <v>245</v>
      </c>
      <c r="B79" t="s">
        <v>986</v>
      </c>
      <c r="C79" t="s">
        <v>987</v>
      </c>
      <c r="D79" t="s">
        <v>996</v>
      </c>
      <c r="E79" s="53" t="s">
        <v>430</v>
      </c>
      <c r="F79" s="54">
        <v>5148</v>
      </c>
      <c r="G79" t="s">
        <v>251</v>
      </c>
      <c r="H79" s="54">
        <v>6347477353043650</v>
      </c>
      <c r="I79" s="53" t="s">
        <v>432</v>
      </c>
      <c r="K79" t="s">
        <v>245</v>
      </c>
      <c r="L79" t="s">
        <v>1003</v>
      </c>
      <c r="M79" t="s">
        <v>865</v>
      </c>
      <c r="N79">
        <v>378</v>
      </c>
      <c r="O79" t="s">
        <v>251</v>
      </c>
      <c r="P79" t="s">
        <v>1026</v>
      </c>
      <c r="Q79" s="53" t="s">
        <v>430</v>
      </c>
      <c r="R79" t="s">
        <v>436</v>
      </c>
      <c r="S79" t="s">
        <v>249</v>
      </c>
      <c r="T79" s="56">
        <f t="shared" ca="1" si="1"/>
        <v>88.706712409642236</v>
      </c>
      <c r="U79" t="s">
        <v>251</v>
      </c>
      <c r="V79" t="s">
        <v>996</v>
      </c>
      <c r="W79" s="53" t="s">
        <v>430</v>
      </c>
      <c r="X79" s="54">
        <v>5148</v>
      </c>
      <c r="Y79" t="s">
        <v>253</v>
      </c>
      <c r="AA79" t="s">
        <v>245</v>
      </c>
      <c r="AB79" t="s">
        <v>1488</v>
      </c>
      <c r="AC79" t="s">
        <v>865</v>
      </c>
      <c r="AD79" s="56">
        <v>219.166666666667</v>
      </c>
      <c r="AE79" t="s">
        <v>251</v>
      </c>
      <c r="AF79" t="s">
        <v>1034</v>
      </c>
      <c r="AG79" s="53" t="s">
        <v>431</v>
      </c>
      <c r="AH79" t="s">
        <v>1026</v>
      </c>
      <c r="AI79" s="53" t="s">
        <v>432</v>
      </c>
    </row>
    <row r="80" spans="1:35" x14ac:dyDescent="0.25">
      <c r="A80" t="s">
        <v>245</v>
      </c>
      <c r="B80" t="s">
        <v>986</v>
      </c>
      <c r="C80" t="s">
        <v>987</v>
      </c>
      <c r="D80" t="s">
        <v>997</v>
      </c>
      <c r="E80" s="53" t="s">
        <v>430</v>
      </c>
      <c r="F80">
        <v>5151</v>
      </c>
      <c r="G80" t="s">
        <v>251</v>
      </c>
      <c r="H80" s="54">
        <v>6347477353043650</v>
      </c>
      <c r="I80" s="53" t="s">
        <v>432</v>
      </c>
      <c r="K80" t="s">
        <v>245</v>
      </c>
      <c r="L80" t="s">
        <v>1003</v>
      </c>
      <c r="M80" t="s">
        <v>865</v>
      </c>
      <c r="N80">
        <v>379</v>
      </c>
      <c r="O80" t="s">
        <v>251</v>
      </c>
      <c r="P80" t="s">
        <v>1027</v>
      </c>
      <c r="Q80" s="53" t="s">
        <v>430</v>
      </c>
      <c r="R80" t="s">
        <v>436</v>
      </c>
      <c r="S80" t="s">
        <v>249</v>
      </c>
      <c r="T80" s="56">
        <f t="shared" ca="1" si="1"/>
        <v>6.403846428860005</v>
      </c>
      <c r="U80" t="s">
        <v>251</v>
      </c>
      <c r="V80" t="s">
        <v>997</v>
      </c>
      <c r="W80" s="53" t="s">
        <v>430</v>
      </c>
      <c r="X80">
        <v>5151</v>
      </c>
      <c r="Y80" t="s">
        <v>253</v>
      </c>
      <c r="AA80" t="s">
        <v>245</v>
      </c>
      <c r="AB80" t="s">
        <v>1488</v>
      </c>
      <c r="AC80" t="s">
        <v>865</v>
      </c>
      <c r="AD80" s="56">
        <v>220.666666666667</v>
      </c>
      <c r="AE80" t="s">
        <v>251</v>
      </c>
      <c r="AF80" t="s">
        <v>1035</v>
      </c>
      <c r="AG80" s="53" t="s">
        <v>431</v>
      </c>
      <c r="AH80" t="s">
        <v>1027</v>
      </c>
      <c r="AI80" s="53" t="s">
        <v>432</v>
      </c>
    </row>
    <row r="81" spans="1:35" x14ac:dyDescent="0.25">
      <c r="A81" t="s">
        <v>245</v>
      </c>
      <c r="B81" t="s">
        <v>986</v>
      </c>
      <c r="C81" t="s">
        <v>987</v>
      </c>
      <c r="D81" t="s">
        <v>998</v>
      </c>
      <c r="E81" s="53" t="s">
        <v>430</v>
      </c>
      <c r="F81" s="54">
        <v>5034</v>
      </c>
      <c r="G81" t="s">
        <v>251</v>
      </c>
      <c r="H81" s="54">
        <v>8786508273549710</v>
      </c>
      <c r="I81" s="53" t="s">
        <v>432</v>
      </c>
      <c r="K81" t="s">
        <v>245</v>
      </c>
      <c r="L81" t="s">
        <v>1003</v>
      </c>
      <c r="M81" t="s">
        <v>865</v>
      </c>
      <c r="N81">
        <v>380</v>
      </c>
      <c r="O81" t="s">
        <v>251</v>
      </c>
      <c r="P81" t="s">
        <v>1028</v>
      </c>
      <c r="Q81" s="53" t="s">
        <v>430</v>
      </c>
      <c r="R81" t="s">
        <v>436</v>
      </c>
      <c r="S81" t="s">
        <v>249</v>
      </c>
      <c r="T81" s="56">
        <f t="shared" ca="1" si="1"/>
        <v>89.423356346815652</v>
      </c>
      <c r="U81" t="s">
        <v>251</v>
      </c>
      <c r="V81" t="s">
        <v>998</v>
      </c>
      <c r="W81" s="53" t="s">
        <v>430</v>
      </c>
      <c r="X81" s="54">
        <v>5034</v>
      </c>
      <c r="Y81" t="s">
        <v>253</v>
      </c>
      <c r="AA81" t="s">
        <v>245</v>
      </c>
      <c r="AB81" t="s">
        <v>1488</v>
      </c>
      <c r="AC81" t="s">
        <v>865</v>
      </c>
      <c r="AD81" s="56">
        <v>222.166666666667</v>
      </c>
      <c r="AE81" t="s">
        <v>251</v>
      </c>
      <c r="AF81" t="s">
        <v>1036</v>
      </c>
      <c r="AG81" s="53" t="s">
        <v>431</v>
      </c>
      <c r="AH81" t="s">
        <v>1028</v>
      </c>
      <c r="AI81" s="53" t="s">
        <v>432</v>
      </c>
    </row>
    <row r="82" spans="1:35" x14ac:dyDescent="0.25">
      <c r="A82" t="s">
        <v>245</v>
      </c>
      <c r="B82" t="s">
        <v>986</v>
      </c>
      <c r="C82" t="s">
        <v>987</v>
      </c>
      <c r="D82" t="s">
        <v>999</v>
      </c>
      <c r="E82" s="53" t="s">
        <v>430</v>
      </c>
      <c r="F82">
        <v>5037</v>
      </c>
      <c r="G82" t="s">
        <v>251</v>
      </c>
      <c r="H82" s="54">
        <v>9749922363507540</v>
      </c>
      <c r="I82" s="53" t="s">
        <v>432</v>
      </c>
      <c r="K82" t="s">
        <v>245</v>
      </c>
      <c r="L82" t="s">
        <v>1003</v>
      </c>
      <c r="M82" t="s">
        <v>865</v>
      </c>
      <c r="N82">
        <v>381</v>
      </c>
      <c r="O82" t="s">
        <v>251</v>
      </c>
      <c r="P82" t="s">
        <v>1029</v>
      </c>
      <c r="Q82" s="53" t="s">
        <v>430</v>
      </c>
      <c r="R82" t="s">
        <v>436</v>
      </c>
      <c r="S82" t="s">
        <v>249</v>
      </c>
      <c r="T82" s="56">
        <f t="shared" ca="1" si="1"/>
        <v>61.582765432382772</v>
      </c>
      <c r="U82" t="s">
        <v>251</v>
      </c>
      <c r="V82" t="s">
        <v>999</v>
      </c>
      <c r="W82" s="53" t="s">
        <v>430</v>
      </c>
      <c r="X82">
        <v>5037</v>
      </c>
      <c r="Y82" t="s">
        <v>253</v>
      </c>
      <c r="AA82" t="s">
        <v>245</v>
      </c>
      <c r="AB82" t="s">
        <v>1488</v>
      </c>
      <c r="AC82" t="s">
        <v>865</v>
      </c>
      <c r="AD82" s="56">
        <v>223.666666666667</v>
      </c>
      <c r="AE82" t="s">
        <v>251</v>
      </c>
      <c r="AF82" t="s">
        <v>1038</v>
      </c>
      <c r="AG82" s="53" t="s">
        <v>431</v>
      </c>
      <c r="AH82" t="s">
        <v>1029</v>
      </c>
      <c r="AI82" s="53" t="s">
        <v>432</v>
      </c>
    </row>
    <row r="83" spans="1:35" x14ac:dyDescent="0.25">
      <c r="A83" t="s">
        <v>245</v>
      </c>
      <c r="B83" t="s">
        <v>986</v>
      </c>
      <c r="C83" t="s">
        <v>987</v>
      </c>
      <c r="D83" t="s">
        <v>1000</v>
      </c>
      <c r="E83" s="53" t="s">
        <v>430</v>
      </c>
      <c r="F83" s="54">
        <v>5040</v>
      </c>
      <c r="G83" t="s">
        <v>251</v>
      </c>
      <c r="H83" s="54">
        <v>2713336453465360</v>
      </c>
      <c r="I83" s="53" t="s">
        <v>432</v>
      </c>
      <c r="K83" t="s">
        <v>245</v>
      </c>
      <c r="L83" t="s">
        <v>1003</v>
      </c>
      <c r="M83" t="s">
        <v>865</v>
      </c>
      <c r="N83">
        <v>382</v>
      </c>
      <c r="O83" t="s">
        <v>251</v>
      </c>
      <c r="P83" t="s">
        <v>1030</v>
      </c>
      <c r="Q83" s="53" t="s">
        <v>430</v>
      </c>
      <c r="R83" t="s">
        <v>436</v>
      </c>
      <c r="S83" t="s">
        <v>249</v>
      </c>
      <c r="T83" s="56">
        <f t="shared" ca="1" si="1"/>
        <v>21.309221134961088</v>
      </c>
      <c r="U83" t="s">
        <v>251</v>
      </c>
      <c r="V83" t="s">
        <v>1000</v>
      </c>
      <c r="W83" s="53" t="s">
        <v>430</v>
      </c>
      <c r="X83" s="54">
        <v>5040</v>
      </c>
      <c r="Y83" t="s">
        <v>253</v>
      </c>
      <c r="AA83" t="s">
        <v>245</v>
      </c>
      <c r="AB83" t="s">
        <v>1488</v>
      </c>
      <c r="AC83" t="s">
        <v>865</v>
      </c>
      <c r="AD83" s="56">
        <v>225.166666666667</v>
      </c>
      <c r="AE83" t="s">
        <v>251</v>
      </c>
      <c r="AF83" t="s">
        <v>1039</v>
      </c>
      <c r="AG83" s="53" t="s">
        <v>431</v>
      </c>
      <c r="AH83" t="s">
        <v>1030</v>
      </c>
      <c r="AI83" s="53" t="s">
        <v>432</v>
      </c>
    </row>
    <row r="84" spans="1:35" x14ac:dyDescent="0.25">
      <c r="A84" t="s">
        <v>245</v>
      </c>
      <c r="B84" t="s">
        <v>986</v>
      </c>
      <c r="C84" t="s">
        <v>987</v>
      </c>
      <c r="D84" t="s">
        <v>1001</v>
      </c>
      <c r="E84" s="53" t="s">
        <v>430</v>
      </c>
      <c r="F84">
        <v>5043</v>
      </c>
      <c r="G84" t="s">
        <v>251</v>
      </c>
      <c r="H84" s="54">
        <v>3676750543423190</v>
      </c>
      <c r="I84" s="53" t="s">
        <v>432</v>
      </c>
      <c r="K84" t="s">
        <v>245</v>
      </c>
      <c r="L84" t="s">
        <v>1003</v>
      </c>
      <c r="M84" t="s">
        <v>865</v>
      </c>
      <c r="N84">
        <v>383</v>
      </c>
      <c r="O84" t="s">
        <v>251</v>
      </c>
      <c r="P84" t="s">
        <v>1031</v>
      </c>
      <c r="Q84" s="53" t="s">
        <v>430</v>
      </c>
      <c r="R84" t="s">
        <v>436</v>
      </c>
      <c r="S84" t="s">
        <v>249</v>
      </c>
      <c r="T84" s="56">
        <f t="shared" ca="1" si="1"/>
        <v>82.987241572447473</v>
      </c>
      <c r="U84" t="s">
        <v>251</v>
      </c>
      <c r="V84" t="s">
        <v>1001</v>
      </c>
      <c r="W84" s="53" t="s">
        <v>430</v>
      </c>
      <c r="X84">
        <v>5043</v>
      </c>
      <c r="Y84" t="s">
        <v>253</v>
      </c>
      <c r="AA84" t="s">
        <v>245</v>
      </c>
      <c r="AB84" t="s">
        <v>1488</v>
      </c>
      <c r="AC84" t="s">
        <v>865</v>
      </c>
      <c r="AD84" s="56">
        <v>226.666666666667</v>
      </c>
      <c r="AE84" t="s">
        <v>251</v>
      </c>
      <c r="AF84" t="s">
        <v>1076</v>
      </c>
      <c r="AG84" s="53" t="s">
        <v>431</v>
      </c>
      <c r="AH84" t="s">
        <v>1031</v>
      </c>
      <c r="AI84" s="53" t="s">
        <v>432</v>
      </c>
    </row>
    <row r="85" spans="1:35" x14ac:dyDescent="0.25">
      <c r="A85" t="s">
        <v>245</v>
      </c>
      <c r="B85" t="s">
        <v>986</v>
      </c>
      <c r="C85" t="s">
        <v>987</v>
      </c>
      <c r="D85" t="s">
        <v>994</v>
      </c>
      <c r="E85" s="53" t="s">
        <v>430</v>
      </c>
      <c r="F85" s="54">
        <v>5046</v>
      </c>
      <c r="G85" t="s">
        <v>251</v>
      </c>
      <c r="H85" s="54">
        <v>2640164633381020</v>
      </c>
      <c r="I85" s="53" t="s">
        <v>432</v>
      </c>
      <c r="K85" t="s">
        <v>245</v>
      </c>
      <c r="L85" t="s">
        <v>1003</v>
      </c>
      <c r="M85" t="s">
        <v>865</v>
      </c>
      <c r="N85">
        <v>384</v>
      </c>
      <c r="O85" t="s">
        <v>251</v>
      </c>
      <c r="P85" t="s">
        <v>1005</v>
      </c>
      <c r="Q85" s="53" t="s">
        <v>430</v>
      </c>
      <c r="R85" t="s">
        <v>436</v>
      </c>
      <c r="S85" t="s">
        <v>249</v>
      </c>
      <c r="T85" s="56">
        <f t="shared" ca="1" si="1"/>
        <v>25.778390626733138</v>
      </c>
      <c r="U85" t="s">
        <v>251</v>
      </c>
      <c r="V85" t="s">
        <v>994</v>
      </c>
      <c r="W85" s="53" t="s">
        <v>430</v>
      </c>
      <c r="X85" s="54">
        <v>5046</v>
      </c>
      <c r="Y85" t="s">
        <v>253</v>
      </c>
      <c r="AA85" t="s">
        <v>245</v>
      </c>
      <c r="AB85" t="s">
        <v>1488</v>
      </c>
      <c r="AC85" t="s">
        <v>865</v>
      </c>
      <c r="AD85" s="56">
        <v>228.166666666667</v>
      </c>
      <c r="AE85" t="s">
        <v>251</v>
      </c>
      <c r="AF85" t="s">
        <v>1084</v>
      </c>
      <c r="AG85" s="53" t="s">
        <v>431</v>
      </c>
      <c r="AH85" t="s">
        <v>1005</v>
      </c>
      <c r="AI85" s="53" t="s">
        <v>432</v>
      </c>
    </row>
    <row r="86" spans="1:35" x14ac:dyDescent="0.25">
      <c r="A86" t="s">
        <v>245</v>
      </c>
      <c r="B86" t="s">
        <v>986</v>
      </c>
      <c r="C86" t="s">
        <v>987</v>
      </c>
      <c r="D86" t="s">
        <v>988</v>
      </c>
      <c r="E86" s="53" t="s">
        <v>430</v>
      </c>
      <c r="F86">
        <v>5049</v>
      </c>
      <c r="G86" t="s">
        <v>251</v>
      </c>
      <c r="H86" s="54">
        <v>4603578723338850</v>
      </c>
      <c r="I86" s="53" t="s">
        <v>432</v>
      </c>
      <c r="K86" t="s">
        <v>245</v>
      </c>
      <c r="L86" t="s">
        <v>1003</v>
      </c>
      <c r="M86" t="s">
        <v>865</v>
      </c>
      <c r="N86">
        <v>385</v>
      </c>
      <c r="O86" t="s">
        <v>251</v>
      </c>
      <c r="P86" t="s">
        <v>1006</v>
      </c>
      <c r="Q86" s="53" t="s">
        <v>430</v>
      </c>
      <c r="R86" t="s">
        <v>436</v>
      </c>
      <c r="S86" t="s">
        <v>249</v>
      </c>
      <c r="T86" s="56">
        <f t="shared" ca="1" si="1"/>
        <v>29.303139527336398</v>
      </c>
      <c r="U86" t="s">
        <v>251</v>
      </c>
      <c r="V86" t="s">
        <v>988</v>
      </c>
      <c r="W86" s="53" t="s">
        <v>430</v>
      </c>
      <c r="X86">
        <v>5049</v>
      </c>
      <c r="Y86" t="s">
        <v>253</v>
      </c>
      <c r="AA86" t="s">
        <v>245</v>
      </c>
      <c r="AB86" t="s">
        <v>1488</v>
      </c>
      <c r="AC86" t="s">
        <v>865</v>
      </c>
      <c r="AD86" s="56">
        <v>229.666666666667</v>
      </c>
      <c r="AE86" t="s">
        <v>251</v>
      </c>
      <c r="AF86" t="s">
        <v>1085</v>
      </c>
      <c r="AG86" s="53" t="s">
        <v>431</v>
      </c>
      <c r="AH86" t="s">
        <v>1006</v>
      </c>
      <c r="AI86" s="53" t="s">
        <v>432</v>
      </c>
    </row>
    <row r="87" spans="1:35" x14ac:dyDescent="0.25">
      <c r="A87" t="s">
        <v>245</v>
      </c>
      <c r="B87" t="s">
        <v>986</v>
      </c>
      <c r="C87" t="s">
        <v>987</v>
      </c>
      <c r="D87" t="s">
        <v>989</v>
      </c>
      <c r="E87" s="53" t="s">
        <v>430</v>
      </c>
      <c r="F87" s="54">
        <v>5052</v>
      </c>
      <c r="G87" t="s">
        <v>251</v>
      </c>
      <c r="H87" s="54">
        <v>6566992813296680</v>
      </c>
      <c r="I87" s="53" t="s">
        <v>432</v>
      </c>
      <c r="K87" t="s">
        <v>245</v>
      </c>
      <c r="L87" t="s">
        <v>1003</v>
      </c>
      <c r="M87" t="s">
        <v>865</v>
      </c>
      <c r="N87">
        <v>386</v>
      </c>
      <c r="O87" t="s">
        <v>251</v>
      </c>
      <c r="P87" t="s">
        <v>1007</v>
      </c>
      <c r="Q87" s="53" t="s">
        <v>430</v>
      </c>
      <c r="R87" t="s">
        <v>436</v>
      </c>
      <c r="S87" t="s">
        <v>249</v>
      </c>
      <c r="T87" s="56">
        <f t="shared" ca="1" si="1"/>
        <v>97.733871154331226</v>
      </c>
      <c r="U87" t="s">
        <v>251</v>
      </c>
      <c r="V87" t="s">
        <v>989</v>
      </c>
      <c r="W87" s="53" t="s">
        <v>430</v>
      </c>
      <c r="X87" s="54">
        <v>5052</v>
      </c>
      <c r="Y87" t="s">
        <v>253</v>
      </c>
      <c r="AA87" t="s">
        <v>245</v>
      </c>
      <c r="AB87" t="s">
        <v>1488</v>
      </c>
      <c r="AC87" t="s">
        <v>865</v>
      </c>
      <c r="AD87" s="56">
        <v>231.166666666667</v>
      </c>
      <c r="AE87" t="s">
        <v>251</v>
      </c>
      <c r="AF87" t="s">
        <v>1086</v>
      </c>
      <c r="AG87" s="53" t="s">
        <v>431</v>
      </c>
      <c r="AH87" t="s">
        <v>1007</v>
      </c>
      <c r="AI87" s="53" t="s">
        <v>432</v>
      </c>
    </row>
    <row r="88" spans="1:35" x14ac:dyDescent="0.25">
      <c r="A88" t="s">
        <v>245</v>
      </c>
      <c r="B88" t="s">
        <v>986</v>
      </c>
      <c r="C88" t="s">
        <v>987</v>
      </c>
      <c r="D88" t="s">
        <v>990</v>
      </c>
      <c r="E88" s="53" t="s">
        <v>430</v>
      </c>
      <c r="F88">
        <v>5055</v>
      </c>
      <c r="G88" t="s">
        <v>251</v>
      </c>
      <c r="H88" s="54">
        <v>7530406903254510</v>
      </c>
      <c r="I88" s="53" t="s">
        <v>432</v>
      </c>
      <c r="K88" t="s">
        <v>245</v>
      </c>
      <c r="L88" t="s">
        <v>1003</v>
      </c>
      <c r="M88" t="s">
        <v>865</v>
      </c>
      <c r="N88">
        <v>387</v>
      </c>
      <c r="O88" t="s">
        <v>251</v>
      </c>
      <c r="P88" t="s">
        <v>1008</v>
      </c>
      <c r="Q88" s="53" t="s">
        <v>430</v>
      </c>
      <c r="R88" t="s">
        <v>436</v>
      </c>
      <c r="S88" t="s">
        <v>249</v>
      </c>
      <c r="T88" s="56">
        <f t="shared" ca="1" si="1"/>
        <v>12.119198740807969</v>
      </c>
      <c r="U88" t="s">
        <v>251</v>
      </c>
      <c r="V88" t="s">
        <v>990</v>
      </c>
      <c r="W88" s="53" t="s">
        <v>430</v>
      </c>
      <c r="X88">
        <v>5055</v>
      </c>
      <c r="Y88" t="s">
        <v>253</v>
      </c>
      <c r="AA88" t="s">
        <v>245</v>
      </c>
      <c r="AB88" t="s">
        <v>1488</v>
      </c>
      <c r="AC88" t="s">
        <v>865</v>
      </c>
      <c r="AD88" s="56">
        <v>232.666666666667</v>
      </c>
      <c r="AE88" t="s">
        <v>251</v>
      </c>
      <c r="AF88" t="s">
        <v>1087</v>
      </c>
      <c r="AG88" s="53" t="s">
        <v>431</v>
      </c>
      <c r="AH88" t="s">
        <v>1008</v>
      </c>
      <c r="AI88" s="53" t="s">
        <v>432</v>
      </c>
    </row>
    <row r="89" spans="1:35" x14ac:dyDescent="0.25">
      <c r="A89" t="s">
        <v>245</v>
      </c>
      <c r="B89" t="s">
        <v>986</v>
      </c>
      <c r="C89" t="s">
        <v>987</v>
      </c>
      <c r="D89" t="s">
        <v>991</v>
      </c>
      <c r="E89" s="53" t="s">
        <v>430</v>
      </c>
      <c r="F89" s="54">
        <v>5058</v>
      </c>
      <c r="G89" t="s">
        <v>251</v>
      </c>
      <c r="H89" s="54">
        <v>8493820993212340</v>
      </c>
      <c r="I89" s="53" t="s">
        <v>432</v>
      </c>
      <c r="K89" t="s">
        <v>245</v>
      </c>
      <c r="L89" t="s">
        <v>1003</v>
      </c>
      <c r="M89" t="s">
        <v>865</v>
      </c>
      <c r="N89">
        <v>388</v>
      </c>
      <c r="O89" t="s">
        <v>251</v>
      </c>
      <c r="P89" t="s">
        <v>1009</v>
      </c>
      <c r="Q89" s="53" t="s">
        <v>430</v>
      </c>
      <c r="R89" t="s">
        <v>436</v>
      </c>
      <c r="S89" t="s">
        <v>249</v>
      </c>
      <c r="T89" s="56">
        <f t="shared" ca="1" si="1"/>
        <v>5.0810009500460112</v>
      </c>
      <c r="U89" t="s">
        <v>251</v>
      </c>
      <c r="V89" t="s">
        <v>991</v>
      </c>
      <c r="W89" s="53" t="s">
        <v>430</v>
      </c>
      <c r="X89" s="54">
        <v>5058</v>
      </c>
      <c r="Y89" t="s">
        <v>253</v>
      </c>
      <c r="AA89" t="s">
        <v>245</v>
      </c>
      <c r="AB89" t="s">
        <v>1488</v>
      </c>
      <c r="AC89" t="s">
        <v>865</v>
      </c>
      <c r="AD89" s="56">
        <v>234.166666666667</v>
      </c>
      <c r="AE89" t="s">
        <v>251</v>
      </c>
      <c r="AF89" t="s">
        <v>1088</v>
      </c>
      <c r="AG89" s="53" t="s">
        <v>431</v>
      </c>
      <c r="AH89" t="s">
        <v>1009</v>
      </c>
      <c r="AI89" s="53" t="s">
        <v>432</v>
      </c>
    </row>
    <row r="90" spans="1:35" x14ac:dyDescent="0.25">
      <c r="A90" t="s">
        <v>245</v>
      </c>
      <c r="B90" t="s">
        <v>986</v>
      </c>
      <c r="C90" t="s">
        <v>987</v>
      </c>
      <c r="D90" t="s">
        <v>992</v>
      </c>
      <c r="E90" s="53" t="s">
        <v>430</v>
      </c>
      <c r="F90">
        <v>5061</v>
      </c>
      <c r="G90" t="s">
        <v>251</v>
      </c>
      <c r="H90" s="54">
        <v>5457235083170170</v>
      </c>
      <c r="I90" s="53" t="s">
        <v>432</v>
      </c>
      <c r="K90" t="s">
        <v>245</v>
      </c>
      <c r="L90" t="s">
        <v>1003</v>
      </c>
      <c r="M90" t="s">
        <v>865</v>
      </c>
      <c r="N90">
        <v>389</v>
      </c>
      <c r="O90" t="s">
        <v>251</v>
      </c>
      <c r="P90" t="s">
        <v>1010</v>
      </c>
      <c r="Q90" s="53" t="s">
        <v>430</v>
      </c>
      <c r="R90">
        <v>49</v>
      </c>
      <c r="S90" t="s">
        <v>249</v>
      </c>
      <c r="T90" s="56">
        <f t="shared" ca="1" si="1"/>
        <v>66.833245813498465</v>
      </c>
      <c r="U90" t="s">
        <v>251</v>
      </c>
      <c r="V90" t="s">
        <v>992</v>
      </c>
      <c r="W90" s="53" t="s">
        <v>430</v>
      </c>
      <c r="X90">
        <v>5061</v>
      </c>
      <c r="Y90" t="s">
        <v>253</v>
      </c>
      <c r="AA90" t="s">
        <v>245</v>
      </c>
      <c r="AB90" t="s">
        <v>1488</v>
      </c>
      <c r="AC90" t="s">
        <v>865</v>
      </c>
      <c r="AD90" s="56">
        <v>235.666666666667</v>
      </c>
      <c r="AE90" t="s">
        <v>251</v>
      </c>
      <c r="AF90" t="s">
        <v>1089</v>
      </c>
      <c r="AG90" s="53" t="s">
        <v>431</v>
      </c>
      <c r="AH90" t="s">
        <v>1010</v>
      </c>
      <c r="AI90" s="53" t="s">
        <v>432</v>
      </c>
    </row>
    <row r="91" spans="1:35" x14ac:dyDescent="0.25">
      <c r="A91" t="s">
        <v>245</v>
      </c>
      <c r="B91" t="s">
        <v>986</v>
      </c>
      <c r="C91" t="s">
        <v>987</v>
      </c>
      <c r="D91" t="s">
        <v>993</v>
      </c>
      <c r="E91" s="53" t="s">
        <v>430</v>
      </c>
      <c r="F91" s="54">
        <v>5064</v>
      </c>
      <c r="G91" t="s">
        <v>251</v>
      </c>
      <c r="H91" s="54">
        <v>1420649173128000</v>
      </c>
      <c r="I91" s="53" t="s">
        <v>432</v>
      </c>
      <c r="K91" t="s">
        <v>245</v>
      </c>
      <c r="L91" t="s">
        <v>1003</v>
      </c>
      <c r="M91" t="s">
        <v>865</v>
      </c>
      <c r="N91">
        <v>390</v>
      </c>
      <c r="O91" t="s">
        <v>251</v>
      </c>
      <c r="P91" t="s">
        <v>1011</v>
      </c>
      <c r="Q91" s="53" t="s">
        <v>430</v>
      </c>
      <c r="R91" t="s">
        <v>436</v>
      </c>
      <c r="S91" t="s">
        <v>249</v>
      </c>
      <c r="T91" s="56">
        <f t="shared" ca="1" si="1"/>
        <v>68.740227201415436</v>
      </c>
      <c r="U91" t="s">
        <v>251</v>
      </c>
      <c r="V91" t="s">
        <v>993</v>
      </c>
      <c r="W91" s="53" t="s">
        <v>430</v>
      </c>
      <c r="X91" s="54">
        <v>5064</v>
      </c>
      <c r="Y91" t="s">
        <v>253</v>
      </c>
      <c r="AA91" t="s">
        <v>245</v>
      </c>
      <c r="AB91" t="s">
        <v>1488</v>
      </c>
      <c r="AC91" t="s">
        <v>865</v>
      </c>
      <c r="AD91" s="56">
        <v>237.166666666667</v>
      </c>
      <c r="AE91" t="s">
        <v>251</v>
      </c>
      <c r="AF91" t="s">
        <v>1090</v>
      </c>
      <c r="AG91" s="53" t="s">
        <v>431</v>
      </c>
      <c r="AH91" t="s">
        <v>1011</v>
      </c>
      <c r="AI91" s="53" t="s">
        <v>432</v>
      </c>
    </row>
    <row r="92" spans="1:35" x14ac:dyDescent="0.25">
      <c r="A92" t="s">
        <v>245</v>
      </c>
      <c r="B92" t="s">
        <v>986</v>
      </c>
      <c r="C92" t="s">
        <v>987</v>
      </c>
      <c r="D92" t="s">
        <v>995</v>
      </c>
      <c r="E92" s="53" t="s">
        <v>430</v>
      </c>
      <c r="F92">
        <v>5067</v>
      </c>
      <c r="G92" t="s">
        <v>251</v>
      </c>
      <c r="H92" s="54">
        <v>7384063263085830</v>
      </c>
      <c r="I92" s="53" t="s">
        <v>432</v>
      </c>
      <c r="K92" t="s">
        <v>245</v>
      </c>
      <c r="L92" t="s">
        <v>1003</v>
      </c>
      <c r="M92" t="s">
        <v>865</v>
      </c>
      <c r="N92">
        <v>391</v>
      </c>
      <c r="O92" t="s">
        <v>251</v>
      </c>
      <c r="P92" t="s">
        <v>1012</v>
      </c>
      <c r="Q92" s="53" t="s">
        <v>430</v>
      </c>
      <c r="R92" t="s">
        <v>436</v>
      </c>
      <c r="S92" t="s">
        <v>249</v>
      </c>
      <c r="T92" s="56">
        <f t="shared" ca="1" si="1"/>
        <v>35.483156062554123</v>
      </c>
      <c r="U92" t="s">
        <v>251</v>
      </c>
      <c r="V92" t="s">
        <v>995</v>
      </c>
      <c r="W92" s="53" t="s">
        <v>430</v>
      </c>
      <c r="X92">
        <v>5067</v>
      </c>
      <c r="Y92" t="s">
        <v>253</v>
      </c>
      <c r="AA92" t="s">
        <v>245</v>
      </c>
      <c r="AB92" t="s">
        <v>1488</v>
      </c>
      <c r="AC92" t="s">
        <v>865</v>
      </c>
      <c r="AD92" s="56">
        <v>238.666666666667</v>
      </c>
      <c r="AE92" t="s">
        <v>251</v>
      </c>
      <c r="AF92" t="s">
        <v>1091</v>
      </c>
      <c r="AG92" s="53" t="s">
        <v>431</v>
      </c>
      <c r="AH92" t="s">
        <v>1012</v>
      </c>
      <c r="AI92" s="53" t="s">
        <v>432</v>
      </c>
    </row>
    <row r="93" spans="1:35" x14ac:dyDescent="0.25">
      <c r="A93" t="s">
        <v>245</v>
      </c>
      <c r="B93" t="s">
        <v>986</v>
      </c>
      <c r="C93" t="s">
        <v>987</v>
      </c>
      <c r="D93" t="s">
        <v>1002</v>
      </c>
      <c r="E93" s="53" t="s">
        <v>430</v>
      </c>
      <c r="F93" s="54">
        <v>5070</v>
      </c>
      <c r="G93" t="s">
        <v>251</v>
      </c>
      <c r="H93" s="54">
        <v>6347477353043650</v>
      </c>
      <c r="I93" s="53" t="s">
        <v>432</v>
      </c>
      <c r="K93" t="s">
        <v>245</v>
      </c>
      <c r="L93" t="s">
        <v>1003</v>
      </c>
      <c r="M93" t="s">
        <v>865</v>
      </c>
      <c r="N93">
        <v>392</v>
      </c>
      <c r="O93" t="s">
        <v>251</v>
      </c>
      <c r="P93" t="s">
        <v>1013</v>
      </c>
      <c r="Q93" s="53" t="s">
        <v>430</v>
      </c>
      <c r="R93" t="s">
        <v>436</v>
      </c>
      <c r="S93" t="s">
        <v>249</v>
      </c>
      <c r="T93" s="56">
        <f t="shared" ca="1" si="1"/>
        <v>51.350425624136044</v>
      </c>
      <c r="U93" t="s">
        <v>251</v>
      </c>
      <c r="V93" t="s">
        <v>1002</v>
      </c>
      <c r="W93" s="53" t="s">
        <v>430</v>
      </c>
      <c r="X93" s="54">
        <v>5070</v>
      </c>
      <c r="Y93" t="s">
        <v>253</v>
      </c>
      <c r="AA93" t="s">
        <v>245</v>
      </c>
      <c r="AB93" t="s">
        <v>1488</v>
      </c>
      <c r="AC93" t="s">
        <v>865</v>
      </c>
      <c r="AD93" s="56">
        <v>240.166666666667</v>
      </c>
      <c r="AE93" t="s">
        <v>251</v>
      </c>
      <c r="AF93" t="s">
        <v>1092</v>
      </c>
      <c r="AG93" s="53" t="s">
        <v>431</v>
      </c>
      <c r="AH93" t="s">
        <v>1013</v>
      </c>
      <c r="AI93" s="53" t="s">
        <v>432</v>
      </c>
    </row>
    <row r="94" spans="1:35" x14ac:dyDescent="0.25">
      <c r="A94" t="s">
        <v>245</v>
      </c>
      <c r="B94" t="s">
        <v>986</v>
      </c>
      <c r="C94" t="s">
        <v>987</v>
      </c>
      <c r="D94" t="s">
        <v>997</v>
      </c>
      <c r="E94" s="53" t="s">
        <v>430</v>
      </c>
      <c r="F94">
        <v>5073</v>
      </c>
      <c r="G94" t="s">
        <v>251</v>
      </c>
      <c r="H94" s="54">
        <v>6347477353043650</v>
      </c>
      <c r="I94" s="53" t="s">
        <v>432</v>
      </c>
      <c r="K94" t="s">
        <v>245</v>
      </c>
      <c r="L94" t="s">
        <v>1003</v>
      </c>
      <c r="M94" t="s">
        <v>865</v>
      </c>
      <c r="N94">
        <v>393</v>
      </c>
      <c r="O94" t="s">
        <v>251</v>
      </c>
      <c r="P94" t="s">
        <v>1014</v>
      </c>
      <c r="Q94" s="53" t="s">
        <v>430</v>
      </c>
      <c r="R94">
        <v>50</v>
      </c>
      <c r="S94" t="s">
        <v>249</v>
      </c>
      <c r="T94" s="56">
        <f t="shared" ca="1" si="1"/>
        <v>20.701797823822144</v>
      </c>
      <c r="U94" t="s">
        <v>251</v>
      </c>
      <c r="V94" t="s">
        <v>997</v>
      </c>
      <c r="W94" s="53" t="s">
        <v>430</v>
      </c>
      <c r="X94">
        <v>5073</v>
      </c>
      <c r="Y94" t="s">
        <v>253</v>
      </c>
      <c r="AA94" t="s">
        <v>245</v>
      </c>
      <c r="AB94" t="s">
        <v>1488</v>
      </c>
      <c r="AC94" t="s">
        <v>865</v>
      </c>
      <c r="AD94" s="56">
        <v>241.666666666667</v>
      </c>
      <c r="AE94" t="s">
        <v>251</v>
      </c>
      <c r="AF94" t="s">
        <v>1093</v>
      </c>
      <c r="AG94" s="53" t="s">
        <v>431</v>
      </c>
      <c r="AH94" t="s">
        <v>1014</v>
      </c>
      <c r="AI94" s="53" t="s">
        <v>432</v>
      </c>
    </row>
    <row r="95" spans="1:35" x14ac:dyDescent="0.25">
      <c r="A95" t="s">
        <v>245</v>
      </c>
      <c r="B95" t="s">
        <v>986</v>
      </c>
      <c r="C95" t="s">
        <v>987</v>
      </c>
      <c r="D95" t="s">
        <v>998</v>
      </c>
      <c r="E95" s="53" t="s">
        <v>430</v>
      </c>
      <c r="F95" s="54">
        <v>5076</v>
      </c>
      <c r="G95" t="s">
        <v>251</v>
      </c>
      <c r="H95" s="54">
        <v>6347477353043650</v>
      </c>
      <c r="I95" s="53" t="s">
        <v>432</v>
      </c>
      <c r="K95" t="s">
        <v>245</v>
      </c>
      <c r="L95" t="s">
        <v>1003</v>
      </c>
      <c r="M95" t="s">
        <v>865</v>
      </c>
      <c r="N95">
        <v>394</v>
      </c>
      <c r="O95" t="s">
        <v>251</v>
      </c>
      <c r="P95" t="s">
        <v>1015</v>
      </c>
      <c r="Q95" s="53" t="s">
        <v>430</v>
      </c>
      <c r="R95" t="s">
        <v>436</v>
      </c>
      <c r="S95" t="s">
        <v>249</v>
      </c>
      <c r="T95" s="56">
        <f t="shared" ca="1" si="1"/>
        <v>89.915368093925977</v>
      </c>
      <c r="U95" t="s">
        <v>251</v>
      </c>
      <c r="V95" t="s">
        <v>998</v>
      </c>
      <c r="W95" s="53" t="s">
        <v>430</v>
      </c>
      <c r="X95" s="54">
        <v>5076</v>
      </c>
      <c r="Y95" t="s">
        <v>253</v>
      </c>
      <c r="AA95" t="s">
        <v>245</v>
      </c>
      <c r="AB95" t="s">
        <v>1488</v>
      </c>
      <c r="AC95" t="s">
        <v>865</v>
      </c>
      <c r="AD95" s="56">
        <v>243.166666666667</v>
      </c>
      <c r="AE95" t="s">
        <v>251</v>
      </c>
      <c r="AF95" t="s">
        <v>1094</v>
      </c>
      <c r="AG95" s="53" t="s">
        <v>431</v>
      </c>
      <c r="AH95" t="s">
        <v>1015</v>
      </c>
      <c r="AI95" s="53" t="s">
        <v>432</v>
      </c>
    </row>
    <row r="96" spans="1:35" x14ac:dyDescent="0.25">
      <c r="A96" t="s">
        <v>245</v>
      </c>
      <c r="B96" t="s">
        <v>986</v>
      </c>
      <c r="C96" t="s">
        <v>987</v>
      </c>
      <c r="D96" t="s">
        <v>999</v>
      </c>
      <c r="E96" s="53" t="s">
        <v>430</v>
      </c>
      <c r="F96">
        <v>5079</v>
      </c>
      <c r="G96" t="s">
        <v>251</v>
      </c>
      <c r="H96" s="54">
        <v>6347477353043650</v>
      </c>
      <c r="I96" s="53" t="s">
        <v>432</v>
      </c>
      <c r="K96" t="s">
        <v>245</v>
      </c>
      <c r="L96" t="s">
        <v>1003</v>
      </c>
      <c r="M96" t="s">
        <v>865</v>
      </c>
      <c r="N96">
        <v>395</v>
      </c>
      <c r="O96" t="s">
        <v>251</v>
      </c>
      <c r="P96" t="s">
        <v>1016</v>
      </c>
      <c r="Q96" s="53" t="s">
        <v>430</v>
      </c>
      <c r="R96" t="s">
        <v>436</v>
      </c>
      <c r="S96" t="s">
        <v>249</v>
      </c>
      <c r="T96" s="56">
        <f t="shared" ca="1" si="1"/>
        <v>19.406764162119938</v>
      </c>
      <c r="U96" t="s">
        <v>251</v>
      </c>
      <c r="V96" t="s">
        <v>999</v>
      </c>
      <c r="W96" s="53" t="s">
        <v>430</v>
      </c>
      <c r="X96">
        <v>5079</v>
      </c>
      <c r="Y96" t="s">
        <v>253</v>
      </c>
      <c r="AA96" t="s">
        <v>245</v>
      </c>
      <c r="AB96" t="s">
        <v>1488</v>
      </c>
      <c r="AC96" t="s">
        <v>865</v>
      </c>
      <c r="AD96" s="56">
        <v>244.666666666667</v>
      </c>
      <c r="AE96" t="s">
        <v>251</v>
      </c>
      <c r="AF96" t="s">
        <v>1095</v>
      </c>
      <c r="AG96" s="53" t="s">
        <v>431</v>
      </c>
      <c r="AH96" t="s">
        <v>1016</v>
      </c>
      <c r="AI96" s="53" t="s">
        <v>432</v>
      </c>
    </row>
    <row r="97" spans="1:35" x14ac:dyDescent="0.25">
      <c r="A97" t="s">
        <v>245</v>
      </c>
      <c r="B97" t="s">
        <v>986</v>
      </c>
      <c r="C97" t="s">
        <v>987</v>
      </c>
      <c r="D97" t="s">
        <v>1000</v>
      </c>
      <c r="E97" s="53" t="s">
        <v>430</v>
      </c>
      <c r="F97" s="54">
        <v>5082</v>
      </c>
      <c r="G97" t="s">
        <v>251</v>
      </c>
      <c r="H97" s="54">
        <v>8786508273549710</v>
      </c>
      <c r="I97" s="53" t="s">
        <v>432</v>
      </c>
      <c r="K97" t="s">
        <v>245</v>
      </c>
      <c r="L97" t="s">
        <v>1003</v>
      </c>
      <c r="M97" t="s">
        <v>865</v>
      </c>
      <c r="N97">
        <v>396</v>
      </c>
      <c r="O97" t="s">
        <v>251</v>
      </c>
      <c r="P97" t="s">
        <v>1017</v>
      </c>
      <c r="Q97" s="53" t="s">
        <v>430</v>
      </c>
      <c r="R97" t="s">
        <v>436</v>
      </c>
      <c r="S97" t="s">
        <v>249</v>
      </c>
      <c r="T97" s="56">
        <f t="shared" ca="1" si="1"/>
        <v>8.188372036587177E-2</v>
      </c>
      <c r="U97" t="s">
        <v>251</v>
      </c>
      <c r="V97" t="s">
        <v>1000</v>
      </c>
      <c r="W97" s="53" t="s">
        <v>430</v>
      </c>
      <c r="X97" s="54">
        <v>5082</v>
      </c>
      <c r="Y97" t="s">
        <v>253</v>
      </c>
      <c r="AA97" t="s">
        <v>245</v>
      </c>
      <c r="AB97" t="s">
        <v>1488</v>
      </c>
      <c r="AC97" t="s">
        <v>865</v>
      </c>
      <c r="AD97" s="56">
        <v>246.166666666667</v>
      </c>
      <c r="AE97" t="s">
        <v>251</v>
      </c>
      <c r="AF97" t="s">
        <v>1096</v>
      </c>
      <c r="AG97" s="53" t="s">
        <v>431</v>
      </c>
      <c r="AH97" t="s">
        <v>1017</v>
      </c>
      <c r="AI97" s="53" t="s">
        <v>432</v>
      </c>
    </row>
    <row r="98" spans="1:35" x14ac:dyDescent="0.25">
      <c r="A98" t="s">
        <v>245</v>
      </c>
      <c r="B98" t="s">
        <v>986</v>
      </c>
      <c r="C98" t="s">
        <v>987</v>
      </c>
      <c r="D98" t="s">
        <v>1001</v>
      </c>
      <c r="E98" s="53" t="s">
        <v>430</v>
      </c>
      <c r="F98">
        <v>5085</v>
      </c>
      <c r="G98" t="s">
        <v>251</v>
      </c>
      <c r="H98" s="54">
        <v>9749922363507540</v>
      </c>
      <c r="I98" s="53" t="s">
        <v>432</v>
      </c>
      <c r="K98" t="s">
        <v>245</v>
      </c>
      <c r="L98" t="s">
        <v>1003</v>
      </c>
      <c r="M98" t="s">
        <v>865</v>
      </c>
      <c r="N98">
        <v>397</v>
      </c>
      <c r="O98" t="s">
        <v>251</v>
      </c>
      <c r="P98" t="s">
        <v>1018</v>
      </c>
      <c r="Q98" s="53" t="s">
        <v>430</v>
      </c>
      <c r="R98" t="s">
        <v>436</v>
      </c>
      <c r="S98" t="s">
        <v>249</v>
      </c>
      <c r="T98" s="56">
        <f t="shared" ca="1" si="1"/>
        <v>12.49655468363715</v>
      </c>
      <c r="U98" t="s">
        <v>251</v>
      </c>
      <c r="V98" t="s">
        <v>1001</v>
      </c>
      <c r="W98" s="53" t="s">
        <v>430</v>
      </c>
      <c r="X98">
        <v>5085</v>
      </c>
      <c r="Y98" t="s">
        <v>253</v>
      </c>
      <c r="AA98" t="s">
        <v>245</v>
      </c>
      <c r="AB98" t="s">
        <v>1488</v>
      </c>
      <c r="AC98" t="s">
        <v>865</v>
      </c>
      <c r="AD98" s="56">
        <v>247.666666666667</v>
      </c>
      <c r="AE98" t="s">
        <v>251</v>
      </c>
      <c r="AF98" t="s">
        <v>1097</v>
      </c>
      <c r="AG98" s="53" t="s">
        <v>431</v>
      </c>
      <c r="AH98" t="s">
        <v>1018</v>
      </c>
      <c r="AI98" s="53" t="s">
        <v>432</v>
      </c>
    </row>
    <row r="99" spans="1:35" x14ac:dyDescent="0.25">
      <c r="A99" t="s">
        <v>245</v>
      </c>
      <c r="B99" t="s">
        <v>986</v>
      </c>
      <c r="C99" t="s">
        <v>987</v>
      </c>
      <c r="D99" t="s">
        <v>994</v>
      </c>
      <c r="E99" s="53" t="s">
        <v>430</v>
      </c>
      <c r="F99" s="54">
        <v>5088</v>
      </c>
      <c r="G99" t="s">
        <v>251</v>
      </c>
      <c r="H99" s="54">
        <v>2713336453465360</v>
      </c>
      <c r="I99" s="53" t="s">
        <v>432</v>
      </c>
      <c r="K99" t="s">
        <v>245</v>
      </c>
      <c r="L99" t="s">
        <v>1003</v>
      </c>
      <c r="M99" t="s">
        <v>865</v>
      </c>
      <c r="N99">
        <v>398</v>
      </c>
      <c r="O99" t="s">
        <v>251</v>
      </c>
      <c r="P99" t="s">
        <v>1019</v>
      </c>
      <c r="Q99" s="53" t="s">
        <v>430</v>
      </c>
      <c r="R99" t="s">
        <v>436</v>
      </c>
      <c r="S99" t="s">
        <v>249</v>
      </c>
      <c r="T99" s="56">
        <f t="shared" ca="1" si="1"/>
        <v>17.424726781375178</v>
      </c>
      <c r="U99" t="s">
        <v>251</v>
      </c>
      <c r="V99" t="s">
        <v>994</v>
      </c>
      <c r="W99" s="53" t="s">
        <v>430</v>
      </c>
      <c r="X99" s="54">
        <v>5088</v>
      </c>
      <c r="Y99" t="s">
        <v>253</v>
      </c>
      <c r="AA99" t="s">
        <v>245</v>
      </c>
      <c r="AB99" t="s">
        <v>1488</v>
      </c>
      <c r="AC99" t="s">
        <v>865</v>
      </c>
      <c r="AD99" s="56">
        <v>102</v>
      </c>
      <c r="AE99" t="s">
        <v>251</v>
      </c>
      <c r="AF99" t="s">
        <v>1098</v>
      </c>
      <c r="AG99" s="53" t="s">
        <v>431</v>
      </c>
      <c r="AH99" t="s">
        <v>1019</v>
      </c>
      <c r="AI99" s="53" t="s">
        <v>432</v>
      </c>
    </row>
    <row r="100" spans="1:35" x14ac:dyDescent="0.25">
      <c r="A100" t="s">
        <v>245</v>
      </c>
      <c r="B100" t="s">
        <v>986</v>
      </c>
      <c r="C100" t="s">
        <v>987</v>
      </c>
      <c r="D100" t="s">
        <v>988</v>
      </c>
      <c r="E100" s="53" t="s">
        <v>430</v>
      </c>
      <c r="F100">
        <v>5091</v>
      </c>
      <c r="G100" t="s">
        <v>251</v>
      </c>
      <c r="H100" s="54">
        <v>3676750543423190</v>
      </c>
      <c r="I100" s="53" t="s">
        <v>432</v>
      </c>
      <c r="K100" t="s">
        <v>245</v>
      </c>
      <c r="L100" t="s">
        <v>1003</v>
      </c>
      <c r="M100" t="s">
        <v>865</v>
      </c>
      <c r="N100">
        <v>399</v>
      </c>
      <c r="O100" t="s">
        <v>251</v>
      </c>
      <c r="P100" t="s">
        <v>1020</v>
      </c>
      <c r="Q100" s="53" t="s">
        <v>430</v>
      </c>
      <c r="R100" t="s">
        <v>436</v>
      </c>
      <c r="S100" t="s">
        <v>249</v>
      </c>
      <c r="T100" s="56">
        <f t="shared" ca="1" si="1"/>
        <v>44.091711064428388</v>
      </c>
      <c r="U100" t="s">
        <v>251</v>
      </c>
      <c r="V100" t="s">
        <v>988</v>
      </c>
      <c r="W100" s="53" t="s">
        <v>430</v>
      </c>
      <c r="X100">
        <v>5091</v>
      </c>
      <c r="Y100" t="s">
        <v>253</v>
      </c>
      <c r="AA100" t="s">
        <v>245</v>
      </c>
      <c r="AB100" t="s">
        <v>1488</v>
      </c>
      <c r="AC100" t="s">
        <v>865</v>
      </c>
      <c r="AD100" s="56">
        <v>104</v>
      </c>
      <c r="AE100" t="s">
        <v>251</v>
      </c>
      <c r="AF100" t="s">
        <v>1099</v>
      </c>
      <c r="AG100" s="53" t="s">
        <v>431</v>
      </c>
      <c r="AH100" t="s">
        <v>1020</v>
      </c>
      <c r="AI100" s="53" t="s">
        <v>432</v>
      </c>
    </row>
    <row r="101" spans="1:35" x14ac:dyDescent="0.25">
      <c r="A101" t="s">
        <v>245</v>
      </c>
      <c r="B101" t="s">
        <v>986</v>
      </c>
      <c r="C101" t="s">
        <v>987</v>
      </c>
      <c r="D101" t="s">
        <v>989</v>
      </c>
      <c r="E101" s="53" t="s">
        <v>430</v>
      </c>
      <c r="F101" s="54">
        <v>5094</v>
      </c>
      <c r="G101" t="s">
        <v>251</v>
      </c>
      <c r="H101" s="54">
        <v>2640164633381020</v>
      </c>
      <c r="I101" s="53" t="s">
        <v>432</v>
      </c>
      <c r="K101" t="s">
        <v>245</v>
      </c>
      <c r="L101" t="s">
        <v>1003</v>
      </c>
      <c r="M101" t="s">
        <v>865</v>
      </c>
      <c r="N101">
        <v>400</v>
      </c>
      <c r="O101" t="s">
        <v>251</v>
      </c>
      <c r="P101" t="s">
        <v>1021</v>
      </c>
      <c r="Q101" s="53" t="s">
        <v>430</v>
      </c>
      <c r="R101" t="s">
        <v>436</v>
      </c>
      <c r="S101" t="s">
        <v>249</v>
      </c>
      <c r="T101" s="56">
        <f t="shared" ca="1" si="1"/>
        <v>33.595907731487898</v>
      </c>
      <c r="U101" t="s">
        <v>251</v>
      </c>
      <c r="V101" t="s">
        <v>989</v>
      </c>
      <c r="W101" s="53" t="s">
        <v>430</v>
      </c>
      <c r="X101" s="54">
        <v>5094</v>
      </c>
      <c r="Y101" t="s">
        <v>253</v>
      </c>
      <c r="AA101" t="s">
        <v>245</v>
      </c>
      <c r="AB101" t="s">
        <v>1488</v>
      </c>
      <c r="AC101" t="s">
        <v>865</v>
      </c>
      <c r="AD101" s="56">
        <v>105</v>
      </c>
      <c r="AE101" t="s">
        <v>251</v>
      </c>
      <c r="AF101" t="s">
        <v>1100</v>
      </c>
      <c r="AG101" s="53" t="s">
        <v>431</v>
      </c>
      <c r="AH101" t="s">
        <v>1021</v>
      </c>
      <c r="AI101" s="53" t="s">
        <v>432</v>
      </c>
    </row>
    <row r="102" spans="1:35" x14ac:dyDescent="0.25">
      <c r="A102" t="s">
        <v>245</v>
      </c>
      <c r="B102" t="s">
        <v>986</v>
      </c>
      <c r="C102" t="s">
        <v>987</v>
      </c>
      <c r="D102" t="s">
        <v>990</v>
      </c>
      <c r="E102" s="53" t="s">
        <v>430</v>
      </c>
      <c r="F102">
        <v>5097</v>
      </c>
      <c r="G102" t="s">
        <v>251</v>
      </c>
      <c r="H102" s="54">
        <v>4603578723338850</v>
      </c>
      <c r="I102" s="53" t="s">
        <v>432</v>
      </c>
      <c r="K102" t="s">
        <v>245</v>
      </c>
      <c r="L102" t="s">
        <v>1003</v>
      </c>
      <c r="M102" t="s">
        <v>865</v>
      </c>
      <c r="N102">
        <v>401</v>
      </c>
      <c r="O102" t="s">
        <v>251</v>
      </c>
      <c r="P102" t="s">
        <v>1022</v>
      </c>
      <c r="Q102" s="53" t="s">
        <v>430</v>
      </c>
      <c r="R102" t="s">
        <v>436</v>
      </c>
      <c r="S102" t="s">
        <v>249</v>
      </c>
      <c r="T102" s="56">
        <f t="shared" ca="1" si="1"/>
        <v>92.394521878484312</v>
      </c>
      <c r="U102" t="s">
        <v>251</v>
      </c>
      <c r="V102" t="s">
        <v>990</v>
      </c>
      <c r="W102" s="53" t="s">
        <v>430</v>
      </c>
      <c r="X102">
        <v>5097</v>
      </c>
      <c r="Y102" t="s">
        <v>253</v>
      </c>
      <c r="AA102" t="s">
        <v>245</v>
      </c>
      <c r="AB102" t="s">
        <v>1488</v>
      </c>
      <c r="AC102" t="s">
        <v>865</v>
      </c>
      <c r="AD102" s="56">
        <v>106.666666666667</v>
      </c>
      <c r="AE102" t="s">
        <v>251</v>
      </c>
      <c r="AF102" t="s">
        <v>1101</v>
      </c>
      <c r="AG102" s="53" t="s">
        <v>431</v>
      </c>
      <c r="AH102" t="s">
        <v>1022</v>
      </c>
      <c r="AI102" s="53" t="s">
        <v>432</v>
      </c>
    </row>
    <row r="103" spans="1:35" x14ac:dyDescent="0.25">
      <c r="A103" t="s">
        <v>245</v>
      </c>
      <c r="B103" t="s">
        <v>986</v>
      </c>
      <c r="C103" t="s">
        <v>987</v>
      </c>
      <c r="D103" t="s">
        <v>991</v>
      </c>
      <c r="E103" s="53" t="s">
        <v>430</v>
      </c>
      <c r="F103" s="54">
        <v>5100</v>
      </c>
      <c r="G103" t="s">
        <v>251</v>
      </c>
      <c r="H103" s="54">
        <v>6566992813296680</v>
      </c>
      <c r="I103" s="53" t="s">
        <v>432</v>
      </c>
      <c r="K103" t="s">
        <v>245</v>
      </c>
      <c r="L103" t="s">
        <v>1003</v>
      </c>
      <c r="M103" t="s">
        <v>865</v>
      </c>
      <c r="N103">
        <v>402</v>
      </c>
      <c r="O103" t="s">
        <v>251</v>
      </c>
      <c r="P103" t="s">
        <v>1023</v>
      </c>
      <c r="Q103" s="53" t="s">
        <v>430</v>
      </c>
      <c r="R103" t="s">
        <v>436</v>
      </c>
      <c r="S103" t="s">
        <v>249</v>
      </c>
      <c r="T103" s="56">
        <f t="shared" ca="1" si="1"/>
        <v>9.2983453084186429</v>
      </c>
      <c r="U103" t="s">
        <v>251</v>
      </c>
      <c r="V103" t="s">
        <v>991</v>
      </c>
      <c r="W103" s="53" t="s">
        <v>430</v>
      </c>
      <c r="X103" s="54">
        <v>5100</v>
      </c>
      <c r="Y103" t="s">
        <v>253</v>
      </c>
      <c r="AA103" t="s">
        <v>245</v>
      </c>
      <c r="AB103" t="s">
        <v>1488</v>
      </c>
      <c r="AC103" t="s">
        <v>865</v>
      </c>
      <c r="AD103" s="56">
        <v>108.166666666667</v>
      </c>
      <c r="AE103" t="s">
        <v>251</v>
      </c>
      <c r="AF103" t="s">
        <v>1102</v>
      </c>
      <c r="AG103" s="53" t="s">
        <v>431</v>
      </c>
      <c r="AH103" t="s">
        <v>1023</v>
      </c>
      <c r="AI103" s="53" t="s">
        <v>432</v>
      </c>
    </row>
    <row r="104" spans="1:35" x14ac:dyDescent="0.25">
      <c r="A104" t="s">
        <v>245</v>
      </c>
      <c r="B104" t="s">
        <v>986</v>
      </c>
      <c r="C104" t="s">
        <v>987</v>
      </c>
      <c r="D104" t="s">
        <v>992</v>
      </c>
      <c r="E104" s="53" t="s">
        <v>430</v>
      </c>
      <c r="F104">
        <v>5103</v>
      </c>
      <c r="G104" t="s">
        <v>251</v>
      </c>
      <c r="H104" s="54">
        <v>7530406903254510</v>
      </c>
      <c r="I104" s="53" t="s">
        <v>432</v>
      </c>
      <c r="K104" t="s">
        <v>245</v>
      </c>
      <c r="L104" t="s">
        <v>1003</v>
      </c>
      <c r="M104" t="s">
        <v>865</v>
      </c>
      <c r="N104">
        <v>403</v>
      </c>
      <c r="O104" t="s">
        <v>251</v>
      </c>
      <c r="P104" t="s">
        <v>1004</v>
      </c>
      <c r="Q104" s="53" t="s">
        <v>430</v>
      </c>
      <c r="R104" t="s">
        <v>436</v>
      </c>
      <c r="S104" t="s">
        <v>249</v>
      </c>
      <c r="T104" s="56">
        <f t="shared" ca="1" si="1"/>
        <v>90.619927725619732</v>
      </c>
      <c r="U104" t="s">
        <v>251</v>
      </c>
      <c r="V104" t="s">
        <v>992</v>
      </c>
      <c r="W104" s="53" t="s">
        <v>430</v>
      </c>
      <c r="X104">
        <v>5103</v>
      </c>
      <c r="Y104" t="s">
        <v>253</v>
      </c>
      <c r="AA104" t="s">
        <v>245</v>
      </c>
      <c r="AB104" t="s">
        <v>1488</v>
      </c>
      <c r="AC104" t="s">
        <v>865</v>
      </c>
      <c r="AD104" s="56">
        <v>109.666666666667</v>
      </c>
      <c r="AE104" t="s">
        <v>251</v>
      </c>
      <c r="AF104" t="s">
        <v>1103</v>
      </c>
      <c r="AG104" s="53" t="s">
        <v>431</v>
      </c>
      <c r="AH104" t="s">
        <v>1004</v>
      </c>
      <c r="AI104" s="53" t="s">
        <v>432</v>
      </c>
    </row>
    <row r="105" spans="1:35" x14ac:dyDescent="0.25">
      <c r="A105" t="s">
        <v>245</v>
      </c>
      <c r="B105" t="s">
        <v>986</v>
      </c>
      <c r="C105" t="s">
        <v>987</v>
      </c>
      <c r="D105" t="s">
        <v>993</v>
      </c>
      <c r="E105" s="53" t="s">
        <v>430</v>
      </c>
      <c r="F105" s="54">
        <v>5106</v>
      </c>
      <c r="G105" t="s">
        <v>251</v>
      </c>
      <c r="H105" s="54">
        <v>8493820993212340</v>
      </c>
      <c r="I105" s="53" t="s">
        <v>432</v>
      </c>
      <c r="K105" t="s">
        <v>245</v>
      </c>
      <c r="L105" t="s">
        <v>1003</v>
      </c>
      <c r="M105" t="s">
        <v>865</v>
      </c>
      <c r="N105">
        <v>404</v>
      </c>
      <c r="O105" t="s">
        <v>251</v>
      </c>
      <c r="P105" t="s">
        <v>1024</v>
      </c>
      <c r="Q105" s="53" t="s">
        <v>430</v>
      </c>
      <c r="R105" t="s">
        <v>436</v>
      </c>
      <c r="S105" t="s">
        <v>249</v>
      </c>
      <c r="T105" s="56">
        <f t="shared" ca="1" si="1"/>
        <v>22.485557237055609</v>
      </c>
      <c r="U105" t="s">
        <v>251</v>
      </c>
      <c r="V105" t="s">
        <v>993</v>
      </c>
      <c r="W105" s="53" t="s">
        <v>430</v>
      </c>
      <c r="X105" s="54">
        <v>5106</v>
      </c>
      <c r="Y105" t="s">
        <v>253</v>
      </c>
      <c r="AA105" t="s">
        <v>245</v>
      </c>
      <c r="AB105" t="s">
        <v>1488</v>
      </c>
      <c r="AC105" t="s">
        <v>865</v>
      </c>
      <c r="AD105" s="56">
        <v>111.166666666667</v>
      </c>
      <c r="AE105" t="s">
        <v>251</v>
      </c>
      <c r="AF105" t="s">
        <v>1104</v>
      </c>
      <c r="AG105" s="53" t="s">
        <v>431</v>
      </c>
      <c r="AH105" t="s">
        <v>1024</v>
      </c>
      <c r="AI105" s="53" t="s">
        <v>432</v>
      </c>
    </row>
    <row r="106" spans="1:35" x14ac:dyDescent="0.25">
      <c r="A106" t="s">
        <v>245</v>
      </c>
      <c r="B106" t="s">
        <v>986</v>
      </c>
      <c r="C106" t="s">
        <v>987</v>
      </c>
      <c r="D106" t="s">
        <v>995</v>
      </c>
      <c r="E106" s="53" t="s">
        <v>430</v>
      </c>
      <c r="F106">
        <v>5109</v>
      </c>
      <c r="G106" t="s">
        <v>251</v>
      </c>
      <c r="H106" s="54">
        <v>5457235083170170</v>
      </c>
      <c r="I106" s="53" t="s">
        <v>432</v>
      </c>
      <c r="K106" t="s">
        <v>245</v>
      </c>
      <c r="L106" t="s">
        <v>1003</v>
      </c>
      <c r="M106" t="s">
        <v>865</v>
      </c>
      <c r="N106">
        <v>405</v>
      </c>
      <c r="O106" t="s">
        <v>251</v>
      </c>
      <c r="P106" t="s">
        <v>1025</v>
      </c>
      <c r="Q106" s="53" t="s">
        <v>430</v>
      </c>
      <c r="R106" t="s">
        <v>436</v>
      </c>
      <c r="S106" t="s">
        <v>249</v>
      </c>
      <c r="T106" s="56">
        <f t="shared" ca="1" si="1"/>
        <v>87.873537333369583</v>
      </c>
      <c r="U106" t="s">
        <v>251</v>
      </c>
      <c r="V106" t="s">
        <v>995</v>
      </c>
      <c r="W106" s="53" t="s">
        <v>430</v>
      </c>
      <c r="X106">
        <v>5109</v>
      </c>
      <c r="Y106" t="s">
        <v>253</v>
      </c>
      <c r="AA106" t="s">
        <v>245</v>
      </c>
      <c r="AB106" t="s">
        <v>1488</v>
      </c>
      <c r="AC106" t="s">
        <v>865</v>
      </c>
      <c r="AD106" s="56">
        <v>112.666666666667</v>
      </c>
      <c r="AE106" t="s">
        <v>251</v>
      </c>
      <c r="AF106" t="s">
        <v>1105</v>
      </c>
      <c r="AG106" s="53" t="s">
        <v>431</v>
      </c>
      <c r="AH106" t="s">
        <v>1025</v>
      </c>
      <c r="AI106" s="53" t="s">
        <v>432</v>
      </c>
    </row>
    <row r="107" spans="1:35" x14ac:dyDescent="0.25">
      <c r="A107" t="s">
        <v>245</v>
      </c>
      <c r="B107" t="s">
        <v>986</v>
      </c>
      <c r="C107" t="s">
        <v>987</v>
      </c>
      <c r="D107" t="s">
        <v>996</v>
      </c>
      <c r="E107" s="53" t="s">
        <v>430</v>
      </c>
      <c r="F107" s="54">
        <v>5112</v>
      </c>
      <c r="G107" t="s">
        <v>251</v>
      </c>
      <c r="H107" s="54">
        <v>1420649173128000</v>
      </c>
      <c r="I107" s="53" t="s">
        <v>432</v>
      </c>
      <c r="K107" t="s">
        <v>245</v>
      </c>
      <c r="L107" t="s">
        <v>1003</v>
      </c>
      <c r="M107" t="s">
        <v>865</v>
      </c>
      <c r="N107">
        <v>406</v>
      </c>
      <c r="O107" t="s">
        <v>251</v>
      </c>
      <c r="P107" t="s">
        <v>1026</v>
      </c>
      <c r="Q107" s="53" t="s">
        <v>430</v>
      </c>
      <c r="R107" t="s">
        <v>436</v>
      </c>
      <c r="S107" t="s">
        <v>249</v>
      </c>
      <c r="T107" s="56">
        <f t="shared" ca="1" si="1"/>
        <v>43.442528814578665</v>
      </c>
      <c r="U107" t="s">
        <v>251</v>
      </c>
      <c r="V107" t="s">
        <v>996</v>
      </c>
      <c r="W107" s="53" t="s">
        <v>430</v>
      </c>
      <c r="X107" s="54">
        <v>5112</v>
      </c>
      <c r="Y107" t="s">
        <v>253</v>
      </c>
      <c r="AA107" t="s">
        <v>245</v>
      </c>
      <c r="AB107" t="s">
        <v>1488</v>
      </c>
      <c r="AC107" t="s">
        <v>865</v>
      </c>
      <c r="AD107" s="56">
        <v>114.166666666667</v>
      </c>
      <c r="AE107" t="s">
        <v>251</v>
      </c>
      <c r="AF107" t="s">
        <v>1106</v>
      </c>
      <c r="AG107" s="53" t="s">
        <v>431</v>
      </c>
      <c r="AH107" t="s">
        <v>1026</v>
      </c>
      <c r="AI107" s="53" t="s">
        <v>432</v>
      </c>
    </row>
    <row r="108" spans="1:35" x14ac:dyDescent="0.25">
      <c r="A108" t="s">
        <v>245</v>
      </c>
      <c r="B108" t="s">
        <v>986</v>
      </c>
      <c r="C108" t="s">
        <v>987</v>
      </c>
      <c r="D108" t="s">
        <v>997</v>
      </c>
      <c r="E108" s="53" t="s">
        <v>430</v>
      </c>
      <c r="F108">
        <v>5115</v>
      </c>
      <c r="G108" t="s">
        <v>251</v>
      </c>
      <c r="H108" s="54">
        <v>7384063263085830</v>
      </c>
      <c r="I108" s="53" t="s">
        <v>432</v>
      </c>
      <c r="K108" t="s">
        <v>245</v>
      </c>
      <c r="L108" t="s">
        <v>1003</v>
      </c>
      <c r="M108" t="s">
        <v>865</v>
      </c>
      <c r="N108">
        <v>407</v>
      </c>
      <c r="O108" t="s">
        <v>251</v>
      </c>
      <c r="P108" t="s">
        <v>1027</v>
      </c>
      <c r="Q108" s="53" t="s">
        <v>430</v>
      </c>
      <c r="R108">
        <v>50</v>
      </c>
      <c r="S108" t="s">
        <v>249</v>
      </c>
      <c r="T108" s="56">
        <f t="shared" ca="1" si="1"/>
        <v>73.666112747191576</v>
      </c>
      <c r="U108" t="s">
        <v>251</v>
      </c>
      <c r="V108" t="s">
        <v>997</v>
      </c>
      <c r="W108" s="53" t="s">
        <v>430</v>
      </c>
      <c r="X108">
        <v>5115</v>
      </c>
      <c r="Y108" t="s">
        <v>253</v>
      </c>
      <c r="AA108" t="s">
        <v>245</v>
      </c>
      <c r="AB108" t="s">
        <v>1488</v>
      </c>
      <c r="AC108" t="s">
        <v>865</v>
      </c>
      <c r="AD108" s="56">
        <v>115.666666666667</v>
      </c>
      <c r="AE108" t="s">
        <v>251</v>
      </c>
      <c r="AF108" t="s">
        <v>1059</v>
      </c>
      <c r="AG108" s="53" t="s">
        <v>431</v>
      </c>
      <c r="AH108" t="s">
        <v>1027</v>
      </c>
      <c r="AI108" s="53" t="s">
        <v>432</v>
      </c>
    </row>
    <row r="109" spans="1:35" x14ac:dyDescent="0.25">
      <c r="A109" t="s">
        <v>245</v>
      </c>
      <c r="B109" t="s">
        <v>986</v>
      </c>
      <c r="C109" t="s">
        <v>987</v>
      </c>
      <c r="D109" t="s">
        <v>1002</v>
      </c>
      <c r="E109" s="53" t="s">
        <v>430</v>
      </c>
      <c r="F109" s="54">
        <v>5118</v>
      </c>
      <c r="G109" t="s">
        <v>251</v>
      </c>
      <c r="H109" s="54">
        <v>6347477353043650</v>
      </c>
      <c r="I109" s="53" t="s">
        <v>432</v>
      </c>
      <c r="K109" t="s">
        <v>245</v>
      </c>
      <c r="L109" t="s">
        <v>1003</v>
      </c>
      <c r="M109" t="s">
        <v>865</v>
      </c>
      <c r="N109">
        <v>408</v>
      </c>
      <c r="O109" t="s">
        <v>251</v>
      </c>
      <c r="P109" t="s">
        <v>1028</v>
      </c>
      <c r="Q109" s="53" t="s">
        <v>430</v>
      </c>
      <c r="R109" t="s">
        <v>436</v>
      </c>
      <c r="S109" t="s">
        <v>249</v>
      </c>
      <c r="T109" s="56">
        <f t="shared" ca="1" si="1"/>
        <v>67.695358129968056</v>
      </c>
      <c r="U109" t="s">
        <v>251</v>
      </c>
      <c r="V109" t="s">
        <v>1002</v>
      </c>
      <c r="W109" s="53" t="s">
        <v>430</v>
      </c>
      <c r="X109" s="54">
        <v>5118</v>
      </c>
      <c r="Y109" t="s">
        <v>253</v>
      </c>
      <c r="AA109" t="s">
        <v>245</v>
      </c>
      <c r="AB109" t="s">
        <v>1488</v>
      </c>
      <c r="AC109" t="s">
        <v>865</v>
      </c>
      <c r="AD109" s="56">
        <v>117.166666666667</v>
      </c>
      <c r="AE109" t="s">
        <v>251</v>
      </c>
      <c r="AF109" t="s">
        <v>1060</v>
      </c>
      <c r="AG109" s="53" t="s">
        <v>431</v>
      </c>
      <c r="AH109" t="s">
        <v>1028</v>
      </c>
      <c r="AI109" s="53" t="s">
        <v>432</v>
      </c>
    </row>
    <row r="110" spans="1:35" x14ac:dyDescent="0.25">
      <c r="A110" t="s">
        <v>245</v>
      </c>
      <c r="B110" t="s">
        <v>986</v>
      </c>
      <c r="C110" t="s">
        <v>987</v>
      </c>
      <c r="D110" t="s">
        <v>999</v>
      </c>
      <c r="E110" s="53" t="s">
        <v>430</v>
      </c>
      <c r="F110">
        <v>5121</v>
      </c>
      <c r="G110" t="s">
        <v>251</v>
      </c>
      <c r="H110" s="54">
        <v>6347477353043650</v>
      </c>
      <c r="I110" s="53" t="s">
        <v>432</v>
      </c>
      <c r="K110" t="s">
        <v>245</v>
      </c>
      <c r="L110" t="s">
        <v>1003</v>
      </c>
      <c r="M110" t="s">
        <v>865</v>
      </c>
      <c r="N110">
        <v>409</v>
      </c>
      <c r="O110" t="s">
        <v>251</v>
      </c>
      <c r="P110" t="s">
        <v>1029</v>
      </c>
      <c r="Q110" s="53" t="s">
        <v>430</v>
      </c>
      <c r="R110" t="s">
        <v>436</v>
      </c>
      <c r="S110" t="s">
        <v>249</v>
      </c>
      <c r="T110" s="56">
        <f t="shared" ca="1" si="1"/>
        <v>40.072644770225565</v>
      </c>
      <c r="U110" t="s">
        <v>251</v>
      </c>
      <c r="V110" t="s">
        <v>999</v>
      </c>
      <c r="W110" s="53" t="s">
        <v>430</v>
      </c>
      <c r="X110">
        <v>5121</v>
      </c>
      <c r="Y110" t="s">
        <v>253</v>
      </c>
      <c r="AA110" t="s">
        <v>245</v>
      </c>
      <c r="AB110" t="s">
        <v>1488</v>
      </c>
      <c r="AC110" t="s">
        <v>865</v>
      </c>
      <c r="AD110" s="56">
        <v>118.666666666667</v>
      </c>
      <c r="AE110" t="s">
        <v>251</v>
      </c>
      <c r="AF110" t="s">
        <v>1061</v>
      </c>
      <c r="AG110" s="53" t="s">
        <v>431</v>
      </c>
      <c r="AH110" t="s">
        <v>1029</v>
      </c>
      <c r="AI110" s="53" t="s">
        <v>432</v>
      </c>
    </row>
    <row r="111" spans="1:35" x14ac:dyDescent="0.25">
      <c r="A111" t="s">
        <v>245</v>
      </c>
      <c r="B111" t="s">
        <v>986</v>
      </c>
      <c r="C111" t="s">
        <v>987</v>
      </c>
      <c r="D111" t="s">
        <v>1000</v>
      </c>
      <c r="E111" s="53" t="s">
        <v>430</v>
      </c>
      <c r="F111" s="54">
        <v>5124</v>
      </c>
      <c r="G111" t="s">
        <v>251</v>
      </c>
      <c r="H111" s="54">
        <v>6347477353043650</v>
      </c>
      <c r="I111" s="53" t="s">
        <v>432</v>
      </c>
      <c r="K111" t="s">
        <v>245</v>
      </c>
      <c r="L111" t="s">
        <v>1003</v>
      </c>
      <c r="M111" t="s">
        <v>865</v>
      </c>
      <c r="N111">
        <v>410</v>
      </c>
      <c r="O111" t="s">
        <v>251</v>
      </c>
      <c r="P111" t="s">
        <v>1030</v>
      </c>
      <c r="Q111" s="53" t="s">
        <v>430</v>
      </c>
      <c r="R111" t="s">
        <v>436</v>
      </c>
      <c r="S111" t="s">
        <v>249</v>
      </c>
      <c r="T111" s="56">
        <f t="shared" ca="1" si="1"/>
        <v>35.337567837525519</v>
      </c>
      <c r="U111" t="s">
        <v>251</v>
      </c>
      <c r="V111" t="s">
        <v>1000</v>
      </c>
      <c r="W111" s="53" t="s">
        <v>430</v>
      </c>
      <c r="X111" s="54">
        <v>5124</v>
      </c>
      <c r="Y111" t="s">
        <v>253</v>
      </c>
      <c r="AA111" t="s">
        <v>245</v>
      </c>
      <c r="AB111" t="s">
        <v>1488</v>
      </c>
      <c r="AC111" t="s">
        <v>865</v>
      </c>
      <c r="AD111" s="56">
        <v>120.166666666667</v>
      </c>
      <c r="AE111" t="s">
        <v>251</v>
      </c>
      <c r="AF111" t="s">
        <v>1062</v>
      </c>
      <c r="AG111" s="53" t="s">
        <v>431</v>
      </c>
      <c r="AH111" t="s">
        <v>1030</v>
      </c>
      <c r="AI111" s="53" t="s">
        <v>432</v>
      </c>
    </row>
    <row r="112" spans="1:35" x14ac:dyDescent="0.25">
      <c r="A112" t="s">
        <v>245</v>
      </c>
      <c r="B112" t="s">
        <v>986</v>
      </c>
      <c r="C112" t="s">
        <v>987</v>
      </c>
      <c r="D112" t="s">
        <v>1001</v>
      </c>
      <c r="E112" s="53" t="s">
        <v>430</v>
      </c>
      <c r="F112">
        <v>5127</v>
      </c>
      <c r="G112" t="s">
        <v>251</v>
      </c>
      <c r="H112" s="54">
        <v>6347477353043650</v>
      </c>
      <c r="I112" s="53" t="s">
        <v>432</v>
      </c>
      <c r="K112" t="s">
        <v>245</v>
      </c>
      <c r="L112" t="s">
        <v>1003</v>
      </c>
      <c r="M112" t="s">
        <v>865</v>
      </c>
      <c r="N112">
        <v>411</v>
      </c>
      <c r="O112" t="s">
        <v>251</v>
      </c>
      <c r="P112" t="s">
        <v>1031</v>
      </c>
      <c r="Q112" s="53" t="s">
        <v>430</v>
      </c>
      <c r="R112">
        <v>51</v>
      </c>
      <c r="S112" t="s">
        <v>249</v>
      </c>
      <c r="T112" s="56">
        <f t="shared" ca="1" si="1"/>
        <v>46.753260229036066</v>
      </c>
      <c r="U112" t="s">
        <v>251</v>
      </c>
      <c r="V112" t="s">
        <v>1001</v>
      </c>
      <c r="W112" s="53" t="s">
        <v>430</v>
      </c>
      <c r="X112">
        <v>5127</v>
      </c>
      <c r="Y112" t="s">
        <v>253</v>
      </c>
      <c r="AA112" t="s">
        <v>245</v>
      </c>
      <c r="AB112" t="s">
        <v>1488</v>
      </c>
      <c r="AC112" t="s">
        <v>865</v>
      </c>
      <c r="AD112" s="56">
        <v>121.666666666667</v>
      </c>
      <c r="AE112" t="s">
        <v>251</v>
      </c>
      <c r="AF112" t="s">
        <v>1063</v>
      </c>
      <c r="AG112" s="53" t="s">
        <v>431</v>
      </c>
      <c r="AH112" t="s">
        <v>1031</v>
      </c>
      <c r="AI112" s="53" t="s">
        <v>432</v>
      </c>
    </row>
    <row r="113" spans="1:35" x14ac:dyDescent="0.25">
      <c r="A113" t="s">
        <v>245</v>
      </c>
      <c r="B113" t="s">
        <v>986</v>
      </c>
      <c r="C113" t="s">
        <v>987</v>
      </c>
      <c r="D113" t="s">
        <v>994</v>
      </c>
      <c r="E113" s="53" t="s">
        <v>430</v>
      </c>
      <c r="F113" s="54">
        <v>5130</v>
      </c>
      <c r="G113" t="s">
        <v>251</v>
      </c>
      <c r="H113" s="54">
        <v>8786508273549710</v>
      </c>
      <c r="I113" s="53" t="s">
        <v>432</v>
      </c>
      <c r="K113" t="s">
        <v>245</v>
      </c>
      <c r="L113" t="s">
        <v>1003</v>
      </c>
      <c r="M113" t="s">
        <v>865</v>
      </c>
      <c r="N113">
        <v>412</v>
      </c>
      <c r="O113" t="s">
        <v>251</v>
      </c>
      <c r="P113" t="s">
        <v>1005</v>
      </c>
      <c r="Q113" s="53" t="s">
        <v>430</v>
      </c>
      <c r="R113" t="s">
        <v>436</v>
      </c>
      <c r="S113" t="s">
        <v>249</v>
      </c>
      <c r="T113" s="56">
        <f t="shared" ca="1" si="1"/>
        <v>69.363762941171274</v>
      </c>
      <c r="U113" t="s">
        <v>251</v>
      </c>
      <c r="V113" t="s">
        <v>994</v>
      </c>
      <c r="W113" s="53" t="s">
        <v>430</v>
      </c>
      <c r="X113" s="54">
        <v>5130</v>
      </c>
      <c r="Y113" t="s">
        <v>253</v>
      </c>
      <c r="AA113" t="s">
        <v>245</v>
      </c>
      <c r="AB113" t="s">
        <v>1488</v>
      </c>
      <c r="AC113" t="s">
        <v>865</v>
      </c>
      <c r="AD113" s="56">
        <v>123.166666666667</v>
      </c>
      <c r="AE113" t="s">
        <v>251</v>
      </c>
      <c r="AF113" t="s">
        <v>1061</v>
      </c>
      <c r="AG113" s="53" t="s">
        <v>431</v>
      </c>
      <c r="AH113" t="s">
        <v>1005</v>
      </c>
      <c r="AI113" s="53" t="s">
        <v>432</v>
      </c>
    </row>
    <row r="114" spans="1:35" x14ac:dyDescent="0.25">
      <c r="A114" t="s">
        <v>245</v>
      </c>
      <c r="B114" t="s">
        <v>986</v>
      </c>
      <c r="C114" t="s">
        <v>987</v>
      </c>
      <c r="D114" t="s">
        <v>988</v>
      </c>
      <c r="E114" s="53" t="s">
        <v>430</v>
      </c>
      <c r="F114">
        <v>5133</v>
      </c>
      <c r="G114" t="s">
        <v>251</v>
      </c>
      <c r="H114" s="54">
        <v>9749922363507540</v>
      </c>
      <c r="I114" s="53" t="s">
        <v>432</v>
      </c>
      <c r="K114" t="s">
        <v>245</v>
      </c>
      <c r="L114" t="s">
        <v>1003</v>
      </c>
      <c r="M114" t="s">
        <v>865</v>
      </c>
      <c r="N114">
        <v>413</v>
      </c>
      <c r="O114" t="s">
        <v>251</v>
      </c>
      <c r="P114" t="s">
        <v>1006</v>
      </c>
      <c r="Q114" s="53" t="s">
        <v>430</v>
      </c>
      <c r="R114" t="s">
        <v>436</v>
      </c>
      <c r="S114" t="s">
        <v>249</v>
      </c>
      <c r="T114" s="56">
        <f t="shared" ca="1" si="1"/>
        <v>64.93010706871911</v>
      </c>
      <c r="U114" t="s">
        <v>251</v>
      </c>
      <c r="V114" t="s">
        <v>988</v>
      </c>
      <c r="W114" s="53" t="s">
        <v>430</v>
      </c>
      <c r="X114">
        <v>5133</v>
      </c>
      <c r="Y114" t="s">
        <v>253</v>
      </c>
      <c r="AA114" t="s">
        <v>245</v>
      </c>
      <c r="AB114" t="s">
        <v>1488</v>
      </c>
      <c r="AC114" t="s">
        <v>865</v>
      </c>
      <c r="AD114" s="56">
        <v>124.666666666667</v>
      </c>
      <c r="AE114" t="s">
        <v>251</v>
      </c>
      <c r="AF114" t="s">
        <v>1064</v>
      </c>
      <c r="AG114" s="53" t="s">
        <v>431</v>
      </c>
      <c r="AH114" t="s">
        <v>1006</v>
      </c>
      <c r="AI114" s="53" t="s">
        <v>432</v>
      </c>
    </row>
    <row r="115" spans="1:35" x14ac:dyDescent="0.25">
      <c r="A115" t="s">
        <v>245</v>
      </c>
      <c r="B115" t="s">
        <v>986</v>
      </c>
      <c r="C115" t="s">
        <v>987</v>
      </c>
      <c r="D115" t="s">
        <v>989</v>
      </c>
      <c r="E115" s="53" t="s">
        <v>430</v>
      </c>
      <c r="F115" s="54">
        <v>5136</v>
      </c>
      <c r="G115" t="s">
        <v>251</v>
      </c>
      <c r="H115" s="54">
        <v>2713336453465360</v>
      </c>
      <c r="I115" s="53" t="s">
        <v>432</v>
      </c>
      <c r="K115" t="s">
        <v>245</v>
      </c>
      <c r="L115" t="s">
        <v>1003</v>
      </c>
      <c r="M115" t="s">
        <v>865</v>
      </c>
      <c r="N115">
        <v>414</v>
      </c>
      <c r="O115" t="s">
        <v>251</v>
      </c>
      <c r="P115" t="s">
        <v>1007</v>
      </c>
      <c r="Q115" s="53" t="s">
        <v>430</v>
      </c>
      <c r="R115" t="s">
        <v>436</v>
      </c>
      <c r="S115" t="s">
        <v>249</v>
      </c>
      <c r="T115" s="56">
        <f t="shared" ca="1" si="1"/>
        <v>49.171563716344345</v>
      </c>
      <c r="U115" t="s">
        <v>251</v>
      </c>
      <c r="V115" t="s">
        <v>989</v>
      </c>
      <c r="W115" s="53" t="s">
        <v>430</v>
      </c>
      <c r="X115" s="54">
        <v>5136</v>
      </c>
      <c r="Y115" t="s">
        <v>253</v>
      </c>
      <c r="AA115" t="s">
        <v>245</v>
      </c>
      <c r="AB115" t="s">
        <v>1488</v>
      </c>
      <c r="AC115" t="s">
        <v>865</v>
      </c>
      <c r="AD115" s="56">
        <v>126.166666666667</v>
      </c>
      <c r="AE115" t="s">
        <v>251</v>
      </c>
      <c r="AF115" t="s">
        <v>1037</v>
      </c>
      <c r="AG115" s="53" t="s">
        <v>431</v>
      </c>
      <c r="AH115" t="s">
        <v>1007</v>
      </c>
      <c r="AI115" s="53" t="s">
        <v>432</v>
      </c>
    </row>
    <row r="116" spans="1:35" x14ac:dyDescent="0.25">
      <c r="A116" t="s">
        <v>245</v>
      </c>
      <c r="B116" t="s">
        <v>986</v>
      </c>
      <c r="C116" t="s">
        <v>987</v>
      </c>
      <c r="D116" t="s">
        <v>990</v>
      </c>
      <c r="E116" s="53" t="s">
        <v>430</v>
      </c>
      <c r="F116">
        <v>5139</v>
      </c>
      <c r="G116" t="s">
        <v>251</v>
      </c>
      <c r="H116" s="54">
        <v>3676750543423190</v>
      </c>
      <c r="I116" s="53" t="s">
        <v>432</v>
      </c>
      <c r="K116" t="s">
        <v>245</v>
      </c>
      <c r="L116" t="s">
        <v>1003</v>
      </c>
      <c r="M116" t="s">
        <v>865</v>
      </c>
      <c r="N116">
        <v>415</v>
      </c>
      <c r="O116" t="s">
        <v>251</v>
      </c>
      <c r="P116" t="s">
        <v>1008</v>
      </c>
      <c r="Q116" s="53" t="s">
        <v>430</v>
      </c>
      <c r="R116" t="s">
        <v>436</v>
      </c>
      <c r="S116" t="s">
        <v>249</v>
      </c>
      <c r="T116" s="56">
        <f t="shared" ca="1" si="1"/>
        <v>32.577918482105098</v>
      </c>
      <c r="U116" t="s">
        <v>251</v>
      </c>
      <c r="V116" t="s">
        <v>990</v>
      </c>
      <c r="W116" s="53" t="s">
        <v>430</v>
      </c>
      <c r="X116">
        <v>5139</v>
      </c>
      <c r="Y116" t="s">
        <v>253</v>
      </c>
      <c r="AA116" t="s">
        <v>245</v>
      </c>
      <c r="AB116" t="s">
        <v>1488</v>
      </c>
      <c r="AC116" t="s">
        <v>865</v>
      </c>
      <c r="AD116" s="56">
        <v>127.666666666667</v>
      </c>
      <c r="AE116" t="s">
        <v>251</v>
      </c>
      <c r="AF116" t="s">
        <v>1033</v>
      </c>
      <c r="AG116" s="53" t="s">
        <v>431</v>
      </c>
      <c r="AH116" t="s">
        <v>1008</v>
      </c>
      <c r="AI116" s="53" t="s">
        <v>432</v>
      </c>
    </row>
    <row r="117" spans="1:35" x14ac:dyDescent="0.25">
      <c r="A117" t="s">
        <v>245</v>
      </c>
      <c r="B117" t="s">
        <v>986</v>
      </c>
      <c r="C117" t="s">
        <v>987</v>
      </c>
      <c r="D117" t="s">
        <v>991</v>
      </c>
      <c r="E117" s="53" t="s">
        <v>430</v>
      </c>
      <c r="F117" s="54">
        <v>5142</v>
      </c>
      <c r="G117" t="s">
        <v>251</v>
      </c>
      <c r="H117" s="54">
        <v>2640164633381020</v>
      </c>
      <c r="I117" s="53" t="s">
        <v>432</v>
      </c>
      <c r="K117" t="s">
        <v>245</v>
      </c>
      <c r="L117" t="s">
        <v>1003</v>
      </c>
      <c r="M117" t="s">
        <v>865</v>
      </c>
      <c r="N117">
        <v>416</v>
      </c>
      <c r="O117" t="s">
        <v>251</v>
      </c>
      <c r="P117" t="s">
        <v>1009</v>
      </c>
      <c r="Q117" s="53" t="s">
        <v>430</v>
      </c>
      <c r="R117" t="s">
        <v>436</v>
      </c>
      <c r="S117" t="s">
        <v>249</v>
      </c>
      <c r="T117" s="56">
        <f t="shared" ca="1" si="1"/>
        <v>87.853806018863949</v>
      </c>
      <c r="U117" t="s">
        <v>251</v>
      </c>
      <c r="V117" t="s">
        <v>991</v>
      </c>
      <c r="W117" s="53" t="s">
        <v>430</v>
      </c>
      <c r="X117" s="54">
        <v>5142</v>
      </c>
      <c r="Y117" t="s">
        <v>253</v>
      </c>
      <c r="AA117" t="s">
        <v>245</v>
      </c>
      <c r="AB117" t="s">
        <v>1488</v>
      </c>
      <c r="AC117" t="s">
        <v>865</v>
      </c>
      <c r="AD117" s="56">
        <v>129.166666666667</v>
      </c>
      <c r="AE117" t="s">
        <v>251</v>
      </c>
      <c r="AF117" t="s">
        <v>1034</v>
      </c>
      <c r="AG117" s="53" t="s">
        <v>431</v>
      </c>
      <c r="AH117" t="s">
        <v>1009</v>
      </c>
      <c r="AI117" s="53" t="s">
        <v>432</v>
      </c>
    </row>
    <row r="118" spans="1:35" x14ac:dyDescent="0.25">
      <c r="A118" t="s">
        <v>245</v>
      </c>
      <c r="B118" t="s">
        <v>986</v>
      </c>
      <c r="C118" t="s">
        <v>987</v>
      </c>
      <c r="D118" t="s">
        <v>992</v>
      </c>
      <c r="E118" s="53" t="s">
        <v>430</v>
      </c>
      <c r="F118">
        <v>5145</v>
      </c>
      <c r="G118" t="s">
        <v>251</v>
      </c>
      <c r="H118" s="54">
        <v>4603578723338850</v>
      </c>
      <c r="I118" s="53" t="s">
        <v>432</v>
      </c>
      <c r="K118" t="s">
        <v>245</v>
      </c>
      <c r="L118" t="s">
        <v>1003</v>
      </c>
      <c r="M118" t="s">
        <v>865</v>
      </c>
      <c r="N118">
        <v>417</v>
      </c>
      <c r="O118" t="s">
        <v>251</v>
      </c>
      <c r="P118" t="s">
        <v>1010</v>
      </c>
      <c r="Q118" s="53" t="s">
        <v>430</v>
      </c>
      <c r="R118" t="s">
        <v>436</v>
      </c>
      <c r="S118" t="s">
        <v>249</v>
      </c>
      <c r="T118" s="56">
        <f t="shared" ca="1" si="1"/>
        <v>86.345714994938263</v>
      </c>
      <c r="U118" t="s">
        <v>251</v>
      </c>
      <c r="V118" t="s">
        <v>992</v>
      </c>
      <c r="W118" s="53" t="s">
        <v>430</v>
      </c>
      <c r="X118">
        <v>5145</v>
      </c>
      <c r="Y118" t="s">
        <v>253</v>
      </c>
      <c r="AA118" t="s">
        <v>245</v>
      </c>
      <c r="AB118" t="s">
        <v>1488</v>
      </c>
      <c r="AC118" t="s">
        <v>865</v>
      </c>
      <c r="AD118" s="56">
        <v>130.666666666667</v>
      </c>
      <c r="AE118" t="s">
        <v>251</v>
      </c>
      <c r="AF118" t="s">
        <v>1035</v>
      </c>
      <c r="AG118" s="53" t="s">
        <v>431</v>
      </c>
      <c r="AH118" t="s">
        <v>1010</v>
      </c>
      <c r="AI118" s="53" t="s">
        <v>432</v>
      </c>
    </row>
    <row r="119" spans="1:35" x14ac:dyDescent="0.25">
      <c r="A119" t="s">
        <v>245</v>
      </c>
      <c r="B119" t="s">
        <v>986</v>
      </c>
      <c r="C119" t="s">
        <v>987</v>
      </c>
      <c r="D119" t="s">
        <v>993</v>
      </c>
      <c r="E119" s="53" t="s">
        <v>430</v>
      </c>
      <c r="F119" s="54">
        <v>5148</v>
      </c>
      <c r="G119" t="s">
        <v>251</v>
      </c>
      <c r="H119" s="54">
        <v>6566992813296680</v>
      </c>
      <c r="I119" s="53" t="s">
        <v>432</v>
      </c>
      <c r="K119" t="s">
        <v>245</v>
      </c>
      <c r="L119" t="s">
        <v>1003</v>
      </c>
      <c r="M119" t="s">
        <v>865</v>
      </c>
      <c r="N119">
        <v>418</v>
      </c>
      <c r="O119" t="s">
        <v>251</v>
      </c>
      <c r="P119" t="s">
        <v>1011</v>
      </c>
      <c r="Q119" s="53" t="s">
        <v>430</v>
      </c>
      <c r="R119" t="s">
        <v>436</v>
      </c>
      <c r="S119" t="s">
        <v>249</v>
      </c>
      <c r="T119" s="56">
        <f t="shared" ca="1" si="1"/>
        <v>63.230176456205498</v>
      </c>
      <c r="U119" t="s">
        <v>251</v>
      </c>
      <c r="V119" t="s">
        <v>993</v>
      </c>
      <c r="W119" s="53" t="s">
        <v>430</v>
      </c>
      <c r="X119" s="54">
        <v>5148</v>
      </c>
      <c r="Y119" t="s">
        <v>253</v>
      </c>
      <c r="AA119" t="s">
        <v>245</v>
      </c>
      <c r="AB119" t="s">
        <v>1488</v>
      </c>
      <c r="AC119" t="s">
        <v>865</v>
      </c>
      <c r="AD119" s="56">
        <v>132.166666666667</v>
      </c>
      <c r="AE119" t="s">
        <v>251</v>
      </c>
      <c r="AF119" t="s">
        <v>1036</v>
      </c>
      <c r="AG119" s="53" t="s">
        <v>431</v>
      </c>
      <c r="AH119" t="s">
        <v>1011</v>
      </c>
      <c r="AI119" s="53" t="s">
        <v>432</v>
      </c>
    </row>
    <row r="120" spans="1:35" x14ac:dyDescent="0.25">
      <c r="A120" t="s">
        <v>245</v>
      </c>
      <c r="B120" t="s">
        <v>986</v>
      </c>
      <c r="C120" t="s">
        <v>987</v>
      </c>
      <c r="D120" t="s">
        <v>995</v>
      </c>
      <c r="E120" s="53" t="s">
        <v>430</v>
      </c>
      <c r="F120">
        <v>5151</v>
      </c>
      <c r="G120" t="s">
        <v>251</v>
      </c>
      <c r="H120" s="54">
        <v>7530406903254510</v>
      </c>
      <c r="I120" s="53" t="s">
        <v>432</v>
      </c>
      <c r="K120" t="s">
        <v>245</v>
      </c>
      <c r="L120" t="s">
        <v>1003</v>
      </c>
      <c r="M120" t="s">
        <v>865</v>
      </c>
      <c r="N120">
        <v>419</v>
      </c>
      <c r="O120" t="s">
        <v>251</v>
      </c>
      <c r="P120" t="s">
        <v>1012</v>
      </c>
      <c r="Q120" s="53" t="s">
        <v>430</v>
      </c>
      <c r="R120" t="s">
        <v>436</v>
      </c>
      <c r="S120" t="s">
        <v>249</v>
      </c>
      <c r="T120" s="56">
        <f t="shared" ca="1" si="1"/>
        <v>5.7915370730028393</v>
      </c>
      <c r="U120" t="s">
        <v>251</v>
      </c>
      <c r="V120" t="s">
        <v>995</v>
      </c>
      <c r="W120" s="53" t="s">
        <v>430</v>
      </c>
      <c r="X120">
        <v>5151</v>
      </c>
      <c r="Y120" t="s">
        <v>253</v>
      </c>
      <c r="AA120" t="s">
        <v>245</v>
      </c>
      <c r="AB120" t="s">
        <v>1488</v>
      </c>
      <c r="AC120" t="s">
        <v>865</v>
      </c>
      <c r="AD120" s="56">
        <v>133.666666666667</v>
      </c>
      <c r="AE120" t="s">
        <v>251</v>
      </c>
      <c r="AF120" t="s">
        <v>1038</v>
      </c>
      <c r="AG120" s="53" t="s">
        <v>431</v>
      </c>
      <c r="AH120" t="s">
        <v>1012</v>
      </c>
      <c r="AI120" s="53" t="s">
        <v>432</v>
      </c>
    </row>
    <row r="121" spans="1:35" x14ac:dyDescent="0.25">
      <c r="A121" t="s">
        <v>245</v>
      </c>
      <c r="B121" t="s">
        <v>986</v>
      </c>
      <c r="C121" t="s">
        <v>987</v>
      </c>
      <c r="D121" t="s">
        <v>996</v>
      </c>
      <c r="E121" s="53" t="s">
        <v>430</v>
      </c>
      <c r="F121" s="54">
        <v>5034</v>
      </c>
      <c r="G121" t="s">
        <v>251</v>
      </c>
      <c r="H121" s="54">
        <v>8493820993212340</v>
      </c>
      <c r="I121" s="53" t="s">
        <v>432</v>
      </c>
      <c r="K121" t="s">
        <v>245</v>
      </c>
      <c r="L121" t="s">
        <v>1003</v>
      </c>
      <c r="M121" t="s">
        <v>865</v>
      </c>
      <c r="N121">
        <v>420</v>
      </c>
      <c r="O121" t="s">
        <v>251</v>
      </c>
      <c r="P121" t="s">
        <v>1013</v>
      </c>
      <c r="Q121" s="53" t="s">
        <v>430</v>
      </c>
      <c r="R121" t="s">
        <v>436</v>
      </c>
      <c r="S121" t="s">
        <v>249</v>
      </c>
      <c r="T121" s="56">
        <f t="shared" ca="1" si="1"/>
        <v>36.560211113397877</v>
      </c>
      <c r="U121" t="s">
        <v>251</v>
      </c>
      <c r="V121" t="s">
        <v>996</v>
      </c>
      <c r="W121" s="53" t="s">
        <v>430</v>
      </c>
      <c r="X121" s="54">
        <v>5034</v>
      </c>
      <c r="Y121" t="s">
        <v>253</v>
      </c>
      <c r="AA121" t="s">
        <v>245</v>
      </c>
      <c r="AB121" t="s">
        <v>1488</v>
      </c>
      <c r="AC121" t="s">
        <v>865</v>
      </c>
      <c r="AD121" s="56">
        <v>135.166666666667</v>
      </c>
      <c r="AE121" t="s">
        <v>251</v>
      </c>
      <c r="AF121" t="s">
        <v>1039</v>
      </c>
      <c r="AG121" s="53" t="s">
        <v>431</v>
      </c>
      <c r="AH121" t="s">
        <v>1013</v>
      </c>
      <c r="AI121" s="53" t="s">
        <v>432</v>
      </c>
    </row>
    <row r="122" spans="1:35" x14ac:dyDescent="0.25">
      <c r="A122" t="s">
        <v>245</v>
      </c>
      <c r="B122" t="s">
        <v>986</v>
      </c>
      <c r="C122" t="s">
        <v>987</v>
      </c>
      <c r="D122" t="s">
        <v>997</v>
      </c>
      <c r="E122" s="53" t="s">
        <v>430</v>
      </c>
      <c r="F122">
        <v>5037</v>
      </c>
      <c r="G122" t="s">
        <v>251</v>
      </c>
      <c r="H122" s="54">
        <v>5457235083170170</v>
      </c>
      <c r="I122" s="53" t="s">
        <v>432</v>
      </c>
      <c r="K122" t="s">
        <v>245</v>
      </c>
      <c r="L122" t="s">
        <v>1003</v>
      </c>
      <c r="M122" t="s">
        <v>865</v>
      </c>
      <c r="N122">
        <v>421</v>
      </c>
      <c r="O122" t="s">
        <v>251</v>
      </c>
      <c r="P122" t="s">
        <v>1014</v>
      </c>
      <c r="Q122" s="53" t="s">
        <v>430</v>
      </c>
      <c r="R122" t="s">
        <v>436</v>
      </c>
      <c r="S122" t="s">
        <v>249</v>
      </c>
      <c r="T122" s="56">
        <f t="shared" ca="1" si="1"/>
        <v>34.997041840111734</v>
      </c>
      <c r="U122" t="s">
        <v>251</v>
      </c>
      <c r="V122" t="s">
        <v>997</v>
      </c>
      <c r="W122" s="53" t="s">
        <v>430</v>
      </c>
      <c r="X122">
        <v>5037</v>
      </c>
      <c r="Y122" t="s">
        <v>253</v>
      </c>
      <c r="AA122" t="s">
        <v>245</v>
      </c>
      <c r="AB122" t="s">
        <v>1488</v>
      </c>
      <c r="AC122" t="s">
        <v>865</v>
      </c>
      <c r="AD122" s="56">
        <v>136.666666666667</v>
      </c>
      <c r="AE122" t="s">
        <v>251</v>
      </c>
      <c r="AF122" t="s">
        <v>1077</v>
      </c>
      <c r="AG122" s="53" t="s">
        <v>431</v>
      </c>
      <c r="AH122" t="s">
        <v>1014</v>
      </c>
      <c r="AI122" s="53" t="s">
        <v>432</v>
      </c>
    </row>
    <row r="123" spans="1:35" x14ac:dyDescent="0.25">
      <c r="A123" t="s">
        <v>245</v>
      </c>
      <c r="B123" t="s">
        <v>986</v>
      </c>
      <c r="C123" t="s">
        <v>987</v>
      </c>
      <c r="D123" t="s">
        <v>998</v>
      </c>
      <c r="E123" s="53" t="s">
        <v>430</v>
      </c>
      <c r="F123" s="54">
        <v>5040</v>
      </c>
      <c r="G123" t="s">
        <v>251</v>
      </c>
      <c r="H123" s="54">
        <v>1420649173128000</v>
      </c>
      <c r="I123" s="53" t="s">
        <v>432</v>
      </c>
      <c r="K123" t="s">
        <v>245</v>
      </c>
      <c r="L123" t="s">
        <v>1003</v>
      </c>
      <c r="M123" t="s">
        <v>865</v>
      </c>
      <c r="N123">
        <v>422</v>
      </c>
      <c r="O123" t="s">
        <v>251</v>
      </c>
      <c r="P123" t="s">
        <v>1015</v>
      </c>
      <c r="Q123" s="53" t="s">
        <v>430</v>
      </c>
      <c r="R123" t="s">
        <v>436</v>
      </c>
      <c r="S123" t="s">
        <v>249</v>
      </c>
      <c r="T123" s="56">
        <f t="shared" ca="1" si="1"/>
        <v>77.572892981684831</v>
      </c>
      <c r="U123" t="s">
        <v>251</v>
      </c>
      <c r="V123" t="s">
        <v>998</v>
      </c>
      <c r="W123" s="53" t="s">
        <v>430</v>
      </c>
      <c r="X123" s="54">
        <v>5040</v>
      </c>
      <c r="Y123" t="s">
        <v>253</v>
      </c>
      <c r="AA123" t="s">
        <v>245</v>
      </c>
      <c r="AB123" t="s">
        <v>1488</v>
      </c>
      <c r="AC123" t="s">
        <v>865</v>
      </c>
      <c r="AD123" s="56">
        <v>138.166666666667</v>
      </c>
      <c r="AE123" t="s">
        <v>251</v>
      </c>
      <c r="AF123" t="s">
        <v>1107</v>
      </c>
      <c r="AG123" s="53" t="s">
        <v>431</v>
      </c>
      <c r="AH123" t="s">
        <v>1005</v>
      </c>
      <c r="AI123" s="53" t="s">
        <v>432</v>
      </c>
    </row>
    <row r="124" spans="1:35" x14ac:dyDescent="0.25">
      <c r="A124" t="s">
        <v>245</v>
      </c>
      <c r="B124" t="s">
        <v>986</v>
      </c>
      <c r="C124" t="s">
        <v>987</v>
      </c>
      <c r="D124" t="s">
        <v>1002</v>
      </c>
      <c r="E124" s="53" t="s">
        <v>430</v>
      </c>
      <c r="F124">
        <v>5043</v>
      </c>
      <c r="G124" t="s">
        <v>251</v>
      </c>
      <c r="H124" s="54">
        <v>7384063263085830</v>
      </c>
      <c r="I124" s="53" t="s">
        <v>432</v>
      </c>
      <c r="K124" t="s">
        <v>245</v>
      </c>
      <c r="L124" t="s">
        <v>1003</v>
      </c>
      <c r="M124" t="s">
        <v>865</v>
      </c>
      <c r="N124">
        <v>423</v>
      </c>
      <c r="O124" t="s">
        <v>251</v>
      </c>
      <c r="P124" t="s">
        <v>1016</v>
      </c>
      <c r="Q124" s="53" t="s">
        <v>430</v>
      </c>
      <c r="R124" t="s">
        <v>436</v>
      </c>
      <c r="S124" t="s">
        <v>249</v>
      </c>
      <c r="T124" s="56">
        <f t="shared" ca="1" si="1"/>
        <v>37.776876421610254</v>
      </c>
      <c r="U124" t="s">
        <v>251</v>
      </c>
      <c r="V124" t="s">
        <v>1002</v>
      </c>
      <c r="W124" s="53" t="s">
        <v>430</v>
      </c>
      <c r="X124">
        <v>5043</v>
      </c>
      <c r="Y124" t="s">
        <v>253</v>
      </c>
      <c r="AA124" t="s">
        <v>245</v>
      </c>
      <c r="AB124" t="s">
        <v>1488</v>
      </c>
      <c r="AC124" t="s">
        <v>865</v>
      </c>
      <c r="AD124" s="56">
        <v>139.666666666667</v>
      </c>
      <c r="AE124" t="s">
        <v>251</v>
      </c>
      <c r="AF124" t="s">
        <v>1108</v>
      </c>
      <c r="AG124" s="53" t="s">
        <v>431</v>
      </c>
      <c r="AH124" t="s">
        <v>1006</v>
      </c>
      <c r="AI124" s="53" t="s">
        <v>432</v>
      </c>
    </row>
    <row r="125" spans="1:35" x14ac:dyDescent="0.25">
      <c r="A125" t="s">
        <v>245</v>
      </c>
      <c r="B125" t="s">
        <v>986</v>
      </c>
      <c r="C125" t="s">
        <v>987</v>
      </c>
      <c r="D125" t="s">
        <v>1000</v>
      </c>
      <c r="E125" s="53" t="s">
        <v>430</v>
      </c>
      <c r="F125" s="54">
        <v>5046</v>
      </c>
      <c r="G125" t="s">
        <v>251</v>
      </c>
      <c r="H125" s="54">
        <v>6347477353043650</v>
      </c>
      <c r="I125" s="53" t="s">
        <v>432</v>
      </c>
      <c r="K125" t="s">
        <v>245</v>
      </c>
      <c r="L125" t="s">
        <v>1003</v>
      </c>
      <c r="M125" t="s">
        <v>865</v>
      </c>
      <c r="N125">
        <v>424</v>
      </c>
      <c r="O125" t="s">
        <v>251</v>
      </c>
      <c r="P125" t="s">
        <v>1017</v>
      </c>
      <c r="Q125" s="53" t="s">
        <v>430</v>
      </c>
      <c r="R125" t="s">
        <v>436</v>
      </c>
      <c r="S125" t="s">
        <v>249</v>
      </c>
      <c r="T125" s="56">
        <f t="shared" ca="1" si="1"/>
        <v>24.45151531427614</v>
      </c>
      <c r="U125" t="s">
        <v>251</v>
      </c>
      <c r="V125" t="s">
        <v>1000</v>
      </c>
      <c r="W125" s="53" t="s">
        <v>430</v>
      </c>
      <c r="X125" s="54">
        <v>5046</v>
      </c>
      <c r="Y125" t="s">
        <v>253</v>
      </c>
      <c r="AA125" t="s">
        <v>245</v>
      </c>
      <c r="AB125" t="s">
        <v>1488</v>
      </c>
      <c r="AC125" t="s">
        <v>865</v>
      </c>
      <c r="AD125" s="56">
        <v>141.166666666667</v>
      </c>
      <c r="AE125" t="s">
        <v>251</v>
      </c>
      <c r="AF125" t="s">
        <v>1109</v>
      </c>
      <c r="AG125" s="53" t="s">
        <v>431</v>
      </c>
      <c r="AH125" t="s">
        <v>1007</v>
      </c>
      <c r="AI125" s="53" t="s">
        <v>432</v>
      </c>
    </row>
    <row r="126" spans="1:35" x14ac:dyDescent="0.25">
      <c r="A126" t="s">
        <v>245</v>
      </c>
      <c r="B126" t="s">
        <v>986</v>
      </c>
      <c r="C126" t="s">
        <v>987</v>
      </c>
      <c r="D126" t="s">
        <v>1001</v>
      </c>
      <c r="E126" s="53" t="s">
        <v>430</v>
      </c>
      <c r="F126">
        <v>5049</v>
      </c>
      <c r="G126" t="s">
        <v>251</v>
      </c>
      <c r="H126" s="54">
        <v>6347477353043650</v>
      </c>
      <c r="I126" s="53" t="s">
        <v>432</v>
      </c>
      <c r="K126" t="s">
        <v>245</v>
      </c>
      <c r="L126" t="s">
        <v>1003</v>
      </c>
      <c r="M126" t="s">
        <v>865</v>
      </c>
      <c r="N126">
        <v>425</v>
      </c>
      <c r="O126" t="s">
        <v>251</v>
      </c>
      <c r="P126" t="s">
        <v>1018</v>
      </c>
      <c r="Q126" s="53" t="s">
        <v>430</v>
      </c>
      <c r="R126">
        <v>51</v>
      </c>
      <c r="S126" t="s">
        <v>249</v>
      </c>
      <c r="T126" s="56">
        <f t="shared" ca="1" si="1"/>
        <v>5.9587140428475793</v>
      </c>
      <c r="U126" t="s">
        <v>251</v>
      </c>
      <c r="V126" t="s">
        <v>1001</v>
      </c>
      <c r="W126" s="53" t="s">
        <v>430</v>
      </c>
      <c r="X126">
        <v>5049</v>
      </c>
      <c r="Y126" t="s">
        <v>253</v>
      </c>
      <c r="AA126" t="s">
        <v>245</v>
      </c>
      <c r="AB126" t="s">
        <v>1488</v>
      </c>
      <c r="AC126" t="s">
        <v>865</v>
      </c>
      <c r="AD126" s="56">
        <v>142.666666666667</v>
      </c>
      <c r="AE126" t="s">
        <v>251</v>
      </c>
      <c r="AF126" t="s">
        <v>1110</v>
      </c>
      <c r="AG126" s="53" t="s">
        <v>431</v>
      </c>
      <c r="AH126" t="s">
        <v>1008</v>
      </c>
      <c r="AI126" s="53" t="s">
        <v>432</v>
      </c>
    </row>
    <row r="127" spans="1:35" x14ac:dyDescent="0.25">
      <c r="A127" t="s">
        <v>245</v>
      </c>
      <c r="B127" t="s">
        <v>986</v>
      </c>
      <c r="C127" t="s">
        <v>987</v>
      </c>
      <c r="D127" t="s">
        <v>994</v>
      </c>
      <c r="E127" s="53" t="s">
        <v>430</v>
      </c>
      <c r="F127" s="54">
        <v>5052</v>
      </c>
      <c r="G127" t="s">
        <v>251</v>
      </c>
      <c r="H127" s="54">
        <v>6347477353043650</v>
      </c>
      <c r="I127" s="53" t="s">
        <v>432</v>
      </c>
      <c r="K127" t="s">
        <v>245</v>
      </c>
      <c r="L127" t="s">
        <v>1003</v>
      </c>
      <c r="M127" t="s">
        <v>865</v>
      </c>
      <c r="N127">
        <v>426</v>
      </c>
      <c r="O127" t="s">
        <v>251</v>
      </c>
      <c r="P127" t="s">
        <v>1019</v>
      </c>
      <c r="Q127" s="53" t="s">
        <v>430</v>
      </c>
      <c r="R127" t="s">
        <v>436</v>
      </c>
      <c r="S127" t="s">
        <v>249</v>
      </c>
      <c r="T127" s="56">
        <f t="shared" ca="1" si="1"/>
        <v>80.007543774922681</v>
      </c>
      <c r="U127" t="s">
        <v>251</v>
      </c>
      <c r="V127" t="s">
        <v>994</v>
      </c>
      <c r="W127" s="53" t="s">
        <v>430</v>
      </c>
      <c r="X127" s="54">
        <v>5052</v>
      </c>
      <c r="Y127" t="s">
        <v>253</v>
      </c>
      <c r="AA127" t="s">
        <v>245</v>
      </c>
      <c r="AB127" t="s">
        <v>1488</v>
      </c>
      <c r="AC127" t="s">
        <v>865</v>
      </c>
      <c r="AD127" s="56">
        <v>144.166666666667</v>
      </c>
      <c r="AE127" t="s">
        <v>251</v>
      </c>
      <c r="AF127" t="s">
        <v>1111</v>
      </c>
      <c r="AG127" s="53" t="s">
        <v>431</v>
      </c>
      <c r="AH127" t="s">
        <v>1009</v>
      </c>
      <c r="AI127" s="53" t="s">
        <v>432</v>
      </c>
    </row>
    <row r="128" spans="1:35" x14ac:dyDescent="0.25">
      <c r="A128" t="s">
        <v>245</v>
      </c>
      <c r="B128" t="s">
        <v>986</v>
      </c>
      <c r="C128" t="s">
        <v>987</v>
      </c>
      <c r="D128" t="s">
        <v>988</v>
      </c>
      <c r="E128" s="53" t="s">
        <v>430</v>
      </c>
      <c r="F128">
        <v>5055</v>
      </c>
      <c r="G128" t="s">
        <v>251</v>
      </c>
      <c r="H128" s="54">
        <v>6347477353043650</v>
      </c>
      <c r="I128" s="53" t="s">
        <v>432</v>
      </c>
      <c r="K128" t="s">
        <v>245</v>
      </c>
      <c r="L128" t="s">
        <v>1003</v>
      </c>
      <c r="M128" t="s">
        <v>865</v>
      </c>
      <c r="N128">
        <v>427</v>
      </c>
      <c r="O128" t="s">
        <v>251</v>
      </c>
      <c r="P128" t="s">
        <v>1020</v>
      </c>
      <c r="Q128" s="53" t="s">
        <v>430</v>
      </c>
      <c r="R128" t="s">
        <v>436</v>
      </c>
      <c r="S128" t="s">
        <v>249</v>
      </c>
      <c r="T128" s="56">
        <f t="shared" ca="1" si="1"/>
        <v>81.084368485915647</v>
      </c>
      <c r="U128" t="s">
        <v>251</v>
      </c>
      <c r="V128" t="s">
        <v>988</v>
      </c>
      <c r="W128" s="53" t="s">
        <v>430</v>
      </c>
      <c r="X128">
        <v>5055</v>
      </c>
      <c r="Y128" t="s">
        <v>253</v>
      </c>
      <c r="AA128" t="s">
        <v>245</v>
      </c>
      <c r="AB128" t="s">
        <v>1488</v>
      </c>
      <c r="AC128" t="s">
        <v>865</v>
      </c>
      <c r="AD128" s="56">
        <v>145.666666666667</v>
      </c>
      <c r="AE128" t="s">
        <v>251</v>
      </c>
      <c r="AF128" t="s">
        <v>1112</v>
      </c>
      <c r="AG128" s="53" t="s">
        <v>431</v>
      </c>
      <c r="AH128" t="s">
        <v>1010</v>
      </c>
      <c r="AI128" s="53" t="s">
        <v>432</v>
      </c>
    </row>
    <row r="129" spans="1:35" x14ac:dyDescent="0.25">
      <c r="A129" t="s">
        <v>245</v>
      </c>
      <c r="B129" t="s">
        <v>986</v>
      </c>
      <c r="C129" t="s">
        <v>987</v>
      </c>
      <c r="D129" t="s">
        <v>989</v>
      </c>
      <c r="E129" s="53" t="s">
        <v>430</v>
      </c>
      <c r="F129" s="54">
        <v>5058</v>
      </c>
      <c r="G129" t="s">
        <v>251</v>
      </c>
      <c r="H129" s="54">
        <v>8786508273549710</v>
      </c>
      <c r="I129" s="53" t="s">
        <v>432</v>
      </c>
      <c r="K129" t="s">
        <v>245</v>
      </c>
      <c r="L129" t="s">
        <v>1003</v>
      </c>
      <c r="M129" t="s">
        <v>865</v>
      </c>
      <c r="N129">
        <v>428</v>
      </c>
      <c r="O129" t="s">
        <v>251</v>
      </c>
      <c r="P129" t="s">
        <v>1021</v>
      </c>
      <c r="Q129" s="53" t="s">
        <v>430</v>
      </c>
      <c r="R129" t="s">
        <v>436</v>
      </c>
      <c r="S129" t="s">
        <v>249</v>
      </c>
      <c r="T129" s="56">
        <f t="shared" ca="1" si="1"/>
        <v>61.21597544987948</v>
      </c>
      <c r="U129" t="s">
        <v>251</v>
      </c>
      <c r="V129" t="s">
        <v>989</v>
      </c>
      <c r="W129" s="53" t="s">
        <v>430</v>
      </c>
      <c r="X129" s="54">
        <v>5058</v>
      </c>
      <c r="Y129" t="s">
        <v>253</v>
      </c>
      <c r="AA129" t="s">
        <v>245</v>
      </c>
      <c r="AB129" t="s">
        <v>1488</v>
      </c>
      <c r="AC129" t="s">
        <v>865</v>
      </c>
      <c r="AD129" s="56">
        <v>147.166666666667</v>
      </c>
      <c r="AE129" t="s">
        <v>251</v>
      </c>
      <c r="AF129" t="s">
        <v>1113</v>
      </c>
      <c r="AG129" s="53" t="s">
        <v>431</v>
      </c>
      <c r="AH129" t="s">
        <v>1011</v>
      </c>
      <c r="AI129" s="53" t="s">
        <v>432</v>
      </c>
    </row>
    <row r="130" spans="1:35" x14ac:dyDescent="0.25">
      <c r="A130" t="s">
        <v>245</v>
      </c>
      <c r="B130" t="s">
        <v>986</v>
      </c>
      <c r="C130" t="s">
        <v>987</v>
      </c>
      <c r="D130" t="s">
        <v>990</v>
      </c>
      <c r="E130" s="53" t="s">
        <v>430</v>
      </c>
      <c r="F130">
        <v>5061</v>
      </c>
      <c r="G130" t="s">
        <v>251</v>
      </c>
      <c r="H130" s="54">
        <v>9749922363507540</v>
      </c>
      <c r="I130" s="53" t="s">
        <v>432</v>
      </c>
      <c r="K130" t="s">
        <v>245</v>
      </c>
      <c r="L130" t="s">
        <v>1003</v>
      </c>
      <c r="M130" t="s">
        <v>865</v>
      </c>
      <c r="N130">
        <v>429</v>
      </c>
      <c r="O130" t="s">
        <v>251</v>
      </c>
      <c r="P130" t="s">
        <v>1022</v>
      </c>
      <c r="Q130" s="53" t="s">
        <v>430</v>
      </c>
      <c r="R130">
        <v>52</v>
      </c>
      <c r="S130" t="s">
        <v>249</v>
      </c>
      <c r="T130" s="56">
        <f t="shared" ref="T130:T150" ca="1" si="2">RAND()*100</f>
        <v>46.546149204637935</v>
      </c>
      <c r="U130" t="s">
        <v>251</v>
      </c>
      <c r="V130" t="s">
        <v>990</v>
      </c>
      <c r="W130" s="53" t="s">
        <v>430</v>
      </c>
      <c r="X130">
        <v>5061</v>
      </c>
      <c r="Y130" t="s">
        <v>253</v>
      </c>
      <c r="AA130" t="s">
        <v>245</v>
      </c>
      <c r="AB130" t="s">
        <v>1488</v>
      </c>
      <c r="AC130" t="s">
        <v>865</v>
      </c>
      <c r="AD130" s="56">
        <v>148.666666666667</v>
      </c>
      <c r="AE130" t="s">
        <v>251</v>
      </c>
      <c r="AF130" t="s">
        <v>1114</v>
      </c>
      <c r="AG130" s="53" t="s">
        <v>431</v>
      </c>
      <c r="AH130" t="s">
        <v>1012</v>
      </c>
      <c r="AI130" s="53" t="s">
        <v>432</v>
      </c>
    </row>
    <row r="131" spans="1:35" x14ac:dyDescent="0.25">
      <c r="A131" t="s">
        <v>245</v>
      </c>
      <c r="B131" t="s">
        <v>986</v>
      </c>
      <c r="C131" t="s">
        <v>987</v>
      </c>
      <c r="D131" t="s">
        <v>991</v>
      </c>
      <c r="E131" s="53" t="s">
        <v>430</v>
      </c>
      <c r="F131" s="54">
        <v>5064</v>
      </c>
      <c r="G131" t="s">
        <v>251</v>
      </c>
      <c r="H131" s="54">
        <v>2713336453465360</v>
      </c>
      <c r="I131" s="53" t="s">
        <v>432</v>
      </c>
      <c r="K131" t="s">
        <v>245</v>
      </c>
      <c r="L131" t="s">
        <v>1003</v>
      </c>
      <c r="M131" t="s">
        <v>865</v>
      </c>
      <c r="N131">
        <v>430</v>
      </c>
      <c r="O131" t="s">
        <v>251</v>
      </c>
      <c r="P131" t="s">
        <v>1023</v>
      </c>
      <c r="Q131" s="53" t="s">
        <v>430</v>
      </c>
      <c r="R131" t="s">
        <v>436</v>
      </c>
      <c r="S131" t="s">
        <v>249</v>
      </c>
      <c r="T131" s="56">
        <f t="shared" ca="1" si="2"/>
        <v>2.2587641779913903</v>
      </c>
      <c r="U131" t="s">
        <v>251</v>
      </c>
      <c r="V131" t="s">
        <v>991</v>
      </c>
      <c r="W131" s="53" t="s">
        <v>430</v>
      </c>
      <c r="X131" s="54">
        <v>5064</v>
      </c>
      <c r="Y131" t="s">
        <v>253</v>
      </c>
      <c r="AA131" t="s">
        <v>245</v>
      </c>
      <c r="AB131" t="s">
        <v>1488</v>
      </c>
      <c r="AC131" t="s">
        <v>865</v>
      </c>
      <c r="AD131" s="56">
        <v>150.166666666667</v>
      </c>
      <c r="AE131" t="s">
        <v>251</v>
      </c>
      <c r="AF131" t="s">
        <v>1115</v>
      </c>
      <c r="AG131" s="53" t="s">
        <v>431</v>
      </c>
      <c r="AH131" t="s">
        <v>1013</v>
      </c>
      <c r="AI131" s="53" t="s">
        <v>432</v>
      </c>
    </row>
    <row r="132" spans="1:35" x14ac:dyDescent="0.25">
      <c r="A132" t="s">
        <v>245</v>
      </c>
      <c r="B132" t="s">
        <v>986</v>
      </c>
      <c r="C132" t="s">
        <v>987</v>
      </c>
      <c r="D132" t="s">
        <v>992</v>
      </c>
      <c r="E132" s="53" t="s">
        <v>430</v>
      </c>
      <c r="F132">
        <v>5067</v>
      </c>
      <c r="G132" t="s">
        <v>251</v>
      </c>
      <c r="H132" s="54">
        <v>3676750543423190</v>
      </c>
      <c r="I132" s="53" t="s">
        <v>432</v>
      </c>
      <c r="K132" t="s">
        <v>245</v>
      </c>
      <c r="L132" t="s">
        <v>1003</v>
      </c>
      <c r="M132" t="s">
        <v>865</v>
      </c>
      <c r="N132">
        <v>431</v>
      </c>
      <c r="O132" t="s">
        <v>251</v>
      </c>
      <c r="P132" t="s">
        <v>1004</v>
      </c>
      <c r="Q132" s="53" t="s">
        <v>430</v>
      </c>
      <c r="R132" t="s">
        <v>436</v>
      </c>
      <c r="S132" t="s">
        <v>249</v>
      </c>
      <c r="T132" s="56">
        <f t="shared" ca="1" si="2"/>
        <v>20.507266277712166</v>
      </c>
      <c r="U132" t="s">
        <v>251</v>
      </c>
      <c r="V132" t="s">
        <v>992</v>
      </c>
      <c r="W132" s="53" t="s">
        <v>430</v>
      </c>
      <c r="X132">
        <v>5067</v>
      </c>
      <c r="Y132" t="s">
        <v>253</v>
      </c>
      <c r="AA132" t="s">
        <v>245</v>
      </c>
      <c r="AB132" t="s">
        <v>1488</v>
      </c>
      <c r="AC132" t="s">
        <v>865</v>
      </c>
      <c r="AD132" s="56">
        <v>151.666666666667</v>
      </c>
      <c r="AE132" t="s">
        <v>251</v>
      </c>
      <c r="AF132" t="s">
        <v>1116</v>
      </c>
      <c r="AG132" s="53" t="s">
        <v>431</v>
      </c>
      <c r="AH132" t="s">
        <v>1014</v>
      </c>
      <c r="AI132" s="53" t="s">
        <v>432</v>
      </c>
    </row>
    <row r="133" spans="1:35" x14ac:dyDescent="0.25">
      <c r="A133" t="s">
        <v>245</v>
      </c>
      <c r="B133" t="s">
        <v>986</v>
      </c>
      <c r="C133" t="s">
        <v>987</v>
      </c>
      <c r="D133" t="s">
        <v>993</v>
      </c>
      <c r="E133" s="53" t="s">
        <v>430</v>
      </c>
      <c r="F133" s="54">
        <v>5070</v>
      </c>
      <c r="G133" t="s">
        <v>251</v>
      </c>
      <c r="H133" s="54">
        <v>2640164633381020</v>
      </c>
      <c r="I133" s="53" t="s">
        <v>432</v>
      </c>
      <c r="K133" t="s">
        <v>245</v>
      </c>
      <c r="L133" t="s">
        <v>1003</v>
      </c>
      <c r="M133" t="s">
        <v>865</v>
      </c>
      <c r="N133">
        <v>432</v>
      </c>
      <c r="O133" t="s">
        <v>251</v>
      </c>
      <c r="P133" t="s">
        <v>1024</v>
      </c>
      <c r="Q133" s="53" t="s">
        <v>430</v>
      </c>
      <c r="R133" t="s">
        <v>436</v>
      </c>
      <c r="S133" t="s">
        <v>249</v>
      </c>
      <c r="T133" s="56">
        <f t="shared" ca="1" si="2"/>
        <v>37.997886440263507</v>
      </c>
      <c r="U133" t="s">
        <v>251</v>
      </c>
      <c r="V133" t="s">
        <v>993</v>
      </c>
      <c r="W133" s="53" t="s">
        <v>430</v>
      </c>
      <c r="X133" s="54">
        <v>5070</v>
      </c>
      <c r="Y133" t="s">
        <v>253</v>
      </c>
      <c r="AA133" t="s">
        <v>245</v>
      </c>
      <c r="AB133" t="s">
        <v>1488</v>
      </c>
      <c r="AC133" t="s">
        <v>865</v>
      </c>
      <c r="AD133" s="56">
        <v>153.166666666667</v>
      </c>
      <c r="AE133" t="s">
        <v>251</v>
      </c>
      <c r="AF133" t="s">
        <v>1117</v>
      </c>
      <c r="AG133" s="53" t="s">
        <v>431</v>
      </c>
      <c r="AH133" t="s">
        <v>1015</v>
      </c>
      <c r="AI133" s="53" t="s">
        <v>432</v>
      </c>
    </row>
    <row r="134" spans="1:35" x14ac:dyDescent="0.25">
      <c r="A134" t="s">
        <v>245</v>
      </c>
      <c r="B134" t="s">
        <v>986</v>
      </c>
      <c r="C134" t="s">
        <v>987</v>
      </c>
      <c r="D134" t="s">
        <v>995</v>
      </c>
      <c r="E134" s="53" t="s">
        <v>430</v>
      </c>
      <c r="F134">
        <v>5073</v>
      </c>
      <c r="G134" t="s">
        <v>251</v>
      </c>
      <c r="H134" s="54">
        <v>4603578723338850</v>
      </c>
      <c r="I134" s="53" t="s">
        <v>432</v>
      </c>
      <c r="K134" t="s">
        <v>245</v>
      </c>
      <c r="L134" t="s">
        <v>1003</v>
      </c>
      <c r="M134" t="s">
        <v>865</v>
      </c>
      <c r="N134">
        <v>433</v>
      </c>
      <c r="O134" t="s">
        <v>251</v>
      </c>
      <c r="P134" t="s">
        <v>1025</v>
      </c>
      <c r="Q134" s="53" t="s">
        <v>430</v>
      </c>
      <c r="R134" t="s">
        <v>436</v>
      </c>
      <c r="S134" t="s">
        <v>249</v>
      </c>
      <c r="T134" s="56">
        <f t="shared" ca="1" si="2"/>
        <v>18.687789598072925</v>
      </c>
      <c r="U134" t="s">
        <v>251</v>
      </c>
      <c r="V134" t="s">
        <v>995</v>
      </c>
      <c r="W134" s="53" t="s">
        <v>430</v>
      </c>
      <c r="X134">
        <v>5073</v>
      </c>
      <c r="Y134" t="s">
        <v>253</v>
      </c>
      <c r="AA134" t="s">
        <v>245</v>
      </c>
      <c r="AB134" t="s">
        <v>1488</v>
      </c>
      <c r="AC134" t="s">
        <v>865</v>
      </c>
      <c r="AD134" s="56">
        <v>154.666666666667</v>
      </c>
      <c r="AE134" t="s">
        <v>251</v>
      </c>
      <c r="AF134" t="s">
        <v>1118</v>
      </c>
      <c r="AG134" s="53" t="s">
        <v>431</v>
      </c>
      <c r="AH134" t="s">
        <v>1016</v>
      </c>
      <c r="AI134" s="53" t="s">
        <v>432</v>
      </c>
    </row>
    <row r="135" spans="1:35" x14ac:dyDescent="0.25">
      <c r="A135" t="s">
        <v>245</v>
      </c>
      <c r="B135" t="s">
        <v>986</v>
      </c>
      <c r="C135" t="s">
        <v>987</v>
      </c>
      <c r="D135" t="s">
        <v>996</v>
      </c>
      <c r="E135" s="53" t="s">
        <v>430</v>
      </c>
      <c r="F135" s="54">
        <v>5076</v>
      </c>
      <c r="G135" t="s">
        <v>251</v>
      </c>
      <c r="H135" s="54">
        <v>6566992813296680</v>
      </c>
      <c r="I135" s="53" t="s">
        <v>432</v>
      </c>
      <c r="K135" t="s">
        <v>245</v>
      </c>
      <c r="L135" t="s">
        <v>1003</v>
      </c>
      <c r="M135" t="s">
        <v>865</v>
      </c>
      <c r="N135">
        <v>434</v>
      </c>
      <c r="O135" t="s">
        <v>251</v>
      </c>
      <c r="P135" t="s">
        <v>1026</v>
      </c>
      <c r="Q135" s="53" t="s">
        <v>430</v>
      </c>
      <c r="R135" t="s">
        <v>436</v>
      </c>
      <c r="S135" t="s">
        <v>249</v>
      </c>
      <c r="T135" s="56">
        <f t="shared" ca="1" si="2"/>
        <v>50.817214194017723</v>
      </c>
      <c r="U135" t="s">
        <v>251</v>
      </c>
      <c r="V135" t="s">
        <v>996</v>
      </c>
      <c r="W135" s="53" t="s">
        <v>430</v>
      </c>
      <c r="X135" s="54">
        <v>5076</v>
      </c>
      <c r="Y135" t="s">
        <v>253</v>
      </c>
      <c r="AA135" t="s">
        <v>245</v>
      </c>
      <c r="AB135" t="s">
        <v>1488</v>
      </c>
      <c r="AC135" t="s">
        <v>865</v>
      </c>
      <c r="AD135" s="56">
        <v>156.166666666667</v>
      </c>
      <c r="AE135" t="s">
        <v>251</v>
      </c>
      <c r="AF135" t="s">
        <v>1119</v>
      </c>
      <c r="AG135" s="53" t="s">
        <v>431</v>
      </c>
      <c r="AH135" t="s">
        <v>1017</v>
      </c>
      <c r="AI135" s="53" t="s">
        <v>432</v>
      </c>
    </row>
    <row r="136" spans="1:35" x14ac:dyDescent="0.25">
      <c r="A136" t="s">
        <v>245</v>
      </c>
      <c r="B136" t="s">
        <v>986</v>
      </c>
      <c r="C136" t="s">
        <v>987</v>
      </c>
      <c r="D136" t="s">
        <v>997</v>
      </c>
      <c r="E136" s="53" t="s">
        <v>430</v>
      </c>
      <c r="F136">
        <v>5079</v>
      </c>
      <c r="G136" t="s">
        <v>251</v>
      </c>
      <c r="H136" s="54">
        <v>7530406903254510</v>
      </c>
      <c r="I136" s="53" t="s">
        <v>432</v>
      </c>
      <c r="K136" t="s">
        <v>245</v>
      </c>
      <c r="L136" t="s">
        <v>1003</v>
      </c>
      <c r="M136" t="s">
        <v>865</v>
      </c>
      <c r="N136">
        <v>435</v>
      </c>
      <c r="O136" t="s">
        <v>251</v>
      </c>
      <c r="P136" t="s">
        <v>1027</v>
      </c>
      <c r="Q136" s="53" t="s">
        <v>430</v>
      </c>
      <c r="R136" t="s">
        <v>436</v>
      </c>
      <c r="S136" t="s">
        <v>249</v>
      </c>
      <c r="T136" s="56">
        <f t="shared" ca="1" si="2"/>
        <v>75.850867500816591</v>
      </c>
      <c r="U136" t="s">
        <v>251</v>
      </c>
      <c r="V136" t="s">
        <v>997</v>
      </c>
      <c r="W136" s="53" t="s">
        <v>430</v>
      </c>
      <c r="X136">
        <v>5079</v>
      </c>
      <c r="Y136" t="s">
        <v>253</v>
      </c>
      <c r="AA136" t="s">
        <v>245</v>
      </c>
      <c r="AB136" t="s">
        <v>1488</v>
      </c>
      <c r="AC136" t="s">
        <v>865</v>
      </c>
      <c r="AD136" s="56">
        <v>157.666666666667</v>
      </c>
      <c r="AE136" t="s">
        <v>251</v>
      </c>
      <c r="AF136" t="s">
        <v>1120</v>
      </c>
      <c r="AG136" s="53" t="s">
        <v>431</v>
      </c>
      <c r="AH136" t="s">
        <v>1018</v>
      </c>
      <c r="AI136" s="53" t="s">
        <v>432</v>
      </c>
    </row>
    <row r="137" spans="1:35" x14ac:dyDescent="0.25">
      <c r="A137" t="s">
        <v>245</v>
      </c>
      <c r="B137" t="s">
        <v>986</v>
      </c>
      <c r="C137" t="s">
        <v>987</v>
      </c>
      <c r="D137" t="s">
        <v>998</v>
      </c>
      <c r="E137" s="53" t="s">
        <v>430</v>
      </c>
      <c r="F137" s="54">
        <v>5082</v>
      </c>
      <c r="G137" t="s">
        <v>251</v>
      </c>
      <c r="H137" s="54">
        <v>8493820993212340</v>
      </c>
      <c r="I137" s="53" t="s">
        <v>432</v>
      </c>
      <c r="K137" t="s">
        <v>245</v>
      </c>
      <c r="L137" t="s">
        <v>1003</v>
      </c>
      <c r="M137" t="s">
        <v>865</v>
      </c>
      <c r="N137">
        <v>436</v>
      </c>
      <c r="O137" t="s">
        <v>251</v>
      </c>
      <c r="P137" t="s">
        <v>1028</v>
      </c>
      <c r="Q137" s="53" t="s">
        <v>430</v>
      </c>
      <c r="R137" t="s">
        <v>436</v>
      </c>
      <c r="S137" t="s">
        <v>249</v>
      </c>
      <c r="T137" s="56">
        <f t="shared" ca="1" si="2"/>
        <v>45.999906344282159</v>
      </c>
      <c r="U137" t="s">
        <v>251</v>
      </c>
      <c r="V137" t="s">
        <v>998</v>
      </c>
      <c r="W137" s="53" t="s">
        <v>430</v>
      </c>
      <c r="X137" s="54">
        <v>5082</v>
      </c>
      <c r="Y137" t="s">
        <v>253</v>
      </c>
      <c r="AA137" t="s">
        <v>245</v>
      </c>
      <c r="AB137" t="s">
        <v>1488</v>
      </c>
      <c r="AC137" t="s">
        <v>865</v>
      </c>
      <c r="AD137" s="56">
        <v>159.166666666667</v>
      </c>
      <c r="AE137" t="s">
        <v>251</v>
      </c>
      <c r="AF137" t="s">
        <v>1121</v>
      </c>
      <c r="AG137" s="53" t="s">
        <v>431</v>
      </c>
      <c r="AH137" t="s">
        <v>1019</v>
      </c>
      <c r="AI137" s="53" t="s">
        <v>432</v>
      </c>
    </row>
    <row r="138" spans="1:35" x14ac:dyDescent="0.25">
      <c r="A138" t="s">
        <v>245</v>
      </c>
      <c r="B138" t="s">
        <v>986</v>
      </c>
      <c r="C138" t="s">
        <v>987</v>
      </c>
      <c r="D138" t="s">
        <v>999</v>
      </c>
      <c r="E138" s="53" t="s">
        <v>430</v>
      </c>
      <c r="F138">
        <v>5085</v>
      </c>
      <c r="G138" t="s">
        <v>251</v>
      </c>
      <c r="H138" s="54">
        <v>5457235083170170</v>
      </c>
      <c r="I138" s="53" t="s">
        <v>432</v>
      </c>
      <c r="K138" t="s">
        <v>245</v>
      </c>
      <c r="L138" t="s">
        <v>1003</v>
      </c>
      <c r="M138" t="s">
        <v>865</v>
      </c>
      <c r="N138">
        <v>437</v>
      </c>
      <c r="O138" t="s">
        <v>251</v>
      </c>
      <c r="P138" t="s">
        <v>1029</v>
      </c>
      <c r="Q138" s="53" t="s">
        <v>430</v>
      </c>
      <c r="R138" t="s">
        <v>436</v>
      </c>
      <c r="S138" t="s">
        <v>249</v>
      </c>
      <c r="T138" s="56">
        <f t="shared" ca="1" si="2"/>
        <v>54.649328582079868</v>
      </c>
      <c r="U138" t="s">
        <v>251</v>
      </c>
      <c r="V138" t="s">
        <v>999</v>
      </c>
      <c r="W138" s="53" t="s">
        <v>430</v>
      </c>
      <c r="X138">
        <v>5085</v>
      </c>
      <c r="Y138" t="s">
        <v>253</v>
      </c>
      <c r="AA138" t="s">
        <v>245</v>
      </c>
      <c r="AB138" t="s">
        <v>1488</v>
      </c>
      <c r="AC138" t="s">
        <v>865</v>
      </c>
      <c r="AD138" s="56">
        <v>160.666666666667</v>
      </c>
      <c r="AE138" t="s">
        <v>251</v>
      </c>
      <c r="AF138" t="s">
        <v>1122</v>
      </c>
      <c r="AG138" s="53" t="s">
        <v>431</v>
      </c>
      <c r="AH138" t="s">
        <v>1020</v>
      </c>
      <c r="AI138" s="53" t="s">
        <v>432</v>
      </c>
    </row>
    <row r="139" spans="1:35" x14ac:dyDescent="0.25">
      <c r="A139" t="s">
        <v>245</v>
      </c>
      <c r="B139" t="s">
        <v>986</v>
      </c>
      <c r="C139" t="s">
        <v>987</v>
      </c>
      <c r="D139" t="s">
        <v>1000</v>
      </c>
      <c r="E139" s="53" t="s">
        <v>430</v>
      </c>
      <c r="F139" s="54">
        <v>5088</v>
      </c>
      <c r="G139" t="s">
        <v>251</v>
      </c>
      <c r="H139" s="54">
        <v>1420649173128000</v>
      </c>
      <c r="I139" s="53" t="s">
        <v>432</v>
      </c>
      <c r="K139" t="s">
        <v>245</v>
      </c>
      <c r="L139" t="s">
        <v>1003</v>
      </c>
      <c r="M139" t="s">
        <v>865</v>
      </c>
      <c r="N139">
        <v>438</v>
      </c>
      <c r="O139" t="s">
        <v>251</v>
      </c>
      <c r="P139" t="s">
        <v>1030</v>
      </c>
      <c r="Q139" s="53" t="s">
        <v>430</v>
      </c>
      <c r="R139" t="s">
        <v>436</v>
      </c>
      <c r="S139" t="s">
        <v>249</v>
      </c>
      <c r="T139" s="56">
        <f t="shared" ca="1" si="2"/>
        <v>27.20986263006855</v>
      </c>
      <c r="U139" t="s">
        <v>251</v>
      </c>
      <c r="V139" t="s">
        <v>1000</v>
      </c>
      <c r="W139" s="53" t="s">
        <v>430</v>
      </c>
      <c r="X139" s="54">
        <v>5088</v>
      </c>
      <c r="Y139" t="s">
        <v>253</v>
      </c>
      <c r="AA139" t="s">
        <v>245</v>
      </c>
      <c r="AB139" t="s">
        <v>1488</v>
      </c>
      <c r="AC139" t="s">
        <v>865</v>
      </c>
      <c r="AD139" s="56">
        <v>162.166666666667</v>
      </c>
      <c r="AE139" t="s">
        <v>251</v>
      </c>
      <c r="AF139" t="s">
        <v>1123</v>
      </c>
      <c r="AG139" s="53" t="s">
        <v>431</v>
      </c>
      <c r="AH139" t="s">
        <v>1021</v>
      </c>
      <c r="AI139" s="53" t="s">
        <v>432</v>
      </c>
    </row>
    <row r="140" spans="1:35" x14ac:dyDescent="0.25">
      <c r="A140" t="s">
        <v>245</v>
      </c>
      <c r="B140" t="s">
        <v>986</v>
      </c>
      <c r="C140" t="s">
        <v>987</v>
      </c>
      <c r="D140" t="s">
        <v>1002</v>
      </c>
      <c r="E140" s="53" t="s">
        <v>430</v>
      </c>
      <c r="F140">
        <v>5091</v>
      </c>
      <c r="G140" t="s">
        <v>251</v>
      </c>
      <c r="H140" s="54">
        <v>7384063263085830</v>
      </c>
      <c r="I140" s="53" t="s">
        <v>432</v>
      </c>
      <c r="K140" t="s">
        <v>245</v>
      </c>
      <c r="L140" t="s">
        <v>1003</v>
      </c>
      <c r="M140" t="s">
        <v>865</v>
      </c>
      <c r="N140">
        <v>439</v>
      </c>
      <c r="O140" t="s">
        <v>251</v>
      </c>
      <c r="P140" t="s">
        <v>1031</v>
      </c>
      <c r="Q140" s="53" t="s">
        <v>430</v>
      </c>
      <c r="R140" t="s">
        <v>436</v>
      </c>
      <c r="S140" t="s">
        <v>249</v>
      </c>
      <c r="T140" s="56">
        <f t="shared" ca="1" si="2"/>
        <v>18.122804816054494</v>
      </c>
      <c r="U140" t="s">
        <v>251</v>
      </c>
      <c r="V140" t="s">
        <v>1002</v>
      </c>
      <c r="W140" s="53" t="s">
        <v>430</v>
      </c>
      <c r="X140">
        <v>5091</v>
      </c>
      <c r="Y140" t="s">
        <v>253</v>
      </c>
      <c r="AA140" t="s">
        <v>245</v>
      </c>
      <c r="AB140" t="s">
        <v>1488</v>
      </c>
      <c r="AC140" t="s">
        <v>865</v>
      </c>
      <c r="AD140" s="56">
        <v>163.666666666667</v>
      </c>
      <c r="AE140" t="s">
        <v>251</v>
      </c>
      <c r="AF140" t="s">
        <v>1124</v>
      </c>
      <c r="AG140" s="53" t="s">
        <v>431</v>
      </c>
      <c r="AH140" t="s">
        <v>1022</v>
      </c>
      <c r="AI140" s="53" t="s">
        <v>432</v>
      </c>
    </row>
    <row r="141" spans="1:35" x14ac:dyDescent="0.25">
      <c r="A141" t="s">
        <v>245</v>
      </c>
      <c r="B141" t="s">
        <v>986</v>
      </c>
      <c r="C141" t="s">
        <v>987</v>
      </c>
      <c r="D141" t="s">
        <v>994</v>
      </c>
      <c r="E141" s="53" t="s">
        <v>430</v>
      </c>
      <c r="F141" s="54">
        <v>5094</v>
      </c>
      <c r="G141" t="s">
        <v>251</v>
      </c>
      <c r="H141" s="54">
        <v>6347477353043650</v>
      </c>
      <c r="I141" s="53" t="s">
        <v>432</v>
      </c>
      <c r="K141" t="s">
        <v>245</v>
      </c>
      <c r="L141" t="s">
        <v>1003</v>
      </c>
      <c r="M141" t="s">
        <v>865</v>
      </c>
      <c r="N141">
        <v>440</v>
      </c>
      <c r="O141" t="s">
        <v>251</v>
      </c>
      <c r="P141" t="s">
        <v>1005</v>
      </c>
      <c r="Q141" s="53" t="s">
        <v>430</v>
      </c>
      <c r="R141" t="s">
        <v>436</v>
      </c>
      <c r="S141" t="s">
        <v>249</v>
      </c>
      <c r="T141" s="56">
        <f t="shared" ca="1" si="2"/>
        <v>65.197282208873247</v>
      </c>
      <c r="U141" t="s">
        <v>251</v>
      </c>
      <c r="V141" t="s">
        <v>994</v>
      </c>
      <c r="W141" s="53" t="s">
        <v>430</v>
      </c>
      <c r="X141" s="54">
        <v>5094</v>
      </c>
      <c r="Y141" t="s">
        <v>253</v>
      </c>
      <c r="AA141" t="s">
        <v>245</v>
      </c>
      <c r="AB141" t="s">
        <v>1488</v>
      </c>
      <c r="AC141" t="s">
        <v>865</v>
      </c>
      <c r="AD141" s="56">
        <v>165.166666666667</v>
      </c>
      <c r="AE141" t="s">
        <v>251</v>
      </c>
      <c r="AF141" t="s">
        <v>1125</v>
      </c>
      <c r="AG141" s="53" t="s">
        <v>431</v>
      </c>
      <c r="AH141" t="s">
        <v>1023</v>
      </c>
      <c r="AI141" s="53" t="s">
        <v>432</v>
      </c>
    </row>
    <row r="142" spans="1:35" x14ac:dyDescent="0.25">
      <c r="A142" t="s">
        <v>245</v>
      </c>
      <c r="B142" t="s">
        <v>986</v>
      </c>
      <c r="C142" t="s">
        <v>987</v>
      </c>
      <c r="D142" t="s">
        <v>988</v>
      </c>
      <c r="E142" s="53" t="s">
        <v>430</v>
      </c>
      <c r="F142">
        <v>5097</v>
      </c>
      <c r="G142" t="s">
        <v>251</v>
      </c>
      <c r="H142" s="54">
        <v>6347477353043650</v>
      </c>
      <c r="I142" s="53" t="s">
        <v>432</v>
      </c>
      <c r="K142" t="s">
        <v>245</v>
      </c>
      <c r="L142" t="s">
        <v>1003</v>
      </c>
      <c r="M142" t="s">
        <v>865</v>
      </c>
      <c r="N142">
        <v>441</v>
      </c>
      <c r="O142" t="s">
        <v>251</v>
      </c>
      <c r="P142" t="s">
        <v>1006</v>
      </c>
      <c r="Q142" s="53" t="s">
        <v>430</v>
      </c>
      <c r="R142" t="s">
        <v>436</v>
      </c>
      <c r="S142" t="s">
        <v>249</v>
      </c>
      <c r="T142" s="56">
        <f t="shared" ca="1" si="2"/>
        <v>15.614193607376869</v>
      </c>
      <c r="U142" t="s">
        <v>251</v>
      </c>
      <c r="V142" t="s">
        <v>988</v>
      </c>
      <c r="W142" s="53" t="s">
        <v>430</v>
      </c>
      <c r="X142">
        <v>5097</v>
      </c>
      <c r="Y142" t="s">
        <v>253</v>
      </c>
      <c r="AA142" t="s">
        <v>245</v>
      </c>
      <c r="AB142" t="s">
        <v>1488</v>
      </c>
      <c r="AC142" t="s">
        <v>865</v>
      </c>
      <c r="AD142" s="56">
        <v>166.666666666667</v>
      </c>
      <c r="AE142" t="s">
        <v>251</v>
      </c>
      <c r="AF142" t="s">
        <v>1126</v>
      </c>
      <c r="AG142" s="53" t="s">
        <v>431</v>
      </c>
      <c r="AH142" t="s">
        <v>1004</v>
      </c>
      <c r="AI142" s="53" t="s">
        <v>432</v>
      </c>
    </row>
    <row r="143" spans="1:35" x14ac:dyDescent="0.25">
      <c r="A143" t="s">
        <v>245</v>
      </c>
      <c r="B143" t="s">
        <v>986</v>
      </c>
      <c r="C143" t="s">
        <v>987</v>
      </c>
      <c r="D143" t="s">
        <v>989</v>
      </c>
      <c r="E143" s="53" t="s">
        <v>430</v>
      </c>
      <c r="F143" s="54">
        <v>5100</v>
      </c>
      <c r="G143" t="s">
        <v>251</v>
      </c>
      <c r="H143" s="54">
        <v>6347477353043650</v>
      </c>
      <c r="I143" s="53" t="s">
        <v>432</v>
      </c>
      <c r="K143" t="s">
        <v>245</v>
      </c>
      <c r="L143" t="s">
        <v>1003</v>
      </c>
      <c r="M143" t="s">
        <v>865</v>
      </c>
      <c r="N143">
        <v>442</v>
      </c>
      <c r="O143" t="s">
        <v>251</v>
      </c>
      <c r="P143" t="s">
        <v>1007</v>
      </c>
      <c r="Q143" s="53" t="s">
        <v>430</v>
      </c>
      <c r="R143" t="s">
        <v>436</v>
      </c>
      <c r="S143" t="s">
        <v>249</v>
      </c>
      <c r="T143" s="56">
        <f t="shared" ca="1" si="2"/>
        <v>11.698226087171959</v>
      </c>
      <c r="U143" t="s">
        <v>251</v>
      </c>
      <c r="V143" t="s">
        <v>989</v>
      </c>
      <c r="W143" s="53" t="s">
        <v>430</v>
      </c>
      <c r="X143" s="54">
        <v>5100</v>
      </c>
      <c r="Y143" t="s">
        <v>253</v>
      </c>
      <c r="AA143" t="s">
        <v>245</v>
      </c>
      <c r="AB143" t="s">
        <v>1488</v>
      </c>
      <c r="AC143" t="s">
        <v>865</v>
      </c>
      <c r="AD143" s="56">
        <v>168.166666666667</v>
      </c>
      <c r="AE143" t="s">
        <v>251</v>
      </c>
      <c r="AF143" t="s">
        <v>1127</v>
      </c>
      <c r="AG143" s="53" t="s">
        <v>431</v>
      </c>
      <c r="AH143" t="s">
        <v>1024</v>
      </c>
      <c r="AI143" s="53" t="s">
        <v>432</v>
      </c>
    </row>
    <row r="144" spans="1:35" x14ac:dyDescent="0.25">
      <c r="A144" t="s">
        <v>245</v>
      </c>
      <c r="B144" t="s">
        <v>986</v>
      </c>
      <c r="C144" t="s">
        <v>987</v>
      </c>
      <c r="D144" t="s">
        <v>990</v>
      </c>
      <c r="E144" s="53" t="s">
        <v>430</v>
      </c>
      <c r="F144">
        <v>5103</v>
      </c>
      <c r="G144" t="s">
        <v>251</v>
      </c>
      <c r="H144" s="54">
        <v>6347477353043650</v>
      </c>
      <c r="I144" s="53" t="s">
        <v>432</v>
      </c>
      <c r="K144" t="s">
        <v>245</v>
      </c>
      <c r="L144" t="s">
        <v>1003</v>
      </c>
      <c r="M144" t="s">
        <v>865</v>
      </c>
      <c r="N144">
        <v>443</v>
      </c>
      <c r="O144" t="s">
        <v>251</v>
      </c>
      <c r="P144" t="s">
        <v>1008</v>
      </c>
      <c r="Q144" s="53" t="s">
        <v>430</v>
      </c>
      <c r="R144">
        <v>52</v>
      </c>
      <c r="S144" t="s">
        <v>249</v>
      </c>
      <c r="T144" s="56">
        <f t="shared" ca="1" si="2"/>
        <v>35.31500467947123</v>
      </c>
      <c r="U144" t="s">
        <v>251</v>
      </c>
      <c r="V144" t="s">
        <v>990</v>
      </c>
      <c r="W144" s="53" t="s">
        <v>430</v>
      </c>
      <c r="X144">
        <v>5103</v>
      </c>
      <c r="Y144" t="s">
        <v>253</v>
      </c>
      <c r="AA144" t="s">
        <v>245</v>
      </c>
      <c r="AB144" t="s">
        <v>1488</v>
      </c>
      <c r="AC144" t="s">
        <v>865</v>
      </c>
      <c r="AD144" s="56">
        <v>169.666666666667</v>
      </c>
      <c r="AE144" t="s">
        <v>251</v>
      </c>
      <c r="AF144" t="s">
        <v>1128</v>
      </c>
      <c r="AG144" s="53" t="s">
        <v>431</v>
      </c>
      <c r="AH144" t="s">
        <v>1025</v>
      </c>
      <c r="AI144" s="53" t="s">
        <v>432</v>
      </c>
    </row>
    <row r="145" spans="1:35" x14ac:dyDescent="0.25">
      <c r="A145" t="s">
        <v>245</v>
      </c>
      <c r="B145" t="s">
        <v>986</v>
      </c>
      <c r="C145" t="s">
        <v>987</v>
      </c>
      <c r="D145" t="s">
        <v>991</v>
      </c>
      <c r="E145" s="53" t="s">
        <v>430</v>
      </c>
      <c r="F145" s="54">
        <v>5106</v>
      </c>
      <c r="G145" t="s">
        <v>251</v>
      </c>
      <c r="H145" s="54">
        <v>8786508273549710</v>
      </c>
      <c r="I145" s="53" t="s">
        <v>432</v>
      </c>
      <c r="K145" t="s">
        <v>245</v>
      </c>
      <c r="L145" t="s">
        <v>1003</v>
      </c>
      <c r="M145" t="s">
        <v>865</v>
      </c>
      <c r="N145">
        <v>444</v>
      </c>
      <c r="O145" t="s">
        <v>251</v>
      </c>
      <c r="P145" t="s">
        <v>1009</v>
      </c>
      <c r="Q145" s="53" t="s">
        <v>430</v>
      </c>
      <c r="R145" t="s">
        <v>436</v>
      </c>
      <c r="S145" t="s">
        <v>249</v>
      </c>
      <c r="T145" s="56">
        <f t="shared" ca="1" si="2"/>
        <v>46.188836802061552</v>
      </c>
      <c r="U145" t="s">
        <v>251</v>
      </c>
      <c r="V145" t="s">
        <v>991</v>
      </c>
      <c r="W145" s="53" t="s">
        <v>430</v>
      </c>
      <c r="X145" s="54">
        <v>5106</v>
      </c>
      <c r="Y145" t="s">
        <v>253</v>
      </c>
      <c r="AA145" t="s">
        <v>245</v>
      </c>
      <c r="AB145" t="s">
        <v>1488</v>
      </c>
      <c r="AC145" t="s">
        <v>865</v>
      </c>
      <c r="AD145" s="56">
        <v>171.166666666667</v>
      </c>
      <c r="AE145" t="s">
        <v>251</v>
      </c>
      <c r="AF145" t="s">
        <v>1129</v>
      </c>
      <c r="AG145" s="53" t="s">
        <v>431</v>
      </c>
      <c r="AH145" t="s">
        <v>1026</v>
      </c>
      <c r="AI145" s="53" t="s">
        <v>432</v>
      </c>
    </row>
    <row r="146" spans="1:35" x14ac:dyDescent="0.25">
      <c r="A146" t="s">
        <v>245</v>
      </c>
      <c r="B146" t="s">
        <v>986</v>
      </c>
      <c r="C146" t="s">
        <v>987</v>
      </c>
      <c r="D146" t="s">
        <v>992</v>
      </c>
      <c r="E146" s="53" t="s">
        <v>430</v>
      </c>
      <c r="F146">
        <v>5109</v>
      </c>
      <c r="G146" t="s">
        <v>251</v>
      </c>
      <c r="H146" s="54">
        <v>9749922363507540</v>
      </c>
      <c r="I146" s="53" t="s">
        <v>432</v>
      </c>
      <c r="K146" t="s">
        <v>245</v>
      </c>
      <c r="L146" t="s">
        <v>1003</v>
      </c>
      <c r="M146" t="s">
        <v>865</v>
      </c>
      <c r="N146">
        <v>445</v>
      </c>
      <c r="O146" t="s">
        <v>251</v>
      </c>
      <c r="P146" t="s">
        <v>1010</v>
      </c>
      <c r="Q146" s="53" t="s">
        <v>430</v>
      </c>
      <c r="R146" t="s">
        <v>436</v>
      </c>
      <c r="S146" t="s">
        <v>249</v>
      </c>
      <c r="T146" s="56">
        <f t="shared" ca="1" si="2"/>
        <v>60.240815304123529</v>
      </c>
      <c r="U146" t="s">
        <v>251</v>
      </c>
      <c r="V146" t="s">
        <v>992</v>
      </c>
      <c r="W146" s="53" t="s">
        <v>430</v>
      </c>
      <c r="X146">
        <v>5109</v>
      </c>
      <c r="Y146" t="s">
        <v>253</v>
      </c>
      <c r="AA146" t="s">
        <v>245</v>
      </c>
      <c r="AB146" t="s">
        <v>1488</v>
      </c>
      <c r="AC146" t="s">
        <v>865</v>
      </c>
      <c r="AD146" s="56">
        <v>172.666666666667</v>
      </c>
      <c r="AE146" t="s">
        <v>251</v>
      </c>
      <c r="AF146" t="s">
        <v>1059</v>
      </c>
      <c r="AG146" s="53" t="s">
        <v>431</v>
      </c>
      <c r="AH146" t="s">
        <v>1027</v>
      </c>
      <c r="AI146" s="53" t="s">
        <v>432</v>
      </c>
    </row>
    <row r="147" spans="1:35" x14ac:dyDescent="0.25">
      <c r="A147" t="s">
        <v>245</v>
      </c>
      <c r="B147" t="s">
        <v>986</v>
      </c>
      <c r="C147" t="s">
        <v>987</v>
      </c>
      <c r="D147" t="s">
        <v>993</v>
      </c>
      <c r="E147" s="53" t="s">
        <v>430</v>
      </c>
      <c r="F147" s="54">
        <v>5112</v>
      </c>
      <c r="G147" t="s">
        <v>251</v>
      </c>
      <c r="H147" s="54">
        <v>2713336453465360</v>
      </c>
      <c r="I147" s="53" t="s">
        <v>432</v>
      </c>
      <c r="K147" t="s">
        <v>245</v>
      </c>
      <c r="L147" t="s">
        <v>1003</v>
      </c>
      <c r="M147" t="s">
        <v>865</v>
      </c>
      <c r="N147">
        <v>446</v>
      </c>
      <c r="O147" t="s">
        <v>251</v>
      </c>
      <c r="P147" t="s">
        <v>1011</v>
      </c>
      <c r="Q147" s="53" t="s">
        <v>430</v>
      </c>
      <c r="R147" t="s">
        <v>436</v>
      </c>
      <c r="S147" t="s">
        <v>249</v>
      </c>
      <c r="T147" s="56">
        <f t="shared" ca="1" si="2"/>
        <v>45.053487807806192</v>
      </c>
      <c r="U147" t="s">
        <v>251</v>
      </c>
      <c r="V147" t="s">
        <v>993</v>
      </c>
      <c r="W147" s="53" t="s">
        <v>430</v>
      </c>
      <c r="X147" s="54">
        <v>5112</v>
      </c>
      <c r="Y147" t="s">
        <v>253</v>
      </c>
      <c r="AA147" t="s">
        <v>245</v>
      </c>
      <c r="AB147" t="s">
        <v>1488</v>
      </c>
      <c r="AC147" t="s">
        <v>865</v>
      </c>
      <c r="AD147" s="56">
        <v>174.166666666667</v>
      </c>
      <c r="AE147" t="s">
        <v>251</v>
      </c>
      <c r="AF147" t="s">
        <v>1060</v>
      </c>
      <c r="AG147" s="53" t="s">
        <v>431</v>
      </c>
      <c r="AH147" t="s">
        <v>1028</v>
      </c>
      <c r="AI147" s="53" t="s">
        <v>432</v>
      </c>
    </row>
    <row r="148" spans="1:35" x14ac:dyDescent="0.25">
      <c r="A148" t="s">
        <v>245</v>
      </c>
      <c r="B148" t="s">
        <v>986</v>
      </c>
      <c r="C148" t="s">
        <v>987</v>
      </c>
      <c r="D148" t="s">
        <v>995</v>
      </c>
      <c r="E148" s="53" t="s">
        <v>430</v>
      </c>
      <c r="F148">
        <v>5115</v>
      </c>
      <c r="G148" t="s">
        <v>251</v>
      </c>
      <c r="H148" s="54">
        <v>3676750543423190</v>
      </c>
      <c r="I148" s="53" t="s">
        <v>432</v>
      </c>
      <c r="K148" t="s">
        <v>245</v>
      </c>
      <c r="L148" t="s">
        <v>1003</v>
      </c>
      <c r="M148" t="s">
        <v>865</v>
      </c>
      <c r="N148">
        <v>447</v>
      </c>
      <c r="O148" t="s">
        <v>251</v>
      </c>
      <c r="P148" t="s">
        <v>1012</v>
      </c>
      <c r="Q148" s="53" t="s">
        <v>430</v>
      </c>
      <c r="R148">
        <v>53</v>
      </c>
      <c r="S148" t="s">
        <v>249</v>
      </c>
      <c r="T148" s="56">
        <f t="shared" ca="1" si="2"/>
        <v>36.82314136597531</v>
      </c>
      <c r="U148" t="s">
        <v>251</v>
      </c>
      <c r="V148" t="s">
        <v>995</v>
      </c>
      <c r="W148" s="53" t="s">
        <v>430</v>
      </c>
      <c r="X148">
        <v>5115</v>
      </c>
      <c r="Y148" t="s">
        <v>253</v>
      </c>
      <c r="AA148" t="s">
        <v>245</v>
      </c>
      <c r="AB148" t="s">
        <v>1488</v>
      </c>
      <c r="AC148" t="s">
        <v>865</v>
      </c>
      <c r="AD148" s="56">
        <v>175.666666666667</v>
      </c>
      <c r="AE148" t="s">
        <v>251</v>
      </c>
      <c r="AF148" t="s">
        <v>1061</v>
      </c>
      <c r="AG148" s="53" t="s">
        <v>431</v>
      </c>
      <c r="AH148" t="s">
        <v>1029</v>
      </c>
      <c r="AI148" s="53" t="s">
        <v>432</v>
      </c>
    </row>
    <row r="149" spans="1:35" x14ac:dyDescent="0.25">
      <c r="A149" t="s">
        <v>245</v>
      </c>
      <c r="B149" t="s">
        <v>986</v>
      </c>
      <c r="C149" t="s">
        <v>987</v>
      </c>
      <c r="D149" t="s">
        <v>996</v>
      </c>
      <c r="E149" s="53" t="s">
        <v>430</v>
      </c>
      <c r="F149" s="54">
        <v>5118</v>
      </c>
      <c r="G149" t="s">
        <v>251</v>
      </c>
      <c r="H149" s="54">
        <v>2640164633381020</v>
      </c>
      <c r="I149" s="53" t="s">
        <v>432</v>
      </c>
      <c r="K149" t="s">
        <v>245</v>
      </c>
      <c r="L149" t="s">
        <v>1003</v>
      </c>
      <c r="M149" t="s">
        <v>865</v>
      </c>
      <c r="N149">
        <v>448</v>
      </c>
      <c r="O149" t="s">
        <v>251</v>
      </c>
      <c r="P149" t="s">
        <v>1013</v>
      </c>
      <c r="Q149" s="53" t="s">
        <v>430</v>
      </c>
      <c r="R149" t="s">
        <v>436</v>
      </c>
      <c r="S149" t="s">
        <v>249</v>
      </c>
      <c r="T149" s="56">
        <f t="shared" ca="1" si="2"/>
        <v>94.64183379308497</v>
      </c>
      <c r="U149" t="s">
        <v>251</v>
      </c>
      <c r="V149" t="s">
        <v>996</v>
      </c>
      <c r="W149" s="53" t="s">
        <v>430</v>
      </c>
      <c r="X149" s="54">
        <v>5118</v>
      </c>
      <c r="Y149" t="s">
        <v>253</v>
      </c>
      <c r="AA149" t="s">
        <v>245</v>
      </c>
      <c r="AB149" t="s">
        <v>1488</v>
      </c>
      <c r="AC149" t="s">
        <v>865</v>
      </c>
      <c r="AD149" s="56">
        <v>177.166666666667</v>
      </c>
      <c r="AE149" t="s">
        <v>251</v>
      </c>
      <c r="AF149" t="s">
        <v>1062</v>
      </c>
      <c r="AG149" s="53" t="s">
        <v>431</v>
      </c>
      <c r="AH149" t="s">
        <v>1030</v>
      </c>
      <c r="AI149" s="53" t="s">
        <v>432</v>
      </c>
    </row>
    <row r="150" spans="1:35" x14ac:dyDescent="0.25">
      <c r="A150" t="s">
        <v>245</v>
      </c>
      <c r="B150" t="s">
        <v>986</v>
      </c>
      <c r="C150" t="s">
        <v>987</v>
      </c>
      <c r="D150" t="s">
        <v>997</v>
      </c>
      <c r="E150" s="53" t="s">
        <v>430</v>
      </c>
      <c r="F150">
        <v>5121</v>
      </c>
      <c r="G150" t="s">
        <v>251</v>
      </c>
      <c r="H150" s="54">
        <v>4603578723338850</v>
      </c>
      <c r="I150" s="53" t="s">
        <v>432</v>
      </c>
      <c r="K150" t="s">
        <v>245</v>
      </c>
      <c r="L150" t="s">
        <v>1003</v>
      </c>
      <c r="M150" t="s">
        <v>865</v>
      </c>
      <c r="N150">
        <v>449</v>
      </c>
      <c r="O150" t="s">
        <v>251</v>
      </c>
      <c r="P150" t="s">
        <v>1014</v>
      </c>
      <c r="Q150" s="53" t="s">
        <v>430</v>
      </c>
      <c r="R150" t="s">
        <v>436</v>
      </c>
      <c r="S150" t="s">
        <v>249</v>
      </c>
      <c r="T150" s="56">
        <f t="shared" ca="1" si="2"/>
        <v>92.545463342935037</v>
      </c>
      <c r="U150" t="s">
        <v>251</v>
      </c>
      <c r="V150" t="s">
        <v>997</v>
      </c>
      <c r="W150" s="53" t="s">
        <v>430</v>
      </c>
      <c r="X150">
        <v>5121</v>
      </c>
      <c r="Y150" t="s">
        <v>253</v>
      </c>
      <c r="AA150" t="s">
        <v>245</v>
      </c>
      <c r="AB150" t="s">
        <v>1488</v>
      </c>
      <c r="AC150" t="s">
        <v>865</v>
      </c>
      <c r="AD150" s="56">
        <v>178.666666666667</v>
      </c>
      <c r="AE150" t="s">
        <v>251</v>
      </c>
      <c r="AF150" t="s">
        <v>1063</v>
      </c>
      <c r="AG150" s="53" t="s">
        <v>431</v>
      </c>
      <c r="AH150" t="s">
        <v>1031</v>
      </c>
      <c r="AI150" s="53" t="s">
        <v>432</v>
      </c>
    </row>
    <row r="151" spans="1:35" x14ac:dyDescent="0.25">
      <c r="F151" s="54"/>
      <c r="H151" s="54"/>
      <c r="AD151" s="56"/>
    </row>
    <row r="152" spans="1:35" x14ac:dyDescent="0.25">
      <c r="H152" s="54"/>
      <c r="AD152" s="56"/>
    </row>
    <row r="153" spans="1:35" x14ac:dyDescent="0.25">
      <c r="F153" s="54"/>
      <c r="H153" s="54"/>
      <c r="AD153" s="56"/>
    </row>
    <row r="154" spans="1:35" x14ac:dyDescent="0.25">
      <c r="H154" s="54"/>
      <c r="AD154" s="56"/>
    </row>
    <row r="155" spans="1:35" x14ac:dyDescent="0.25">
      <c r="F155" s="54"/>
      <c r="H155" s="54"/>
      <c r="AD155" s="56"/>
    </row>
    <row r="156" spans="1:35" x14ac:dyDescent="0.25">
      <c r="H156" s="54"/>
      <c r="AD156" s="56"/>
    </row>
    <row r="157" spans="1:35" x14ac:dyDescent="0.25">
      <c r="F157" s="54"/>
      <c r="H157" s="54"/>
      <c r="AD157" s="56"/>
    </row>
    <row r="158" spans="1:35" x14ac:dyDescent="0.25">
      <c r="H158" s="54"/>
      <c r="AD158" s="56"/>
    </row>
    <row r="159" spans="1:35" x14ac:dyDescent="0.25">
      <c r="F159" s="54"/>
      <c r="H159" s="54"/>
      <c r="AD159" s="56"/>
    </row>
    <row r="160" spans="1:35" x14ac:dyDescent="0.25">
      <c r="H160" s="54"/>
      <c r="AD160" s="56"/>
    </row>
    <row r="161" spans="30:30" x14ac:dyDescent="0.25">
      <c r="AD161" s="56"/>
    </row>
    <row r="162" spans="30:30" x14ac:dyDescent="0.25">
      <c r="AD162" s="56"/>
    </row>
    <row r="163" spans="30:30" x14ac:dyDescent="0.25">
      <c r="AD163" s="56"/>
    </row>
    <row r="164" spans="30:30" x14ac:dyDescent="0.25">
      <c r="AD164" s="56"/>
    </row>
    <row r="165" spans="30:30" x14ac:dyDescent="0.25">
      <c r="AD165" s="56"/>
    </row>
    <row r="166" spans="30:30" x14ac:dyDescent="0.25">
      <c r="AD166" s="56"/>
    </row>
    <row r="167" spans="30:30" x14ac:dyDescent="0.25">
      <c r="AD167" s="56"/>
    </row>
    <row r="168" spans="30:30" x14ac:dyDescent="0.25">
      <c r="AD168" s="56"/>
    </row>
    <row r="169" spans="30:30" x14ac:dyDescent="0.25">
      <c r="AD169" s="56"/>
    </row>
    <row r="170" spans="30:30" x14ac:dyDescent="0.25">
      <c r="AD170" s="56"/>
    </row>
    <row r="171" spans="30:30" x14ac:dyDescent="0.25">
      <c r="AD171" s="56"/>
    </row>
    <row r="172" spans="30:30" x14ac:dyDescent="0.25">
      <c r="AD172" s="56"/>
    </row>
    <row r="173" spans="30:30" x14ac:dyDescent="0.25">
      <c r="AD173" s="56"/>
    </row>
    <row r="174" spans="30:30" x14ac:dyDescent="0.25">
      <c r="AD174" s="56"/>
    </row>
    <row r="175" spans="30:30" x14ac:dyDescent="0.25">
      <c r="AD175" s="56"/>
    </row>
    <row r="176" spans="30:30" x14ac:dyDescent="0.25">
      <c r="AD176" s="56"/>
    </row>
    <row r="177" spans="30:30" x14ac:dyDescent="0.25">
      <c r="AD177" s="56"/>
    </row>
    <row r="178" spans="30:30" x14ac:dyDescent="0.25">
      <c r="AD178" s="56"/>
    </row>
    <row r="179" spans="30:30" x14ac:dyDescent="0.25">
      <c r="AD179" s="56"/>
    </row>
    <row r="180" spans="30:30" x14ac:dyDescent="0.25">
      <c r="AD180" s="56"/>
    </row>
    <row r="181" spans="30:30" x14ac:dyDescent="0.25">
      <c r="AD181" s="56"/>
    </row>
    <row r="182" spans="30:30" x14ac:dyDescent="0.25">
      <c r="AD182" s="56"/>
    </row>
    <row r="183" spans="30:30" x14ac:dyDescent="0.25">
      <c r="AD183" s="56"/>
    </row>
    <row r="184" spans="30:30" x14ac:dyDescent="0.25">
      <c r="AD184" s="56"/>
    </row>
    <row r="185" spans="30:30" x14ac:dyDescent="0.25">
      <c r="AD185" s="56"/>
    </row>
    <row r="186" spans="30:30" x14ac:dyDescent="0.25">
      <c r="AD186" s="56"/>
    </row>
    <row r="187" spans="30:30" x14ac:dyDescent="0.25">
      <c r="AD187" s="56"/>
    </row>
    <row r="188" spans="30:30" x14ac:dyDescent="0.25">
      <c r="AD188" s="56"/>
    </row>
    <row r="189" spans="30:30" x14ac:dyDescent="0.25">
      <c r="AD189" s="56"/>
    </row>
    <row r="190" spans="30:30" x14ac:dyDescent="0.25">
      <c r="AD190" s="56"/>
    </row>
    <row r="191" spans="30:30" x14ac:dyDescent="0.25">
      <c r="AD191" s="56"/>
    </row>
    <row r="192" spans="30:30" x14ac:dyDescent="0.25">
      <c r="AD192" s="56"/>
    </row>
    <row r="193" spans="30:30" x14ac:dyDescent="0.25">
      <c r="AD193" s="56"/>
    </row>
    <row r="194" spans="30:30" x14ac:dyDescent="0.25">
      <c r="AD194" s="56"/>
    </row>
    <row r="195" spans="30:30" x14ac:dyDescent="0.25">
      <c r="AD195" s="56"/>
    </row>
    <row r="196" spans="30:30" x14ac:dyDescent="0.25">
      <c r="AD196" s="56"/>
    </row>
  </sheetData>
  <sortState ref="P7:Q102">
    <sortCondition descending="1" ref="Q7"/>
  </sortState>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6"/>
  <sheetViews>
    <sheetView zoomScaleNormal="100" workbookViewId="0">
      <selection activeCell="R1" sqref="R1:R1048576"/>
    </sheetView>
  </sheetViews>
  <sheetFormatPr defaultRowHeight="15" x14ac:dyDescent="0.25"/>
  <cols>
    <col min="1" max="1" width="12.42578125" bestFit="1" customWidth="1"/>
    <col min="2" max="2" width="15.42578125" bestFit="1" customWidth="1"/>
    <col min="3" max="3" width="9.7109375" bestFit="1" customWidth="1"/>
    <col min="4" max="4" width="18.28515625" bestFit="1" customWidth="1"/>
    <col min="5" max="5" width="2" bestFit="1" customWidth="1"/>
    <col min="6" max="6" width="4" bestFit="1" customWidth="1"/>
    <col min="7" max="7" width="2" bestFit="1" customWidth="1"/>
    <col min="8" max="8" width="19.7109375" bestFit="1" customWidth="1"/>
    <col min="9" max="9" width="2" bestFit="1" customWidth="1"/>
    <col min="10" max="10" width="3" bestFit="1" customWidth="1"/>
    <col min="11" max="11" width="1.5703125" bestFit="1" customWidth="1"/>
    <col min="12" max="12" width="4" bestFit="1" customWidth="1"/>
    <col min="13" max="13" width="2" bestFit="1" customWidth="1"/>
    <col min="14" max="14" width="8.140625" style="63" bestFit="1" customWidth="1"/>
    <col min="15" max="15" width="2.42578125" bestFit="1" customWidth="1"/>
    <col min="16" max="16" width="8.140625" bestFit="1" customWidth="1"/>
    <col min="17" max="17" width="2.42578125" bestFit="1" customWidth="1"/>
    <col min="18" max="18" width="25.5703125" bestFit="1" customWidth="1"/>
    <col min="19" max="19" width="2" bestFit="1" customWidth="1"/>
    <col min="20" max="20" width="4" bestFit="1" customWidth="1"/>
    <col min="21" max="21" width="2.28515625" bestFit="1" customWidth="1"/>
  </cols>
  <sheetData>
    <row r="1" spans="1:21" x14ac:dyDescent="0.25">
      <c r="A1" t="s">
        <v>245</v>
      </c>
      <c r="B1" t="s">
        <v>1032</v>
      </c>
      <c r="C1" t="s">
        <v>987</v>
      </c>
      <c r="D1" s="64">
        <v>36647.501354166663</v>
      </c>
      <c r="E1" s="53" t="s">
        <v>430</v>
      </c>
      <c r="F1" s="56">
        <v>102</v>
      </c>
      <c r="G1" t="s">
        <v>251</v>
      </c>
      <c r="H1" s="54" t="s">
        <v>435</v>
      </c>
      <c r="I1" s="53" t="s">
        <v>430</v>
      </c>
      <c r="J1" s="56">
        <f ca="1">RAND()*(100-25)+25</f>
        <v>33.22788979050722</v>
      </c>
      <c r="K1" t="s">
        <v>249</v>
      </c>
      <c r="L1" s="56">
        <f ca="1">RAND()*(160-60)+60</f>
        <v>140.38407410661094</v>
      </c>
      <c r="M1" t="s">
        <v>251</v>
      </c>
      <c r="N1" s="63">
        <f ca="1">P1*RANDBETWEEN(5.5,10.6)</f>
        <v>6.0020833333333332</v>
      </c>
      <c r="O1" s="53" t="s">
        <v>431</v>
      </c>
      <c r="P1" s="63">
        <v>1.0003472222222223</v>
      </c>
      <c r="Q1" s="53" t="s">
        <v>431</v>
      </c>
      <c r="R1" t="s">
        <v>1037</v>
      </c>
      <c r="S1" s="53" t="s">
        <v>430</v>
      </c>
      <c r="T1">
        <v>300</v>
      </c>
      <c r="U1" s="53" t="s">
        <v>253</v>
      </c>
    </row>
    <row r="2" spans="1:21" x14ac:dyDescent="0.25">
      <c r="A2" t="s">
        <v>245</v>
      </c>
      <c r="B2" t="s">
        <v>1032</v>
      </c>
      <c r="C2" t="s">
        <v>987</v>
      </c>
      <c r="D2" s="64">
        <v>36926.464479166665</v>
      </c>
      <c r="E2" s="53" t="s">
        <v>430</v>
      </c>
      <c r="F2" s="56">
        <v>104</v>
      </c>
      <c r="G2" t="s">
        <v>251</v>
      </c>
      <c r="H2" s="56">
        <v>9783672234517590</v>
      </c>
      <c r="I2" s="53" t="s">
        <v>430</v>
      </c>
      <c r="J2" s="56">
        <f t="shared" ref="J2:J65" ca="1" si="0">RAND()*(100-25)+25</f>
        <v>92.372463586699453</v>
      </c>
      <c r="K2" t="s">
        <v>249</v>
      </c>
      <c r="L2" s="56">
        <f t="shared" ref="L2:L65" ca="1" si="1">RAND()*(160-60)+60</f>
        <v>158.49341880651849</v>
      </c>
      <c r="M2" t="s">
        <v>251</v>
      </c>
      <c r="N2" s="63">
        <f t="shared" ref="N2:N65" ca="1" si="2">P2*RANDBETWEEN(5.5,10.6)</f>
        <v>6.0041666666666673</v>
      </c>
      <c r="O2" s="53" t="s">
        <v>431</v>
      </c>
      <c r="P2" s="63">
        <v>1.0006944444444446</v>
      </c>
      <c r="Q2" s="53" t="s">
        <v>431</v>
      </c>
      <c r="R2" t="s">
        <v>1033</v>
      </c>
      <c r="S2" s="53" t="s">
        <v>430</v>
      </c>
      <c r="T2">
        <v>301</v>
      </c>
      <c r="U2" s="53" t="s">
        <v>253</v>
      </c>
    </row>
    <row r="3" spans="1:21" x14ac:dyDescent="0.25">
      <c r="A3" t="s">
        <v>245</v>
      </c>
      <c r="B3" t="s">
        <v>1032</v>
      </c>
      <c r="C3" t="s">
        <v>987</v>
      </c>
      <c r="D3" s="64">
        <v>37205.427604108794</v>
      </c>
      <c r="E3" s="53" t="s">
        <v>430</v>
      </c>
      <c r="F3" s="56">
        <v>105</v>
      </c>
      <c r="G3" t="s">
        <v>251</v>
      </c>
      <c r="H3" s="56">
        <v>1312324312231210</v>
      </c>
      <c r="I3" s="53" t="s">
        <v>430</v>
      </c>
      <c r="J3" s="56">
        <f t="shared" ca="1" si="0"/>
        <v>82.156173861565193</v>
      </c>
      <c r="K3" t="s">
        <v>249</v>
      </c>
      <c r="L3" s="56">
        <f t="shared" ca="1" si="1"/>
        <v>132.0516562537137</v>
      </c>
      <c r="M3" t="s">
        <v>251</v>
      </c>
      <c r="N3" s="63">
        <f t="shared" ca="1" si="2"/>
        <v>7.0036458333333336</v>
      </c>
      <c r="O3" s="53" t="s">
        <v>431</v>
      </c>
      <c r="P3" s="63">
        <v>1.0005208333333333</v>
      </c>
      <c r="Q3" s="53" t="s">
        <v>431</v>
      </c>
      <c r="R3" t="s">
        <v>1034</v>
      </c>
      <c r="S3" s="53" t="s">
        <v>430</v>
      </c>
      <c r="T3">
        <v>302</v>
      </c>
      <c r="U3" s="53" t="s">
        <v>253</v>
      </c>
    </row>
    <row r="4" spans="1:21" x14ac:dyDescent="0.25">
      <c r="A4" t="s">
        <v>245</v>
      </c>
      <c r="B4" t="s">
        <v>1032</v>
      </c>
      <c r="C4" t="s">
        <v>987</v>
      </c>
      <c r="D4" s="64">
        <v>37484.390729108796</v>
      </c>
      <c r="E4" s="53" t="s">
        <v>430</v>
      </c>
      <c r="F4" s="56">
        <v>106.666666666667</v>
      </c>
      <c r="G4" t="s">
        <v>251</v>
      </c>
      <c r="H4" s="56">
        <v>4326245645745620</v>
      </c>
      <c r="I4" s="53" t="s">
        <v>430</v>
      </c>
      <c r="J4" s="56">
        <f t="shared" ca="1" si="0"/>
        <v>52.50343563128358</v>
      </c>
      <c r="K4" t="s">
        <v>249</v>
      </c>
      <c r="L4" s="56">
        <f t="shared" ca="1" si="1"/>
        <v>128.29259389097527</v>
      </c>
      <c r="M4" t="s">
        <v>251</v>
      </c>
      <c r="N4" s="63">
        <f t="shared" ca="1" si="2"/>
        <v>8.0027777777777782</v>
      </c>
      <c r="O4" s="53" t="s">
        <v>431</v>
      </c>
      <c r="P4" s="63">
        <v>1.0003472222222223</v>
      </c>
      <c r="Q4" s="53" t="s">
        <v>431</v>
      </c>
      <c r="R4" t="s">
        <v>1035</v>
      </c>
      <c r="S4" s="53" t="s">
        <v>430</v>
      </c>
      <c r="T4">
        <v>303</v>
      </c>
      <c r="U4" s="53" t="s">
        <v>253</v>
      </c>
    </row>
    <row r="5" spans="1:21" x14ac:dyDescent="0.25">
      <c r="A5" t="s">
        <v>245</v>
      </c>
      <c r="B5" t="s">
        <v>1032</v>
      </c>
      <c r="C5" t="s">
        <v>987</v>
      </c>
      <c r="D5" s="64">
        <v>37763.353854108798</v>
      </c>
      <c r="E5" s="53" t="s">
        <v>430</v>
      </c>
      <c r="F5" s="56">
        <v>108.166666666667</v>
      </c>
      <c r="G5" t="s">
        <v>251</v>
      </c>
      <c r="H5" s="56">
        <v>1453642574574250</v>
      </c>
      <c r="I5" s="53" t="s">
        <v>430</v>
      </c>
      <c r="J5" s="56">
        <f t="shared" ca="1" si="0"/>
        <v>36.669878684921365</v>
      </c>
      <c r="K5" t="s">
        <v>249</v>
      </c>
      <c r="L5" s="56">
        <f t="shared" ca="1" si="1"/>
        <v>95.694691095956429</v>
      </c>
      <c r="M5" t="s">
        <v>251</v>
      </c>
      <c r="N5" s="63">
        <f t="shared" ca="1" si="2"/>
        <v>9.0062500000000014</v>
      </c>
      <c r="O5" s="53" t="s">
        <v>431</v>
      </c>
      <c r="P5" s="63">
        <v>1.0006944444444446</v>
      </c>
      <c r="Q5" s="53" t="s">
        <v>431</v>
      </c>
      <c r="R5" t="s">
        <v>1036</v>
      </c>
      <c r="S5" s="53" t="s">
        <v>430</v>
      </c>
      <c r="T5">
        <v>304</v>
      </c>
      <c r="U5" s="53" t="s">
        <v>253</v>
      </c>
    </row>
    <row r="6" spans="1:21" x14ac:dyDescent="0.25">
      <c r="A6" t="s">
        <v>245</v>
      </c>
      <c r="B6" t="s">
        <v>1032</v>
      </c>
      <c r="C6" t="s">
        <v>987</v>
      </c>
      <c r="D6" s="64">
        <v>38042.316979108793</v>
      </c>
      <c r="E6" s="53" t="s">
        <v>430</v>
      </c>
      <c r="F6" s="56">
        <v>109.666666666667</v>
      </c>
      <c r="G6" t="s">
        <v>251</v>
      </c>
      <c r="H6" s="56">
        <v>1235315473171540</v>
      </c>
      <c r="I6" s="53" t="s">
        <v>430</v>
      </c>
      <c r="J6" s="56">
        <f t="shared" ca="1" si="0"/>
        <v>83.430130610385135</v>
      </c>
      <c r="K6" t="s">
        <v>249</v>
      </c>
      <c r="L6" s="56">
        <f t="shared" ca="1" si="1"/>
        <v>156.06803159380456</v>
      </c>
      <c r="M6" t="s">
        <v>251</v>
      </c>
      <c r="N6" s="63">
        <f t="shared" ca="1" si="2"/>
        <v>9.0046874999999993</v>
      </c>
      <c r="O6" s="53" t="s">
        <v>431</v>
      </c>
      <c r="P6" s="63">
        <v>1.0005208333333333</v>
      </c>
      <c r="Q6" s="53" t="s">
        <v>431</v>
      </c>
      <c r="R6" t="s">
        <v>1038</v>
      </c>
      <c r="S6" s="53" t="s">
        <v>430</v>
      </c>
      <c r="T6">
        <v>305</v>
      </c>
      <c r="U6" s="53" t="s">
        <v>253</v>
      </c>
    </row>
    <row r="7" spans="1:21" x14ac:dyDescent="0.25">
      <c r="A7" t="s">
        <v>245</v>
      </c>
      <c r="B7" t="s">
        <v>1032</v>
      </c>
      <c r="C7" t="s">
        <v>987</v>
      </c>
      <c r="D7" s="64">
        <v>38321.280104108795</v>
      </c>
      <c r="E7" s="53" t="s">
        <v>430</v>
      </c>
      <c r="F7" s="56">
        <v>111.166666666667</v>
      </c>
      <c r="G7" t="s">
        <v>251</v>
      </c>
      <c r="H7" s="56">
        <v>1016988371768830</v>
      </c>
      <c r="I7" s="53" t="s">
        <v>430</v>
      </c>
      <c r="J7" s="56">
        <f t="shared" ca="1" si="0"/>
        <v>71.426321859516918</v>
      </c>
      <c r="K7" t="s">
        <v>249</v>
      </c>
      <c r="L7" s="56">
        <f t="shared" ca="1" si="1"/>
        <v>153.92175639819703</v>
      </c>
      <c r="M7" t="s">
        <v>251</v>
      </c>
      <c r="N7" s="63">
        <f t="shared" ca="1" si="2"/>
        <v>6.0020833333333332</v>
      </c>
      <c r="O7" s="53" t="s">
        <v>431</v>
      </c>
      <c r="P7" s="63">
        <v>1.0003472222222223</v>
      </c>
      <c r="Q7" s="53" t="s">
        <v>431</v>
      </c>
      <c r="R7" t="s">
        <v>1039</v>
      </c>
      <c r="S7" s="53" t="s">
        <v>430</v>
      </c>
      <c r="T7">
        <v>306</v>
      </c>
      <c r="U7" s="53" t="s">
        <v>253</v>
      </c>
    </row>
    <row r="8" spans="1:21" x14ac:dyDescent="0.25">
      <c r="A8" t="s">
        <v>245</v>
      </c>
      <c r="B8" t="s">
        <v>1032</v>
      </c>
      <c r="C8" t="s">
        <v>987</v>
      </c>
      <c r="D8" s="64">
        <v>38600.243229108797</v>
      </c>
      <c r="E8" s="53" t="s">
        <v>430</v>
      </c>
      <c r="F8" s="56">
        <v>112.666666666667</v>
      </c>
      <c r="G8" t="s">
        <v>251</v>
      </c>
      <c r="H8" s="56">
        <v>7986612270366120</v>
      </c>
      <c r="I8" s="53" t="s">
        <v>430</v>
      </c>
      <c r="J8" s="56">
        <f t="shared" ca="1" si="0"/>
        <v>49.44924362245326</v>
      </c>
      <c r="K8" t="s">
        <v>249</v>
      </c>
      <c r="L8" s="56">
        <f t="shared" ca="1" si="1"/>
        <v>140.73865154942587</v>
      </c>
      <c r="M8" t="s">
        <v>251</v>
      </c>
      <c r="N8" s="63">
        <f t="shared" ca="1" si="2"/>
        <v>6.0041666666666673</v>
      </c>
      <c r="O8" s="53" t="s">
        <v>431</v>
      </c>
      <c r="P8" s="63">
        <v>1.0006944444444446</v>
      </c>
      <c r="Q8" s="53" t="s">
        <v>431</v>
      </c>
      <c r="R8" t="s">
        <v>1040</v>
      </c>
      <c r="S8" s="53" t="s">
        <v>430</v>
      </c>
      <c r="T8">
        <v>307</v>
      </c>
      <c r="U8" s="53" t="s">
        <v>253</v>
      </c>
    </row>
    <row r="9" spans="1:21" x14ac:dyDescent="0.25">
      <c r="A9" t="s">
        <v>245</v>
      </c>
      <c r="B9" t="s">
        <v>1032</v>
      </c>
      <c r="C9" t="s">
        <v>987</v>
      </c>
      <c r="D9" s="64">
        <v>38879.206354108799</v>
      </c>
      <c r="E9" s="53" t="s">
        <v>430</v>
      </c>
      <c r="F9" s="56">
        <v>114.166666666667</v>
      </c>
      <c r="G9" t="s">
        <v>251</v>
      </c>
      <c r="H9" s="56">
        <v>5803341448963410</v>
      </c>
      <c r="I9" s="53" t="s">
        <v>430</v>
      </c>
      <c r="J9" s="56">
        <f t="shared" ca="1" si="0"/>
        <v>91.363764855019426</v>
      </c>
      <c r="K9" t="s">
        <v>249</v>
      </c>
      <c r="L9" s="56">
        <f t="shared" ca="1" si="1"/>
        <v>96.34464458487659</v>
      </c>
      <c r="M9" t="s">
        <v>251</v>
      </c>
      <c r="N9" s="63">
        <f t="shared" ca="1" si="2"/>
        <v>7.0036458333333336</v>
      </c>
      <c r="O9" s="53" t="s">
        <v>431</v>
      </c>
      <c r="P9" s="63">
        <v>1.0005208333333333</v>
      </c>
      <c r="Q9" s="53" t="s">
        <v>431</v>
      </c>
      <c r="R9" t="s">
        <v>1041</v>
      </c>
      <c r="S9" s="53" t="s">
        <v>430</v>
      </c>
      <c r="T9">
        <v>308</v>
      </c>
      <c r="U9" s="53" t="s">
        <v>253</v>
      </c>
    </row>
    <row r="10" spans="1:21" x14ac:dyDescent="0.25">
      <c r="A10" t="s">
        <v>245</v>
      </c>
      <c r="B10" t="s">
        <v>1032</v>
      </c>
      <c r="C10" t="s">
        <v>987</v>
      </c>
      <c r="D10" s="64">
        <v>39158.169479108794</v>
      </c>
      <c r="E10" s="53" t="s">
        <v>430</v>
      </c>
      <c r="F10" s="56">
        <v>115.666666666667</v>
      </c>
      <c r="G10" t="s">
        <v>251</v>
      </c>
      <c r="H10" s="56">
        <v>3620070647560700</v>
      </c>
      <c r="I10" s="53" t="s">
        <v>430</v>
      </c>
      <c r="J10" s="56">
        <f t="shared" ca="1" si="0"/>
        <v>99.495640089901997</v>
      </c>
      <c r="K10" t="s">
        <v>249</v>
      </c>
      <c r="L10" s="56">
        <f t="shared" ca="1" si="1"/>
        <v>115.27130193415468</v>
      </c>
      <c r="M10" t="s">
        <v>251</v>
      </c>
      <c r="N10" s="63">
        <f t="shared" ca="1" si="2"/>
        <v>7.0024305555555557</v>
      </c>
      <c r="O10" s="53" t="s">
        <v>431</v>
      </c>
      <c r="P10" s="63">
        <v>1.0003472222222223</v>
      </c>
      <c r="Q10" s="53" t="s">
        <v>431</v>
      </c>
      <c r="R10" t="s">
        <v>1042</v>
      </c>
      <c r="S10" s="53" t="s">
        <v>430</v>
      </c>
      <c r="T10">
        <v>309</v>
      </c>
      <c r="U10" s="53" t="s">
        <v>253</v>
      </c>
    </row>
    <row r="11" spans="1:21" x14ac:dyDescent="0.25">
      <c r="A11" t="s">
        <v>245</v>
      </c>
      <c r="B11" t="s">
        <v>1032</v>
      </c>
      <c r="C11" t="s">
        <v>987</v>
      </c>
      <c r="D11" s="64">
        <v>39437.132604108796</v>
      </c>
      <c r="E11" s="53" t="s">
        <v>430</v>
      </c>
      <c r="F11" s="56">
        <v>117.166666666667</v>
      </c>
      <c r="G11" t="s">
        <v>251</v>
      </c>
      <c r="H11" s="56">
        <v>1436794966157990</v>
      </c>
      <c r="I11" s="53" t="s">
        <v>430</v>
      </c>
      <c r="J11" s="56">
        <f t="shared" ca="1" si="0"/>
        <v>54.6991006873602</v>
      </c>
      <c r="K11" t="s">
        <v>249</v>
      </c>
      <c r="L11" s="56">
        <f t="shared" ca="1" si="1"/>
        <v>64.259891385313026</v>
      </c>
      <c r="M11" t="s">
        <v>251</v>
      </c>
      <c r="N11" s="63">
        <f t="shared" ca="1" si="2"/>
        <v>6.0041666666666673</v>
      </c>
      <c r="O11" s="53" t="s">
        <v>431</v>
      </c>
      <c r="P11" s="63">
        <v>1.0006944444444446</v>
      </c>
      <c r="Q11" s="53" t="s">
        <v>431</v>
      </c>
      <c r="R11" t="s">
        <v>1043</v>
      </c>
      <c r="S11" s="53" t="s">
        <v>430</v>
      </c>
      <c r="T11">
        <v>310</v>
      </c>
      <c r="U11" s="53" t="s">
        <v>253</v>
      </c>
    </row>
    <row r="12" spans="1:21" x14ac:dyDescent="0.25">
      <c r="A12" t="s">
        <v>245</v>
      </c>
      <c r="B12" t="s">
        <v>1032</v>
      </c>
      <c r="C12" t="s">
        <v>987</v>
      </c>
      <c r="D12" s="64">
        <v>39716.095729108798</v>
      </c>
      <c r="E12" s="53" t="s">
        <v>430</v>
      </c>
      <c r="F12" s="56">
        <v>118.666666666667</v>
      </c>
      <c r="G12" t="s">
        <v>251</v>
      </c>
      <c r="H12" s="56">
        <v>1436798676442170</v>
      </c>
      <c r="I12" s="53" t="s">
        <v>430</v>
      </c>
      <c r="J12" s="56">
        <f t="shared" ca="1" si="0"/>
        <v>44.241884096282412</v>
      </c>
      <c r="K12" t="s">
        <v>249</v>
      </c>
      <c r="L12" s="56">
        <f t="shared" ca="1" si="1"/>
        <v>97.920671143175255</v>
      </c>
      <c r="M12" t="s">
        <v>251</v>
      </c>
      <c r="N12" s="63">
        <f t="shared" ca="1" si="2"/>
        <v>9.0046874999999993</v>
      </c>
      <c r="O12" s="53" t="s">
        <v>431</v>
      </c>
      <c r="P12" s="63">
        <v>1.0005208333333333</v>
      </c>
      <c r="Q12" s="53" t="s">
        <v>431</v>
      </c>
      <c r="R12" t="s">
        <v>1044</v>
      </c>
      <c r="S12" s="53" t="s">
        <v>430</v>
      </c>
      <c r="T12">
        <v>311</v>
      </c>
      <c r="U12" s="53" t="s">
        <v>253</v>
      </c>
    </row>
    <row r="13" spans="1:21" x14ac:dyDescent="0.25">
      <c r="A13" t="s">
        <v>245</v>
      </c>
      <c r="B13" t="s">
        <v>1032</v>
      </c>
      <c r="C13" t="s">
        <v>987</v>
      </c>
      <c r="D13" s="64">
        <v>39995.058854108793</v>
      </c>
      <c r="E13" s="53" t="s">
        <v>430</v>
      </c>
      <c r="F13" s="56">
        <v>120.166666666667</v>
      </c>
      <c r="G13" t="s">
        <v>251</v>
      </c>
      <c r="H13" s="56">
        <v>1436802386726350</v>
      </c>
      <c r="I13" s="53" t="s">
        <v>430</v>
      </c>
      <c r="J13" s="56">
        <f t="shared" ca="1" si="0"/>
        <v>91.93414622870813</v>
      </c>
      <c r="K13" t="s">
        <v>249</v>
      </c>
      <c r="L13" s="56">
        <f t="shared" ca="1" si="1"/>
        <v>137.07050712803021</v>
      </c>
      <c r="M13" t="s">
        <v>251</v>
      </c>
      <c r="N13" s="63">
        <f t="shared" ca="1" si="2"/>
        <v>9.0031250000000007</v>
      </c>
      <c r="O13" s="53" t="s">
        <v>431</v>
      </c>
      <c r="P13" s="63">
        <v>1.0003472222222223</v>
      </c>
      <c r="Q13" s="53" t="s">
        <v>431</v>
      </c>
      <c r="R13" t="s">
        <v>1045</v>
      </c>
      <c r="S13" s="53" t="s">
        <v>430</v>
      </c>
      <c r="T13">
        <v>312</v>
      </c>
      <c r="U13" s="53" t="s">
        <v>253</v>
      </c>
    </row>
    <row r="14" spans="1:21" x14ac:dyDescent="0.25">
      <c r="A14" t="s">
        <v>245</v>
      </c>
      <c r="B14" t="s">
        <v>1032</v>
      </c>
      <c r="C14" t="s">
        <v>987</v>
      </c>
      <c r="D14" s="64">
        <v>40274.021979108795</v>
      </c>
      <c r="E14" s="53" t="s">
        <v>430</v>
      </c>
      <c r="F14" s="56">
        <v>121.666666666667</v>
      </c>
      <c r="G14" t="s">
        <v>251</v>
      </c>
      <c r="H14" s="56">
        <v>1436806097010530</v>
      </c>
      <c r="I14" s="53" t="s">
        <v>430</v>
      </c>
      <c r="J14" s="56">
        <f t="shared" ca="1" si="0"/>
        <v>29.360784045325591</v>
      </c>
      <c r="K14" t="s">
        <v>249</v>
      </c>
      <c r="L14" s="56">
        <f t="shared" ca="1" si="1"/>
        <v>124.30439642929288</v>
      </c>
      <c r="M14" t="s">
        <v>251</v>
      </c>
      <c r="N14" s="63">
        <f t="shared" ca="1" si="2"/>
        <v>7.0048611111111114</v>
      </c>
      <c r="O14" s="53" t="s">
        <v>431</v>
      </c>
      <c r="P14" s="63">
        <v>1.0006944444444446</v>
      </c>
      <c r="Q14" s="53" t="s">
        <v>431</v>
      </c>
      <c r="R14" t="s">
        <v>1046</v>
      </c>
      <c r="S14" s="53" t="s">
        <v>430</v>
      </c>
      <c r="T14">
        <v>313</v>
      </c>
      <c r="U14" s="53" t="s">
        <v>253</v>
      </c>
    </row>
    <row r="15" spans="1:21" x14ac:dyDescent="0.25">
      <c r="A15" t="s">
        <v>245</v>
      </c>
      <c r="B15" t="s">
        <v>1032</v>
      </c>
      <c r="C15" t="s">
        <v>987</v>
      </c>
      <c r="D15" s="64">
        <v>40552.985104108797</v>
      </c>
      <c r="E15" s="53" t="s">
        <v>430</v>
      </c>
      <c r="F15" s="56">
        <v>123.166666666667</v>
      </c>
      <c r="G15" t="s">
        <v>251</v>
      </c>
      <c r="H15" s="56">
        <v>1436809807294710</v>
      </c>
      <c r="I15" s="53" t="s">
        <v>430</v>
      </c>
      <c r="J15" s="56">
        <f t="shared" ca="1" si="0"/>
        <v>33.143735982089702</v>
      </c>
      <c r="K15" t="s">
        <v>249</v>
      </c>
      <c r="L15" s="56">
        <f t="shared" ca="1" si="1"/>
        <v>63.61106509507141</v>
      </c>
      <c r="M15" t="s">
        <v>251</v>
      </c>
      <c r="N15" s="63">
        <f t="shared" ca="1" si="2"/>
        <v>10.005208333333332</v>
      </c>
      <c r="O15" s="53" t="s">
        <v>431</v>
      </c>
      <c r="P15" s="63">
        <v>1.0005208333333333</v>
      </c>
      <c r="Q15" s="53" t="s">
        <v>431</v>
      </c>
      <c r="R15" t="s">
        <v>1047</v>
      </c>
      <c r="S15" s="53" t="s">
        <v>430</v>
      </c>
      <c r="T15">
        <v>314</v>
      </c>
      <c r="U15" s="53" t="s">
        <v>253</v>
      </c>
    </row>
    <row r="16" spans="1:21" x14ac:dyDescent="0.25">
      <c r="A16" t="s">
        <v>245</v>
      </c>
      <c r="B16" t="s">
        <v>1032</v>
      </c>
      <c r="C16" t="s">
        <v>987</v>
      </c>
      <c r="D16" s="64">
        <v>40831.948229108799</v>
      </c>
      <c r="E16" s="53" t="s">
        <v>430</v>
      </c>
      <c r="F16" s="56">
        <v>124.666666666667</v>
      </c>
      <c r="G16" t="s">
        <v>251</v>
      </c>
      <c r="H16" s="56">
        <v>4424196291955710</v>
      </c>
      <c r="I16" s="53" t="s">
        <v>430</v>
      </c>
      <c r="J16" s="56">
        <f t="shared" ca="1" si="0"/>
        <v>43.366855826295136</v>
      </c>
      <c r="K16" t="s">
        <v>249</v>
      </c>
      <c r="L16" s="56">
        <f t="shared" ca="1" si="1"/>
        <v>101.64229371606127</v>
      </c>
      <c r="M16" t="s">
        <v>251</v>
      </c>
      <c r="N16" s="63">
        <f t="shared" ca="1" si="2"/>
        <v>6.0020833333333332</v>
      </c>
      <c r="O16" s="53" t="s">
        <v>431</v>
      </c>
      <c r="P16" s="63">
        <v>1.0003472222222223</v>
      </c>
      <c r="Q16" s="53" t="s">
        <v>431</v>
      </c>
      <c r="R16" t="s">
        <v>1048</v>
      </c>
      <c r="S16" s="53" t="s">
        <v>430</v>
      </c>
      <c r="T16">
        <v>315</v>
      </c>
      <c r="U16" s="53" t="s">
        <v>253</v>
      </c>
    </row>
    <row r="17" spans="1:21" x14ac:dyDescent="0.25">
      <c r="A17" t="s">
        <v>245</v>
      </c>
      <c r="B17" t="s">
        <v>1032</v>
      </c>
      <c r="C17" t="s">
        <v>987</v>
      </c>
      <c r="D17" s="64">
        <v>41110.911354108794</v>
      </c>
      <c r="E17" s="53" t="s">
        <v>430</v>
      </c>
      <c r="F17" s="56">
        <v>126.166666666667</v>
      </c>
      <c r="G17" t="s">
        <v>251</v>
      </c>
      <c r="H17" s="56">
        <v>4424197114564930</v>
      </c>
      <c r="I17" s="53" t="s">
        <v>430</v>
      </c>
      <c r="J17" s="56">
        <f t="shared" ca="1" si="0"/>
        <v>39.983151418826992</v>
      </c>
      <c r="K17" t="s">
        <v>249</v>
      </c>
      <c r="L17" s="56">
        <f t="shared" ca="1" si="1"/>
        <v>94.564475768277788</v>
      </c>
      <c r="M17" t="s">
        <v>251</v>
      </c>
      <c r="N17" s="63">
        <f t="shared" ca="1" si="2"/>
        <v>6.0041666666666673</v>
      </c>
      <c r="O17" s="53" t="s">
        <v>431</v>
      </c>
      <c r="P17" s="63">
        <v>1.0006944444444446</v>
      </c>
      <c r="Q17" s="53" t="s">
        <v>431</v>
      </c>
      <c r="R17" t="s">
        <v>1049</v>
      </c>
      <c r="S17" s="53" t="s">
        <v>430</v>
      </c>
      <c r="T17">
        <v>316</v>
      </c>
      <c r="U17" s="53" t="s">
        <v>253</v>
      </c>
    </row>
    <row r="18" spans="1:21" x14ac:dyDescent="0.25">
      <c r="A18" t="s">
        <v>245</v>
      </c>
      <c r="B18" t="s">
        <v>1032</v>
      </c>
      <c r="C18" t="s">
        <v>987</v>
      </c>
      <c r="D18" s="64">
        <v>41389.874479108796</v>
      </c>
      <c r="E18" s="53" t="s">
        <v>430</v>
      </c>
      <c r="F18" s="56">
        <v>127.666666666667</v>
      </c>
      <c r="G18" t="s">
        <v>251</v>
      </c>
      <c r="H18" s="56">
        <v>4424197937174150</v>
      </c>
      <c r="I18" s="53" t="s">
        <v>430</v>
      </c>
      <c r="J18" s="56">
        <f t="shared" ca="1" si="0"/>
        <v>90.397946424913883</v>
      </c>
      <c r="K18" t="s">
        <v>249</v>
      </c>
      <c r="L18" s="56">
        <f t="shared" ca="1" si="1"/>
        <v>131.21795213896155</v>
      </c>
      <c r="M18" t="s">
        <v>251</v>
      </c>
      <c r="N18" s="63">
        <f t="shared" ca="1" si="2"/>
        <v>10.005208333333332</v>
      </c>
      <c r="O18" s="53" t="s">
        <v>431</v>
      </c>
      <c r="P18" s="63">
        <v>1.0005208333333333</v>
      </c>
      <c r="Q18" s="53" t="s">
        <v>431</v>
      </c>
      <c r="R18" t="s">
        <v>1050</v>
      </c>
      <c r="S18" s="53" t="s">
        <v>430</v>
      </c>
      <c r="T18">
        <v>317</v>
      </c>
      <c r="U18" s="53" t="s">
        <v>253</v>
      </c>
    </row>
    <row r="19" spans="1:21" x14ac:dyDescent="0.25">
      <c r="A19" t="s">
        <v>245</v>
      </c>
      <c r="B19" t="s">
        <v>1032</v>
      </c>
      <c r="C19" t="s">
        <v>987</v>
      </c>
      <c r="D19" s="64">
        <v>41668.837604108798</v>
      </c>
      <c r="E19" s="53" t="s">
        <v>430</v>
      </c>
      <c r="F19" s="56">
        <v>129.166666666667</v>
      </c>
      <c r="G19" t="s">
        <v>251</v>
      </c>
      <c r="H19" s="56">
        <v>4424198759783370</v>
      </c>
      <c r="I19" s="53" t="s">
        <v>430</v>
      </c>
      <c r="J19" s="56">
        <f t="shared" ca="1" si="0"/>
        <v>71.724279022961326</v>
      </c>
      <c r="K19" t="s">
        <v>249</v>
      </c>
      <c r="L19" s="56">
        <f t="shared" ca="1" si="1"/>
        <v>149.61164279460939</v>
      </c>
      <c r="M19" t="s">
        <v>251</v>
      </c>
      <c r="N19" s="63">
        <f t="shared" ca="1" si="2"/>
        <v>7.0024305555555557</v>
      </c>
      <c r="O19" s="53" t="s">
        <v>431</v>
      </c>
      <c r="P19" s="63">
        <v>1.0003472222222223</v>
      </c>
      <c r="Q19" s="53" t="s">
        <v>431</v>
      </c>
      <c r="R19" t="s">
        <v>1040</v>
      </c>
      <c r="S19" s="53" t="s">
        <v>430</v>
      </c>
      <c r="T19">
        <v>318</v>
      </c>
      <c r="U19" s="53" t="s">
        <v>253</v>
      </c>
    </row>
    <row r="20" spans="1:21" x14ac:dyDescent="0.25">
      <c r="A20" t="s">
        <v>245</v>
      </c>
      <c r="B20" t="s">
        <v>1032</v>
      </c>
      <c r="C20" t="s">
        <v>987</v>
      </c>
      <c r="D20" s="64">
        <v>41947.8007291088</v>
      </c>
      <c r="E20" s="53" t="s">
        <v>430</v>
      </c>
      <c r="F20" s="56">
        <v>130.666666666667</v>
      </c>
      <c r="G20" t="s">
        <v>251</v>
      </c>
      <c r="H20" s="56">
        <v>4424199582392590</v>
      </c>
      <c r="I20" s="53" t="s">
        <v>430</v>
      </c>
      <c r="J20" s="56">
        <f t="shared" ca="1" si="0"/>
        <v>65.843384048753407</v>
      </c>
      <c r="K20" t="s">
        <v>249</v>
      </c>
      <c r="L20" s="56">
        <f t="shared" ca="1" si="1"/>
        <v>142.58829078213992</v>
      </c>
      <c r="M20" t="s">
        <v>251</v>
      </c>
      <c r="N20" s="63">
        <f t="shared" ca="1" si="2"/>
        <v>7.0048611111111114</v>
      </c>
      <c r="O20" s="53" t="s">
        <v>431</v>
      </c>
      <c r="P20" s="63">
        <v>1.0006944444444446</v>
      </c>
      <c r="Q20" s="53" t="s">
        <v>431</v>
      </c>
      <c r="R20" t="s">
        <v>1051</v>
      </c>
      <c r="S20" s="53" t="s">
        <v>430</v>
      </c>
      <c r="T20">
        <v>319</v>
      </c>
      <c r="U20" s="53" t="s">
        <v>253</v>
      </c>
    </row>
    <row r="21" spans="1:21" x14ac:dyDescent="0.25">
      <c r="A21" t="s">
        <v>245</v>
      </c>
      <c r="B21" t="s">
        <v>1032</v>
      </c>
      <c r="C21" t="s">
        <v>987</v>
      </c>
      <c r="D21" s="64">
        <v>42226.763854108794</v>
      </c>
      <c r="E21" s="53" t="s">
        <v>430</v>
      </c>
      <c r="F21" s="56">
        <v>132.166666666667</v>
      </c>
      <c r="G21" t="s">
        <v>251</v>
      </c>
      <c r="H21" s="56">
        <v>4424200405001810</v>
      </c>
      <c r="I21" s="53" t="s">
        <v>430</v>
      </c>
      <c r="J21" s="56">
        <f t="shared" ca="1" si="0"/>
        <v>87.831779577608899</v>
      </c>
      <c r="K21" t="s">
        <v>249</v>
      </c>
      <c r="L21" s="56">
        <f t="shared" ca="1" si="1"/>
        <v>141.39481477009275</v>
      </c>
      <c r="M21" t="s">
        <v>251</v>
      </c>
      <c r="N21" s="63">
        <f t="shared" ca="1" si="2"/>
        <v>6.0031249999999998</v>
      </c>
      <c r="O21" s="53" t="s">
        <v>431</v>
      </c>
      <c r="P21" s="63">
        <v>1.0005208333333333</v>
      </c>
      <c r="Q21" s="53" t="s">
        <v>431</v>
      </c>
      <c r="R21" t="s">
        <v>1052</v>
      </c>
      <c r="S21" s="53" t="s">
        <v>430</v>
      </c>
      <c r="T21">
        <v>320</v>
      </c>
      <c r="U21" s="53" t="s">
        <v>253</v>
      </c>
    </row>
    <row r="22" spans="1:21" x14ac:dyDescent="0.25">
      <c r="A22" t="s">
        <v>245</v>
      </c>
      <c r="B22" t="s">
        <v>1032</v>
      </c>
      <c r="C22" t="s">
        <v>987</v>
      </c>
      <c r="D22" s="64">
        <v>42505.726979108797</v>
      </c>
      <c r="E22" s="53" t="s">
        <v>430</v>
      </c>
      <c r="F22" s="56">
        <v>133.666666666667</v>
      </c>
      <c r="G22" t="s">
        <v>251</v>
      </c>
      <c r="H22" s="56">
        <v>4424201227611030</v>
      </c>
      <c r="I22" s="53" t="s">
        <v>430</v>
      </c>
      <c r="J22" s="56">
        <f t="shared" ca="1" si="0"/>
        <v>36.954369047091745</v>
      </c>
      <c r="K22" t="s">
        <v>249</v>
      </c>
      <c r="L22" s="56">
        <f t="shared" ca="1" si="1"/>
        <v>84.155898652477333</v>
      </c>
      <c r="M22" t="s">
        <v>251</v>
      </c>
      <c r="N22" s="63">
        <f t="shared" ca="1" si="2"/>
        <v>6.0020833333333332</v>
      </c>
      <c r="O22" s="53" t="s">
        <v>431</v>
      </c>
      <c r="P22" s="63">
        <v>1.0003472222222223</v>
      </c>
      <c r="Q22" s="53" t="s">
        <v>431</v>
      </c>
      <c r="R22" t="s">
        <v>1053</v>
      </c>
      <c r="S22" s="53" t="s">
        <v>430</v>
      </c>
      <c r="T22">
        <v>321</v>
      </c>
      <c r="U22" s="53" t="s">
        <v>253</v>
      </c>
    </row>
    <row r="23" spans="1:21" x14ac:dyDescent="0.25">
      <c r="A23" t="s">
        <v>245</v>
      </c>
      <c r="B23" t="s">
        <v>1032</v>
      </c>
      <c r="C23" t="s">
        <v>987</v>
      </c>
      <c r="D23" s="64">
        <v>42784.690104108799</v>
      </c>
      <c r="E23" s="53" t="s">
        <v>430</v>
      </c>
      <c r="F23" s="56">
        <v>135.166666666667</v>
      </c>
      <c r="G23" t="s">
        <v>251</v>
      </c>
      <c r="H23" s="56">
        <v>4424202050220250</v>
      </c>
      <c r="I23" s="53" t="s">
        <v>430</v>
      </c>
      <c r="J23" s="56">
        <f t="shared" ca="1" si="0"/>
        <v>96.332824073799245</v>
      </c>
      <c r="K23" t="s">
        <v>249</v>
      </c>
      <c r="L23" s="56">
        <f t="shared" ca="1" si="1"/>
        <v>105.32639747066527</v>
      </c>
      <c r="M23" t="s">
        <v>251</v>
      </c>
      <c r="N23" s="63">
        <f t="shared" ca="1" si="2"/>
        <v>8.0055555555555564</v>
      </c>
      <c r="O23" s="53" t="s">
        <v>431</v>
      </c>
      <c r="P23" s="63">
        <v>1.0006944444444446</v>
      </c>
      <c r="Q23" s="53" t="s">
        <v>431</v>
      </c>
      <c r="R23" t="s">
        <v>1054</v>
      </c>
      <c r="S23" s="53" t="s">
        <v>430</v>
      </c>
      <c r="T23">
        <v>322</v>
      </c>
      <c r="U23" s="53" t="s">
        <v>253</v>
      </c>
    </row>
    <row r="24" spans="1:21" x14ac:dyDescent="0.25">
      <c r="A24" t="s">
        <v>245</v>
      </c>
      <c r="B24" t="s">
        <v>1032</v>
      </c>
      <c r="C24" t="s">
        <v>987</v>
      </c>
      <c r="D24" s="64">
        <v>42420.912326388891</v>
      </c>
      <c r="E24" s="53" t="s">
        <v>430</v>
      </c>
      <c r="F24" s="56">
        <v>136.666666666667</v>
      </c>
      <c r="G24" t="s">
        <v>251</v>
      </c>
      <c r="H24" s="56">
        <v>4424202872829470</v>
      </c>
      <c r="I24" s="53" t="s">
        <v>430</v>
      </c>
      <c r="J24" s="56">
        <f t="shared" ca="1" si="0"/>
        <v>40.047842523382648</v>
      </c>
      <c r="K24" t="s">
        <v>249</v>
      </c>
      <c r="L24" s="56">
        <f t="shared" ca="1" si="1"/>
        <v>102.56322070775563</v>
      </c>
      <c r="M24" t="s">
        <v>251</v>
      </c>
      <c r="N24" s="63">
        <f t="shared" ca="1" si="2"/>
        <v>6.0031249999999998</v>
      </c>
      <c r="O24" s="53" t="s">
        <v>431</v>
      </c>
      <c r="P24" s="63">
        <v>1.0005208333333333</v>
      </c>
      <c r="Q24" s="53" t="s">
        <v>431</v>
      </c>
      <c r="R24" t="s">
        <v>1055</v>
      </c>
      <c r="S24" s="53" t="s">
        <v>430</v>
      </c>
      <c r="T24">
        <v>323</v>
      </c>
      <c r="U24" s="53" t="s">
        <v>253</v>
      </c>
    </row>
    <row r="25" spans="1:21" x14ac:dyDescent="0.25">
      <c r="A25" t="s">
        <v>245</v>
      </c>
      <c r="B25" t="s">
        <v>1032</v>
      </c>
      <c r="C25" t="s">
        <v>987</v>
      </c>
      <c r="D25" s="64">
        <v>42059.641493055555</v>
      </c>
      <c r="E25" s="53" t="s">
        <v>430</v>
      </c>
      <c r="F25" s="56">
        <v>138.166666666667</v>
      </c>
      <c r="G25" t="s">
        <v>251</v>
      </c>
      <c r="H25" s="56">
        <v>1436846910136510</v>
      </c>
      <c r="I25" s="53" t="s">
        <v>430</v>
      </c>
      <c r="J25" s="56">
        <f t="shared" ca="1" si="0"/>
        <v>69.185406668441018</v>
      </c>
      <c r="K25" t="s">
        <v>249</v>
      </c>
      <c r="L25" s="56">
        <f t="shared" ca="1" si="1"/>
        <v>69.497489823803576</v>
      </c>
      <c r="M25" t="s">
        <v>251</v>
      </c>
      <c r="N25" s="63">
        <f t="shared" ca="1" si="2"/>
        <v>9.0031250000000007</v>
      </c>
      <c r="O25" s="53" t="s">
        <v>431</v>
      </c>
      <c r="P25" s="63">
        <v>1.0003472222222223</v>
      </c>
      <c r="Q25" s="53" t="s">
        <v>431</v>
      </c>
      <c r="R25" t="s">
        <v>1056</v>
      </c>
      <c r="S25" s="53" t="s">
        <v>430</v>
      </c>
      <c r="T25">
        <v>324</v>
      </c>
      <c r="U25" s="53" t="s">
        <v>253</v>
      </c>
    </row>
    <row r="26" spans="1:21" x14ac:dyDescent="0.25">
      <c r="A26" t="s">
        <v>245</v>
      </c>
      <c r="B26" t="s">
        <v>1032</v>
      </c>
      <c r="C26" t="s">
        <v>987</v>
      </c>
      <c r="D26" s="64">
        <v>42851.6484375</v>
      </c>
      <c r="E26" s="53" t="s">
        <v>430</v>
      </c>
      <c r="F26" s="56">
        <v>139.666666666667</v>
      </c>
      <c r="G26" t="s">
        <v>251</v>
      </c>
      <c r="H26" s="56">
        <v>1436850620420690</v>
      </c>
      <c r="I26" s="53" t="s">
        <v>430</v>
      </c>
      <c r="J26" s="56">
        <f t="shared" ca="1" si="0"/>
        <v>85.980859642003509</v>
      </c>
      <c r="K26" t="s">
        <v>249</v>
      </c>
      <c r="L26" s="56">
        <f t="shared" ca="1" si="1"/>
        <v>149.25442878748879</v>
      </c>
      <c r="M26" t="s">
        <v>251</v>
      </c>
      <c r="N26" s="63">
        <f t="shared" ca="1" si="2"/>
        <v>10.006944444444446</v>
      </c>
      <c r="O26" s="53" t="s">
        <v>431</v>
      </c>
      <c r="P26" s="63">
        <v>1.0006944444444446</v>
      </c>
      <c r="Q26" s="53" t="s">
        <v>431</v>
      </c>
      <c r="R26" t="s">
        <v>1057</v>
      </c>
      <c r="S26" s="53" t="s">
        <v>430</v>
      </c>
      <c r="T26">
        <v>325</v>
      </c>
      <c r="U26" s="53" t="s">
        <v>253</v>
      </c>
    </row>
    <row r="27" spans="1:21" x14ac:dyDescent="0.25">
      <c r="A27" t="s">
        <v>245</v>
      </c>
      <c r="B27" t="s">
        <v>1032</v>
      </c>
      <c r="C27" t="s">
        <v>987</v>
      </c>
      <c r="D27" s="64">
        <v>42872.726979166669</v>
      </c>
      <c r="E27" s="53" t="s">
        <v>430</v>
      </c>
      <c r="F27" s="56">
        <v>141.166666666667</v>
      </c>
      <c r="G27" t="s">
        <v>251</v>
      </c>
      <c r="H27" s="56">
        <v>1436854330704870</v>
      </c>
      <c r="I27" s="53" t="s">
        <v>430</v>
      </c>
      <c r="J27" s="56">
        <f t="shared" ca="1" si="0"/>
        <v>25.057848448316651</v>
      </c>
      <c r="K27" t="s">
        <v>249</v>
      </c>
      <c r="L27" s="56">
        <f t="shared" ca="1" si="1"/>
        <v>109.01943766197472</v>
      </c>
      <c r="M27" t="s">
        <v>251</v>
      </c>
      <c r="N27" s="63">
        <f t="shared" ca="1" si="2"/>
        <v>7.0036458333333336</v>
      </c>
      <c r="O27" s="53" t="s">
        <v>431</v>
      </c>
      <c r="P27" s="63">
        <v>1.0005208333333333</v>
      </c>
      <c r="Q27" s="53" t="s">
        <v>431</v>
      </c>
      <c r="R27" t="s">
        <v>1058</v>
      </c>
      <c r="S27" s="53" t="s">
        <v>430</v>
      </c>
      <c r="T27">
        <v>326</v>
      </c>
      <c r="U27" s="53" t="s">
        <v>253</v>
      </c>
    </row>
    <row r="28" spans="1:21" x14ac:dyDescent="0.25">
      <c r="A28" t="s">
        <v>245</v>
      </c>
      <c r="B28" t="s">
        <v>1032</v>
      </c>
      <c r="C28" t="s">
        <v>987</v>
      </c>
      <c r="D28" s="64">
        <v>42893.805520833332</v>
      </c>
      <c r="E28" s="53" t="s">
        <v>430</v>
      </c>
      <c r="F28" s="56">
        <v>142.666666666667</v>
      </c>
      <c r="G28" t="s">
        <v>251</v>
      </c>
      <c r="H28" s="56">
        <v>1436858040989050</v>
      </c>
      <c r="I28" s="53" t="s">
        <v>430</v>
      </c>
      <c r="J28" s="56">
        <f t="shared" ca="1" si="0"/>
        <v>63.324602967989406</v>
      </c>
      <c r="K28" t="s">
        <v>249</v>
      </c>
      <c r="L28" s="56">
        <f t="shared" ca="1" si="1"/>
        <v>119.68760546560961</v>
      </c>
      <c r="M28" t="s">
        <v>251</v>
      </c>
      <c r="N28" s="63">
        <f t="shared" ca="1" si="2"/>
        <v>6.0020833333333332</v>
      </c>
      <c r="O28" s="53" t="s">
        <v>431</v>
      </c>
      <c r="P28" s="63">
        <v>1.0003472222222223</v>
      </c>
      <c r="Q28" s="53" t="s">
        <v>431</v>
      </c>
      <c r="R28" t="s">
        <v>1057</v>
      </c>
      <c r="S28" s="53" t="s">
        <v>430</v>
      </c>
      <c r="T28">
        <v>327</v>
      </c>
      <c r="U28" s="53" t="s">
        <v>253</v>
      </c>
    </row>
    <row r="29" spans="1:21" x14ac:dyDescent="0.25">
      <c r="A29" t="s">
        <v>245</v>
      </c>
      <c r="B29" t="s">
        <v>1032</v>
      </c>
      <c r="C29" t="s">
        <v>987</v>
      </c>
      <c r="D29" s="64">
        <v>42914.884062500001</v>
      </c>
      <c r="E29" s="53" t="s">
        <v>430</v>
      </c>
      <c r="F29" s="56">
        <v>144.166666666667</v>
      </c>
      <c r="G29" t="s">
        <v>251</v>
      </c>
      <c r="H29" s="56">
        <v>1436861751273230</v>
      </c>
      <c r="I29" s="53" t="s">
        <v>430</v>
      </c>
      <c r="J29" s="56">
        <f t="shared" ca="1" si="0"/>
        <v>31.822245309638696</v>
      </c>
      <c r="K29" t="s">
        <v>249</v>
      </c>
      <c r="L29" s="56">
        <f t="shared" ca="1" si="1"/>
        <v>79.331675303966975</v>
      </c>
      <c r="M29" t="s">
        <v>251</v>
      </c>
      <c r="N29" s="63">
        <f t="shared" ca="1" si="2"/>
        <v>9.0062500000000014</v>
      </c>
      <c r="O29" s="53" t="s">
        <v>431</v>
      </c>
      <c r="P29" s="63">
        <v>1.0006944444444446</v>
      </c>
      <c r="Q29" s="53" t="s">
        <v>431</v>
      </c>
      <c r="R29" t="s">
        <v>1056</v>
      </c>
      <c r="S29" s="53" t="s">
        <v>430</v>
      </c>
      <c r="T29">
        <v>328</v>
      </c>
      <c r="U29" s="53" t="s">
        <v>253</v>
      </c>
    </row>
    <row r="30" spans="1:21" x14ac:dyDescent="0.25">
      <c r="A30" t="s">
        <v>245</v>
      </c>
      <c r="B30" t="s">
        <v>1032</v>
      </c>
      <c r="C30" t="s">
        <v>987</v>
      </c>
      <c r="D30" s="64">
        <v>42935.962604166663</v>
      </c>
      <c r="E30" s="53" t="s">
        <v>430</v>
      </c>
      <c r="F30" s="56">
        <v>145.666666666667</v>
      </c>
      <c r="G30" t="s">
        <v>251</v>
      </c>
      <c r="H30" s="56">
        <v>1436865461557410</v>
      </c>
      <c r="I30" s="53" t="s">
        <v>430</v>
      </c>
      <c r="J30" s="56">
        <f t="shared" ca="1" si="0"/>
        <v>26.317479203312534</v>
      </c>
      <c r="K30" t="s">
        <v>249</v>
      </c>
      <c r="L30" s="56">
        <f t="shared" ca="1" si="1"/>
        <v>124.91186260602828</v>
      </c>
      <c r="M30" t="s">
        <v>251</v>
      </c>
      <c r="N30" s="63">
        <f t="shared" ca="1" si="2"/>
        <v>6.0031249999999998</v>
      </c>
      <c r="O30" s="53" t="s">
        <v>431</v>
      </c>
      <c r="P30" s="63">
        <v>1.0005208333333333</v>
      </c>
      <c r="Q30" s="53" t="s">
        <v>431</v>
      </c>
      <c r="R30" t="s">
        <v>1055</v>
      </c>
      <c r="S30" s="53" t="s">
        <v>430</v>
      </c>
      <c r="T30">
        <v>329</v>
      </c>
      <c r="U30" s="53" t="s">
        <v>253</v>
      </c>
    </row>
    <row r="31" spans="1:21" x14ac:dyDescent="0.25">
      <c r="A31" t="s">
        <v>245</v>
      </c>
      <c r="B31" t="s">
        <v>1032</v>
      </c>
      <c r="C31" t="s">
        <v>987</v>
      </c>
      <c r="D31" s="64">
        <v>42957.041145833333</v>
      </c>
      <c r="E31" s="53" t="s">
        <v>430</v>
      </c>
      <c r="F31" s="56">
        <v>147.166666666667</v>
      </c>
      <c r="G31" t="s">
        <v>251</v>
      </c>
      <c r="H31" s="56">
        <v>1436869171841590</v>
      </c>
      <c r="I31" s="53" t="s">
        <v>430</v>
      </c>
      <c r="J31" s="56">
        <f t="shared" ca="1" si="0"/>
        <v>59.429366105175006</v>
      </c>
      <c r="K31" t="s">
        <v>249</v>
      </c>
      <c r="L31" s="56">
        <f t="shared" ca="1" si="1"/>
        <v>72.245704656079909</v>
      </c>
      <c r="M31" t="s">
        <v>251</v>
      </c>
      <c r="N31" s="63">
        <f t="shared" ca="1" si="2"/>
        <v>6.0020833333333332</v>
      </c>
      <c r="O31" s="53" t="s">
        <v>431</v>
      </c>
      <c r="P31" s="63">
        <v>1.0003472222222223</v>
      </c>
      <c r="Q31" s="53" t="s">
        <v>431</v>
      </c>
      <c r="R31" t="s">
        <v>1054</v>
      </c>
      <c r="S31" s="53" t="s">
        <v>430</v>
      </c>
      <c r="T31">
        <v>330</v>
      </c>
      <c r="U31" s="53" t="s">
        <v>253</v>
      </c>
    </row>
    <row r="32" spans="1:21" x14ac:dyDescent="0.25">
      <c r="A32" t="s">
        <v>245</v>
      </c>
      <c r="B32" t="s">
        <v>1032</v>
      </c>
      <c r="C32" t="s">
        <v>987</v>
      </c>
      <c r="D32" s="64">
        <v>42978.119687500002</v>
      </c>
      <c r="E32" s="53" t="s">
        <v>430</v>
      </c>
      <c r="F32" s="56">
        <v>148.666666666667</v>
      </c>
      <c r="G32" t="s">
        <v>251</v>
      </c>
      <c r="H32" s="56">
        <v>1436872882125770</v>
      </c>
      <c r="I32" s="53" t="s">
        <v>430</v>
      </c>
      <c r="J32" s="56">
        <f t="shared" ca="1" si="0"/>
        <v>91.498075404872125</v>
      </c>
      <c r="K32" t="s">
        <v>249</v>
      </c>
      <c r="L32" s="56">
        <f t="shared" ca="1" si="1"/>
        <v>131.72530100535624</v>
      </c>
      <c r="M32" t="s">
        <v>251</v>
      </c>
      <c r="N32" s="63">
        <f t="shared" ca="1" si="2"/>
        <v>9.0062500000000014</v>
      </c>
      <c r="O32" s="53" t="s">
        <v>431</v>
      </c>
      <c r="P32" s="63">
        <v>1.0006944444444446</v>
      </c>
      <c r="Q32" s="53" t="s">
        <v>431</v>
      </c>
      <c r="R32" t="s">
        <v>1059</v>
      </c>
      <c r="S32" s="53" t="s">
        <v>430</v>
      </c>
      <c r="T32">
        <v>331</v>
      </c>
      <c r="U32" s="53" t="s">
        <v>253</v>
      </c>
    </row>
    <row r="33" spans="1:21" x14ac:dyDescent="0.25">
      <c r="A33" t="s">
        <v>245</v>
      </c>
      <c r="B33" t="s">
        <v>1032</v>
      </c>
      <c r="C33" t="s">
        <v>987</v>
      </c>
      <c r="D33" s="64">
        <v>42999.198229166665</v>
      </c>
      <c r="E33" s="53" t="s">
        <v>430</v>
      </c>
      <c r="F33" s="56">
        <v>150.166666666667</v>
      </c>
      <c r="G33" t="s">
        <v>251</v>
      </c>
      <c r="H33" s="56">
        <v>1436876592409950</v>
      </c>
      <c r="I33" s="53" t="s">
        <v>430</v>
      </c>
      <c r="J33" s="56">
        <f t="shared" ca="1" si="0"/>
        <v>25.918965992549527</v>
      </c>
      <c r="K33" t="s">
        <v>249</v>
      </c>
      <c r="L33" s="56">
        <f t="shared" ca="1" si="1"/>
        <v>132.29635335371435</v>
      </c>
      <c r="M33" t="s">
        <v>251</v>
      </c>
      <c r="N33" s="63">
        <f t="shared" ca="1" si="2"/>
        <v>7.0036458333333336</v>
      </c>
      <c r="O33" s="53" t="s">
        <v>431</v>
      </c>
      <c r="P33" s="63">
        <v>1.0005208333333333</v>
      </c>
      <c r="Q33" s="53" t="s">
        <v>431</v>
      </c>
      <c r="R33" t="s">
        <v>1060</v>
      </c>
      <c r="S33" s="53" t="s">
        <v>430</v>
      </c>
      <c r="T33">
        <v>332</v>
      </c>
      <c r="U33" s="53" t="s">
        <v>253</v>
      </c>
    </row>
    <row r="34" spans="1:21" x14ac:dyDescent="0.25">
      <c r="A34" t="s">
        <v>245</v>
      </c>
      <c r="B34" t="s">
        <v>1032</v>
      </c>
      <c r="C34" t="s">
        <v>987</v>
      </c>
      <c r="D34" s="64">
        <v>42949.119687500002</v>
      </c>
      <c r="E34" s="53" t="s">
        <v>430</v>
      </c>
      <c r="F34" s="56">
        <v>151.666666666667</v>
      </c>
      <c r="G34" t="s">
        <v>251</v>
      </c>
      <c r="H34" s="56">
        <v>1436880302694130</v>
      </c>
      <c r="I34" s="53" t="s">
        <v>430</v>
      </c>
      <c r="J34" s="56">
        <f t="shared" ca="1" si="0"/>
        <v>79.632899694488515</v>
      </c>
      <c r="K34" t="s">
        <v>249</v>
      </c>
      <c r="L34" s="56">
        <f t="shared" ca="1" si="1"/>
        <v>120.43826253220119</v>
      </c>
      <c r="M34" t="s">
        <v>251</v>
      </c>
      <c r="N34" s="63">
        <f t="shared" ca="1" si="2"/>
        <v>10.003472222222223</v>
      </c>
      <c r="O34" s="53" t="s">
        <v>431</v>
      </c>
      <c r="P34" s="63">
        <v>1.0003472222222223</v>
      </c>
      <c r="Q34" s="53" t="s">
        <v>431</v>
      </c>
      <c r="R34" t="s">
        <v>1061</v>
      </c>
      <c r="S34" s="53" t="s">
        <v>430</v>
      </c>
      <c r="T34">
        <v>333</v>
      </c>
      <c r="U34" s="53" t="s">
        <v>253</v>
      </c>
    </row>
    <row r="35" spans="1:21" x14ac:dyDescent="0.25">
      <c r="A35" t="s">
        <v>245</v>
      </c>
      <c r="B35" t="s">
        <v>1032</v>
      </c>
      <c r="C35" t="s">
        <v>987</v>
      </c>
      <c r="D35" s="64">
        <v>42899.041145891206</v>
      </c>
      <c r="E35" s="53" t="s">
        <v>430</v>
      </c>
      <c r="F35" s="56">
        <v>153.166666666667</v>
      </c>
      <c r="G35" t="s">
        <v>251</v>
      </c>
      <c r="H35" s="56">
        <v>1436884012978310</v>
      </c>
      <c r="I35" s="53" t="s">
        <v>430</v>
      </c>
      <c r="J35" s="56">
        <f t="shared" ca="1" si="0"/>
        <v>37.8017333761779</v>
      </c>
      <c r="K35" t="s">
        <v>249</v>
      </c>
      <c r="L35" s="56">
        <f t="shared" ca="1" si="1"/>
        <v>141.14975599524018</v>
      </c>
      <c r="M35" t="s">
        <v>251</v>
      </c>
      <c r="N35" s="63">
        <f t="shared" ca="1" si="2"/>
        <v>7.0048611111111114</v>
      </c>
      <c r="O35" s="53" t="s">
        <v>431</v>
      </c>
      <c r="P35" s="63">
        <v>1.0006944444444446</v>
      </c>
      <c r="Q35" s="53" t="s">
        <v>431</v>
      </c>
      <c r="R35" t="s">
        <v>1062</v>
      </c>
      <c r="S35" s="53" t="s">
        <v>430</v>
      </c>
      <c r="T35">
        <v>306</v>
      </c>
      <c r="U35" s="53" t="s">
        <v>253</v>
      </c>
    </row>
    <row r="36" spans="1:21" x14ac:dyDescent="0.25">
      <c r="A36" t="s">
        <v>245</v>
      </c>
      <c r="B36" t="s">
        <v>1032</v>
      </c>
      <c r="C36" t="s">
        <v>987</v>
      </c>
      <c r="D36" s="64">
        <v>42848.962604282409</v>
      </c>
      <c r="E36" s="53" t="s">
        <v>430</v>
      </c>
      <c r="F36" s="56">
        <v>154.666666666667</v>
      </c>
      <c r="G36" t="s">
        <v>251</v>
      </c>
      <c r="H36" s="56">
        <v>1436887723262490</v>
      </c>
      <c r="I36" s="53" t="s">
        <v>430</v>
      </c>
      <c r="J36" s="56">
        <f t="shared" ca="1" si="0"/>
        <v>95.280471699714454</v>
      </c>
      <c r="K36" t="s">
        <v>249</v>
      </c>
      <c r="L36" s="56">
        <f t="shared" ca="1" si="1"/>
        <v>117.61870704234744</v>
      </c>
      <c r="M36" t="s">
        <v>251</v>
      </c>
      <c r="N36" s="63">
        <f t="shared" ca="1" si="2"/>
        <v>7.0036458333333336</v>
      </c>
      <c r="O36" s="53" t="s">
        <v>431</v>
      </c>
      <c r="P36" s="63">
        <v>1.0005208333333333</v>
      </c>
      <c r="Q36" s="53" t="s">
        <v>431</v>
      </c>
      <c r="R36" t="s">
        <v>1063</v>
      </c>
      <c r="S36" s="53" t="s">
        <v>430</v>
      </c>
      <c r="T36">
        <v>307</v>
      </c>
      <c r="U36" s="53" t="s">
        <v>253</v>
      </c>
    </row>
    <row r="37" spans="1:21" x14ac:dyDescent="0.25">
      <c r="A37" t="s">
        <v>245</v>
      </c>
      <c r="B37" t="s">
        <v>1032</v>
      </c>
      <c r="C37" t="s">
        <v>987</v>
      </c>
      <c r="D37" s="64">
        <v>42798.884062673613</v>
      </c>
      <c r="E37" s="53" t="s">
        <v>430</v>
      </c>
      <c r="F37" s="56">
        <v>156.166666666667</v>
      </c>
      <c r="G37" t="s">
        <v>251</v>
      </c>
      <c r="H37" s="56">
        <v>1436891433546670</v>
      </c>
      <c r="I37" s="53" t="s">
        <v>430</v>
      </c>
      <c r="J37" s="56">
        <f t="shared" ca="1" si="0"/>
        <v>27.92554694770617</v>
      </c>
      <c r="K37" t="s">
        <v>249</v>
      </c>
      <c r="L37" s="56">
        <f t="shared" ca="1" si="1"/>
        <v>103.98811595466009</v>
      </c>
      <c r="M37" t="s">
        <v>251</v>
      </c>
      <c r="N37" s="63">
        <f t="shared" ca="1" si="2"/>
        <v>10.003472222222223</v>
      </c>
      <c r="O37" s="53" t="s">
        <v>431</v>
      </c>
      <c r="P37" s="63">
        <v>1.0003472222222223</v>
      </c>
      <c r="Q37" s="53" t="s">
        <v>431</v>
      </c>
      <c r="R37" t="s">
        <v>1061</v>
      </c>
      <c r="S37" s="53" t="s">
        <v>430</v>
      </c>
      <c r="T37">
        <v>308</v>
      </c>
      <c r="U37" s="53" t="s">
        <v>253</v>
      </c>
    </row>
    <row r="38" spans="1:21" x14ac:dyDescent="0.25">
      <c r="A38" t="s">
        <v>245</v>
      </c>
      <c r="B38" t="s">
        <v>1032</v>
      </c>
      <c r="C38" t="s">
        <v>987</v>
      </c>
      <c r="D38" s="64">
        <v>42748.805521064816</v>
      </c>
      <c r="E38" s="53" t="s">
        <v>430</v>
      </c>
      <c r="F38" s="56">
        <v>157.666666666667</v>
      </c>
      <c r="G38" t="s">
        <v>251</v>
      </c>
      <c r="H38" s="56">
        <v>1436895143830850</v>
      </c>
      <c r="I38" s="53" t="s">
        <v>430</v>
      </c>
      <c r="J38" s="56">
        <f t="shared" ca="1" si="0"/>
        <v>47.020255221339596</v>
      </c>
      <c r="K38" t="s">
        <v>249</v>
      </c>
      <c r="L38" s="56">
        <f t="shared" ca="1" si="1"/>
        <v>118.98927254026019</v>
      </c>
      <c r="M38" t="s">
        <v>251</v>
      </c>
      <c r="N38" s="63">
        <f t="shared" ca="1" si="2"/>
        <v>9.0062500000000014</v>
      </c>
      <c r="O38" s="53" t="s">
        <v>431</v>
      </c>
      <c r="P38" s="63">
        <v>1.0006944444444446</v>
      </c>
      <c r="Q38" s="53" t="s">
        <v>431</v>
      </c>
      <c r="R38" t="s">
        <v>1064</v>
      </c>
      <c r="S38" s="53" t="s">
        <v>430</v>
      </c>
      <c r="T38">
        <v>309</v>
      </c>
      <c r="U38" s="53" t="s">
        <v>253</v>
      </c>
    </row>
    <row r="39" spans="1:21" x14ac:dyDescent="0.25">
      <c r="A39" t="s">
        <v>245</v>
      </c>
      <c r="B39" t="s">
        <v>1032</v>
      </c>
      <c r="C39" t="s">
        <v>987</v>
      </c>
      <c r="D39" s="64">
        <v>42698.72697945602</v>
      </c>
      <c r="E39" s="53" t="s">
        <v>430</v>
      </c>
      <c r="F39" s="56">
        <v>159.166666666667</v>
      </c>
      <c r="G39" t="s">
        <v>251</v>
      </c>
      <c r="H39" s="56">
        <v>1436898854115030</v>
      </c>
      <c r="I39" s="53" t="s">
        <v>430</v>
      </c>
      <c r="J39" s="56">
        <f t="shared" ca="1" si="0"/>
        <v>81.925742371795678</v>
      </c>
      <c r="K39" t="s">
        <v>249</v>
      </c>
      <c r="L39" s="56">
        <f t="shared" ca="1" si="1"/>
        <v>128.61652087879369</v>
      </c>
      <c r="M39" t="s">
        <v>251</v>
      </c>
      <c r="N39" s="63">
        <f t="shared" ca="1" si="2"/>
        <v>6.0031249999999998</v>
      </c>
      <c r="O39" s="53" t="s">
        <v>431</v>
      </c>
      <c r="P39" s="63">
        <v>1.0005208333333333</v>
      </c>
      <c r="Q39" s="53" t="s">
        <v>431</v>
      </c>
      <c r="R39" t="s">
        <v>1037</v>
      </c>
      <c r="S39" s="53" t="s">
        <v>430</v>
      </c>
      <c r="T39">
        <v>338</v>
      </c>
      <c r="U39" s="53" t="s">
        <v>253</v>
      </c>
    </row>
    <row r="40" spans="1:21" x14ac:dyDescent="0.25">
      <c r="A40" t="s">
        <v>245</v>
      </c>
      <c r="B40" t="s">
        <v>1032</v>
      </c>
      <c r="C40" t="s">
        <v>987</v>
      </c>
      <c r="D40" s="64">
        <v>42648.648437847223</v>
      </c>
      <c r="E40" s="53" t="s">
        <v>430</v>
      </c>
      <c r="F40" s="56">
        <v>160.666666666667</v>
      </c>
      <c r="G40" t="s">
        <v>251</v>
      </c>
      <c r="H40" s="56">
        <v>1436902564399210</v>
      </c>
      <c r="I40" s="53" t="s">
        <v>430</v>
      </c>
      <c r="J40" s="56">
        <f t="shared" ca="1" si="0"/>
        <v>30.163228834560186</v>
      </c>
      <c r="K40" t="s">
        <v>249</v>
      </c>
      <c r="L40" s="56">
        <f t="shared" ca="1" si="1"/>
        <v>71.683089741695383</v>
      </c>
      <c r="M40" t="s">
        <v>251</v>
      </c>
      <c r="N40" s="63">
        <f t="shared" ca="1" si="2"/>
        <v>7.0024305555555557</v>
      </c>
      <c r="O40" s="53" t="s">
        <v>431</v>
      </c>
      <c r="P40" s="63">
        <v>1.0003472222222223</v>
      </c>
      <c r="Q40" s="53" t="s">
        <v>431</v>
      </c>
      <c r="R40" t="s">
        <v>1033</v>
      </c>
      <c r="S40" s="53" t="s">
        <v>430</v>
      </c>
      <c r="T40">
        <v>339</v>
      </c>
      <c r="U40" s="53" t="s">
        <v>253</v>
      </c>
    </row>
    <row r="41" spans="1:21" x14ac:dyDescent="0.25">
      <c r="A41" t="s">
        <v>245</v>
      </c>
      <c r="B41" t="s">
        <v>1032</v>
      </c>
      <c r="C41" t="s">
        <v>987</v>
      </c>
      <c r="D41" s="64">
        <v>42598.569896238427</v>
      </c>
      <c r="E41" s="53" t="s">
        <v>430</v>
      </c>
      <c r="F41" s="56">
        <v>162.166666666667</v>
      </c>
      <c r="G41" t="s">
        <v>251</v>
      </c>
      <c r="H41" s="56">
        <v>2324129689735130</v>
      </c>
      <c r="I41" s="53" t="s">
        <v>430</v>
      </c>
      <c r="J41" s="56">
        <f t="shared" ca="1" si="0"/>
        <v>47.96798989825021</v>
      </c>
      <c r="K41" t="s">
        <v>249</v>
      </c>
      <c r="L41" s="56">
        <f t="shared" ca="1" si="1"/>
        <v>98.742629821757916</v>
      </c>
      <c r="M41" t="s">
        <v>251</v>
      </c>
      <c r="N41" s="63">
        <f t="shared" ca="1" si="2"/>
        <v>9.0062500000000014</v>
      </c>
      <c r="O41" s="53" t="s">
        <v>431</v>
      </c>
      <c r="P41" s="63">
        <v>1.0006944444444446</v>
      </c>
      <c r="Q41" s="53" t="s">
        <v>431</v>
      </c>
      <c r="R41" t="s">
        <v>1034</v>
      </c>
      <c r="S41" s="53" t="s">
        <v>430</v>
      </c>
      <c r="T41">
        <v>340</v>
      </c>
      <c r="U41" s="53" t="s">
        <v>253</v>
      </c>
    </row>
    <row r="42" spans="1:21" x14ac:dyDescent="0.25">
      <c r="A42" t="s">
        <v>245</v>
      </c>
      <c r="B42" t="s">
        <v>1032</v>
      </c>
      <c r="C42" t="s">
        <v>987</v>
      </c>
      <c r="D42" s="64">
        <v>42548.49135462963</v>
      </c>
      <c r="E42" s="53" t="s">
        <v>430</v>
      </c>
      <c r="F42" s="56">
        <v>163.666666666667</v>
      </c>
      <c r="G42" t="s">
        <v>251</v>
      </c>
      <c r="H42" s="56">
        <v>2324129682344350</v>
      </c>
      <c r="I42" s="53" t="s">
        <v>430</v>
      </c>
      <c r="J42" s="56">
        <f t="shared" ca="1" si="0"/>
        <v>56.008208651833002</v>
      </c>
      <c r="K42" t="s">
        <v>249</v>
      </c>
      <c r="L42" s="56">
        <f t="shared" ca="1" si="1"/>
        <v>154.04250273819349</v>
      </c>
      <c r="M42" t="s">
        <v>251</v>
      </c>
      <c r="N42" s="63">
        <f t="shared" ca="1" si="2"/>
        <v>7.0036458333333336</v>
      </c>
      <c r="O42" s="53" t="s">
        <v>431</v>
      </c>
      <c r="P42" s="63">
        <v>1.0005208333333333</v>
      </c>
      <c r="Q42" s="53" t="s">
        <v>431</v>
      </c>
      <c r="R42" t="s">
        <v>1035</v>
      </c>
      <c r="S42" s="53" t="s">
        <v>430</v>
      </c>
      <c r="T42">
        <v>341</v>
      </c>
      <c r="U42" s="53" t="s">
        <v>253</v>
      </c>
    </row>
    <row r="43" spans="1:21" x14ac:dyDescent="0.25">
      <c r="A43" t="s">
        <v>245</v>
      </c>
      <c r="B43" t="s">
        <v>1032</v>
      </c>
      <c r="C43" t="s">
        <v>987</v>
      </c>
      <c r="D43" s="64">
        <v>42498.412813020834</v>
      </c>
      <c r="E43" s="53" t="s">
        <v>430</v>
      </c>
      <c r="F43" s="56">
        <v>165.166666666667</v>
      </c>
      <c r="G43" t="s">
        <v>251</v>
      </c>
      <c r="H43" s="56">
        <v>2324129674953570</v>
      </c>
      <c r="I43" s="53" t="s">
        <v>430</v>
      </c>
      <c r="J43" s="56">
        <f t="shared" ca="1" si="0"/>
        <v>27.082124314563686</v>
      </c>
      <c r="K43" t="s">
        <v>249</v>
      </c>
      <c r="L43" s="56">
        <f t="shared" ca="1" si="1"/>
        <v>143.74473353225804</v>
      </c>
      <c r="M43" t="s">
        <v>251</v>
      </c>
      <c r="N43" s="63">
        <f t="shared" ca="1" si="2"/>
        <v>7.0024305555555557</v>
      </c>
      <c r="O43" s="53" t="s">
        <v>431</v>
      </c>
      <c r="P43" s="63">
        <v>1.0003472222222223</v>
      </c>
      <c r="Q43" s="53" t="s">
        <v>431</v>
      </c>
      <c r="R43" t="s">
        <v>1036</v>
      </c>
      <c r="S43" s="53" t="s">
        <v>430</v>
      </c>
      <c r="T43">
        <v>342</v>
      </c>
      <c r="U43" s="53" t="s">
        <v>253</v>
      </c>
    </row>
    <row r="44" spans="1:21" x14ac:dyDescent="0.25">
      <c r="A44" t="s">
        <v>245</v>
      </c>
      <c r="B44" t="s">
        <v>1032</v>
      </c>
      <c r="C44" t="s">
        <v>987</v>
      </c>
      <c r="D44" s="64">
        <v>42448.334271412037</v>
      </c>
      <c r="E44" s="53" t="s">
        <v>430</v>
      </c>
      <c r="F44" s="56">
        <v>166.666666666667</v>
      </c>
      <c r="G44" t="s">
        <v>251</v>
      </c>
      <c r="H44" s="56">
        <v>2324129667562790</v>
      </c>
      <c r="I44" s="53" t="s">
        <v>430</v>
      </c>
      <c r="J44" s="56">
        <f t="shared" ca="1" si="0"/>
        <v>79.68779206328955</v>
      </c>
      <c r="K44" t="s">
        <v>249</v>
      </c>
      <c r="L44" s="56">
        <f t="shared" ca="1" si="1"/>
        <v>102.05380764602995</v>
      </c>
      <c r="M44" t="s">
        <v>251</v>
      </c>
      <c r="N44" s="63">
        <f t="shared" ca="1" si="2"/>
        <v>7.0048611111111114</v>
      </c>
      <c r="O44" s="53" t="s">
        <v>431</v>
      </c>
      <c r="P44" s="63">
        <v>1.0006944444444446</v>
      </c>
      <c r="Q44" s="53" t="s">
        <v>431</v>
      </c>
      <c r="R44" t="s">
        <v>1038</v>
      </c>
      <c r="S44" s="53" t="s">
        <v>430</v>
      </c>
      <c r="T44">
        <v>343</v>
      </c>
      <c r="U44" s="53" t="s">
        <v>253</v>
      </c>
    </row>
    <row r="45" spans="1:21" x14ac:dyDescent="0.25">
      <c r="A45" t="s">
        <v>245</v>
      </c>
      <c r="B45" t="s">
        <v>1032</v>
      </c>
      <c r="C45" t="s">
        <v>987</v>
      </c>
      <c r="D45" s="64">
        <v>42398.255729803241</v>
      </c>
      <c r="E45" s="53" t="s">
        <v>430</v>
      </c>
      <c r="F45" s="56">
        <v>168.166666666667</v>
      </c>
      <c r="G45" t="s">
        <v>251</v>
      </c>
      <c r="H45" s="56">
        <v>2324129660172010</v>
      </c>
      <c r="I45" s="53" t="s">
        <v>430</v>
      </c>
      <c r="J45" s="56">
        <f t="shared" ca="1" si="0"/>
        <v>31.00929567235773</v>
      </c>
      <c r="K45" t="s">
        <v>249</v>
      </c>
      <c r="L45" s="56">
        <f t="shared" ca="1" si="1"/>
        <v>133.74568802393719</v>
      </c>
      <c r="M45" t="s">
        <v>251</v>
      </c>
      <c r="N45" s="63">
        <f t="shared" ca="1" si="2"/>
        <v>10.005208333333332</v>
      </c>
      <c r="O45" s="53" t="s">
        <v>431</v>
      </c>
      <c r="P45" s="63">
        <v>1.0005208333333333</v>
      </c>
      <c r="Q45" s="53" t="s">
        <v>431</v>
      </c>
      <c r="R45" t="s">
        <v>1039</v>
      </c>
      <c r="S45" s="53" t="s">
        <v>430</v>
      </c>
      <c r="T45">
        <v>344</v>
      </c>
      <c r="U45" s="53" t="s">
        <v>253</v>
      </c>
    </row>
    <row r="46" spans="1:21" x14ac:dyDescent="0.25">
      <c r="A46" t="s">
        <v>245</v>
      </c>
      <c r="B46" t="s">
        <v>1032</v>
      </c>
      <c r="C46" t="s">
        <v>987</v>
      </c>
      <c r="D46" s="64">
        <v>42348.177188194444</v>
      </c>
      <c r="E46" s="53" t="s">
        <v>430</v>
      </c>
      <c r="F46" s="56">
        <v>169.666666666667</v>
      </c>
      <c r="G46" t="s">
        <v>251</v>
      </c>
      <c r="H46" s="56">
        <v>4424196291955710</v>
      </c>
      <c r="I46" s="53" t="s">
        <v>430</v>
      </c>
      <c r="J46" s="56">
        <f t="shared" ca="1" si="0"/>
        <v>34.128398592610225</v>
      </c>
      <c r="K46" t="s">
        <v>249</v>
      </c>
      <c r="L46" s="56">
        <f t="shared" ca="1" si="1"/>
        <v>107.21464489978925</v>
      </c>
      <c r="M46" t="s">
        <v>251</v>
      </c>
      <c r="N46" s="63">
        <f t="shared" ca="1" si="2"/>
        <v>9.0031250000000007</v>
      </c>
      <c r="O46" s="53" t="s">
        <v>431</v>
      </c>
      <c r="P46" s="63">
        <v>1.0003472222222223</v>
      </c>
      <c r="Q46" s="53" t="s">
        <v>431</v>
      </c>
      <c r="R46" t="s">
        <v>1065</v>
      </c>
      <c r="S46" s="53" t="s">
        <v>430</v>
      </c>
      <c r="T46">
        <v>345</v>
      </c>
      <c r="U46" s="53" t="s">
        <v>253</v>
      </c>
    </row>
    <row r="47" spans="1:21" x14ac:dyDescent="0.25">
      <c r="A47" t="s">
        <v>245</v>
      </c>
      <c r="B47" t="s">
        <v>1032</v>
      </c>
      <c r="C47" t="s">
        <v>987</v>
      </c>
      <c r="D47" s="64">
        <v>42298.098646585648</v>
      </c>
      <c r="E47" s="53" t="s">
        <v>430</v>
      </c>
      <c r="F47" s="56">
        <v>171.166666666667</v>
      </c>
      <c r="G47" t="s">
        <v>251</v>
      </c>
      <c r="H47" s="56">
        <v>4424197114564930</v>
      </c>
      <c r="I47" s="53" t="s">
        <v>430</v>
      </c>
      <c r="J47" s="56">
        <f t="shared" ca="1" si="0"/>
        <v>66.22737335449132</v>
      </c>
      <c r="K47" t="s">
        <v>249</v>
      </c>
      <c r="L47" s="56">
        <f t="shared" ca="1" si="1"/>
        <v>73.927813196102264</v>
      </c>
      <c r="M47" t="s">
        <v>251</v>
      </c>
      <c r="N47" s="63">
        <f t="shared" ca="1" si="2"/>
        <v>7.0048611111111114</v>
      </c>
      <c r="O47" s="53" t="s">
        <v>431</v>
      </c>
      <c r="P47" s="63">
        <v>1.0006944444444446</v>
      </c>
      <c r="Q47" s="53" t="s">
        <v>431</v>
      </c>
      <c r="R47" t="s">
        <v>1066</v>
      </c>
      <c r="S47" s="53" t="s">
        <v>430</v>
      </c>
      <c r="T47">
        <v>346</v>
      </c>
      <c r="U47" s="53" t="s">
        <v>253</v>
      </c>
    </row>
    <row r="48" spans="1:21" x14ac:dyDescent="0.25">
      <c r="A48" t="s">
        <v>245</v>
      </c>
      <c r="B48" t="s">
        <v>1032</v>
      </c>
      <c r="C48" t="s">
        <v>987</v>
      </c>
      <c r="D48" s="64">
        <v>42248.020104976851</v>
      </c>
      <c r="E48" s="53" t="s">
        <v>430</v>
      </c>
      <c r="F48" s="56">
        <v>172.666666666667</v>
      </c>
      <c r="G48" t="s">
        <v>251</v>
      </c>
      <c r="H48" s="56">
        <v>1436858040989050</v>
      </c>
      <c r="I48" s="53" t="s">
        <v>430</v>
      </c>
      <c r="J48" s="56">
        <f t="shared" ca="1" si="0"/>
        <v>47.792587136323917</v>
      </c>
      <c r="K48" t="s">
        <v>249</v>
      </c>
      <c r="L48" s="56">
        <f t="shared" ca="1" si="1"/>
        <v>141.49263169864142</v>
      </c>
      <c r="M48" t="s">
        <v>251</v>
      </c>
      <c r="N48" s="63">
        <f t="shared" ca="1" si="2"/>
        <v>9.0046874999999993</v>
      </c>
      <c r="O48" s="53" t="s">
        <v>431</v>
      </c>
      <c r="P48" s="63">
        <v>1.0005208333333333</v>
      </c>
      <c r="Q48" s="53" t="s">
        <v>431</v>
      </c>
      <c r="R48" t="s">
        <v>1067</v>
      </c>
      <c r="S48" s="53" t="s">
        <v>430</v>
      </c>
      <c r="T48">
        <v>347</v>
      </c>
      <c r="U48" s="53" t="s">
        <v>253</v>
      </c>
    </row>
    <row r="49" spans="1:21" x14ac:dyDescent="0.25">
      <c r="A49" t="s">
        <v>245</v>
      </c>
      <c r="B49" t="s">
        <v>1032</v>
      </c>
      <c r="C49" t="s">
        <v>987</v>
      </c>
      <c r="D49" s="64">
        <v>42197.941563368055</v>
      </c>
      <c r="E49" s="53" t="s">
        <v>430</v>
      </c>
      <c r="F49" s="56">
        <v>174.166666666667</v>
      </c>
      <c r="G49" t="s">
        <v>251</v>
      </c>
      <c r="H49" s="56">
        <v>1436861751273230</v>
      </c>
      <c r="I49" s="53" t="s">
        <v>430</v>
      </c>
      <c r="J49" s="56">
        <f t="shared" ca="1" si="0"/>
        <v>80.28040076335337</v>
      </c>
      <c r="K49" t="s">
        <v>249</v>
      </c>
      <c r="L49" s="56">
        <f t="shared" ca="1" si="1"/>
        <v>129.17771100268408</v>
      </c>
      <c r="M49" t="s">
        <v>251</v>
      </c>
      <c r="N49" s="63">
        <f t="shared" ca="1" si="2"/>
        <v>7.0024305555555557</v>
      </c>
      <c r="O49" s="53" t="s">
        <v>431</v>
      </c>
      <c r="P49" s="63">
        <v>1.0003472222222223</v>
      </c>
      <c r="Q49" s="53" t="s">
        <v>431</v>
      </c>
      <c r="R49" t="s">
        <v>1068</v>
      </c>
      <c r="S49" s="53" t="s">
        <v>430</v>
      </c>
      <c r="T49">
        <v>348</v>
      </c>
      <c r="U49" s="53" t="s">
        <v>253</v>
      </c>
    </row>
    <row r="50" spans="1:21" x14ac:dyDescent="0.25">
      <c r="A50" t="s">
        <v>245</v>
      </c>
      <c r="B50" t="s">
        <v>1032</v>
      </c>
      <c r="C50" t="s">
        <v>987</v>
      </c>
      <c r="D50" s="64">
        <v>42147.863021759258</v>
      </c>
      <c r="E50" s="53" t="s">
        <v>430</v>
      </c>
      <c r="F50" s="56">
        <v>175.666666666667</v>
      </c>
      <c r="G50" t="s">
        <v>251</v>
      </c>
      <c r="H50" s="56">
        <v>1436865461557410</v>
      </c>
      <c r="I50" s="53" t="s">
        <v>430</v>
      </c>
      <c r="J50" s="56">
        <f t="shared" ca="1" si="0"/>
        <v>33.936223175444695</v>
      </c>
      <c r="K50" t="s">
        <v>249</v>
      </c>
      <c r="L50" s="56">
        <f t="shared" ca="1" si="1"/>
        <v>81.831764803500846</v>
      </c>
      <c r="M50" t="s">
        <v>251</v>
      </c>
      <c r="N50" s="63">
        <f t="shared" ca="1" si="2"/>
        <v>9.0062500000000014</v>
      </c>
      <c r="O50" s="53" t="s">
        <v>431</v>
      </c>
      <c r="P50" s="63">
        <v>1.0006944444444446</v>
      </c>
      <c r="Q50" s="53" t="s">
        <v>431</v>
      </c>
      <c r="R50" t="s">
        <v>1069</v>
      </c>
      <c r="S50" s="53" t="s">
        <v>430</v>
      </c>
      <c r="T50">
        <v>349</v>
      </c>
      <c r="U50" s="53" t="s">
        <v>253</v>
      </c>
    </row>
    <row r="51" spans="1:21" x14ac:dyDescent="0.25">
      <c r="A51" t="s">
        <v>245</v>
      </c>
      <c r="B51" t="s">
        <v>1032</v>
      </c>
      <c r="C51" t="s">
        <v>987</v>
      </c>
      <c r="D51" s="64">
        <v>42097.784480150462</v>
      </c>
      <c r="E51" s="53" t="s">
        <v>430</v>
      </c>
      <c r="F51" s="56">
        <v>177.166666666667</v>
      </c>
      <c r="G51" t="s">
        <v>251</v>
      </c>
      <c r="H51" s="56">
        <v>4424200405001810</v>
      </c>
      <c r="I51" s="53" t="s">
        <v>430</v>
      </c>
      <c r="J51" s="56">
        <f t="shared" ca="1" si="0"/>
        <v>81.434338326719455</v>
      </c>
      <c r="K51" t="s">
        <v>249</v>
      </c>
      <c r="L51" s="56">
        <f t="shared" ca="1" si="1"/>
        <v>94.906244470609181</v>
      </c>
      <c r="M51" t="s">
        <v>251</v>
      </c>
      <c r="N51" s="63">
        <f t="shared" ca="1" si="2"/>
        <v>10.005208333333332</v>
      </c>
      <c r="O51" s="53" t="s">
        <v>431</v>
      </c>
      <c r="P51" s="63">
        <v>1.0005208333333333</v>
      </c>
      <c r="Q51" s="53" t="s">
        <v>431</v>
      </c>
      <c r="R51" t="s">
        <v>1070</v>
      </c>
      <c r="S51" s="53" t="s">
        <v>430</v>
      </c>
      <c r="T51">
        <v>350</v>
      </c>
      <c r="U51" s="53" t="s">
        <v>253</v>
      </c>
    </row>
    <row r="52" spans="1:21" x14ac:dyDescent="0.25">
      <c r="A52" t="s">
        <v>245</v>
      </c>
      <c r="B52" t="s">
        <v>1032</v>
      </c>
      <c r="C52" t="s">
        <v>987</v>
      </c>
      <c r="D52" s="64">
        <v>42047.705938541665</v>
      </c>
      <c r="E52" s="53" t="s">
        <v>430</v>
      </c>
      <c r="F52" s="56">
        <v>178.666666666667</v>
      </c>
      <c r="G52" t="s">
        <v>251</v>
      </c>
      <c r="H52" s="56">
        <v>4424201227611030</v>
      </c>
      <c r="I52" s="53" t="s">
        <v>430</v>
      </c>
      <c r="J52" s="56">
        <f t="shared" ca="1" si="0"/>
        <v>46.008037636249526</v>
      </c>
      <c r="K52" t="s">
        <v>249</v>
      </c>
      <c r="L52" s="56">
        <f t="shared" ca="1" si="1"/>
        <v>69.53392847266862</v>
      </c>
      <c r="M52" t="s">
        <v>251</v>
      </c>
      <c r="N52" s="63">
        <f t="shared" ca="1" si="2"/>
        <v>8.0027777777777782</v>
      </c>
      <c r="O52" s="53" t="s">
        <v>431</v>
      </c>
      <c r="P52" s="63">
        <v>1.0003472222222223</v>
      </c>
      <c r="Q52" s="53" t="s">
        <v>431</v>
      </c>
      <c r="R52" t="s">
        <v>1071</v>
      </c>
      <c r="S52" s="53" t="s">
        <v>430</v>
      </c>
      <c r="T52">
        <v>351</v>
      </c>
      <c r="U52" s="53" t="s">
        <v>253</v>
      </c>
    </row>
    <row r="53" spans="1:21" x14ac:dyDescent="0.25">
      <c r="A53" t="s">
        <v>245</v>
      </c>
      <c r="B53" t="s">
        <v>1032</v>
      </c>
      <c r="C53" t="s">
        <v>987</v>
      </c>
      <c r="D53" s="64">
        <v>41997.627396932869</v>
      </c>
      <c r="E53" s="53" t="s">
        <v>430</v>
      </c>
      <c r="F53" s="56">
        <v>180.166666666667</v>
      </c>
      <c r="G53" t="s">
        <v>251</v>
      </c>
      <c r="H53" s="56">
        <v>4424202050220250</v>
      </c>
      <c r="I53" s="53" t="s">
        <v>430</v>
      </c>
      <c r="J53" s="56">
        <f t="shared" ca="1" si="0"/>
        <v>44.084193978662896</v>
      </c>
      <c r="K53" t="s">
        <v>249</v>
      </c>
      <c r="L53" s="56">
        <f t="shared" ca="1" si="1"/>
        <v>153.43343099359328</v>
      </c>
      <c r="M53" t="s">
        <v>251</v>
      </c>
      <c r="N53" s="63">
        <f t="shared" ca="1" si="2"/>
        <v>10.006944444444446</v>
      </c>
      <c r="O53" s="53" t="s">
        <v>431</v>
      </c>
      <c r="P53" s="63">
        <v>1.0006944444444446</v>
      </c>
      <c r="Q53" s="53" t="s">
        <v>431</v>
      </c>
      <c r="R53" t="s">
        <v>1072</v>
      </c>
      <c r="S53" s="53" t="s">
        <v>430</v>
      </c>
      <c r="T53">
        <v>352</v>
      </c>
      <c r="U53" s="53" t="s">
        <v>253</v>
      </c>
    </row>
    <row r="54" spans="1:21" x14ac:dyDescent="0.25">
      <c r="A54" t="s">
        <v>245</v>
      </c>
      <c r="B54" t="s">
        <v>1032</v>
      </c>
      <c r="C54" t="s">
        <v>987</v>
      </c>
      <c r="D54" s="64">
        <v>41947.548855324072</v>
      </c>
      <c r="E54" s="53" t="s">
        <v>430</v>
      </c>
      <c r="F54" s="56">
        <v>181.666666666667</v>
      </c>
      <c r="G54" t="s">
        <v>251</v>
      </c>
      <c r="H54" s="56">
        <v>4424202872829470</v>
      </c>
      <c r="I54" s="53" t="s">
        <v>430</v>
      </c>
      <c r="J54" s="56">
        <f t="shared" ca="1" si="0"/>
        <v>93.944890514395738</v>
      </c>
      <c r="K54" t="s">
        <v>249</v>
      </c>
      <c r="L54" s="56">
        <f t="shared" ca="1" si="1"/>
        <v>157.15583160892021</v>
      </c>
      <c r="M54" t="s">
        <v>251</v>
      </c>
      <c r="N54" s="63">
        <f t="shared" ca="1" si="2"/>
        <v>9.0046874999999993</v>
      </c>
      <c r="O54" s="53" t="s">
        <v>431</v>
      </c>
      <c r="P54" s="63">
        <v>1.0005208333333333</v>
      </c>
      <c r="Q54" s="53" t="s">
        <v>431</v>
      </c>
      <c r="R54" t="s">
        <v>1073</v>
      </c>
      <c r="S54" s="53" t="s">
        <v>430</v>
      </c>
      <c r="T54">
        <v>353</v>
      </c>
      <c r="U54" s="53" t="s">
        <v>253</v>
      </c>
    </row>
    <row r="55" spans="1:21" x14ac:dyDescent="0.25">
      <c r="A55" t="s">
        <v>245</v>
      </c>
      <c r="B55" t="s">
        <v>1032</v>
      </c>
      <c r="C55" t="s">
        <v>987</v>
      </c>
      <c r="D55" s="64">
        <v>41897.470313715276</v>
      </c>
      <c r="E55" s="53" t="s">
        <v>430</v>
      </c>
      <c r="F55" s="56">
        <v>183.166666666667</v>
      </c>
      <c r="G55" t="s">
        <v>251</v>
      </c>
      <c r="H55" s="56">
        <v>2324129586264210</v>
      </c>
      <c r="I55" s="53" t="s">
        <v>430</v>
      </c>
      <c r="J55" s="56">
        <f t="shared" ca="1" si="0"/>
        <v>69.136164411039815</v>
      </c>
      <c r="K55" t="s">
        <v>249</v>
      </c>
      <c r="L55" s="56">
        <f t="shared" ca="1" si="1"/>
        <v>131.79044457793123</v>
      </c>
      <c r="M55" t="s">
        <v>251</v>
      </c>
      <c r="N55" s="63">
        <f t="shared" ca="1" si="2"/>
        <v>10.003472222222223</v>
      </c>
      <c r="O55" s="53" t="s">
        <v>431</v>
      </c>
      <c r="P55" s="63">
        <v>1.0003472222222223</v>
      </c>
      <c r="Q55" s="53" t="s">
        <v>431</v>
      </c>
      <c r="R55" t="s">
        <v>1074</v>
      </c>
      <c r="S55" s="53" t="s">
        <v>430</v>
      </c>
      <c r="T55">
        <v>354</v>
      </c>
      <c r="U55" s="53" t="s">
        <v>253</v>
      </c>
    </row>
    <row r="56" spans="1:21" x14ac:dyDescent="0.25">
      <c r="A56" t="s">
        <v>245</v>
      </c>
      <c r="B56" t="s">
        <v>1032</v>
      </c>
      <c r="C56" t="s">
        <v>987</v>
      </c>
      <c r="D56" s="64">
        <v>41847.391772106479</v>
      </c>
      <c r="E56" s="53" t="s">
        <v>430</v>
      </c>
      <c r="F56" s="56">
        <v>184.666666666667</v>
      </c>
      <c r="G56" t="s">
        <v>251</v>
      </c>
      <c r="H56" s="56">
        <v>1436858040989050</v>
      </c>
      <c r="I56" s="53" t="s">
        <v>430</v>
      </c>
      <c r="J56" s="56">
        <f t="shared" ca="1" si="0"/>
        <v>46.809388248268661</v>
      </c>
      <c r="K56" t="s">
        <v>249</v>
      </c>
      <c r="L56" s="56">
        <f t="shared" ca="1" si="1"/>
        <v>72.398301340402554</v>
      </c>
      <c r="M56" t="s">
        <v>251</v>
      </c>
      <c r="N56" s="63">
        <f t="shared" ca="1" si="2"/>
        <v>10.006944444444446</v>
      </c>
      <c r="O56" s="53" t="s">
        <v>431</v>
      </c>
      <c r="P56" s="63">
        <v>1.0006944444444446</v>
      </c>
      <c r="Q56" s="53" t="s">
        <v>431</v>
      </c>
      <c r="R56" t="s">
        <v>1075</v>
      </c>
      <c r="S56" s="53" t="s">
        <v>430</v>
      </c>
      <c r="T56">
        <v>355</v>
      </c>
      <c r="U56" s="53" t="s">
        <v>253</v>
      </c>
    </row>
    <row r="57" spans="1:21" x14ac:dyDescent="0.25">
      <c r="A57" t="s">
        <v>245</v>
      </c>
      <c r="B57" t="s">
        <v>1032</v>
      </c>
      <c r="C57" t="s">
        <v>987</v>
      </c>
      <c r="D57" s="64">
        <v>41797.313230497683</v>
      </c>
      <c r="E57" s="53" t="s">
        <v>430</v>
      </c>
      <c r="F57" s="56">
        <v>186.166666666667</v>
      </c>
      <c r="G57" t="s">
        <v>251</v>
      </c>
      <c r="H57" s="56">
        <v>1436861751273230</v>
      </c>
      <c r="I57" s="53" t="s">
        <v>430</v>
      </c>
      <c r="J57" s="56">
        <f t="shared" ca="1" si="0"/>
        <v>92.932937411543477</v>
      </c>
      <c r="K57" t="s">
        <v>249</v>
      </c>
      <c r="L57" s="56">
        <f t="shared" ca="1" si="1"/>
        <v>123.92918939413062</v>
      </c>
      <c r="M57" t="s">
        <v>251</v>
      </c>
      <c r="N57" s="63">
        <f t="shared" ca="1" si="2"/>
        <v>7.0036458333333336</v>
      </c>
      <c r="O57" s="53" t="s">
        <v>431</v>
      </c>
      <c r="P57" s="63">
        <v>1.0005208333333333</v>
      </c>
      <c r="Q57" s="53" t="s">
        <v>431</v>
      </c>
      <c r="R57" t="s">
        <v>1053</v>
      </c>
      <c r="S57" s="53" t="s">
        <v>430</v>
      </c>
      <c r="T57">
        <v>356</v>
      </c>
      <c r="U57" s="53" t="s">
        <v>253</v>
      </c>
    </row>
    <row r="58" spans="1:21" x14ac:dyDescent="0.25">
      <c r="A58" t="s">
        <v>245</v>
      </c>
      <c r="B58" t="s">
        <v>1032</v>
      </c>
      <c r="C58" t="s">
        <v>987</v>
      </c>
      <c r="D58" s="64">
        <v>41747.234688888886</v>
      </c>
      <c r="E58" s="53" t="s">
        <v>430</v>
      </c>
      <c r="F58" s="56">
        <v>187.666666666667</v>
      </c>
      <c r="G58" t="s">
        <v>251</v>
      </c>
      <c r="H58" s="56">
        <v>1436865461557410</v>
      </c>
      <c r="I58" s="53" t="s">
        <v>430</v>
      </c>
      <c r="J58" s="56">
        <f t="shared" ca="1" si="0"/>
        <v>96.958575298539458</v>
      </c>
      <c r="K58" t="s">
        <v>249</v>
      </c>
      <c r="L58" s="56">
        <f t="shared" ca="1" si="1"/>
        <v>61.588675213736003</v>
      </c>
      <c r="M58" t="s">
        <v>251</v>
      </c>
      <c r="N58" s="63">
        <f t="shared" ca="1" si="2"/>
        <v>9.0031250000000007</v>
      </c>
      <c r="O58" s="53" t="s">
        <v>431</v>
      </c>
      <c r="P58" s="63">
        <v>1.0003472222222223</v>
      </c>
      <c r="Q58" s="53" t="s">
        <v>431</v>
      </c>
      <c r="R58" t="s">
        <v>1052</v>
      </c>
      <c r="S58" s="53" t="s">
        <v>430</v>
      </c>
      <c r="T58">
        <v>357</v>
      </c>
      <c r="U58" s="53" t="s">
        <v>253</v>
      </c>
    </row>
    <row r="59" spans="1:21" x14ac:dyDescent="0.25">
      <c r="A59" t="s">
        <v>245</v>
      </c>
      <c r="B59" t="s">
        <v>1032</v>
      </c>
      <c r="C59" t="s">
        <v>987</v>
      </c>
      <c r="D59" s="64">
        <v>41697.156147280089</v>
      </c>
      <c r="E59" s="53" t="s">
        <v>430</v>
      </c>
      <c r="F59" s="56">
        <v>189.166666666667</v>
      </c>
      <c r="G59" t="s">
        <v>251</v>
      </c>
      <c r="H59" s="56">
        <v>2324129556701090</v>
      </c>
      <c r="I59" s="53" t="s">
        <v>430</v>
      </c>
      <c r="J59" s="56">
        <f t="shared" ca="1" si="0"/>
        <v>92.875037053765894</v>
      </c>
      <c r="K59" t="s">
        <v>249</v>
      </c>
      <c r="L59" s="56">
        <f t="shared" ca="1" si="1"/>
        <v>81.855234142699061</v>
      </c>
      <c r="M59" t="s">
        <v>251</v>
      </c>
      <c r="N59" s="63">
        <f t="shared" ca="1" si="2"/>
        <v>7.0048611111111114</v>
      </c>
      <c r="O59" s="53" t="s">
        <v>431</v>
      </c>
      <c r="P59" s="63">
        <v>1.0006944444444446</v>
      </c>
      <c r="Q59" s="53" t="s">
        <v>431</v>
      </c>
      <c r="R59" t="s">
        <v>1051</v>
      </c>
      <c r="S59" s="53" t="s">
        <v>430</v>
      </c>
      <c r="T59">
        <v>358</v>
      </c>
      <c r="U59" s="53" t="s">
        <v>253</v>
      </c>
    </row>
    <row r="60" spans="1:21" x14ac:dyDescent="0.25">
      <c r="A60" t="s">
        <v>245</v>
      </c>
      <c r="B60" t="s">
        <v>1032</v>
      </c>
      <c r="C60" t="s">
        <v>987</v>
      </c>
      <c r="D60" s="64">
        <v>41647.077605671293</v>
      </c>
      <c r="E60" s="53" t="s">
        <v>430</v>
      </c>
      <c r="F60" s="56">
        <v>190.666666666667</v>
      </c>
      <c r="G60" t="s">
        <v>251</v>
      </c>
      <c r="H60" s="56">
        <v>2324129549310310</v>
      </c>
      <c r="I60" s="53" t="s">
        <v>430</v>
      </c>
      <c r="J60" s="56">
        <f t="shared" ca="1" si="0"/>
        <v>75.113173895264623</v>
      </c>
      <c r="K60" t="s">
        <v>249</v>
      </c>
      <c r="L60" s="56">
        <f t="shared" ca="1" si="1"/>
        <v>146.96564344715762</v>
      </c>
      <c r="M60" t="s">
        <v>251</v>
      </c>
      <c r="N60" s="63">
        <f t="shared" ca="1" si="2"/>
        <v>8.0041666666666664</v>
      </c>
      <c r="O60" s="53" t="s">
        <v>431</v>
      </c>
      <c r="P60" s="63">
        <v>1.0005208333333333</v>
      </c>
      <c r="Q60" s="53" t="s">
        <v>431</v>
      </c>
      <c r="R60" t="s">
        <v>1040</v>
      </c>
      <c r="S60" s="53" t="s">
        <v>430</v>
      </c>
      <c r="T60">
        <v>359</v>
      </c>
      <c r="U60" s="53" t="s">
        <v>253</v>
      </c>
    </row>
    <row r="61" spans="1:21" x14ac:dyDescent="0.25">
      <c r="A61" t="s">
        <v>245</v>
      </c>
      <c r="B61" t="s">
        <v>1032</v>
      </c>
      <c r="C61" t="s">
        <v>987</v>
      </c>
      <c r="D61" s="64">
        <v>41596.999064062496</v>
      </c>
      <c r="E61" s="53" t="s">
        <v>430</v>
      </c>
      <c r="F61" s="56">
        <v>192.166666666667</v>
      </c>
      <c r="G61" t="s">
        <v>251</v>
      </c>
      <c r="H61" s="56">
        <v>2324129541919530</v>
      </c>
      <c r="I61" s="53" t="s">
        <v>430</v>
      </c>
      <c r="J61" s="56">
        <f t="shared" ca="1" si="0"/>
        <v>34.479071474903108</v>
      </c>
      <c r="K61" t="s">
        <v>249</v>
      </c>
      <c r="L61" s="56">
        <f t="shared" ca="1" si="1"/>
        <v>70.327916906060111</v>
      </c>
      <c r="M61" t="s">
        <v>251</v>
      </c>
      <c r="N61" s="63">
        <f t="shared" ca="1" si="2"/>
        <v>10.003472222222223</v>
      </c>
      <c r="O61" s="53" t="s">
        <v>431</v>
      </c>
      <c r="P61" s="63">
        <v>1.0003472222222223</v>
      </c>
      <c r="Q61" s="53" t="s">
        <v>431</v>
      </c>
      <c r="R61" t="s">
        <v>1065</v>
      </c>
      <c r="S61" s="53" t="s">
        <v>430</v>
      </c>
      <c r="T61">
        <v>360</v>
      </c>
      <c r="U61" s="53" t="s">
        <v>253</v>
      </c>
    </row>
    <row r="62" spans="1:21" x14ac:dyDescent="0.25">
      <c r="A62" t="s">
        <v>245</v>
      </c>
      <c r="B62" t="s">
        <v>1032</v>
      </c>
      <c r="C62" t="s">
        <v>987</v>
      </c>
      <c r="D62" s="64">
        <v>41546.920522453707</v>
      </c>
      <c r="E62" s="53" t="s">
        <v>430</v>
      </c>
      <c r="F62" s="56">
        <v>193.666666666667</v>
      </c>
      <c r="G62" t="s">
        <v>251</v>
      </c>
      <c r="H62" s="56">
        <v>2324129534528750</v>
      </c>
      <c r="I62" s="53" t="s">
        <v>430</v>
      </c>
      <c r="J62" s="56">
        <f t="shared" ca="1" si="0"/>
        <v>79.275535046117469</v>
      </c>
      <c r="K62" t="s">
        <v>249</v>
      </c>
      <c r="L62" s="56">
        <f t="shared" ca="1" si="1"/>
        <v>74.349026896767256</v>
      </c>
      <c r="M62" t="s">
        <v>251</v>
      </c>
      <c r="N62" s="63">
        <f t="shared" ca="1" si="2"/>
        <v>9.0062500000000014</v>
      </c>
      <c r="O62" s="53" t="s">
        <v>431</v>
      </c>
      <c r="P62" s="63">
        <v>1.0006944444444446</v>
      </c>
      <c r="Q62" s="53" t="s">
        <v>431</v>
      </c>
      <c r="R62" t="s">
        <v>1076</v>
      </c>
      <c r="S62" s="53" t="s">
        <v>430</v>
      </c>
      <c r="T62">
        <v>361</v>
      </c>
      <c r="U62" s="53" t="s">
        <v>253</v>
      </c>
    </row>
    <row r="63" spans="1:21" x14ac:dyDescent="0.25">
      <c r="A63" t="s">
        <v>245</v>
      </c>
      <c r="B63" t="s">
        <v>1032</v>
      </c>
      <c r="C63" t="s">
        <v>987</v>
      </c>
      <c r="D63" s="64">
        <v>41496.841980844911</v>
      </c>
      <c r="E63" s="53" t="s">
        <v>430</v>
      </c>
      <c r="F63" s="56">
        <v>195.166666666667</v>
      </c>
      <c r="G63" t="s">
        <v>251</v>
      </c>
      <c r="H63" s="56">
        <v>2324129527137970</v>
      </c>
      <c r="I63" s="53" t="s">
        <v>430</v>
      </c>
      <c r="J63" s="56">
        <f t="shared" ca="1" si="0"/>
        <v>55.421700175103176</v>
      </c>
      <c r="K63" t="s">
        <v>249</v>
      </c>
      <c r="L63" s="56">
        <f t="shared" ca="1" si="1"/>
        <v>117.41818341144011</v>
      </c>
      <c r="M63" t="s">
        <v>251</v>
      </c>
      <c r="N63" s="63">
        <f t="shared" ca="1" si="2"/>
        <v>9.0046874999999993</v>
      </c>
      <c r="O63" s="53" t="s">
        <v>431</v>
      </c>
      <c r="P63" s="63">
        <v>1.0005208333333333</v>
      </c>
      <c r="Q63" s="53" t="s">
        <v>431</v>
      </c>
      <c r="R63" t="s">
        <v>1077</v>
      </c>
      <c r="S63" s="53" t="s">
        <v>430</v>
      </c>
      <c r="T63">
        <v>362</v>
      </c>
      <c r="U63" s="53" t="s">
        <v>253</v>
      </c>
    </row>
    <row r="64" spans="1:21" x14ac:dyDescent="0.25">
      <c r="A64" t="s">
        <v>245</v>
      </c>
      <c r="B64" t="s">
        <v>1032</v>
      </c>
      <c r="C64" t="s">
        <v>987</v>
      </c>
      <c r="D64" s="64">
        <v>41446.763439236114</v>
      </c>
      <c r="E64" s="53" t="s">
        <v>430</v>
      </c>
      <c r="F64" s="56">
        <v>196.666666666667</v>
      </c>
      <c r="G64" t="s">
        <v>251</v>
      </c>
      <c r="H64" s="56">
        <v>2324129519747190</v>
      </c>
      <c r="I64" s="53" t="s">
        <v>430</v>
      </c>
      <c r="J64" s="56">
        <f t="shared" ca="1" si="0"/>
        <v>42.152350383123014</v>
      </c>
      <c r="K64" t="s">
        <v>249</v>
      </c>
      <c r="L64" s="56">
        <f t="shared" ca="1" si="1"/>
        <v>110.77185328033724</v>
      </c>
      <c r="M64" t="s">
        <v>251</v>
      </c>
      <c r="N64" s="63">
        <f t="shared" ca="1" si="2"/>
        <v>10.003472222222223</v>
      </c>
      <c r="O64" s="53" t="s">
        <v>431</v>
      </c>
      <c r="P64" s="63">
        <v>1.0003472222222223</v>
      </c>
      <c r="Q64" s="53" t="s">
        <v>431</v>
      </c>
      <c r="R64" t="s">
        <v>1078</v>
      </c>
      <c r="S64" s="53" t="s">
        <v>430</v>
      </c>
      <c r="T64">
        <v>363</v>
      </c>
      <c r="U64" s="53" t="s">
        <v>253</v>
      </c>
    </row>
    <row r="65" spans="1:21" x14ac:dyDescent="0.25">
      <c r="A65" t="s">
        <v>245</v>
      </c>
      <c r="B65" t="s">
        <v>1032</v>
      </c>
      <c r="C65" t="s">
        <v>987</v>
      </c>
      <c r="D65" s="64">
        <v>41396.684897627318</v>
      </c>
      <c r="E65" s="53" t="s">
        <v>430</v>
      </c>
      <c r="F65" s="56">
        <v>198.166666666667</v>
      </c>
      <c r="G65" t="s">
        <v>251</v>
      </c>
      <c r="H65" s="56">
        <v>2324129512356410</v>
      </c>
      <c r="I65" s="53" t="s">
        <v>430</v>
      </c>
      <c r="J65" s="56">
        <f t="shared" ca="1" si="0"/>
        <v>55.324071131781167</v>
      </c>
      <c r="K65" t="s">
        <v>249</v>
      </c>
      <c r="L65" s="56">
        <f t="shared" ca="1" si="1"/>
        <v>133.08240452362026</v>
      </c>
      <c r="M65" t="s">
        <v>251</v>
      </c>
      <c r="N65" s="63">
        <f t="shared" ca="1" si="2"/>
        <v>8.0055555555555564</v>
      </c>
      <c r="O65" s="53" t="s">
        <v>431</v>
      </c>
      <c r="P65" s="63">
        <v>1.0006944444444446</v>
      </c>
      <c r="Q65" s="53" t="s">
        <v>431</v>
      </c>
      <c r="R65" t="s">
        <v>1079</v>
      </c>
      <c r="S65" s="53" t="s">
        <v>430</v>
      </c>
      <c r="T65">
        <v>364</v>
      </c>
      <c r="U65" s="53" t="s">
        <v>253</v>
      </c>
    </row>
    <row r="66" spans="1:21" x14ac:dyDescent="0.25">
      <c r="A66" t="s">
        <v>245</v>
      </c>
      <c r="B66" t="s">
        <v>1032</v>
      </c>
      <c r="C66" t="s">
        <v>987</v>
      </c>
      <c r="D66" s="64">
        <v>41346.606356018521</v>
      </c>
      <c r="E66" s="53" t="s">
        <v>430</v>
      </c>
      <c r="F66" s="56">
        <v>199.666666666667</v>
      </c>
      <c r="G66" t="s">
        <v>251</v>
      </c>
      <c r="H66" s="56">
        <v>2324129504965630</v>
      </c>
      <c r="I66" s="53" t="s">
        <v>430</v>
      </c>
      <c r="J66" s="56">
        <f t="shared" ref="J66:J129" ca="1" si="3">RAND()*(100-25)+25</f>
        <v>37.02111215758574</v>
      </c>
      <c r="K66" t="s">
        <v>249</v>
      </c>
      <c r="L66" s="56">
        <f t="shared" ref="L66:L129" ca="1" si="4">RAND()*(160-60)+60</f>
        <v>145.3346170932181</v>
      </c>
      <c r="M66" t="s">
        <v>251</v>
      </c>
      <c r="N66" s="63">
        <f t="shared" ref="N66:N129" ca="1" si="5">P66*RANDBETWEEN(5.5,10.6)</f>
        <v>10.005208333333332</v>
      </c>
      <c r="O66" s="53" t="s">
        <v>431</v>
      </c>
      <c r="P66" s="63">
        <v>1.0005208333333333</v>
      </c>
      <c r="Q66" s="53" t="s">
        <v>431</v>
      </c>
      <c r="R66" t="s">
        <v>1080</v>
      </c>
      <c r="S66" s="53" t="s">
        <v>430</v>
      </c>
      <c r="T66">
        <v>365</v>
      </c>
      <c r="U66" s="53" t="s">
        <v>253</v>
      </c>
    </row>
    <row r="67" spans="1:21" x14ac:dyDescent="0.25">
      <c r="A67" t="s">
        <v>245</v>
      </c>
      <c r="B67" t="s">
        <v>1032</v>
      </c>
      <c r="C67" t="s">
        <v>987</v>
      </c>
      <c r="D67" s="64">
        <v>41296.527814409725</v>
      </c>
      <c r="E67" s="53" t="s">
        <v>430</v>
      </c>
      <c r="F67" s="56">
        <v>201.166666666667</v>
      </c>
      <c r="G67" t="s">
        <v>251</v>
      </c>
      <c r="H67" s="56">
        <v>2324129497574850</v>
      </c>
      <c r="I67" s="53" t="s">
        <v>430</v>
      </c>
      <c r="J67" s="56">
        <f t="shared" ca="1" si="3"/>
        <v>64.758870228406408</v>
      </c>
      <c r="K67" t="s">
        <v>249</v>
      </c>
      <c r="L67" s="56">
        <f t="shared" ca="1" si="4"/>
        <v>95.908827017422851</v>
      </c>
      <c r="M67" t="s">
        <v>251</v>
      </c>
      <c r="N67" s="63">
        <f t="shared" ca="1" si="5"/>
        <v>6.0020833333333332</v>
      </c>
      <c r="O67" s="53" t="s">
        <v>431</v>
      </c>
      <c r="P67" s="63">
        <v>1.0003472222222223</v>
      </c>
      <c r="Q67" s="53" t="s">
        <v>431</v>
      </c>
      <c r="R67" t="s">
        <v>1081</v>
      </c>
      <c r="S67" s="53" t="s">
        <v>430</v>
      </c>
      <c r="T67">
        <v>366</v>
      </c>
      <c r="U67" s="53" t="s">
        <v>253</v>
      </c>
    </row>
    <row r="68" spans="1:21" x14ac:dyDescent="0.25">
      <c r="A68" t="s">
        <v>245</v>
      </c>
      <c r="B68" t="s">
        <v>1032</v>
      </c>
      <c r="C68" t="s">
        <v>987</v>
      </c>
      <c r="D68" s="64">
        <v>41246.449272800928</v>
      </c>
      <c r="E68" s="53" t="s">
        <v>430</v>
      </c>
      <c r="F68" s="56">
        <v>202.666666666667</v>
      </c>
      <c r="G68" t="s">
        <v>251</v>
      </c>
      <c r="H68" s="56">
        <v>2324129490184070</v>
      </c>
      <c r="I68" s="53" t="s">
        <v>430</v>
      </c>
      <c r="J68" s="56">
        <f t="shared" ca="1" si="3"/>
        <v>93.024448263283233</v>
      </c>
      <c r="K68" t="s">
        <v>249</v>
      </c>
      <c r="L68" s="56">
        <f t="shared" ca="1" si="4"/>
        <v>64.574430270889906</v>
      </c>
      <c r="M68" t="s">
        <v>251</v>
      </c>
      <c r="N68" s="63">
        <f t="shared" ca="1" si="5"/>
        <v>7.0048611111111114</v>
      </c>
      <c r="O68" s="53" t="s">
        <v>431</v>
      </c>
      <c r="P68" s="63">
        <v>1.0006944444444446</v>
      </c>
      <c r="Q68" s="53" t="s">
        <v>431</v>
      </c>
      <c r="R68" t="s">
        <v>1082</v>
      </c>
      <c r="S68" s="53" t="s">
        <v>430</v>
      </c>
      <c r="T68">
        <v>306</v>
      </c>
      <c r="U68" s="53" t="s">
        <v>253</v>
      </c>
    </row>
    <row r="69" spans="1:21" x14ac:dyDescent="0.25">
      <c r="A69" t="s">
        <v>245</v>
      </c>
      <c r="B69" t="s">
        <v>1032</v>
      </c>
      <c r="C69" t="s">
        <v>987</v>
      </c>
      <c r="D69" s="64">
        <v>41196.370731192132</v>
      </c>
      <c r="E69" s="53" t="s">
        <v>430</v>
      </c>
      <c r="F69" s="56">
        <v>204.166666666667</v>
      </c>
      <c r="G69" t="s">
        <v>251</v>
      </c>
      <c r="H69" s="56">
        <v>2324129482793290</v>
      </c>
      <c r="I69" s="53" t="s">
        <v>430</v>
      </c>
      <c r="J69" s="56">
        <f t="shared" ca="1" si="3"/>
        <v>50.430873066748873</v>
      </c>
      <c r="K69" t="s">
        <v>249</v>
      </c>
      <c r="L69" s="56">
        <f t="shared" ca="1" si="4"/>
        <v>69.26353987249027</v>
      </c>
      <c r="M69" t="s">
        <v>251</v>
      </c>
      <c r="N69" s="63">
        <f t="shared" ca="1" si="5"/>
        <v>6.0031249999999998</v>
      </c>
      <c r="O69" s="53" t="s">
        <v>431</v>
      </c>
      <c r="P69" s="63">
        <v>1.0005208333333333</v>
      </c>
      <c r="Q69" s="53" t="s">
        <v>431</v>
      </c>
      <c r="R69" t="s">
        <v>1083</v>
      </c>
      <c r="S69" s="53" t="s">
        <v>430</v>
      </c>
      <c r="T69">
        <v>307</v>
      </c>
      <c r="U69" s="53" t="s">
        <v>253</v>
      </c>
    </row>
    <row r="70" spans="1:21" x14ac:dyDescent="0.25">
      <c r="A70" t="s">
        <v>245</v>
      </c>
      <c r="B70" t="s">
        <v>1032</v>
      </c>
      <c r="C70" t="s">
        <v>987</v>
      </c>
      <c r="D70" s="64">
        <v>41146.292189583335</v>
      </c>
      <c r="E70" s="53" t="s">
        <v>430</v>
      </c>
      <c r="F70" s="56">
        <v>205.666666666667</v>
      </c>
      <c r="G70" t="s">
        <v>251</v>
      </c>
      <c r="H70" s="56">
        <v>2324129475402510</v>
      </c>
      <c r="I70" s="53" t="s">
        <v>430</v>
      </c>
      <c r="J70" s="56">
        <f t="shared" ca="1" si="3"/>
        <v>34.838490176478395</v>
      </c>
      <c r="K70" t="s">
        <v>249</v>
      </c>
      <c r="L70" s="56">
        <f t="shared" ca="1" si="4"/>
        <v>70.562620715860461</v>
      </c>
      <c r="M70" t="s">
        <v>251</v>
      </c>
      <c r="N70" s="63">
        <f t="shared" ca="1" si="5"/>
        <v>9.0031250000000007</v>
      </c>
      <c r="O70" s="53" t="s">
        <v>431</v>
      </c>
      <c r="P70" s="63">
        <v>1.0003472222222223</v>
      </c>
      <c r="Q70" s="53" t="s">
        <v>431</v>
      </c>
      <c r="R70" t="s">
        <v>1059</v>
      </c>
      <c r="S70" s="53" t="s">
        <v>430</v>
      </c>
      <c r="T70">
        <v>308</v>
      </c>
      <c r="U70" s="53" t="s">
        <v>253</v>
      </c>
    </row>
    <row r="71" spans="1:21" x14ac:dyDescent="0.25">
      <c r="A71" t="s">
        <v>245</v>
      </c>
      <c r="B71" t="s">
        <v>1032</v>
      </c>
      <c r="C71" t="s">
        <v>987</v>
      </c>
      <c r="D71" s="64">
        <v>41096.213647974539</v>
      </c>
      <c r="E71" s="53" t="s">
        <v>430</v>
      </c>
      <c r="F71" s="56">
        <v>207.166666666667</v>
      </c>
      <c r="G71" t="s">
        <v>251</v>
      </c>
      <c r="H71" s="56">
        <v>2324129468011730</v>
      </c>
      <c r="I71" s="53" t="s">
        <v>430</v>
      </c>
      <c r="J71" s="56">
        <f t="shared" ca="1" si="3"/>
        <v>88.623076404848192</v>
      </c>
      <c r="K71" t="s">
        <v>249</v>
      </c>
      <c r="L71" s="56">
        <f t="shared" ca="1" si="4"/>
        <v>106.13375487344237</v>
      </c>
      <c r="M71" t="s">
        <v>251</v>
      </c>
      <c r="N71" s="63">
        <f t="shared" ca="1" si="5"/>
        <v>6.0041666666666673</v>
      </c>
      <c r="O71" s="53" t="s">
        <v>431</v>
      </c>
      <c r="P71" s="63">
        <v>1.0006944444444446</v>
      </c>
      <c r="Q71" s="53" t="s">
        <v>431</v>
      </c>
      <c r="R71" t="s">
        <v>1060</v>
      </c>
      <c r="S71" s="53" t="s">
        <v>430</v>
      </c>
      <c r="T71">
        <v>309</v>
      </c>
      <c r="U71" s="53" t="s">
        <v>253</v>
      </c>
    </row>
    <row r="72" spans="1:21" x14ac:dyDescent="0.25">
      <c r="A72" t="s">
        <v>245</v>
      </c>
      <c r="B72" t="s">
        <v>1032</v>
      </c>
      <c r="C72" t="s">
        <v>987</v>
      </c>
      <c r="D72" s="64">
        <v>41046.135106365742</v>
      </c>
      <c r="E72" s="53" t="s">
        <v>430</v>
      </c>
      <c r="F72" s="56">
        <v>208.666666666667</v>
      </c>
      <c r="G72" t="s">
        <v>251</v>
      </c>
      <c r="H72" s="56">
        <v>2324129460620950</v>
      </c>
      <c r="I72" s="53" t="s">
        <v>430</v>
      </c>
      <c r="J72" s="56">
        <f t="shared" ca="1" si="3"/>
        <v>88.712080924500299</v>
      </c>
      <c r="K72" t="s">
        <v>249</v>
      </c>
      <c r="L72" s="56">
        <f t="shared" ca="1" si="4"/>
        <v>158.45835864394013</v>
      </c>
      <c r="M72" t="s">
        <v>251</v>
      </c>
      <c r="N72" s="63">
        <f t="shared" ca="1" si="5"/>
        <v>6.0031249999999998</v>
      </c>
      <c r="O72" s="53" t="s">
        <v>431</v>
      </c>
      <c r="P72" s="63">
        <v>1.0005208333333333</v>
      </c>
      <c r="Q72" s="53" t="s">
        <v>431</v>
      </c>
      <c r="R72" t="s">
        <v>1061</v>
      </c>
      <c r="S72" s="53" t="s">
        <v>430</v>
      </c>
      <c r="T72">
        <v>371</v>
      </c>
      <c r="U72" s="53" t="s">
        <v>253</v>
      </c>
    </row>
    <row r="73" spans="1:21" x14ac:dyDescent="0.25">
      <c r="A73" t="s">
        <v>245</v>
      </c>
      <c r="B73" t="s">
        <v>1032</v>
      </c>
      <c r="C73" t="s">
        <v>987</v>
      </c>
      <c r="D73" s="64">
        <v>40996.056564756946</v>
      </c>
      <c r="E73" s="53" t="s">
        <v>430</v>
      </c>
      <c r="F73" s="56">
        <v>210.166666666667</v>
      </c>
      <c r="G73" t="s">
        <v>251</v>
      </c>
      <c r="H73" s="56">
        <v>4424196291955710</v>
      </c>
      <c r="I73" s="53" t="s">
        <v>430</v>
      </c>
      <c r="J73" s="56">
        <f t="shared" ca="1" si="3"/>
        <v>55.863985799728113</v>
      </c>
      <c r="K73" t="s">
        <v>249</v>
      </c>
      <c r="L73" s="56">
        <f t="shared" ca="1" si="4"/>
        <v>93.111503549346168</v>
      </c>
      <c r="M73" t="s">
        <v>251</v>
      </c>
      <c r="N73" s="63">
        <f t="shared" ca="1" si="5"/>
        <v>10.003472222222223</v>
      </c>
      <c r="O73" s="53" t="s">
        <v>431</v>
      </c>
      <c r="P73" s="63">
        <v>1.0003472222222223</v>
      </c>
      <c r="Q73" s="53" t="s">
        <v>431</v>
      </c>
      <c r="R73" t="s">
        <v>1062</v>
      </c>
      <c r="S73" s="53" t="s">
        <v>430</v>
      </c>
      <c r="T73">
        <v>372</v>
      </c>
      <c r="U73" s="53" t="s">
        <v>253</v>
      </c>
    </row>
    <row r="74" spans="1:21" x14ac:dyDescent="0.25">
      <c r="A74" t="s">
        <v>245</v>
      </c>
      <c r="B74" t="s">
        <v>1032</v>
      </c>
      <c r="C74" t="s">
        <v>987</v>
      </c>
      <c r="D74" s="64">
        <v>40945.978023148149</v>
      </c>
      <c r="E74" s="53" t="s">
        <v>430</v>
      </c>
      <c r="F74" s="56">
        <v>211.666666666667</v>
      </c>
      <c r="G74" t="s">
        <v>251</v>
      </c>
      <c r="H74" s="56">
        <v>4424197114564930</v>
      </c>
      <c r="I74" s="53" t="s">
        <v>430</v>
      </c>
      <c r="J74" s="56">
        <f t="shared" ca="1" si="3"/>
        <v>80.792439560174188</v>
      </c>
      <c r="K74" t="s">
        <v>249</v>
      </c>
      <c r="L74" s="56">
        <f t="shared" ca="1" si="4"/>
        <v>85.658637428850767</v>
      </c>
      <c r="M74" t="s">
        <v>251</v>
      </c>
      <c r="N74" s="63">
        <f t="shared" ca="1" si="5"/>
        <v>7.0048611111111114</v>
      </c>
      <c r="O74" s="53" t="s">
        <v>431</v>
      </c>
      <c r="P74" s="63">
        <v>1.0006944444444446</v>
      </c>
      <c r="Q74" s="53" t="s">
        <v>431</v>
      </c>
      <c r="R74" t="s">
        <v>1063</v>
      </c>
      <c r="S74" s="53" t="s">
        <v>430</v>
      </c>
      <c r="T74">
        <v>373</v>
      </c>
      <c r="U74" s="53" t="s">
        <v>253</v>
      </c>
    </row>
    <row r="75" spans="1:21" x14ac:dyDescent="0.25">
      <c r="A75" t="s">
        <v>245</v>
      </c>
      <c r="B75" t="s">
        <v>1032</v>
      </c>
      <c r="C75" t="s">
        <v>987</v>
      </c>
      <c r="D75" s="64">
        <v>40895.899481539353</v>
      </c>
      <c r="E75" s="53" t="s">
        <v>430</v>
      </c>
      <c r="F75" s="56">
        <v>213.166666666667</v>
      </c>
      <c r="G75" t="s">
        <v>251</v>
      </c>
      <c r="H75" s="56">
        <v>4424197937174150</v>
      </c>
      <c r="I75" s="53" t="s">
        <v>430</v>
      </c>
      <c r="J75" s="56">
        <f t="shared" ca="1" si="3"/>
        <v>85.941540269990753</v>
      </c>
      <c r="K75" t="s">
        <v>249</v>
      </c>
      <c r="L75" s="56">
        <f t="shared" ca="1" si="4"/>
        <v>73.799763985663759</v>
      </c>
      <c r="M75" t="s">
        <v>251</v>
      </c>
      <c r="N75" s="63">
        <f t="shared" ca="1" si="5"/>
        <v>9.0046874999999993</v>
      </c>
      <c r="O75" s="53" t="s">
        <v>431</v>
      </c>
      <c r="P75" s="63">
        <v>1.0005208333333333</v>
      </c>
      <c r="Q75" s="53" t="s">
        <v>431</v>
      </c>
      <c r="R75" t="s">
        <v>1061</v>
      </c>
      <c r="S75" s="53" t="s">
        <v>430</v>
      </c>
      <c r="T75">
        <v>374</v>
      </c>
      <c r="U75" s="53" t="s">
        <v>253</v>
      </c>
    </row>
    <row r="76" spans="1:21" x14ac:dyDescent="0.25">
      <c r="A76" t="s">
        <v>245</v>
      </c>
      <c r="B76" t="s">
        <v>1032</v>
      </c>
      <c r="C76" t="s">
        <v>987</v>
      </c>
      <c r="D76" s="64">
        <v>40845.820939930556</v>
      </c>
      <c r="E76" s="53" t="s">
        <v>430</v>
      </c>
      <c r="F76" s="56">
        <v>214.666666666667</v>
      </c>
      <c r="G76" t="s">
        <v>251</v>
      </c>
      <c r="H76" s="56">
        <v>4424198759783370</v>
      </c>
      <c r="I76" s="53" t="s">
        <v>430</v>
      </c>
      <c r="J76" s="56">
        <f t="shared" ca="1" si="3"/>
        <v>44.397409220750632</v>
      </c>
      <c r="K76" t="s">
        <v>249</v>
      </c>
      <c r="L76" s="56">
        <f t="shared" ca="1" si="4"/>
        <v>93.879878899239429</v>
      </c>
      <c r="M76" t="s">
        <v>251</v>
      </c>
      <c r="N76" s="63">
        <f t="shared" ca="1" si="5"/>
        <v>6.0020833333333332</v>
      </c>
      <c r="O76" s="53" t="s">
        <v>431</v>
      </c>
      <c r="P76" s="63">
        <v>1.0003472222222223</v>
      </c>
      <c r="Q76" s="53" t="s">
        <v>431</v>
      </c>
      <c r="R76" t="s">
        <v>1064</v>
      </c>
      <c r="S76" s="53" t="s">
        <v>430</v>
      </c>
      <c r="T76">
        <v>375</v>
      </c>
      <c r="U76" s="53" t="s">
        <v>253</v>
      </c>
    </row>
    <row r="77" spans="1:21" x14ac:dyDescent="0.25">
      <c r="A77" t="s">
        <v>245</v>
      </c>
      <c r="B77" t="s">
        <v>1032</v>
      </c>
      <c r="C77" t="s">
        <v>987</v>
      </c>
      <c r="D77" s="64">
        <v>40795.74239832176</v>
      </c>
      <c r="E77" s="53" t="s">
        <v>430</v>
      </c>
      <c r="F77" s="56">
        <v>216.166666666667</v>
      </c>
      <c r="G77" t="s">
        <v>251</v>
      </c>
      <c r="H77" s="56">
        <v>4424199582392590</v>
      </c>
      <c r="I77" s="53" t="s">
        <v>430</v>
      </c>
      <c r="J77" s="56">
        <f t="shared" ca="1" si="3"/>
        <v>40.822877353378985</v>
      </c>
      <c r="K77" t="s">
        <v>249</v>
      </c>
      <c r="L77" s="56">
        <f t="shared" ca="1" si="4"/>
        <v>133.48553823967541</v>
      </c>
      <c r="M77" t="s">
        <v>251</v>
      </c>
      <c r="N77" s="63">
        <f t="shared" ca="1" si="5"/>
        <v>9.0062500000000014</v>
      </c>
      <c r="O77" s="53" t="s">
        <v>431</v>
      </c>
      <c r="P77" s="63">
        <v>1.0006944444444446</v>
      </c>
      <c r="Q77" s="53" t="s">
        <v>431</v>
      </c>
      <c r="R77" t="s">
        <v>1037</v>
      </c>
      <c r="S77" s="53" t="s">
        <v>430</v>
      </c>
      <c r="T77">
        <v>376</v>
      </c>
      <c r="U77" s="53" t="s">
        <v>253</v>
      </c>
    </row>
    <row r="78" spans="1:21" x14ac:dyDescent="0.25">
      <c r="A78" t="s">
        <v>245</v>
      </c>
      <c r="B78" t="s">
        <v>1032</v>
      </c>
      <c r="C78" t="s">
        <v>987</v>
      </c>
      <c r="D78" s="64">
        <v>40745.663856712963</v>
      </c>
      <c r="E78" s="53" t="s">
        <v>430</v>
      </c>
      <c r="F78" s="56">
        <v>217.666666666667</v>
      </c>
      <c r="G78" t="s">
        <v>251</v>
      </c>
      <c r="H78" s="56">
        <v>4424200405001810</v>
      </c>
      <c r="I78" s="53" t="s">
        <v>430</v>
      </c>
      <c r="J78" s="56">
        <f t="shared" ca="1" si="3"/>
        <v>44.771109441471978</v>
      </c>
      <c r="K78" t="s">
        <v>249</v>
      </c>
      <c r="L78" s="56">
        <f t="shared" ca="1" si="4"/>
        <v>72.854629164506889</v>
      </c>
      <c r="M78" t="s">
        <v>251</v>
      </c>
      <c r="N78" s="63">
        <f t="shared" ca="1" si="5"/>
        <v>7.0036458333333336</v>
      </c>
      <c r="O78" s="53" t="s">
        <v>431</v>
      </c>
      <c r="P78" s="63">
        <v>1.0005208333333333</v>
      </c>
      <c r="Q78" s="53" t="s">
        <v>431</v>
      </c>
      <c r="R78" t="s">
        <v>1033</v>
      </c>
      <c r="S78" s="53" t="s">
        <v>430</v>
      </c>
      <c r="T78">
        <v>377</v>
      </c>
      <c r="U78" s="53" t="s">
        <v>253</v>
      </c>
    </row>
    <row r="79" spans="1:21" x14ac:dyDescent="0.25">
      <c r="A79" t="s">
        <v>245</v>
      </c>
      <c r="B79" t="s">
        <v>1032</v>
      </c>
      <c r="C79" t="s">
        <v>987</v>
      </c>
      <c r="D79" s="64">
        <v>40695.585315104167</v>
      </c>
      <c r="E79" s="53" t="s">
        <v>430</v>
      </c>
      <c r="F79" s="56">
        <v>219.166666666667</v>
      </c>
      <c r="G79" t="s">
        <v>251</v>
      </c>
      <c r="H79" s="56">
        <v>4424201227611030</v>
      </c>
      <c r="I79" s="53" t="s">
        <v>430</v>
      </c>
      <c r="J79" s="56">
        <f t="shared" ca="1" si="3"/>
        <v>29.620209563196045</v>
      </c>
      <c r="K79" t="s">
        <v>249</v>
      </c>
      <c r="L79" s="56">
        <f t="shared" ca="1" si="4"/>
        <v>63.934999469941914</v>
      </c>
      <c r="M79" t="s">
        <v>251</v>
      </c>
      <c r="N79" s="63">
        <f t="shared" ca="1" si="5"/>
        <v>9.0031250000000007</v>
      </c>
      <c r="O79" s="53" t="s">
        <v>431</v>
      </c>
      <c r="P79" s="63">
        <v>1.0003472222222223</v>
      </c>
      <c r="Q79" s="53" t="s">
        <v>431</v>
      </c>
      <c r="R79" t="s">
        <v>1034</v>
      </c>
      <c r="S79" s="53" t="s">
        <v>430</v>
      </c>
      <c r="T79">
        <v>378</v>
      </c>
      <c r="U79" s="53" t="s">
        <v>253</v>
      </c>
    </row>
    <row r="80" spans="1:21" x14ac:dyDescent="0.25">
      <c r="A80" t="s">
        <v>245</v>
      </c>
      <c r="B80" t="s">
        <v>1032</v>
      </c>
      <c r="C80" t="s">
        <v>987</v>
      </c>
      <c r="D80" s="64">
        <v>40645.50677349537</v>
      </c>
      <c r="E80" s="53" t="s">
        <v>430</v>
      </c>
      <c r="F80" s="56">
        <v>220.666666666667</v>
      </c>
      <c r="G80" t="s">
        <v>251</v>
      </c>
      <c r="H80" s="56">
        <v>4424202050220250</v>
      </c>
      <c r="I80" s="53" t="s">
        <v>430</v>
      </c>
      <c r="J80" s="56">
        <f t="shared" ca="1" si="3"/>
        <v>80.24448284464863</v>
      </c>
      <c r="K80" t="s">
        <v>249</v>
      </c>
      <c r="L80" s="56">
        <f t="shared" ca="1" si="4"/>
        <v>96.032341329985059</v>
      </c>
      <c r="M80" t="s">
        <v>251</v>
      </c>
      <c r="N80" s="63">
        <f t="shared" ca="1" si="5"/>
        <v>9.0062500000000014</v>
      </c>
      <c r="O80" s="53" t="s">
        <v>431</v>
      </c>
      <c r="P80" s="63">
        <v>1.0006944444444446</v>
      </c>
      <c r="Q80" s="53" t="s">
        <v>431</v>
      </c>
      <c r="R80" t="s">
        <v>1035</v>
      </c>
      <c r="S80" s="53" t="s">
        <v>430</v>
      </c>
      <c r="T80">
        <v>306</v>
      </c>
      <c r="U80" s="53" t="s">
        <v>253</v>
      </c>
    </row>
    <row r="81" spans="1:21" x14ac:dyDescent="0.25">
      <c r="A81" t="s">
        <v>245</v>
      </c>
      <c r="B81" t="s">
        <v>1032</v>
      </c>
      <c r="C81" t="s">
        <v>987</v>
      </c>
      <c r="D81" s="64">
        <v>40595.428231886573</v>
      </c>
      <c r="E81" s="53" t="s">
        <v>430</v>
      </c>
      <c r="F81" s="56">
        <v>222.166666666667</v>
      </c>
      <c r="G81" t="s">
        <v>251</v>
      </c>
      <c r="H81" s="56">
        <v>4424202872829470</v>
      </c>
      <c r="I81" s="53" t="s">
        <v>430</v>
      </c>
      <c r="J81" s="56">
        <f t="shared" ca="1" si="3"/>
        <v>48.392558835116688</v>
      </c>
      <c r="K81" t="s">
        <v>249</v>
      </c>
      <c r="L81" s="56">
        <f t="shared" ca="1" si="4"/>
        <v>72.589145032649157</v>
      </c>
      <c r="M81" t="s">
        <v>251</v>
      </c>
      <c r="N81" s="63">
        <f t="shared" ca="1" si="5"/>
        <v>8.0041666666666664</v>
      </c>
      <c r="O81" s="53" t="s">
        <v>431</v>
      </c>
      <c r="P81" s="63">
        <v>1.0005208333333333</v>
      </c>
      <c r="Q81" s="53" t="s">
        <v>431</v>
      </c>
      <c r="R81" t="s">
        <v>1036</v>
      </c>
      <c r="S81" s="53" t="s">
        <v>430</v>
      </c>
      <c r="T81">
        <v>307</v>
      </c>
      <c r="U81" s="53" t="s">
        <v>253</v>
      </c>
    </row>
    <row r="82" spans="1:21" x14ac:dyDescent="0.25">
      <c r="A82" t="s">
        <v>245</v>
      </c>
      <c r="B82" t="s">
        <v>1032</v>
      </c>
      <c r="C82" t="s">
        <v>987</v>
      </c>
      <c r="D82" s="64">
        <v>40545.349690277777</v>
      </c>
      <c r="E82" s="53" t="s">
        <v>430</v>
      </c>
      <c r="F82" s="56">
        <v>223.666666666667</v>
      </c>
      <c r="G82" t="s">
        <v>251</v>
      </c>
      <c r="H82" s="56">
        <v>4424156806713150</v>
      </c>
      <c r="I82" s="53" t="s">
        <v>430</v>
      </c>
      <c r="J82" s="56">
        <f t="shared" ca="1" si="3"/>
        <v>53.966528709594343</v>
      </c>
      <c r="K82" t="s">
        <v>249</v>
      </c>
      <c r="L82" s="56">
        <f t="shared" ca="1" si="4"/>
        <v>142.59565829943699</v>
      </c>
      <c r="M82" t="s">
        <v>251</v>
      </c>
      <c r="N82" s="63">
        <f t="shared" ca="1" si="5"/>
        <v>6.0020833333333332</v>
      </c>
      <c r="O82" s="53" t="s">
        <v>431</v>
      </c>
      <c r="P82" s="63">
        <v>1.0003472222222223</v>
      </c>
      <c r="Q82" s="53" t="s">
        <v>431</v>
      </c>
      <c r="R82" t="s">
        <v>1038</v>
      </c>
      <c r="S82" s="53" t="s">
        <v>430</v>
      </c>
      <c r="T82">
        <v>308</v>
      </c>
      <c r="U82" s="53" t="s">
        <v>253</v>
      </c>
    </row>
    <row r="83" spans="1:21" x14ac:dyDescent="0.25">
      <c r="A83" t="s">
        <v>245</v>
      </c>
      <c r="B83" t="s">
        <v>1032</v>
      </c>
      <c r="C83" t="s">
        <v>987</v>
      </c>
      <c r="D83" s="64">
        <v>40495.27114866898</v>
      </c>
      <c r="E83" s="53" t="s">
        <v>430</v>
      </c>
      <c r="F83" s="56">
        <v>225.166666666667</v>
      </c>
      <c r="G83" t="s">
        <v>251</v>
      </c>
      <c r="H83" s="56">
        <v>4424157629322370</v>
      </c>
      <c r="I83" s="53" t="s">
        <v>430</v>
      </c>
      <c r="J83" s="56">
        <f t="shared" ca="1" si="3"/>
        <v>84.233179097260845</v>
      </c>
      <c r="K83" t="s">
        <v>249</v>
      </c>
      <c r="L83" s="56">
        <f t="shared" ca="1" si="4"/>
        <v>113.29790542439301</v>
      </c>
      <c r="M83" t="s">
        <v>251</v>
      </c>
      <c r="N83" s="63">
        <f t="shared" ca="1" si="5"/>
        <v>7.0048611111111114</v>
      </c>
      <c r="O83" s="53" t="s">
        <v>431</v>
      </c>
      <c r="P83" s="63">
        <v>1.0006944444444446</v>
      </c>
      <c r="Q83" s="53" t="s">
        <v>431</v>
      </c>
      <c r="R83" t="s">
        <v>1039</v>
      </c>
      <c r="S83" s="53" t="s">
        <v>430</v>
      </c>
      <c r="T83">
        <v>309</v>
      </c>
      <c r="U83" s="53" t="s">
        <v>253</v>
      </c>
    </row>
    <row r="84" spans="1:21" x14ac:dyDescent="0.25">
      <c r="A84" t="s">
        <v>245</v>
      </c>
      <c r="B84" t="s">
        <v>1032</v>
      </c>
      <c r="C84" t="s">
        <v>987</v>
      </c>
      <c r="D84" s="64">
        <v>40445.192607060184</v>
      </c>
      <c r="E84" s="53" t="s">
        <v>430</v>
      </c>
      <c r="F84" s="56">
        <v>226.666666666667</v>
      </c>
      <c r="G84" t="s">
        <v>251</v>
      </c>
      <c r="H84" s="56">
        <v>4424158451931590</v>
      </c>
      <c r="I84" s="53" t="s">
        <v>430</v>
      </c>
      <c r="J84" s="56">
        <f t="shared" ca="1" si="3"/>
        <v>93.585586711171075</v>
      </c>
      <c r="K84" t="s">
        <v>249</v>
      </c>
      <c r="L84" s="56">
        <f t="shared" ca="1" si="4"/>
        <v>135.77391572846767</v>
      </c>
      <c r="M84" t="s">
        <v>251</v>
      </c>
      <c r="N84" s="63">
        <f t="shared" ca="1" si="5"/>
        <v>9.0046874999999993</v>
      </c>
      <c r="O84" s="53" t="s">
        <v>431</v>
      </c>
      <c r="P84" s="63">
        <v>1.0005208333333333</v>
      </c>
      <c r="Q84" s="53" t="s">
        <v>431</v>
      </c>
      <c r="R84" t="s">
        <v>1076</v>
      </c>
      <c r="S84" s="53" t="s">
        <v>430</v>
      </c>
      <c r="T84">
        <v>383</v>
      </c>
      <c r="U84" s="53" t="s">
        <v>253</v>
      </c>
    </row>
    <row r="85" spans="1:21" x14ac:dyDescent="0.25">
      <c r="A85" t="s">
        <v>245</v>
      </c>
      <c r="B85" t="s">
        <v>1032</v>
      </c>
      <c r="C85" t="s">
        <v>987</v>
      </c>
      <c r="D85" s="64">
        <v>40395.114065451387</v>
      </c>
      <c r="E85" s="53" t="s">
        <v>430</v>
      </c>
      <c r="F85" s="56">
        <v>228.166666666667</v>
      </c>
      <c r="G85" t="s">
        <v>251</v>
      </c>
      <c r="H85" s="56">
        <v>4424159274540810</v>
      </c>
      <c r="I85" s="53" t="s">
        <v>430</v>
      </c>
      <c r="J85" s="56">
        <f t="shared" ca="1" si="3"/>
        <v>57.926647528130715</v>
      </c>
      <c r="K85" t="s">
        <v>249</v>
      </c>
      <c r="L85" s="56">
        <f t="shared" ca="1" si="4"/>
        <v>90.983155363282194</v>
      </c>
      <c r="M85" t="s">
        <v>251</v>
      </c>
      <c r="N85" s="63">
        <f t="shared" ca="1" si="5"/>
        <v>6.0020833333333332</v>
      </c>
      <c r="O85" s="53" t="s">
        <v>431</v>
      </c>
      <c r="P85" s="63">
        <v>1.0003472222222223</v>
      </c>
      <c r="Q85" s="53" t="s">
        <v>431</v>
      </c>
      <c r="R85" t="s">
        <v>1084</v>
      </c>
      <c r="S85" s="53" t="s">
        <v>430</v>
      </c>
      <c r="T85">
        <v>384</v>
      </c>
      <c r="U85" s="53" t="s">
        <v>253</v>
      </c>
    </row>
    <row r="86" spans="1:21" x14ac:dyDescent="0.25">
      <c r="A86" t="s">
        <v>245</v>
      </c>
      <c r="B86" t="s">
        <v>1032</v>
      </c>
      <c r="C86" t="s">
        <v>987</v>
      </c>
      <c r="D86" s="64">
        <v>40345.035523842591</v>
      </c>
      <c r="E86" s="53" t="s">
        <v>430</v>
      </c>
      <c r="F86" s="56">
        <v>229.666666666667</v>
      </c>
      <c r="G86" t="s">
        <v>251</v>
      </c>
      <c r="H86" s="56">
        <v>4424160097150030</v>
      </c>
      <c r="I86" s="53" t="s">
        <v>430</v>
      </c>
      <c r="J86" s="56">
        <f t="shared" ca="1" si="3"/>
        <v>55.218897916377081</v>
      </c>
      <c r="K86" t="s">
        <v>249</v>
      </c>
      <c r="L86" s="56">
        <f t="shared" ca="1" si="4"/>
        <v>127.87790163310873</v>
      </c>
      <c r="M86" t="s">
        <v>251</v>
      </c>
      <c r="N86" s="63">
        <f t="shared" ca="1" si="5"/>
        <v>9.0062500000000014</v>
      </c>
      <c r="O86" s="53" t="s">
        <v>431</v>
      </c>
      <c r="P86" s="63">
        <v>1.0006944444444446</v>
      </c>
      <c r="Q86" s="53" t="s">
        <v>431</v>
      </c>
      <c r="R86" t="s">
        <v>1085</v>
      </c>
      <c r="S86" s="53" t="s">
        <v>430</v>
      </c>
      <c r="T86">
        <v>385</v>
      </c>
      <c r="U86" s="53" t="s">
        <v>253</v>
      </c>
    </row>
    <row r="87" spans="1:21" x14ac:dyDescent="0.25">
      <c r="A87" t="s">
        <v>245</v>
      </c>
      <c r="B87" t="s">
        <v>1032</v>
      </c>
      <c r="C87" t="s">
        <v>987</v>
      </c>
      <c r="D87" s="64">
        <v>40294.956982233794</v>
      </c>
      <c r="E87" s="53" t="s">
        <v>430</v>
      </c>
      <c r="F87" s="56">
        <v>231.166666666667</v>
      </c>
      <c r="G87" t="s">
        <v>251</v>
      </c>
      <c r="H87" s="56">
        <v>4424160919759250</v>
      </c>
      <c r="I87" s="53" t="s">
        <v>430</v>
      </c>
      <c r="J87" s="56">
        <f t="shared" ca="1" si="3"/>
        <v>38.46617819785412</v>
      </c>
      <c r="K87" t="s">
        <v>249</v>
      </c>
      <c r="L87" s="56">
        <f t="shared" ca="1" si="4"/>
        <v>80.028292499841456</v>
      </c>
      <c r="M87" t="s">
        <v>251</v>
      </c>
      <c r="N87" s="63">
        <f t="shared" ca="1" si="5"/>
        <v>9.0046874999999993</v>
      </c>
      <c r="O87" s="53" t="s">
        <v>431</v>
      </c>
      <c r="P87" s="63">
        <v>1.0005208333333333</v>
      </c>
      <c r="Q87" s="53" t="s">
        <v>431</v>
      </c>
      <c r="R87" t="s">
        <v>1086</v>
      </c>
      <c r="S87" s="53" t="s">
        <v>430</v>
      </c>
      <c r="T87">
        <v>386</v>
      </c>
      <c r="U87" s="53" t="s">
        <v>253</v>
      </c>
    </row>
    <row r="88" spans="1:21" x14ac:dyDescent="0.25">
      <c r="A88" t="s">
        <v>245</v>
      </c>
      <c r="B88" t="s">
        <v>1032</v>
      </c>
      <c r="C88" t="s">
        <v>987</v>
      </c>
      <c r="D88" s="64">
        <v>40244.878440624998</v>
      </c>
      <c r="E88" s="53" t="s">
        <v>430</v>
      </c>
      <c r="F88" s="56">
        <v>232.666666666667</v>
      </c>
      <c r="G88" t="s">
        <v>251</v>
      </c>
      <c r="H88" s="56">
        <v>4424161742368470</v>
      </c>
      <c r="I88" s="53" t="s">
        <v>430</v>
      </c>
      <c r="J88" s="56">
        <f t="shared" ca="1" si="3"/>
        <v>53.235651118677595</v>
      </c>
      <c r="K88" t="s">
        <v>249</v>
      </c>
      <c r="L88" s="56">
        <f t="shared" ca="1" si="4"/>
        <v>104.55051469821265</v>
      </c>
      <c r="M88" t="s">
        <v>251</v>
      </c>
      <c r="N88" s="63">
        <f t="shared" ca="1" si="5"/>
        <v>6.0020833333333332</v>
      </c>
      <c r="O88" s="53" t="s">
        <v>431</v>
      </c>
      <c r="P88" s="63">
        <v>1.0003472222222223</v>
      </c>
      <c r="Q88" s="53" t="s">
        <v>431</v>
      </c>
      <c r="R88" t="s">
        <v>1087</v>
      </c>
      <c r="S88" s="53" t="s">
        <v>430</v>
      </c>
      <c r="T88">
        <v>387</v>
      </c>
      <c r="U88" s="53" t="s">
        <v>253</v>
      </c>
    </row>
    <row r="89" spans="1:21" x14ac:dyDescent="0.25">
      <c r="A89" t="s">
        <v>245</v>
      </c>
      <c r="B89" t="s">
        <v>1032</v>
      </c>
      <c r="C89" t="s">
        <v>987</v>
      </c>
      <c r="D89" s="64">
        <v>40194.799899016201</v>
      </c>
      <c r="E89" s="53" t="s">
        <v>430</v>
      </c>
      <c r="F89" s="56">
        <v>234.166666666667</v>
      </c>
      <c r="G89" t="s">
        <v>251</v>
      </c>
      <c r="H89" s="56">
        <v>4424162564977690</v>
      </c>
      <c r="I89" s="53" t="s">
        <v>430</v>
      </c>
      <c r="J89" s="56">
        <f t="shared" ca="1" si="3"/>
        <v>45.461437975654569</v>
      </c>
      <c r="K89" t="s">
        <v>249</v>
      </c>
      <c r="L89" s="56">
        <f t="shared" ca="1" si="4"/>
        <v>75.550983508847068</v>
      </c>
      <c r="M89" t="s">
        <v>251</v>
      </c>
      <c r="N89" s="63">
        <f t="shared" ca="1" si="5"/>
        <v>7.0048611111111114</v>
      </c>
      <c r="O89" s="53" t="s">
        <v>431</v>
      </c>
      <c r="P89" s="63">
        <v>1.0006944444444446</v>
      </c>
      <c r="Q89" s="53" t="s">
        <v>431</v>
      </c>
      <c r="R89" t="s">
        <v>1088</v>
      </c>
      <c r="S89" s="53" t="s">
        <v>430</v>
      </c>
      <c r="T89">
        <v>388</v>
      </c>
      <c r="U89" s="53" t="s">
        <v>253</v>
      </c>
    </row>
    <row r="90" spans="1:21" x14ac:dyDescent="0.25">
      <c r="A90" t="s">
        <v>245</v>
      </c>
      <c r="B90" t="s">
        <v>1032</v>
      </c>
      <c r="C90" t="s">
        <v>987</v>
      </c>
      <c r="D90" s="64">
        <v>40144.721357407405</v>
      </c>
      <c r="E90" s="53" t="s">
        <v>430</v>
      </c>
      <c r="F90" s="56">
        <v>235.666666666667</v>
      </c>
      <c r="G90" t="s">
        <v>251</v>
      </c>
      <c r="H90" s="56">
        <v>4424163387586910</v>
      </c>
      <c r="I90" s="53" t="s">
        <v>430</v>
      </c>
      <c r="J90" s="56">
        <f t="shared" ca="1" si="3"/>
        <v>48.624910207157477</v>
      </c>
      <c r="K90" t="s">
        <v>249</v>
      </c>
      <c r="L90" s="56">
        <f t="shared" ca="1" si="4"/>
        <v>81.188986710273923</v>
      </c>
      <c r="M90" t="s">
        <v>251</v>
      </c>
      <c r="N90" s="63">
        <f t="shared" ca="1" si="5"/>
        <v>7.0036458333333336</v>
      </c>
      <c r="O90" s="53" t="s">
        <v>431</v>
      </c>
      <c r="P90" s="63">
        <v>1.0005208333333333</v>
      </c>
      <c r="Q90" s="53" t="s">
        <v>431</v>
      </c>
      <c r="R90" t="s">
        <v>1089</v>
      </c>
      <c r="S90" s="53" t="s">
        <v>430</v>
      </c>
      <c r="T90">
        <v>389</v>
      </c>
      <c r="U90" s="53" t="s">
        <v>253</v>
      </c>
    </row>
    <row r="91" spans="1:21" x14ac:dyDescent="0.25">
      <c r="A91" t="s">
        <v>245</v>
      </c>
      <c r="B91" t="s">
        <v>1032</v>
      </c>
      <c r="C91" t="s">
        <v>987</v>
      </c>
      <c r="D91" s="64">
        <v>40094.642815798608</v>
      </c>
      <c r="E91" s="53" t="s">
        <v>430</v>
      </c>
      <c r="F91" s="56">
        <v>237.166666666667</v>
      </c>
      <c r="G91" t="s">
        <v>251</v>
      </c>
      <c r="H91" s="56">
        <v>4424164210196130</v>
      </c>
      <c r="I91" s="53" t="s">
        <v>430</v>
      </c>
      <c r="J91" s="56">
        <f t="shared" ca="1" si="3"/>
        <v>53.802212234670989</v>
      </c>
      <c r="K91" t="s">
        <v>249</v>
      </c>
      <c r="L91" s="56">
        <f t="shared" ca="1" si="4"/>
        <v>148.33949941553536</v>
      </c>
      <c r="M91" t="s">
        <v>251</v>
      </c>
      <c r="N91" s="63">
        <f t="shared" ca="1" si="5"/>
        <v>7.0024305555555557</v>
      </c>
      <c r="O91" s="53" t="s">
        <v>431</v>
      </c>
      <c r="P91" s="63">
        <v>1.0003472222222223</v>
      </c>
      <c r="Q91" s="53" t="s">
        <v>431</v>
      </c>
      <c r="R91" t="s">
        <v>1090</v>
      </c>
      <c r="S91" s="53" t="s">
        <v>430</v>
      </c>
      <c r="T91">
        <v>390</v>
      </c>
      <c r="U91" s="53" t="s">
        <v>253</v>
      </c>
    </row>
    <row r="92" spans="1:21" x14ac:dyDescent="0.25">
      <c r="A92" t="s">
        <v>245</v>
      </c>
      <c r="B92" t="s">
        <v>1032</v>
      </c>
      <c r="C92" t="s">
        <v>987</v>
      </c>
      <c r="D92" s="64">
        <v>40044.564274189812</v>
      </c>
      <c r="E92" s="53" t="s">
        <v>430</v>
      </c>
      <c r="F92" s="56">
        <v>238.666666666667</v>
      </c>
      <c r="G92" t="s">
        <v>251</v>
      </c>
      <c r="H92" s="56">
        <v>2324129482793290</v>
      </c>
      <c r="I92" s="53" t="s">
        <v>430</v>
      </c>
      <c r="J92" s="56">
        <f t="shared" ca="1" si="3"/>
        <v>81.019380756696435</v>
      </c>
      <c r="K92" t="s">
        <v>249</v>
      </c>
      <c r="L92" s="56">
        <f t="shared" ca="1" si="4"/>
        <v>109.94559806033882</v>
      </c>
      <c r="M92" t="s">
        <v>251</v>
      </c>
      <c r="N92" s="63">
        <f t="shared" ca="1" si="5"/>
        <v>7.0048611111111114</v>
      </c>
      <c r="O92" s="53" t="s">
        <v>431</v>
      </c>
      <c r="P92" s="63">
        <v>1.0006944444444446</v>
      </c>
      <c r="Q92" s="53" t="s">
        <v>431</v>
      </c>
      <c r="R92" t="s">
        <v>1091</v>
      </c>
      <c r="S92" s="53" t="s">
        <v>430</v>
      </c>
      <c r="T92">
        <v>391</v>
      </c>
      <c r="U92" s="53" t="s">
        <v>253</v>
      </c>
    </row>
    <row r="93" spans="1:21" x14ac:dyDescent="0.25">
      <c r="A93" t="s">
        <v>245</v>
      </c>
      <c r="B93" t="s">
        <v>1032</v>
      </c>
      <c r="C93" t="s">
        <v>987</v>
      </c>
      <c r="D93" s="64">
        <v>39994.485732581015</v>
      </c>
      <c r="E93" s="53" t="s">
        <v>430</v>
      </c>
      <c r="F93" s="56">
        <v>240.166666666667</v>
      </c>
      <c r="G93" t="s">
        <v>251</v>
      </c>
      <c r="H93" s="56">
        <v>2324129475402510</v>
      </c>
      <c r="I93" s="53" t="s">
        <v>430</v>
      </c>
      <c r="J93" s="56">
        <f t="shared" ca="1" si="3"/>
        <v>30.249124851289405</v>
      </c>
      <c r="K93" t="s">
        <v>249</v>
      </c>
      <c r="L93" s="56">
        <f t="shared" ca="1" si="4"/>
        <v>92.770499891564512</v>
      </c>
      <c r="M93" t="s">
        <v>251</v>
      </c>
      <c r="N93" s="63">
        <f t="shared" ca="1" si="5"/>
        <v>7.0036458333333336</v>
      </c>
      <c r="O93" s="53" t="s">
        <v>431</v>
      </c>
      <c r="P93" s="63">
        <v>1.0005208333333333</v>
      </c>
      <c r="Q93" s="53" t="s">
        <v>431</v>
      </c>
      <c r="R93" t="s">
        <v>1092</v>
      </c>
      <c r="S93" s="53" t="s">
        <v>430</v>
      </c>
      <c r="T93">
        <v>392</v>
      </c>
      <c r="U93" s="53" t="s">
        <v>253</v>
      </c>
    </row>
    <row r="94" spans="1:21" x14ac:dyDescent="0.25">
      <c r="A94" t="s">
        <v>245</v>
      </c>
      <c r="B94" t="s">
        <v>1032</v>
      </c>
      <c r="C94" t="s">
        <v>987</v>
      </c>
      <c r="D94" s="64">
        <v>39944.407190972219</v>
      </c>
      <c r="E94" s="53" t="s">
        <v>430</v>
      </c>
      <c r="F94" s="56">
        <v>241.666666666667</v>
      </c>
      <c r="G94" t="s">
        <v>251</v>
      </c>
      <c r="H94" s="56">
        <v>2324129468011730</v>
      </c>
      <c r="I94" s="53" t="s">
        <v>430</v>
      </c>
      <c r="J94" s="56">
        <f t="shared" ca="1" si="3"/>
        <v>56.656265132434896</v>
      </c>
      <c r="K94" t="s">
        <v>249</v>
      </c>
      <c r="L94" s="56">
        <f t="shared" ca="1" si="4"/>
        <v>117.53000482865937</v>
      </c>
      <c r="M94" t="s">
        <v>251</v>
      </c>
      <c r="N94" s="63">
        <f t="shared" ca="1" si="5"/>
        <v>9.0031250000000007</v>
      </c>
      <c r="O94" s="53" t="s">
        <v>431</v>
      </c>
      <c r="P94" s="63">
        <v>1.0003472222222223</v>
      </c>
      <c r="Q94" s="53" t="s">
        <v>431</v>
      </c>
      <c r="R94" t="s">
        <v>1093</v>
      </c>
      <c r="S94" s="53" t="s">
        <v>430</v>
      </c>
      <c r="T94">
        <v>393</v>
      </c>
      <c r="U94" s="53" t="s">
        <v>253</v>
      </c>
    </row>
    <row r="95" spans="1:21" x14ac:dyDescent="0.25">
      <c r="A95" t="s">
        <v>245</v>
      </c>
      <c r="B95" t="s">
        <v>1032</v>
      </c>
      <c r="C95" t="s">
        <v>987</v>
      </c>
      <c r="D95" s="64">
        <v>39894.328649363422</v>
      </c>
      <c r="E95" s="53" t="s">
        <v>430</v>
      </c>
      <c r="F95" s="56">
        <v>243.166666666667</v>
      </c>
      <c r="G95" t="s">
        <v>251</v>
      </c>
      <c r="H95" s="56">
        <v>2324129460620950</v>
      </c>
      <c r="I95" s="53" t="s">
        <v>430</v>
      </c>
      <c r="J95" s="56">
        <f t="shared" ca="1" si="3"/>
        <v>84.681186076344204</v>
      </c>
      <c r="K95" t="s">
        <v>249</v>
      </c>
      <c r="L95" s="56">
        <f t="shared" ca="1" si="4"/>
        <v>132.12794089687139</v>
      </c>
      <c r="M95" t="s">
        <v>251</v>
      </c>
      <c r="N95" s="63">
        <f t="shared" ca="1" si="5"/>
        <v>7.0048611111111114</v>
      </c>
      <c r="O95" s="53" t="s">
        <v>431</v>
      </c>
      <c r="P95" s="63">
        <v>1.0006944444444446</v>
      </c>
      <c r="Q95" s="53" t="s">
        <v>431</v>
      </c>
      <c r="R95" t="s">
        <v>1094</v>
      </c>
      <c r="S95" s="53" t="s">
        <v>430</v>
      </c>
      <c r="T95">
        <v>394</v>
      </c>
      <c r="U95" s="53" t="s">
        <v>253</v>
      </c>
    </row>
    <row r="96" spans="1:21" x14ac:dyDescent="0.25">
      <c r="A96" t="s">
        <v>245</v>
      </c>
      <c r="B96" t="s">
        <v>1032</v>
      </c>
      <c r="C96" t="s">
        <v>987</v>
      </c>
      <c r="D96" s="64">
        <v>39844.250107754633</v>
      </c>
      <c r="E96" s="53" t="s">
        <v>430</v>
      </c>
      <c r="F96" s="56">
        <v>244.666666666667</v>
      </c>
      <c r="G96" t="s">
        <v>251</v>
      </c>
      <c r="H96" s="56">
        <v>4424196291955710</v>
      </c>
      <c r="I96" s="53" t="s">
        <v>430</v>
      </c>
      <c r="J96" s="56">
        <f t="shared" ca="1" si="3"/>
        <v>44.381325545879577</v>
      </c>
      <c r="K96" t="s">
        <v>249</v>
      </c>
      <c r="L96" s="56">
        <f t="shared" ca="1" si="4"/>
        <v>132.89702285315758</v>
      </c>
      <c r="M96" t="s">
        <v>251</v>
      </c>
      <c r="N96" s="63">
        <f t="shared" ca="1" si="5"/>
        <v>8.0041666666666664</v>
      </c>
      <c r="O96" s="53" t="s">
        <v>431</v>
      </c>
      <c r="P96" s="63">
        <v>1.0005208333333333</v>
      </c>
      <c r="Q96" s="53" t="s">
        <v>431</v>
      </c>
      <c r="R96" t="s">
        <v>1095</v>
      </c>
      <c r="S96" s="53" t="s">
        <v>430</v>
      </c>
      <c r="T96">
        <v>395</v>
      </c>
      <c r="U96" s="53" t="s">
        <v>253</v>
      </c>
    </row>
    <row r="97" spans="1:21" x14ac:dyDescent="0.25">
      <c r="A97" t="s">
        <v>245</v>
      </c>
      <c r="B97" t="s">
        <v>1032</v>
      </c>
      <c r="C97" t="s">
        <v>987</v>
      </c>
      <c r="D97" s="64">
        <v>39794.171566145837</v>
      </c>
      <c r="E97" s="53" t="s">
        <v>430</v>
      </c>
      <c r="F97" s="56">
        <v>246.166666666667</v>
      </c>
      <c r="G97" t="s">
        <v>251</v>
      </c>
      <c r="H97" s="56">
        <v>4424197114564930</v>
      </c>
      <c r="I97" s="53" t="s">
        <v>430</v>
      </c>
      <c r="J97" s="56">
        <f t="shared" ca="1" si="3"/>
        <v>53.52938505771138</v>
      </c>
      <c r="K97" t="s">
        <v>249</v>
      </c>
      <c r="L97" s="56">
        <f t="shared" ca="1" si="4"/>
        <v>159.3295153378607</v>
      </c>
      <c r="M97" t="s">
        <v>251</v>
      </c>
      <c r="N97" s="63">
        <f t="shared" ca="1" si="5"/>
        <v>9.0031250000000007</v>
      </c>
      <c r="O97" s="53" t="s">
        <v>431</v>
      </c>
      <c r="P97" s="63">
        <v>1.0003472222222223</v>
      </c>
      <c r="Q97" s="53" t="s">
        <v>431</v>
      </c>
      <c r="R97" t="s">
        <v>1096</v>
      </c>
      <c r="S97" s="53" t="s">
        <v>430</v>
      </c>
      <c r="T97">
        <v>396</v>
      </c>
      <c r="U97" s="53" t="s">
        <v>253</v>
      </c>
    </row>
    <row r="98" spans="1:21" x14ac:dyDescent="0.25">
      <c r="A98" t="s">
        <v>245</v>
      </c>
      <c r="B98" t="s">
        <v>1032</v>
      </c>
      <c r="C98" t="s">
        <v>987</v>
      </c>
      <c r="D98" s="64">
        <v>39744.09302453704</v>
      </c>
      <c r="E98" s="53" t="s">
        <v>430</v>
      </c>
      <c r="F98" s="56">
        <v>247.666666666667</v>
      </c>
      <c r="G98" t="s">
        <v>251</v>
      </c>
      <c r="H98" s="56">
        <v>4424169968460670</v>
      </c>
      <c r="I98" s="53" t="s">
        <v>430</v>
      </c>
      <c r="J98" s="56">
        <f t="shared" ca="1" si="3"/>
        <v>89.78882132373505</v>
      </c>
      <c r="K98" t="s">
        <v>249</v>
      </c>
      <c r="L98" s="56">
        <f t="shared" ca="1" si="4"/>
        <v>86.04414150104013</v>
      </c>
      <c r="M98" t="s">
        <v>251</v>
      </c>
      <c r="N98" s="63">
        <f t="shared" ca="1" si="5"/>
        <v>8.0055555555555564</v>
      </c>
      <c r="O98" s="53" t="s">
        <v>431</v>
      </c>
      <c r="P98" s="63">
        <v>1.0006944444444446</v>
      </c>
      <c r="Q98" s="53" t="s">
        <v>431</v>
      </c>
      <c r="R98" t="s">
        <v>1097</v>
      </c>
      <c r="S98" s="53" t="s">
        <v>430</v>
      </c>
      <c r="T98">
        <v>397</v>
      </c>
      <c r="U98" s="53" t="s">
        <v>253</v>
      </c>
    </row>
    <row r="99" spans="1:21" x14ac:dyDescent="0.25">
      <c r="A99" t="s">
        <v>245</v>
      </c>
      <c r="B99" t="s">
        <v>1032</v>
      </c>
      <c r="C99" t="s">
        <v>987</v>
      </c>
      <c r="D99" s="64">
        <v>39694.014482928244</v>
      </c>
      <c r="E99" s="53" t="s">
        <v>430</v>
      </c>
      <c r="F99" s="56">
        <v>102</v>
      </c>
      <c r="G99" t="s">
        <v>251</v>
      </c>
      <c r="H99" s="56">
        <v>4424170791069890</v>
      </c>
      <c r="I99" s="53" t="s">
        <v>430</v>
      </c>
      <c r="J99" s="56">
        <f t="shared" ca="1" si="3"/>
        <v>77.691718010315299</v>
      </c>
      <c r="K99" t="s">
        <v>249</v>
      </c>
      <c r="L99" s="56">
        <f t="shared" ca="1" si="4"/>
        <v>64.189734140953931</v>
      </c>
      <c r="M99" t="s">
        <v>251</v>
      </c>
      <c r="N99" s="63">
        <f t="shared" ca="1" si="5"/>
        <v>8.0041666666666664</v>
      </c>
      <c r="O99" s="53" t="s">
        <v>431</v>
      </c>
      <c r="P99" s="63">
        <v>1.0005208333333333</v>
      </c>
      <c r="Q99" s="53" t="s">
        <v>431</v>
      </c>
      <c r="R99" t="s">
        <v>1098</v>
      </c>
      <c r="S99" s="53" t="s">
        <v>430</v>
      </c>
      <c r="T99">
        <v>398</v>
      </c>
      <c r="U99" s="53" t="s">
        <v>253</v>
      </c>
    </row>
    <row r="100" spans="1:21" x14ac:dyDescent="0.25">
      <c r="A100" t="s">
        <v>245</v>
      </c>
      <c r="B100" t="s">
        <v>1032</v>
      </c>
      <c r="C100" t="s">
        <v>987</v>
      </c>
      <c r="D100" s="64">
        <v>39643.935941319447</v>
      </c>
      <c r="E100" s="53" t="s">
        <v>430</v>
      </c>
      <c r="F100" s="56">
        <v>104</v>
      </c>
      <c r="G100" t="s">
        <v>251</v>
      </c>
      <c r="H100" s="56">
        <v>4424171613679110</v>
      </c>
      <c r="I100" s="53" t="s">
        <v>430</v>
      </c>
      <c r="J100" s="56">
        <f t="shared" ca="1" si="3"/>
        <v>41.492208787280518</v>
      </c>
      <c r="K100" t="s">
        <v>249</v>
      </c>
      <c r="L100" s="56">
        <f t="shared" ca="1" si="4"/>
        <v>102.01720087957561</v>
      </c>
      <c r="M100" t="s">
        <v>251</v>
      </c>
      <c r="N100" s="63">
        <f t="shared" ca="1" si="5"/>
        <v>8.0027777777777782</v>
      </c>
      <c r="O100" s="53" t="s">
        <v>431</v>
      </c>
      <c r="P100" s="63">
        <v>1.0003472222222223</v>
      </c>
      <c r="Q100" s="53" t="s">
        <v>431</v>
      </c>
      <c r="R100" t="s">
        <v>1099</v>
      </c>
      <c r="S100" s="53" t="s">
        <v>430</v>
      </c>
      <c r="T100">
        <v>399</v>
      </c>
      <c r="U100" s="53" t="s">
        <v>253</v>
      </c>
    </row>
    <row r="101" spans="1:21" x14ac:dyDescent="0.25">
      <c r="A101" t="s">
        <v>245</v>
      </c>
      <c r="B101" t="s">
        <v>1032</v>
      </c>
      <c r="C101" t="s">
        <v>987</v>
      </c>
      <c r="D101" s="64">
        <v>39593.85739971065</v>
      </c>
      <c r="E101" s="53" t="s">
        <v>430</v>
      </c>
      <c r="F101" s="56">
        <v>105</v>
      </c>
      <c r="G101" t="s">
        <v>251</v>
      </c>
      <c r="H101" s="56">
        <v>4424172436288330</v>
      </c>
      <c r="I101" s="53" t="s">
        <v>430</v>
      </c>
      <c r="J101" s="56">
        <f t="shared" ca="1" si="3"/>
        <v>99.740416396750618</v>
      </c>
      <c r="K101" t="s">
        <v>249</v>
      </c>
      <c r="L101" s="56">
        <f t="shared" ca="1" si="4"/>
        <v>114.49371446184111</v>
      </c>
      <c r="M101" t="s">
        <v>251</v>
      </c>
      <c r="N101" s="63">
        <f t="shared" ca="1" si="5"/>
        <v>9.0062500000000014</v>
      </c>
      <c r="O101" s="53" t="s">
        <v>431</v>
      </c>
      <c r="P101" s="63">
        <v>1.0006944444444446</v>
      </c>
      <c r="Q101" s="53" t="s">
        <v>431</v>
      </c>
      <c r="R101" t="s">
        <v>1100</v>
      </c>
      <c r="S101" s="53" t="s">
        <v>430</v>
      </c>
      <c r="T101">
        <v>400</v>
      </c>
      <c r="U101" s="53" t="s">
        <v>253</v>
      </c>
    </row>
    <row r="102" spans="1:21" x14ac:dyDescent="0.25">
      <c r="A102" t="s">
        <v>245</v>
      </c>
      <c r="B102" t="s">
        <v>1032</v>
      </c>
      <c r="C102" t="s">
        <v>987</v>
      </c>
      <c r="D102" s="64">
        <v>39543.778858101854</v>
      </c>
      <c r="E102" s="53" t="s">
        <v>430</v>
      </c>
      <c r="F102" s="56">
        <v>106.666666666667</v>
      </c>
      <c r="G102" t="s">
        <v>251</v>
      </c>
      <c r="H102" s="56">
        <v>4424173258897550</v>
      </c>
      <c r="I102" s="53" t="s">
        <v>430</v>
      </c>
      <c r="J102" s="56">
        <f t="shared" ca="1" si="3"/>
        <v>62.950722256756059</v>
      </c>
      <c r="K102" t="s">
        <v>249</v>
      </c>
      <c r="L102" s="56">
        <f t="shared" ca="1" si="4"/>
        <v>89.851856172495758</v>
      </c>
      <c r="M102" t="s">
        <v>251</v>
      </c>
      <c r="N102" s="63">
        <f t="shared" ca="1" si="5"/>
        <v>9.0046874999999993</v>
      </c>
      <c r="O102" s="53" t="s">
        <v>431</v>
      </c>
      <c r="P102" s="63">
        <v>1.0005208333333333</v>
      </c>
      <c r="Q102" s="53" t="s">
        <v>431</v>
      </c>
      <c r="R102" t="s">
        <v>1101</v>
      </c>
      <c r="S102" s="53" t="s">
        <v>430</v>
      </c>
      <c r="T102">
        <v>401</v>
      </c>
      <c r="U102" s="53" t="s">
        <v>253</v>
      </c>
    </row>
    <row r="103" spans="1:21" x14ac:dyDescent="0.25">
      <c r="A103" t="s">
        <v>245</v>
      </c>
      <c r="B103" t="s">
        <v>1032</v>
      </c>
      <c r="C103" t="s">
        <v>987</v>
      </c>
      <c r="D103" s="64">
        <v>39493.700316493057</v>
      </c>
      <c r="E103" s="53" t="s">
        <v>430</v>
      </c>
      <c r="F103" s="56">
        <v>108.166666666667</v>
      </c>
      <c r="G103" t="s">
        <v>251</v>
      </c>
      <c r="H103" s="56">
        <v>4424174081506770</v>
      </c>
      <c r="I103" s="53" t="s">
        <v>430</v>
      </c>
      <c r="J103" s="56">
        <f t="shared" ca="1" si="3"/>
        <v>48.459270966103972</v>
      </c>
      <c r="K103" t="s">
        <v>249</v>
      </c>
      <c r="L103" s="56">
        <f t="shared" ca="1" si="4"/>
        <v>87.333686607275681</v>
      </c>
      <c r="M103" t="s">
        <v>251</v>
      </c>
      <c r="N103" s="63">
        <f t="shared" ca="1" si="5"/>
        <v>9.0031250000000007</v>
      </c>
      <c r="O103" s="53" t="s">
        <v>431</v>
      </c>
      <c r="P103" s="63">
        <v>1.0003472222222223</v>
      </c>
      <c r="Q103" s="53" t="s">
        <v>431</v>
      </c>
      <c r="R103" t="s">
        <v>1102</v>
      </c>
      <c r="S103" s="53" t="s">
        <v>430</v>
      </c>
      <c r="T103">
        <v>402</v>
      </c>
      <c r="U103" s="53" t="s">
        <v>253</v>
      </c>
    </row>
    <row r="104" spans="1:21" x14ac:dyDescent="0.25">
      <c r="A104" t="s">
        <v>245</v>
      </c>
      <c r="B104" t="s">
        <v>1032</v>
      </c>
      <c r="C104" t="s">
        <v>987</v>
      </c>
      <c r="D104" s="64">
        <v>39443.621774884261</v>
      </c>
      <c r="E104" s="53" t="s">
        <v>430</v>
      </c>
      <c r="F104" s="56">
        <v>109.666666666667</v>
      </c>
      <c r="G104" t="s">
        <v>251</v>
      </c>
      <c r="H104" s="56">
        <v>4424174904115990</v>
      </c>
      <c r="I104" s="53" t="s">
        <v>430</v>
      </c>
      <c r="J104" s="56">
        <f t="shared" ca="1" si="3"/>
        <v>90.288170670083957</v>
      </c>
      <c r="K104" t="s">
        <v>249</v>
      </c>
      <c r="L104" s="56">
        <f t="shared" ca="1" si="4"/>
        <v>132.35173708898139</v>
      </c>
      <c r="M104" t="s">
        <v>251</v>
      </c>
      <c r="N104" s="63">
        <f t="shared" ca="1" si="5"/>
        <v>9.0062500000000014</v>
      </c>
      <c r="O104" s="53" t="s">
        <v>431</v>
      </c>
      <c r="P104" s="63">
        <v>1.0006944444444446</v>
      </c>
      <c r="Q104" s="53" t="s">
        <v>431</v>
      </c>
      <c r="R104" t="s">
        <v>1103</v>
      </c>
      <c r="S104" s="53" t="s">
        <v>430</v>
      </c>
      <c r="T104">
        <v>403</v>
      </c>
      <c r="U104" s="53" t="s">
        <v>253</v>
      </c>
    </row>
    <row r="105" spans="1:21" x14ac:dyDescent="0.25">
      <c r="A105" t="s">
        <v>245</v>
      </c>
      <c r="B105" t="s">
        <v>1032</v>
      </c>
      <c r="C105" t="s">
        <v>987</v>
      </c>
      <c r="D105" s="64">
        <v>39393.543233275464</v>
      </c>
      <c r="E105" s="53" t="s">
        <v>430</v>
      </c>
      <c r="F105" s="56">
        <v>111.166666666667</v>
      </c>
      <c r="G105" t="s">
        <v>251</v>
      </c>
      <c r="H105" s="56">
        <v>4424175726725210</v>
      </c>
      <c r="I105" s="53" t="s">
        <v>430</v>
      </c>
      <c r="J105" s="56">
        <f t="shared" ca="1" si="3"/>
        <v>54.328156219540887</v>
      </c>
      <c r="K105" t="s">
        <v>249</v>
      </c>
      <c r="L105" s="56">
        <f t="shared" ca="1" si="4"/>
        <v>104.25327826467606</v>
      </c>
      <c r="M105" t="s">
        <v>251</v>
      </c>
      <c r="N105" s="63">
        <f t="shared" ca="1" si="5"/>
        <v>9.0046874999999993</v>
      </c>
      <c r="O105" s="53" t="s">
        <v>431</v>
      </c>
      <c r="P105" s="63">
        <v>1.0005208333333333</v>
      </c>
      <c r="Q105" s="53" t="s">
        <v>431</v>
      </c>
      <c r="R105" t="s">
        <v>1104</v>
      </c>
      <c r="S105" s="53" t="s">
        <v>430</v>
      </c>
      <c r="T105">
        <v>404</v>
      </c>
      <c r="U105" s="53" t="s">
        <v>253</v>
      </c>
    </row>
    <row r="106" spans="1:21" x14ac:dyDescent="0.25">
      <c r="A106" t="s">
        <v>245</v>
      </c>
      <c r="B106" t="s">
        <v>1032</v>
      </c>
      <c r="C106" t="s">
        <v>987</v>
      </c>
      <c r="D106" s="64">
        <v>39343.464691666668</v>
      </c>
      <c r="E106" s="53" t="s">
        <v>430</v>
      </c>
      <c r="F106" s="56">
        <v>112.666666666667</v>
      </c>
      <c r="G106" t="s">
        <v>251</v>
      </c>
      <c r="H106" s="56">
        <v>4424196291955710</v>
      </c>
      <c r="I106" s="53" t="s">
        <v>430</v>
      </c>
      <c r="J106" s="56">
        <f t="shared" ca="1" si="3"/>
        <v>80.798733973238186</v>
      </c>
      <c r="K106" t="s">
        <v>249</v>
      </c>
      <c r="L106" s="56">
        <f t="shared" ca="1" si="4"/>
        <v>117.55661950403132</v>
      </c>
      <c r="M106" t="s">
        <v>251</v>
      </c>
      <c r="N106" s="63">
        <f t="shared" ca="1" si="5"/>
        <v>7.0024305555555557</v>
      </c>
      <c r="O106" s="53" t="s">
        <v>431</v>
      </c>
      <c r="P106" s="63">
        <v>1.0003472222222223</v>
      </c>
      <c r="Q106" s="53" t="s">
        <v>431</v>
      </c>
      <c r="R106" t="s">
        <v>1105</v>
      </c>
      <c r="S106" s="53" t="s">
        <v>430</v>
      </c>
      <c r="T106">
        <v>405</v>
      </c>
      <c r="U106" s="53" t="s">
        <v>253</v>
      </c>
    </row>
    <row r="107" spans="1:21" x14ac:dyDescent="0.25">
      <c r="A107" t="s">
        <v>245</v>
      </c>
      <c r="B107" t="s">
        <v>1032</v>
      </c>
      <c r="C107" t="s">
        <v>987</v>
      </c>
      <c r="D107" s="64">
        <v>39293.386150057871</v>
      </c>
      <c r="E107" s="53" t="s">
        <v>430</v>
      </c>
      <c r="F107" s="56">
        <v>114.166666666667</v>
      </c>
      <c r="G107" t="s">
        <v>251</v>
      </c>
      <c r="H107" s="56">
        <v>4424197114564930</v>
      </c>
      <c r="I107" s="53" t="s">
        <v>430</v>
      </c>
      <c r="J107" s="56">
        <f t="shared" ca="1" si="3"/>
        <v>70.81657442247699</v>
      </c>
      <c r="K107" t="s">
        <v>249</v>
      </c>
      <c r="L107" s="56">
        <f t="shared" ca="1" si="4"/>
        <v>153.16536460576458</v>
      </c>
      <c r="M107" t="s">
        <v>251</v>
      </c>
      <c r="N107" s="63">
        <f t="shared" ca="1" si="5"/>
        <v>8.0055555555555564</v>
      </c>
      <c r="O107" s="53" t="s">
        <v>431</v>
      </c>
      <c r="P107" s="63">
        <v>1.0006944444444446</v>
      </c>
      <c r="Q107" s="53" t="s">
        <v>431</v>
      </c>
      <c r="R107" t="s">
        <v>1106</v>
      </c>
      <c r="S107" s="53" t="s">
        <v>430</v>
      </c>
      <c r="T107">
        <v>406</v>
      </c>
      <c r="U107" s="53" t="s">
        <v>253</v>
      </c>
    </row>
    <row r="108" spans="1:21" x14ac:dyDescent="0.25">
      <c r="A108" t="s">
        <v>245</v>
      </c>
      <c r="B108" t="s">
        <v>1032</v>
      </c>
      <c r="C108" t="s">
        <v>987</v>
      </c>
      <c r="D108" s="64">
        <v>39243.307608449075</v>
      </c>
      <c r="E108" s="53" t="s">
        <v>430</v>
      </c>
      <c r="F108" s="56">
        <v>115.666666666667</v>
      </c>
      <c r="G108" t="s">
        <v>251</v>
      </c>
      <c r="H108" s="56">
        <v>4424197937174150</v>
      </c>
      <c r="I108" s="53" t="s">
        <v>430</v>
      </c>
      <c r="J108" s="56">
        <f t="shared" ca="1" si="3"/>
        <v>33.659952857122228</v>
      </c>
      <c r="K108" t="s">
        <v>249</v>
      </c>
      <c r="L108" s="56">
        <f t="shared" ca="1" si="4"/>
        <v>130.86910426891393</v>
      </c>
      <c r="M108" t="s">
        <v>251</v>
      </c>
      <c r="N108" s="63">
        <f t="shared" ca="1" si="5"/>
        <v>8.0041666666666664</v>
      </c>
      <c r="O108" s="53" t="s">
        <v>431</v>
      </c>
      <c r="P108" s="63">
        <v>1.0005208333333333</v>
      </c>
      <c r="Q108" s="53" t="s">
        <v>431</v>
      </c>
      <c r="R108" t="s">
        <v>1059</v>
      </c>
      <c r="S108" s="53" t="s">
        <v>430</v>
      </c>
      <c r="T108">
        <v>407</v>
      </c>
      <c r="U108" s="53" t="s">
        <v>253</v>
      </c>
    </row>
    <row r="109" spans="1:21" x14ac:dyDescent="0.25">
      <c r="A109" t="s">
        <v>245</v>
      </c>
      <c r="B109" t="s">
        <v>1032</v>
      </c>
      <c r="C109" t="s">
        <v>987</v>
      </c>
      <c r="D109" s="64">
        <v>39193.229066840278</v>
      </c>
      <c r="E109" s="53" t="s">
        <v>430</v>
      </c>
      <c r="F109" s="56">
        <v>117.166666666667</v>
      </c>
      <c r="G109" t="s">
        <v>251</v>
      </c>
      <c r="H109" s="56">
        <v>4424198759783370</v>
      </c>
      <c r="I109" s="53" t="s">
        <v>430</v>
      </c>
      <c r="J109" s="56">
        <f t="shared" ca="1" si="3"/>
        <v>47.754248095512082</v>
      </c>
      <c r="K109" t="s">
        <v>249</v>
      </c>
      <c r="L109" s="56">
        <f t="shared" ca="1" si="4"/>
        <v>113.3453160832654</v>
      </c>
      <c r="M109" t="s">
        <v>251</v>
      </c>
      <c r="N109" s="63">
        <f t="shared" ca="1" si="5"/>
        <v>6.0020833333333332</v>
      </c>
      <c r="O109" s="53" t="s">
        <v>431</v>
      </c>
      <c r="P109" s="63">
        <v>1.0003472222222223</v>
      </c>
      <c r="Q109" s="53" t="s">
        <v>431</v>
      </c>
      <c r="R109" t="s">
        <v>1060</v>
      </c>
      <c r="S109" s="53" t="s">
        <v>430</v>
      </c>
      <c r="T109">
        <v>408</v>
      </c>
      <c r="U109" s="53" t="s">
        <v>253</v>
      </c>
    </row>
    <row r="110" spans="1:21" x14ac:dyDescent="0.25">
      <c r="A110" t="s">
        <v>245</v>
      </c>
      <c r="B110" t="s">
        <v>1032</v>
      </c>
      <c r="C110" t="s">
        <v>987</v>
      </c>
      <c r="D110" s="64">
        <v>39143.150525231482</v>
      </c>
      <c r="E110" s="53" t="s">
        <v>430</v>
      </c>
      <c r="F110" s="56">
        <v>118.666666666667</v>
      </c>
      <c r="G110" t="s">
        <v>251</v>
      </c>
      <c r="H110" s="56">
        <v>4424199582392590</v>
      </c>
      <c r="I110" s="53" t="s">
        <v>430</v>
      </c>
      <c r="J110" s="56">
        <f t="shared" ca="1" si="3"/>
        <v>65.828329509865483</v>
      </c>
      <c r="K110" t="s">
        <v>249</v>
      </c>
      <c r="L110" s="56">
        <f t="shared" ca="1" si="4"/>
        <v>87.973072260530571</v>
      </c>
      <c r="M110" t="s">
        <v>251</v>
      </c>
      <c r="N110" s="63">
        <f t="shared" ca="1" si="5"/>
        <v>8.0055555555555564</v>
      </c>
      <c r="O110" s="53" t="s">
        <v>431</v>
      </c>
      <c r="P110" s="63">
        <v>1.0006944444444446</v>
      </c>
      <c r="Q110" s="53" t="s">
        <v>431</v>
      </c>
      <c r="R110" t="s">
        <v>1061</v>
      </c>
      <c r="S110" s="53" t="s">
        <v>430</v>
      </c>
      <c r="T110">
        <v>409</v>
      </c>
      <c r="U110" s="53" t="s">
        <v>253</v>
      </c>
    </row>
    <row r="111" spans="1:21" x14ac:dyDescent="0.25">
      <c r="A111" t="s">
        <v>245</v>
      </c>
      <c r="B111" t="s">
        <v>1032</v>
      </c>
      <c r="C111" t="s">
        <v>987</v>
      </c>
      <c r="D111" s="64">
        <v>39093.071983622685</v>
      </c>
      <c r="E111" s="53" t="s">
        <v>430</v>
      </c>
      <c r="F111" s="56">
        <v>120.166666666667</v>
      </c>
      <c r="G111" t="s">
        <v>251</v>
      </c>
      <c r="H111" s="56">
        <v>4424200405001810</v>
      </c>
      <c r="I111" s="53" t="s">
        <v>430</v>
      </c>
      <c r="J111" s="56">
        <f t="shared" ca="1" si="3"/>
        <v>73.360241173977101</v>
      </c>
      <c r="K111" t="s">
        <v>249</v>
      </c>
      <c r="L111" s="56">
        <f t="shared" ca="1" si="4"/>
        <v>101.97876009257649</v>
      </c>
      <c r="M111" t="s">
        <v>251</v>
      </c>
      <c r="N111" s="63">
        <f t="shared" ca="1" si="5"/>
        <v>7.0036458333333336</v>
      </c>
      <c r="O111" s="53" t="s">
        <v>431</v>
      </c>
      <c r="P111" s="63">
        <v>1.0005208333333333</v>
      </c>
      <c r="Q111" s="53" t="s">
        <v>431</v>
      </c>
      <c r="R111" t="s">
        <v>1062</v>
      </c>
      <c r="S111" s="53" t="s">
        <v>430</v>
      </c>
      <c r="T111">
        <v>410</v>
      </c>
      <c r="U111" s="53" t="s">
        <v>253</v>
      </c>
    </row>
    <row r="112" spans="1:21" x14ac:dyDescent="0.25">
      <c r="A112" t="s">
        <v>245</v>
      </c>
      <c r="B112" t="s">
        <v>1032</v>
      </c>
      <c r="C112" t="s">
        <v>987</v>
      </c>
      <c r="D112" s="64">
        <v>39042.993442013889</v>
      </c>
      <c r="E112" s="53" t="s">
        <v>430</v>
      </c>
      <c r="F112" s="56">
        <v>121.666666666667</v>
      </c>
      <c r="G112" t="s">
        <v>251</v>
      </c>
      <c r="H112" s="56">
        <v>4424201227611030</v>
      </c>
      <c r="I112" s="53" t="s">
        <v>430</v>
      </c>
      <c r="J112" s="56">
        <f t="shared" ca="1" si="3"/>
        <v>76.607978914328257</v>
      </c>
      <c r="K112" t="s">
        <v>249</v>
      </c>
      <c r="L112" s="56">
        <f t="shared" ca="1" si="4"/>
        <v>143.28503650509012</v>
      </c>
      <c r="M112" t="s">
        <v>251</v>
      </c>
      <c r="N112" s="63">
        <f t="shared" ca="1" si="5"/>
        <v>8.0027777777777782</v>
      </c>
      <c r="O112" s="53" t="s">
        <v>431</v>
      </c>
      <c r="P112" s="63">
        <v>1.0003472222222223</v>
      </c>
      <c r="Q112" s="53" t="s">
        <v>431</v>
      </c>
      <c r="R112" t="s">
        <v>1063</v>
      </c>
      <c r="S112" s="53" t="s">
        <v>430</v>
      </c>
      <c r="T112">
        <v>411</v>
      </c>
      <c r="U112" s="53" t="s">
        <v>253</v>
      </c>
    </row>
    <row r="113" spans="1:21" x14ac:dyDescent="0.25">
      <c r="A113" t="s">
        <v>245</v>
      </c>
      <c r="B113" t="s">
        <v>1032</v>
      </c>
      <c r="C113" t="s">
        <v>987</v>
      </c>
      <c r="D113" s="64">
        <v>38992.914900405092</v>
      </c>
      <c r="E113" s="53" t="s">
        <v>430</v>
      </c>
      <c r="F113" s="56">
        <v>123.166666666667</v>
      </c>
      <c r="G113" t="s">
        <v>251</v>
      </c>
      <c r="H113" s="56">
        <v>4424202050220250</v>
      </c>
      <c r="I113" s="53" t="s">
        <v>430</v>
      </c>
      <c r="J113" s="56">
        <f t="shared" ca="1" si="3"/>
        <v>98.921899224044722</v>
      </c>
      <c r="K113" t="s">
        <v>249</v>
      </c>
      <c r="L113" s="56">
        <f t="shared" ca="1" si="4"/>
        <v>85.217170136900577</v>
      </c>
      <c r="M113" t="s">
        <v>251</v>
      </c>
      <c r="N113" s="63">
        <f t="shared" ca="1" si="5"/>
        <v>6.0041666666666673</v>
      </c>
      <c r="O113" s="53" t="s">
        <v>431</v>
      </c>
      <c r="P113" s="63">
        <v>1.0006944444444446</v>
      </c>
      <c r="Q113" s="53" t="s">
        <v>431</v>
      </c>
      <c r="R113" t="s">
        <v>1061</v>
      </c>
      <c r="S113" s="53" t="s">
        <v>430</v>
      </c>
      <c r="T113">
        <v>412</v>
      </c>
      <c r="U113" s="53" t="s">
        <v>253</v>
      </c>
    </row>
    <row r="114" spans="1:21" x14ac:dyDescent="0.25">
      <c r="A114" t="s">
        <v>245</v>
      </c>
      <c r="B114" t="s">
        <v>1032</v>
      </c>
      <c r="C114" t="s">
        <v>987</v>
      </c>
      <c r="D114" s="64">
        <v>38942.836358796296</v>
      </c>
      <c r="E114" s="53" t="s">
        <v>430</v>
      </c>
      <c r="F114" s="56">
        <v>124.666666666667</v>
      </c>
      <c r="G114" t="s">
        <v>251</v>
      </c>
      <c r="H114" s="56">
        <v>4424202872829470</v>
      </c>
      <c r="I114" s="53" t="s">
        <v>430</v>
      </c>
      <c r="J114" s="56">
        <f t="shared" ca="1" si="3"/>
        <v>95.757454250993447</v>
      </c>
      <c r="K114" t="s">
        <v>249</v>
      </c>
      <c r="L114" s="56">
        <f t="shared" ca="1" si="4"/>
        <v>132.20737588186716</v>
      </c>
      <c r="M114" t="s">
        <v>251</v>
      </c>
      <c r="N114" s="63">
        <f t="shared" ca="1" si="5"/>
        <v>9.0046874999999993</v>
      </c>
      <c r="O114" s="53" t="s">
        <v>431</v>
      </c>
      <c r="P114" s="63">
        <v>1.0005208333333333</v>
      </c>
      <c r="Q114" s="53" t="s">
        <v>431</v>
      </c>
      <c r="R114" t="s">
        <v>1064</v>
      </c>
      <c r="S114" s="53" t="s">
        <v>430</v>
      </c>
      <c r="T114">
        <v>413</v>
      </c>
      <c r="U114" s="53" t="s">
        <v>253</v>
      </c>
    </row>
    <row r="115" spans="1:21" x14ac:dyDescent="0.25">
      <c r="A115" t="s">
        <v>245</v>
      </c>
      <c r="B115" t="s">
        <v>1032</v>
      </c>
      <c r="C115" t="s">
        <v>987</v>
      </c>
      <c r="D115" s="64">
        <v>38892.757817187499</v>
      </c>
      <c r="E115" s="53" t="s">
        <v>430</v>
      </c>
      <c r="F115" s="56">
        <v>126.166666666667</v>
      </c>
      <c r="G115" t="s">
        <v>251</v>
      </c>
      <c r="H115" s="56">
        <v>4424183952817410</v>
      </c>
      <c r="I115" s="53" t="s">
        <v>430</v>
      </c>
      <c r="J115" s="56">
        <f t="shared" ca="1" si="3"/>
        <v>36.032923167661892</v>
      </c>
      <c r="K115" t="s">
        <v>249</v>
      </c>
      <c r="L115" s="56">
        <f t="shared" ca="1" si="4"/>
        <v>149.92665851102385</v>
      </c>
      <c r="M115" t="s">
        <v>251</v>
      </c>
      <c r="N115" s="63">
        <f t="shared" ca="1" si="5"/>
        <v>7.0024305555555557</v>
      </c>
      <c r="O115" s="53" t="s">
        <v>431</v>
      </c>
      <c r="P115" s="63">
        <v>1.0003472222222223</v>
      </c>
      <c r="Q115" s="53" t="s">
        <v>431</v>
      </c>
      <c r="R115" t="s">
        <v>1037</v>
      </c>
      <c r="S115" s="53" t="s">
        <v>430</v>
      </c>
      <c r="T115">
        <v>414</v>
      </c>
      <c r="U115" s="53" t="s">
        <v>253</v>
      </c>
    </row>
    <row r="116" spans="1:21" x14ac:dyDescent="0.25">
      <c r="A116" t="s">
        <v>245</v>
      </c>
      <c r="B116" t="s">
        <v>1032</v>
      </c>
      <c r="C116" t="s">
        <v>987</v>
      </c>
      <c r="D116" s="64">
        <v>38842.679275578703</v>
      </c>
      <c r="E116" s="53" t="s">
        <v>430</v>
      </c>
      <c r="F116" s="56">
        <v>127.666666666667</v>
      </c>
      <c r="G116" t="s">
        <v>251</v>
      </c>
      <c r="H116" s="56">
        <v>4424184775426630</v>
      </c>
      <c r="I116" s="53" t="s">
        <v>430</v>
      </c>
      <c r="J116" s="56">
        <f t="shared" ca="1" si="3"/>
        <v>48.240449968446939</v>
      </c>
      <c r="K116" t="s">
        <v>249</v>
      </c>
      <c r="L116" s="56">
        <f t="shared" ca="1" si="4"/>
        <v>125.95453155614365</v>
      </c>
      <c r="M116" t="s">
        <v>251</v>
      </c>
      <c r="N116" s="63">
        <f t="shared" ca="1" si="5"/>
        <v>10.006944444444446</v>
      </c>
      <c r="O116" s="53" t="s">
        <v>431</v>
      </c>
      <c r="P116" s="63">
        <v>1.0006944444444446</v>
      </c>
      <c r="Q116" s="53" t="s">
        <v>431</v>
      </c>
      <c r="R116" t="s">
        <v>1033</v>
      </c>
      <c r="S116" s="53" t="s">
        <v>430</v>
      </c>
      <c r="T116">
        <v>415</v>
      </c>
      <c r="U116" s="53" t="s">
        <v>253</v>
      </c>
    </row>
    <row r="117" spans="1:21" x14ac:dyDescent="0.25">
      <c r="A117" t="s">
        <v>245</v>
      </c>
      <c r="B117" t="s">
        <v>1032</v>
      </c>
      <c r="C117" t="s">
        <v>987</v>
      </c>
      <c r="D117" s="64">
        <v>38792.600733969906</v>
      </c>
      <c r="E117" s="53" t="s">
        <v>430</v>
      </c>
      <c r="F117" s="56">
        <v>129.166666666667</v>
      </c>
      <c r="G117" t="s">
        <v>251</v>
      </c>
      <c r="H117" s="56">
        <v>4424185598035850</v>
      </c>
      <c r="I117" s="53" t="s">
        <v>430</v>
      </c>
      <c r="J117" s="56">
        <f t="shared" ca="1" si="3"/>
        <v>75.06845907126737</v>
      </c>
      <c r="K117" t="s">
        <v>249</v>
      </c>
      <c r="L117" s="56">
        <f t="shared" ca="1" si="4"/>
        <v>64.23903882891608</v>
      </c>
      <c r="M117" t="s">
        <v>251</v>
      </c>
      <c r="N117" s="63">
        <f t="shared" ca="1" si="5"/>
        <v>8.0041666666666664</v>
      </c>
      <c r="O117" s="53" t="s">
        <v>431</v>
      </c>
      <c r="P117" s="63">
        <v>1.0005208333333333</v>
      </c>
      <c r="Q117" s="53" t="s">
        <v>431</v>
      </c>
      <c r="R117" t="s">
        <v>1034</v>
      </c>
      <c r="S117" s="53" t="s">
        <v>430</v>
      </c>
      <c r="T117">
        <v>416</v>
      </c>
      <c r="U117" s="53" t="s">
        <v>253</v>
      </c>
    </row>
    <row r="118" spans="1:21" x14ac:dyDescent="0.25">
      <c r="A118" t="s">
        <v>245</v>
      </c>
      <c r="B118" t="s">
        <v>1032</v>
      </c>
      <c r="C118" t="s">
        <v>987</v>
      </c>
      <c r="D118" s="64">
        <v>38742.52219236111</v>
      </c>
      <c r="E118" s="53" t="s">
        <v>430</v>
      </c>
      <c r="F118" s="56">
        <v>130.666666666667</v>
      </c>
      <c r="G118" t="s">
        <v>251</v>
      </c>
      <c r="H118" s="56">
        <v>4424186420645070</v>
      </c>
      <c r="I118" s="53" t="s">
        <v>430</v>
      </c>
      <c r="J118" s="56">
        <f t="shared" ca="1" si="3"/>
        <v>57.493292086831218</v>
      </c>
      <c r="K118" t="s">
        <v>249</v>
      </c>
      <c r="L118" s="56">
        <f t="shared" ca="1" si="4"/>
        <v>87.718210696469711</v>
      </c>
      <c r="M118" t="s">
        <v>251</v>
      </c>
      <c r="N118" s="63">
        <f t="shared" ca="1" si="5"/>
        <v>7.0024305555555557</v>
      </c>
      <c r="O118" s="53" t="s">
        <v>431</v>
      </c>
      <c r="P118" s="63">
        <v>1.0003472222222223</v>
      </c>
      <c r="Q118" s="53" t="s">
        <v>431</v>
      </c>
      <c r="R118" t="s">
        <v>1035</v>
      </c>
      <c r="S118" s="53" t="s">
        <v>430</v>
      </c>
      <c r="T118">
        <v>417</v>
      </c>
      <c r="U118" s="53" t="s">
        <v>253</v>
      </c>
    </row>
    <row r="119" spans="1:21" x14ac:dyDescent="0.25">
      <c r="A119" t="s">
        <v>245</v>
      </c>
      <c r="B119" t="s">
        <v>1032</v>
      </c>
      <c r="C119" t="s">
        <v>987</v>
      </c>
      <c r="D119" s="64">
        <v>38692.443650752313</v>
      </c>
      <c r="E119" s="53" t="s">
        <v>430</v>
      </c>
      <c r="F119" s="56">
        <v>132.166666666667</v>
      </c>
      <c r="G119" t="s">
        <v>251</v>
      </c>
      <c r="H119" s="56">
        <v>4424187243254290</v>
      </c>
      <c r="I119" s="53" t="s">
        <v>430</v>
      </c>
      <c r="J119" s="56">
        <f t="shared" ca="1" si="3"/>
        <v>90.945906318573279</v>
      </c>
      <c r="K119" t="s">
        <v>249</v>
      </c>
      <c r="L119" s="56">
        <f t="shared" ca="1" si="4"/>
        <v>154.53546952213634</v>
      </c>
      <c r="M119" t="s">
        <v>251</v>
      </c>
      <c r="N119" s="63">
        <f t="shared" ca="1" si="5"/>
        <v>10.006944444444446</v>
      </c>
      <c r="O119" s="53" t="s">
        <v>431</v>
      </c>
      <c r="P119" s="63">
        <v>1.0006944444444446</v>
      </c>
      <c r="Q119" s="53" t="s">
        <v>431</v>
      </c>
      <c r="R119" t="s">
        <v>1036</v>
      </c>
      <c r="S119" s="53" t="s">
        <v>430</v>
      </c>
      <c r="T119">
        <v>418</v>
      </c>
      <c r="U119" s="53" t="s">
        <v>253</v>
      </c>
    </row>
    <row r="120" spans="1:21" x14ac:dyDescent="0.25">
      <c r="A120" t="s">
        <v>245</v>
      </c>
      <c r="B120" t="s">
        <v>1032</v>
      </c>
      <c r="C120" t="s">
        <v>987</v>
      </c>
      <c r="D120" s="64">
        <v>38742.562696759262</v>
      </c>
      <c r="E120" s="53" t="s">
        <v>430</v>
      </c>
      <c r="F120" s="56">
        <v>133.666666666667</v>
      </c>
      <c r="G120" t="s">
        <v>251</v>
      </c>
      <c r="H120" s="56">
        <v>4424188065863510</v>
      </c>
      <c r="I120" s="53" t="s">
        <v>430</v>
      </c>
      <c r="J120" s="56">
        <f t="shared" ca="1" si="3"/>
        <v>70.408498268452377</v>
      </c>
      <c r="K120" t="s">
        <v>249</v>
      </c>
      <c r="L120" s="56">
        <f t="shared" ca="1" si="4"/>
        <v>128.00865304656048</v>
      </c>
      <c r="M120" t="s">
        <v>251</v>
      </c>
      <c r="N120" s="63">
        <f t="shared" ca="1" si="5"/>
        <v>9.0046874999999993</v>
      </c>
      <c r="O120" s="53" t="s">
        <v>431</v>
      </c>
      <c r="P120" s="63">
        <v>1.0005208333333333</v>
      </c>
      <c r="Q120" s="53" t="s">
        <v>431</v>
      </c>
      <c r="R120" t="s">
        <v>1038</v>
      </c>
      <c r="S120" s="53" t="s">
        <v>430</v>
      </c>
      <c r="T120">
        <v>419</v>
      </c>
      <c r="U120" s="53" t="s">
        <v>253</v>
      </c>
    </row>
    <row r="121" spans="1:21" x14ac:dyDescent="0.25">
      <c r="A121" t="s">
        <v>245</v>
      </c>
      <c r="B121" t="s">
        <v>1032</v>
      </c>
      <c r="C121" t="s">
        <v>987</v>
      </c>
      <c r="D121" s="64">
        <v>38775.685416666667</v>
      </c>
      <c r="E121" s="53" t="s">
        <v>430</v>
      </c>
      <c r="F121" s="56">
        <v>135.166666666667</v>
      </c>
      <c r="G121" t="s">
        <v>251</v>
      </c>
      <c r="H121" s="56">
        <v>4424188888472730</v>
      </c>
      <c r="I121" s="53" t="s">
        <v>430</v>
      </c>
      <c r="J121" s="56">
        <f t="shared" ca="1" si="3"/>
        <v>27.679165694399973</v>
      </c>
      <c r="K121" t="s">
        <v>249</v>
      </c>
      <c r="L121" s="56">
        <f t="shared" ca="1" si="4"/>
        <v>67.889742051834176</v>
      </c>
      <c r="M121" t="s">
        <v>251</v>
      </c>
      <c r="N121" s="63">
        <f t="shared" ca="1" si="5"/>
        <v>10.003472222222223</v>
      </c>
      <c r="O121" s="53" t="s">
        <v>431</v>
      </c>
      <c r="P121" s="63">
        <v>1.0003472222222223</v>
      </c>
      <c r="Q121" s="53" t="s">
        <v>431</v>
      </c>
      <c r="R121" t="s">
        <v>1039</v>
      </c>
      <c r="S121" s="53" t="s">
        <v>430</v>
      </c>
      <c r="T121">
        <v>420</v>
      </c>
      <c r="U121" s="53" t="s">
        <v>253</v>
      </c>
    </row>
    <row r="122" spans="1:21" x14ac:dyDescent="0.25">
      <c r="A122" t="s">
        <v>245</v>
      </c>
      <c r="B122" t="s">
        <v>1032</v>
      </c>
      <c r="C122" t="s">
        <v>987</v>
      </c>
      <c r="D122" s="64">
        <v>38808.808136574073</v>
      </c>
      <c r="E122" s="53" t="s">
        <v>430</v>
      </c>
      <c r="F122" s="56">
        <v>136.666666666667</v>
      </c>
      <c r="G122" t="s">
        <v>251</v>
      </c>
      <c r="H122" s="56">
        <v>4424189711081950</v>
      </c>
      <c r="I122" s="53" t="s">
        <v>430</v>
      </c>
      <c r="J122" s="56">
        <f t="shared" ca="1" si="3"/>
        <v>71.405433070913091</v>
      </c>
      <c r="K122" t="s">
        <v>249</v>
      </c>
      <c r="L122" s="56">
        <f t="shared" ca="1" si="4"/>
        <v>152.38966511643508</v>
      </c>
      <c r="M122" t="s">
        <v>251</v>
      </c>
      <c r="N122" s="63">
        <f t="shared" ca="1" si="5"/>
        <v>6.0041666666666673</v>
      </c>
      <c r="O122" s="53" t="s">
        <v>431</v>
      </c>
      <c r="P122" s="63">
        <v>1.0006944444444446</v>
      </c>
      <c r="Q122" s="53" t="s">
        <v>431</v>
      </c>
      <c r="R122" t="s">
        <v>1077</v>
      </c>
      <c r="S122" s="53" t="s">
        <v>430</v>
      </c>
      <c r="T122">
        <v>421</v>
      </c>
      <c r="U122" s="53" t="s">
        <v>253</v>
      </c>
    </row>
    <row r="123" spans="1:21" x14ac:dyDescent="0.25">
      <c r="A123" t="s">
        <v>245</v>
      </c>
      <c r="B123" t="s">
        <v>1032</v>
      </c>
      <c r="C123" t="s">
        <v>987</v>
      </c>
      <c r="D123" s="64">
        <v>38841.930856481478</v>
      </c>
      <c r="E123" s="53" t="s">
        <v>430</v>
      </c>
      <c r="F123" s="56">
        <v>138.166666666667</v>
      </c>
      <c r="G123" t="s">
        <v>251</v>
      </c>
      <c r="H123" s="56">
        <v>4424190533691170</v>
      </c>
      <c r="I123" s="53" t="s">
        <v>430</v>
      </c>
      <c r="J123" s="56">
        <f t="shared" ca="1" si="3"/>
        <v>27.473902703421917</v>
      </c>
      <c r="K123" t="s">
        <v>249</v>
      </c>
      <c r="L123" s="56">
        <f t="shared" ca="1" si="4"/>
        <v>110.43402842669906</v>
      </c>
      <c r="M123" t="s">
        <v>251</v>
      </c>
      <c r="N123" s="63">
        <f t="shared" ca="1" si="5"/>
        <v>6.0031249999999998</v>
      </c>
      <c r="O123" s="53" t="s">
        <v>431</v>
      </c>
      <c r="P123" s="63">
        <v>1.0005208333333333</v>
      </c>
      <c r="Q123" s="53" t="s">
        <v>431</v>
      </c>
      <c r="R123" t="s">
        <v>1107</v>
      </c>
      <c r="S123" s="53" t="s">
        <v>430</v>
      </c>
      <c r="T123">
        <v>422</v>
      </c>
      <c r="U123" s="53" t="s">
        <v>253</v>
      </c>
    </row>
    <row r="124" spans="1:21" x14ac:dyDescent="0.25">
      <c r="A124" t="s">
        <v>245</v>
      </c>
      <c r="B124" t="s">
        <v>1032</v>
      </c>
      <c r="C124" t="s">
        <v>987</v>
      </c>
      <c r="D124" s="64">
        <v>38875.053576388891</v>
      </c>
      <c r="E124" s="53" t="s">
        <v>430</v>
      </c>
      <c r="F124" s="56">
        <v>139.666666666667</v>
      </c>
      <c r="G124" t="s">
        <v>251</v>
      </c>
      <c r="H124" s="56">
        <v>4424191356300390</v>
      </c>
      <c r="I124" s="53" t="s">
        <v>430</v>
      </c>
      <c r="J124" s="56">
        <f t="shared" ca="1" si="3"/>
        <v>31.420244221665016</v>
      </c>
      <c r="K124" t="s">
        <v>249</v>
      </c>
      <c r="L124" s="56">
        <f t="shared" ca="1" si="4"/>
        <v>94.670231060355633</v>
      </c>
      <c r="M124" t="s">
        <v>251</v>
      </c>
      <c r="N124" s="63">
        <f t="shared" ca="1" si="5"/>
        <v>6.0020833333333332</v>
      </c>
      <c r="O124" s="53" t="s">
        <v>431</v>
      </c>
      <c r="P124" s="63">
        <v>1.0003472222222223</v>
      </c>
      <c r="Q124" s="53" t="s">
        <v>431</v>
      </c>
      <c r="R124" t="s">
        <v>1108</v>
      </c>
      <c r="S124" s="53" t="s">
        <v>430</v>
      </c>
      <c r="T124">
        <v>423</v>
      </c>
      <c r="U124" s="53" t="s">
        <v>253</v>
      </c>
    </row>
    <row r="125" spans="1:21" x14ac:dyDescent="0.25">
      <c r="A125" t="s">
        <v>245</v>
      </c>
      <c r="B125" t="s">
        <v>1032</v>
      </c>
      <c r="C125" t="s">
        <v>987</v>
      </c>
      <c r="D125" s="64">
        <v>38908.176296296297</v>
      </c>
      <c r="E125" s="53" t="s">
        <v>430</v>
      </c>
      <c r="F125" s="56">
        <v>141.166666666667</v>
      </c>
      <c r="G125" t="s">
        <v>251</v>
      </c>
      <c r="H125" s="56">
        <v>4424192178909610</v>
      </c>
      <c r="I125" s="53" t="s">
        <v>430</v>
      </c>
      <c r="J125" s="56">
        <f t="shared" ca="1" si="3"/>
        <v>90.430006743227366</v>
      </c>
      <c r="K125" t="s">
        <v>249</v>
      </c>
      <c r="L125" s="56">
        <f t="shared" ca="1" si="4"/>
        <v>145.32948904204113</v>
      </c>
      <c r="M125" t="s">
        <v>251</v>
      </c>
      <c r="N125" s="63">
        <f t="shared" ca="1" si="5"/>
        <v>7.0048611111111114</v>
      </c>
      <c r="O125" s="53" t="s">
        <v>431</v>
      </c>
      <c r="P125" s="63">
        <v>1.0006944444444446</v>
      </c>
      <c r="Q125" s="53" t="s">
        <v>431</v>
      </c>
      <c r="R125" t="s">
        <v>1109</v>
      </c>
      <c r="S125" s="53" t="s">
        <v>430</v>
      </c>
      <c r="T125">
        <v>424</v>
      </c>
      <c r="U125" s="53" t="s">
        <v>253</v>
      </c>
    </row>
    <row r="126" spans="1:21" x14ac:dyDescent="0.25">
      <c r="A126" t="s">
        <v>245</v>
      </c>
      <c r="B126" t="s">
        <v>1032</v>
      </c>
      <c r="C126" t="s">
        <v>987</v>
      </c>
      <c r="D126" s="64">
        <v>38941.299016203702</v>
      </c>
      <c r="E126" s="53" t="s">
        <v>430</v>
      </c>
      <c r="F126" s="56">
        <v>142.666666666667</v>
      </c>
      <c r="G126" t="s">
        <v>251</v>
      </c>
      <c r="H126" s="56">
        <v>4424193001518830</v>
      </c>
      <c r="I126" s="53" t="s">
        <v>430</v>
      </c>
      <c r="J126" s="56">
        <f t="shared" ca="1" si="3"/>
        <v>46.183735109088133</v>
      </c>
      <c r="K126" t="s">
        <v>249</v>
      </c>
      <c r="L126" s="56">
        <f t="shared" ca="1" si="4"/>
        <v>62.596412050417761</v>
      </c>
      <c r="M126" t="s">
        <v>251</v>
      </c>
      <c r="N126" s="63">
        <f t="shared" ca="1" si="5"/>
        <v>10.005208333333332</v>
      </c>
      <c r="O126" s="53" t="s">
        <v>431</v>
      </c>
      <c r="P126" s="63">
        <v>1.0005208333333333</v>
      </c>
      <c r="Q126" s="53" t="s">
        <v>431</v>
      </c>
      <c r="R126" t="s">
        <v>1110</v>
      </c>
      <c r="S126" s="53" t="s">
        <v>430</v>
      </c>
      <c r="T126">
        <v>396</v>
      </c>
      <c r="U126" s="53" t="s">
        <v>253</v>
      </c>
    </row>
    <row r="127" spans="1:21" x14ac:dyDescent="0.25">
      <c r="A127" t="s">
        <v>245</v>
      </c>
      <c r="B127" t="s">
        <v>1032</v>
      </c>
      <c r="C127" t="s">
        <v>987</v>
      </c>
      <c r="D127" s="64">
        <v>38974.421736111108</v>
      </c>
      <c r="E127" s="53" t="s">
        <v>430</v>
      </c>
      <c r="F127" s="56">
        <v>144.166666666667</v>
      </c>
      <c r="G127" t="s">
        <v>251</v>
      </c>
      <c r="H127" s="56">
        <v>4424193824128050</v>
      </c>
      <c r="I127" s="53" t="s">
        <v>430</v>
      </c>
      <c r="J127" s="56">
        <f t="shared" ca="1" si="3"/>
        <v>28.326511423791224</v>
      </c>
      <c r="K127" t="s">
        <v>249</v>
      </c>
      <c r="L127" s="56">
        <f t="shared" ca="1" si="4"/>
        <v>152.29467742658193</v>
      </c>
      <c r="M127" t="s">
        <v>251</v>
      </c>
      <c r="N127" s="63">
        <f t="shared" ca="1" si="5"/>
        <v>6.0020833333333332</v>
      </c>
      <c r="O127" s="53" t="s">
        <v>431</v>
      </c>
      <c r="P127" s="63">
        <v>1.0003472222222223</v>
      </c>
      <c r="Q127" s="53" t="s">
        <v>431</v>
      </c>
      <c r="R127" t="s">
        <v>1111</v>
      </c>
      <c r="S127" s="53" t="s">
        <v>430</v>
      </c>
      <c r="T127">
        <v>397</v>
      </c>
      <c r="U127" s="53" t="s">
        <v>253</v>
      </c>
    </row>
    <row r="128" spans="1:21" x14ac:dyDescent="0.25">
      <c r="A128" t="s">
        <v>245</v>
      </c>
      <c r="B128" t="s">
        <v>1032</v>
      </c>
      <c r="C128" t="s">
        <v>987</v>
      </c>
      <c r="D128" s="64">
        <v>39007.544456018521</v>
      </c>
      <c r="E128" s="53" t="s">
        <v>430</v>
      </c>
      <c r="F128" s="56">
        <v>102</v>
      </c>
      <c r="G128" t="s">
        <v>251</v>
      </c>
      <c r="H128" s="56">
        <v>4424194646737270</v>
      </c>
      <c r="I128" s="53" t="s">
        <v>430</v>
      </c>
      <c r="J128" s="56">
        <f t="shared" ca="1" si="3"/>
        <v>77.918225278207814</v>
      </c>
      <c r="K128" t="s">
        <v>249</v>
      </c>
      <c r="L128" s="56">
        <f t="shared" ca="1" si="4"/>
        <v>146.07288727053083</v>
      </c>
      <c r="M128" t="s">
        <v>251</v>
      </c>
      <c r="N128" s="63">
        <f t="shared" ca="1" si="5"/>
        <v>9.0062500000000014</v>
      </c>
      <c r="O128" s="53" t="s">
        <v>431</v>
      </c>
      <c r="P128" s="63">
        <v>1.0006944444444446</v>
      </c>
      <c r="Q128" s="53" t="s">
        <v>431</v>
      </c>
      <c r="R128" t="s">
        <v>1112</v>
      </c>
      <c r="S128" s="53" t="s">
        <v>430</v>
      </c>
      <c r="T128">
        <v>398</v>
      </c>
      <c r="U128" s="53" t="s">
        <v>253</v>
      </c>
    </row>
    <row r="129" spans="1:21" x14ac:dyDescent="0.25">
      <c r="A129" t="s">
        <v>245</v>
      </c>
      <c r="B129" t="s">
        <v>1032</v>
      </c>
      <c r="C129" t="s">
        <v>987</v>
      </c>
      <c r="D129" s="64">
        <v>39040.667175925926</v>
      </c>
      <c r="E129" s="53" t="s">
        <v>430</v>
      </c>
      <c r="F129" s="56">
        <v>104</v>
      </c>
      <c r="G129" t="s">
        <v>251</v>
      </c>
      <c r="H129" s="56">
        <v>4424195469346490</v>
      </c>
      <c r="I129" s="53" t="s">
        <v>430</v>
      </c>
      <c r="J129" s="56">
        <f t="shared" ca="1" si="3"/>
        <v>76.309252887624595</v>
      </c>
      <c r="K129" t="s">
        <v>249</v>
      </c>
      <c r="L129" s="56">
        <f t="shared" ca="1" si="4"/>
        <v>142.32477868181513</v>
      </c>
      <c r="M129" t="s">
        <v>251</v>
      </c>
      <c r="N129" s="63">
        <f t="shared" ca="1" si="5"/>
        <v>9.0046874999999993</v>
      </c>
      <c r="O129" s="53" t="s">
        <v>431</v>
      </c>
      <c r="P129" s="63">
        <v>1.0005208333333333</v>
      </c>
      <c r="Q129" s="53" t="s">
        <v>431</v>
      </c>
      <c r="R129" t="s">
        <v>1113</v>
      </c>
      <c r="S129" s="53" t="s">
        <v>430</v>
      </c>
      <c r="T129">
        <v>399</v>
      </c>
      <c r="U129" s="53" t="s">
        <v>253</v>
      </c>
    </row>
    <row r="130" spans="1:21" x14ac:dyDescent="0.25">
      <c r="A130" t="s">
        <v>245</v>
      </c>
      <c r="B130" t="s">
        <v>1032</v>
      </c>
      <c r="C130" t="s">
        <v>987</v>
      </c>
      <c r="D130" s="64">
        <v>39073.789895833332</v>
      </c>
      <c r="E130" s="53" t="s">
        <v>430</v>
      </c>
      <c r="F130" s="56">
        <v>105</v>
      </c>
      <c r="G130" t="s">
        <v>251</v>
      </c>
      <c r="H130" s="56">
        <v>4424196291955710</v>
      </c>
      <c r="I130" s="53" t="s">
        <v>430</v>
      </c>
      <c r="J130" s="56">
        <f t="shared" ref="J130:J150" ca="1" si="6">RAND()*(100-25)+25</f>
        <v>29.237460556426569</v>
      </c>
      <c r="K130" t="s">
        <v>249</v>
      </c>
      <c r="L130" s="56">
        <f t="shared" ref="L130:L150" ca="1" si="7">RAND()*(160-60)+60</f>
        <v>89.701501406035092</v>
      </c>
      <c r="M130" t="s">
        <v>251</v>
      </c>
      <c r="N130" s="63">
        <f t="shared" ref="N130:N150" ca="1" si="8">P130*RANDBETWEEN(5.5,10.6)</f>
        <v>7.0024305555555557</v>
      </c>
      <c r="O130" s="53" t="s">
        <v>431</v>
      </c>
      <c r="P130" s="63">
        <v>1.0003472222222223</v>
      </c>
      <c r="Q130" s="53" t="s">
        <v>431</v>
      </c>
      <c r="R130" t="s">
        <v>1114</v>
      </c>
      <c r="S130" s="53" t="s">
        <v>430</v>
      </c>
      <c r="T130">
        <v>400</v>
      </c>
      <c r="U130" s="53" t="s">
        <v>253</v>
      </c>
    </row>
    <row r="131" spans="1:21" x14ac:dyDescent="0.25">
      <c r="A131" t="s">
        <v>245</v>
      </c>
      <c r="B131" t="s">
        <v>1032</v>
      </c>
      <c r="C131" t="s">
        <v>987</v>
      </c>
      <c r="D131" s="64">
        <v>39106.912615740737</v>
      </c>
      <c r="E131" s="53" t="s">
        <v>430</v>
      </c>
      <c r="F131" s="56">
        <v>106.666666666667</v>
      </c>
      <c r="G131" t="s">
        <v>251</v>
      </c>
      <c r="H131" s="56">
        <v>4424197114564930</v>
      </c>
      <c r="I131" s="53" t="s">
        <v>430</v>
      </c>
      <c r="J131" s="56">
        <f t="shared" ca="1" si="6"/>
        <v>27.229305108455673</v>
      </c>
      <c r="K131" t="s">
        <v>249</v>
      </c>
      <c r="L131" s="56">
        <f t="shared" ca="1" si="7"/>
        <v>137.60503064893754</v>
      </c>
      <c r="M131" t="s">
        <v>251</v>
      </c>
      <c r="N131" s="63">
        <f t="shared" ca="1" si="8"/>
        <v>9.0062500000000014</v>
      </c>
      <c r="O131" s="53" t="s">
        <v>431</v>
      </c>
      <c r="P131" s="63">
        <v>1.0006944444444446</v>
      </c>
      <c r="Q131" s="53" t="s">
        <v>431</v>
      </c>
      <c r="R131" t="s">
        <v>1115</v>
      </c>
      <c r="S131" s="53" t="s">
        <v>430</v>
      </c>
      <c r="T131">
        <v>401</v>
      </c>
      <c r="U131" s="53" t="s">
        <v>253</v>
      </c>
    </row>
    <row r="132" spans="1:21" x14ac:dyDescent="0.25">
      <c r="A132" t="s">
        <v>245</v>
      </c>
      <c r="B132" t="s">
        <v>1032</v>
      </c>
      <c r="C132" t="s">
        <v>987</v>
      </c>
      <c r="D132" s="64">
        <v>39140.03533564815</v>
      </c>
      <c r="E132" s="53" t="s">
        <v>430</v>
      </c>
      <c r="F132" s="56">
        <v>108.166666666667</v>
      </c>
      <c r="G132" t="s">
        <v>251</v>
      </c>
      <c r="H132" s="56">
        <v>4424197937174150</v>
      </c>
      <c r="I132" s="53" t="s">
        <v>430</v>
      </c>
      <c r="J132" s="56">
        <f t="shared" ca="1" si="6"/>
        <v>74.598113812979832</v>
      </c>
      <c r="K132" t="s">
        <v>249</v>
      </c>
      <c r="L132" s="56">
        <f t="shared" ca="1" si="7"/>
        <v>159.57068649263536</v>
      </c>
      <c r="M132" t="s">
        <v>251</v>
      </c>
      <c r="N132" s="63">
        <f t="shared" ca="1" si="8"/>
        <v>7.0036458333333336</v>
      </c>
      <c r="O132" s="53" t="s">
        <v>431</v>
      </c>
      <c r="P132" s="63">
        <v>1.0005208333333333</v>
      </c>
      <c r="Q132" s="53" t="s">
        <v>431</v>
      </c>
      <c r="R132" t="s">
        <v>1116</v>
      </c>
      <c r="S132" s="53" t="s">
        <v>430</v>
      </c>
      <c r="T132">
        <v>402</v>
      </c>
      <c r="U132" s="53" t="s">
        <v>253</v>
      </c>
    </row>
    <row r="133" spans="1:21" x14ac:dyDescent="0.25">
      <c r="A133" t="s">
        <v>245</v>
      </c>
      <c r="B133" t="s">
        <v>1032</v>
      </c>
      <c r="C133" t="s">
        <v>987</v>
      </c>
      <c r="D133" s="64">
        <v>39173.158055555556</v>
      </c>
      <c r="E133" s="53" t="s">
        <v>430</v>
      </c>
      <c r="F133" s="56">
        <v>109.666666666667</v>
      </c>
      <c r="G133" t="s">
        <v>251</v>
      </c>
      <c r="H133" s="56">
        <v>4424198759783370</v>
      </c>
      <c r="I133" s="53" t="s">
        <v>430</v>
      </c>
      <c r="J133" s="56">
        <f t="shared" ca="1" si="6"/>
        <v>89.796461608363302</v>
      </c>
      <c r="K133" t="s">
        <v>249</v>
      </c>
      <c r="L133" s="56">
        <f t="shared" ca="1" si="7"/>
        <v>144.244732094401</v>
      </c>
      <c r="M133" t="s">
        <v>251</v>
      </c>
      <c r="N133" s="63">
        <f t="shared" ca="1" si="8"/>
        <v>10.003472222222223</v>
      </c>
      <c r="O133" s="53" t="s">
        <v>431</v>
      </c>
      <c r="P133" s="63">
        <v>1.0003472222222223</v>
      </c>
      <c r="Q133" s="53" t="s">
        <v>431</v>
      </c>
      <c r="R133" t="s">
        <v>1117</v>
      </c>
      <c r="S133" s="53" t="s">
        <v>430</v>
      </c>
      <c r="T133">
        <v>432</v>
      </c>
      <c r="U133" s="53" t="s">
        <v>253</v>
      </c>
    </row>
    <row r="134" spans="1:21" x14ac:dyDescent="0.25">
      <c r="A134" t="s">
        <v>245</v>
      </c>
      <c r="B134" t="s">
        <v>1032</v>
      </c>
      <c r="C134" t="s">
        <v>987</v>
      </c>
      <c r="D134" s="64">
        <v>39206.280775462961</v>
      </c>
      <c r="E134" s="53" t="s">
        <v>430</v>
      </c>
      <c r="F134" s="56">
        <v>111.166666666667</v>
      </c>
      <c r="G134" t="s">
        <v>251</v>
      </c>
      <c r="H134" s="56">
        <v>4424199582392590</v>
      </c>
      <c r="I134" s="53" t="s">
        <v>430</v>
      </c>
      <c r="J134" s="56">
        <f t="shared" ca="1" si="6"/>
        <v>44.000563870310891</v>
      </c>
      <c r="K134" t="s">
        <v>249</v>
      </c>
      <c r="L134" s="56">
        <f t="shared" ca="1" si="7"/>
        <v>88.380294791913371</v>
      </c>
      <c r="M134" t="s">
        <v>251</v>
      </c>
      <c r="N134" s="63">
        <f t="shared" ca="1" si="8"/>
        <v>7.0048611111111114</v>
      </c>
      <c r="O134" s="53" t="s">
        <v>431</v>
      </c>
      <c r="P134" s="63">
        <v>1.0006944444444446</v>
      </c>
      <c r="Q134" s="53" t="s">
        <v>431</v>
      </c>
      <c r="R134" t="s">
        <v>1118</v>
      </c>
      <c r="S134" s="53" t="s">
        <v>430</v>
      </c>
      <c r="T134">
        <v>433</v>
      </c>
      <c r="U134" s="53" t="s">
        <v>253</v>
      </c>
    </row>
    <row r="135" spans="1:21" x14ac:dyDescent="0.25">
      <c r="A135" t="s">
        <v>245</v>
      </c>
      <c r="B135" t="s">
        <v>1032</v>
      </c>
      <c r="C135" t="s">
        <v>987</v>
      </c>
      <c r="D135" s="64">
        <v>39239.403495370374</v>
      </c>
      <c r="E135" s="53" t="s">
        <v>430</v>
      </c>
      <c r="F135" s="56">
        <v>112.666666666667</v>
      </c>
      <c r="G135" t="s">
        <v>251</v>
      </c>
      <c r="H135" s="56">
        <v>4424200405001810</v>
      </c>
      <c r="I135" s="53" t="s">
        <v>430</v>
      </c>
      <c r="J135" s="56">
        <f t="shared" ca="1" si="6"/>
        <v>28.351809463024853</v>
      </c>
      <c r="K135" t="s">
        <v>249</v>
      </c>
      <c r="L135" s="56">
        <f t="shared" ca="1" si="7"/>
        <v>95.141884826644258</v>
      </c>
      <c r="M135" t="s">
        <v>251</v>
      </c>
      <c r="N135" s="63">
        <f t="shared" ca="1" si="8"/>
        <v>6.0031249999999998</v>
      </c>
      <c r="O135" s="53" t="s">
        <v>431</v>
      </c>
      <c r="P135" s="63">
        <v>1.0005208333333333</v>
      </c>
      <c r="Q135" s="53" t="s">
        <v>431</v>
      </c>
      <c r="R135" t="s">
        <v>1119</v>
      </c>
      <c r="S135" s="53" t="s">
        <v>430</v>
      </c>
      <c r="T135">
        <v>434</v>
      </c>
      <c r="U135" s="53" t="s">
        <v>253</v>
      </c>
    </row>
    <row r="136" spans="1:21" x14ac:dyDescent="0.25">
      <c r="A136" t="s">
        <v>245</v>
      </c>
      <c r="B136" t="s">
        <v>1032</v>
      </c>
      <c r="C136" t="s">
        <v>987</v>
      </c>
      <c r="D136" s="64">
        <v>39272.52621527778</v>
      </c>
      <c r="E136" s="53" t="s">
        <v>430</v>
      </c>
      <c r="F136" s="56">
        <v>114.166666666667</v>
      </c>
      <c r="G136" t="s">
        <v>251</v>
      </c>
      <c r="H136" s="56">
        <v>4424201227611030</v>
      </c>
      <c r="I136" s="53" t="s">
        <v>430</v>
      </c>
      <c r="J136" s="56">
        <f t="shared" ca="1" si="6"/>
        <v>45.212469431942466</v>
      </c>
      <c r="K136" t="s">
        <v>249</v>
      </c>
      <c r="L136" s="56">
        <f t="shared" ca="1" si="7"/>
        <v>75.78450225796162</v>
      </c>
      <c r="M136" t="s">
        <v>251</v>
      </c>
      <c r="N136" s="63">
        <f t="shared" ca="1" si="8"/>
        <v>9.0031250000000007</v>
      </c>
      <c r="O136" s="53" t="s">
        <v>431</v>
      </c>
      <c r="P136" s="63">
        <v>1.0003472222222223</v>
      </c>
      <c r="Q136" s="53" t="s">
        <v>431</v>
      </c>
      <c r="R136" t="s">
        <v>1120</v>
      </c>
      <c r="S136" s="53" t="s">
        <v>430</v>
      </c>
      <c r="T136">
        <v>435</v>
      </c>
      <c r="U136" s="53" t="s">
        <v>253</v>
      </c>
    </row>
    <row r="137" spans="1:21" x14ac:dyDescent="0.25">
      <c r="A137" t="s">
        <v>245</v>
      </c>
      <c r="B137" t="s">
        <v>1032</v>
      </c>
      <c r="C137" t="s">
        <v>987</v>
      </c>
      <c r="D137" s="64">
        <v>39305.648935185185</v>
      </c>
      <c r="E137" s="53" t="s">
        <v>430</v>
      </c>
      <c r="F137" s="56">
        <v>115.666666666667</v>
      </c>
      <c r="G137" t="s">
        <v>251</v>
      </c>
      <c r="H137" s="56">
        <v>4424202050220250</v>
      </c>
      <c r="I137" s="53" t="s">
        <v>430</v>
      </c>
      <c r="J137" s="56">
        <f t="shared" ca="1" si="6"/>
        <v>71.222705119559578</v>
      </c>
      <c r="K137" t="s">
        <v>249</v>
      </c>
      <c r="L137" s="56">
        <f t="shared" ca="1" si="7"/>
        <v>113.09702324518634</v>
      </c>
      <c r="M137" t="s">
        <v>251</v>
      </c>
      <c r="N137" s="63">
        <f t="shared" ca="1" si="8"/>
        <v>7.0048611111111114</v>
      </c>
      <c r="O137" s="53" t="s">
        <v>431</v>
      </c>
      <c r="P137" s="63">
        <v>1.0006944444444446</v>
      </c>
      <c r="Q137" s="53" t="s">
        <v>431</v>
      </c>
      <c r="R137" t="s">
        <v>1121</v>
      </c>
      <c r="S137" s="53" t="s">
        <v>430</v>
      </c>
      <c r="T137">
        <v>436</v>
      </c>
      <c r="U137" s="53" t="s">
        <v>253</v>
      </c>
    </row>
    <row r="138" spans="1:21" x14ac:dyDescent="0.25">
      <c r="A138" t="s">
        <v>245</v>
      </c>
      <c r="B138" t="s">
        <v>1032</v>
      </c>
      <c r="C138" t="s">
        <v>987</v>
      </c>
      <c r="D138" s="64">
        <v>39338.771655092591</v>
      </c>
      <c r="E138" s="53" t="s">
        <v>430</v>
      </c>
      <c r="F138" s="56">
        <v>117.166666666667</v>
      </c>
      <c r="G138" t="s">
        <v>251</v>
      </c>
      <c r="H138" s="56">
        <v>4424202872829470</v>
      </c>
      <c r="I138" s="53" t="s">
        <v>430</v>
      </c>
      <c r="J138" s="56">
        <f t="shared" ca="1" si="6"/>
        <v>99.561033894713546</v>
      </c>
      <c r="K138" t="s">
        <v>249</v>
      </c>
      <c r="L138" s="56">
        <f t="shared" ca="1" si="7"/>
        <v>88.306563067935656</v>
      </c>
      <c r="M138" t="s">
        <v>251</v>
      </c>
      <c r="N138" s="63">
        <f t="shared" ca="1" si="8"/>
        <v>6.0031249999999998</v>
      </c>
      <c r="O138" s="53" t="s">
        <v>431</v>
      </c>
      <c r="P138" s="63">
        <v>1.0005208333333333</v>
      </c>
      <c r="Q138" s="53" t="s">
        <v>431</v>
      </c>
      <c r="R138" t="s">
        <v>1122</v>
      </c>
      <c r="S138" s="53" t="s">
        <v>430</v>
      </c>
      <c r="T138">
        <v>437</v>
      </c>
      <c r="U138" s="53" t="s">
        <v>253</v>
      </c>
    </row>
    <row r="139" spans="1:21" x14ac:dyDescent="0.25">
      <c r="A139" t="s">
        <v>245</v>
      </c>
      <c r="B139" t="s">
        <v>1032</v>
      </c>
      <c r="C139" t="s">
        <v>987</v>
      </c>
      <c r="D139" s="64">
        <v>39371.894375000003</v>
      </c>
      <c r="E139" s="53" t="s">
        <v>430</v>
      </c>
      <c r="F139" s="56">
        <v>118.666666666667</v>
      </c>
      <c r="G139" t="s">
        <v>251</v>
      </c>
      <c r="H139" s="56">
        <v>4424203695438690</v>
      </c>
      <c r="I139" s="53" t="s">
        <v>430</v>
      </c>
      <c r="J139" s="56">
        <f t="shared" ca="1" si="6"/>
        <v>38.493884616919019</v>
      </c>
      <c r="K139" t="s">
        <v>249</v>
      </c>
      <c r="L139" s="56">
        <f t="shared" ca="1" si="7"/>
        <v>73.091942420055034</v>
      </c>
      <c r="M139" t="s">
        <v>251</v>
      </c>
      <c r="N139" s="63">
        <f t="shared" ca="1" si="8"/>
        <v>10.003472222222223</v>
      </c>
      <c r="O139" s="53" t="s">
        <v>431</v>
      </c>
      <c r="P139" s="63">
        <v>1.0003472222222223</v>
      </c>
      <c r="Q139" s="53" t="s">
        <v>431</v>
      </c>
      <c r="R139" t="s">
        <v>1123</v>
      </c>
      <c r="S139" s="53" t="s">
        <v>430</v>
      </c>
      <c r="T139">
        <v>438</v>
      </c>
      <c r="U139" s="53" t="s">
        <v>253</v>
      </c>
    </row>
    <row r="140" spans="1:21" x14ac:dyDescent="0.25">
      <c r="A140" t="s">
        <v>245</v>
      </c>
      <c r="B140" t="s">
        <v>1032</v>
      </c>
      <c r="C140" t="s">
        <v>987</v>
      </c>
      <c r="D140" s="64">
        <v>39405.017094907409</v>
      </c>
      <c r="E140" s="53" t="s">
        <v>430</v>
      </c>
      <c r="F140" s="56">
        <v>120.166666666667</v>
      </c>
      <c r="G140" t="s">
        <v>251</v>
      </c>
      <c r="H140" s="56">
        <v>4424204518047910</v>
      </c>
      <c r="I140" s="53" t="s">
        <v>430</v>
      </c>
      <c r="J140" s="56">
        <f t="shared" ca="1" si="6"/>
        <v>47.552811740201022</v>
      </c>
      <c r="K140" t="s">
        <v>249</v>
      </c>
      <c r="L140" s="56">
        <f t="shared" ca="1" si="7"/>
        <v>87.403527365310808</v>
      </c>
      <c r="M140" t="s">
        <v>251</v>
      </c>
      <c r="N140" s="63">
        <f t="shared" ca="1" si="8"/>
        <v>8.0055555555555564</v>
      </c>
      <c r="O140" s="53" t="s">
        <v>431</v>
      </c>
      <c r="P140" s="63">
        <v>1.0006944444444446</v>
      </c>
      <c r="Q140" s="53" t="s">
        <v>431</v>
      </c>
      <c r="R140" t="s">
        <v>1124</v>
      </c>
      <c r="S140" s="53" t="s">
        <v>430</v>
      </c>
      <c r="T140">
        <v>439</v>
      </c>
      <c r="U140" s="53" t="s">
        <v>253</v>
      </c>
    </row>
    <row r="141" spans="1:21" x14ac:dyDescent="0.25">
      <c r="A141" t="s">
        <v>245</v>
      </c>
      <c r="B141" t="s">
        <v>1032</v>
      </c>
      <c r="C141" t="s">
        <v>987</v>
      </c>
      <c r="D141" s="64">
        <v>39438.139814814815</v>
      </c>
      <c r="E141" s="53" t="s">
        <v>430</v>
      </c>
      <c r="F141" s="56">
        <v>121.666666666667</v>
      </c>
      <c r="G141" t="s">
        <v>251</v>
      </c>
      <c r="H141" s="56">
        <v>4424205340657130</v>
      </c>
      <c r="I141" s="53" t="s">
        <v>430</v>
      </c>
      <c r="J141" s="56">
        <f t="shared" ca="1" si="6"/>
        <v>27.414606850962748</v>
      </c>
      <c r="K141" t="s">
        <v>249</v>
      </c>
      <c r="L141" s="56">
        <f t="shared" ca="1" si="7"/>
        <v>97.310329029060341</v>
      </c>
      <c r="M141" t="s">
        <v>251</v>
      </c>
      <c r="N141" s="63">
        <f t="shared" ca="1" si="8"/>
        <v>9.0046874999999993</v>
      </c>
      <c r="O141" s="53" t="s">
        <v>431</v>
      </c>
      <c r="P141" s="63">
        <v>1.0005208333333333</v>
      </c>
      <c r="Q141" s="53" t="s">
        <v>431</v>
      </c>
      <c r="R141" t="s">
        <v>1125</v>
      </c>
      <c r="S141" s="53" t="s">
        <v>430</v>
      </c>
      <c r="T141">
        <v>440</v>
      </c>
      <c r="U141" s="53" t="s">
        <v>253</v>
      </c>
    </row>
    <row r="142" spans="1:21" x14ac:dyDescent="0.25">
      <c r="A142" t="s">
        <v>245</v>
      </c>
      <c r="B142" t="s">
        <v>1032</v>
      </c>
      <c r="C142" t="s">
        <v>987</v>
      </c>
      <c r="D142" s="64">
        <v>39471.26253472222</v>
      </c>
      <c r="E142" s="53" t="s">
        <v>430</v>
      </c>
      <c r="F142" s="56">
        <v>123.166666666667</v>
      </c>
      <c r="G142" t="s">
        <v>251</v>
      </c>
      <c r="H142" s="56">
        <v>4424206163266350</v>
      </c>
      <c r="I142" s="53" t="s">
        <v>430</v>
      </c>
      <c r="J142" s="56">
        <f t="shared" ca="1" si="6"/>
        <v>98.513437644036685</v>
      </c>
      <c r="K142" t="s">
        <v>249</v>
      </c>
      <c r="L142" s="56">
        <f t="shared" ca="1" si="7"/>
        <v>65.361961013098082</v>
      </c>
      <c r="M142" t="s">
        <v>251</v>
      </c>
      <c r="N142" s="63">
        <f t="shared" ca="1" si="8"/>
        <v>10.003472222222223</v>
      </c>
      <c r="O142" s="53" t="s">
        <v>431</v>
      </c>
      <c r="P142" s="63">
        <v>1.0003472222222223</v>
      </c>
      <c r="Q142" s="53" t="s">
        <v>431</v>
      </c>
      <c r="R142" t="s">
        <v>1126</v>
      </c>
      <c r="S142" s="53" t="s">
        <v>430</v>
      </c>
      <c r="T142">
        <v>441</v>
      </c>
      <c r="U142" s="53" t="s">
        <v>253</v>
      </c>
    </row>
    <row r="143" spans="1:21" x14ac:dyDescent="0.25">
      <c r="A143" t="s">
        <v>245</v>
      </c>
      <c r="B143" t="s">
        <v>1032</v>
      </c>
      <c r="C143" t="s">
        <v>987</v>
      </c>
      <c r="D143" s="64">
        <v>39504.385254629633</v>
      </c>
      <c r="E143" s="53" t="s">
        <v>430</v>
      </c>
      <c r="F143" s="56">
        <v>124.666666666667</v>
      </c>
      <c r="G143" t="s">
        <v>251</v>
      </c>
      <c r="H143" s="56">
        <v>4424206985875570</v>
      </c>
      <c r="I143" s="53" t="s">
        <v>430</v>
      </c>
      <c r="J143" s="56">
        <f t="shared" ca="1" si="6"/>
        <v>80.843514383998098</v>
      </c>
      <c r="K143" t="s">
        <v>249</v>
      </c>
      <c r="L143" s="56">
        <f t="shared" ca="1" si="7"/>
        <v>108.96101507907281</v>
      </c>
      <c r="M143" t="s">
        <v>251</v>
      </c>
      <c r="N143" s="63">
        <f t="shared" ca="1" si="8"/>
        <v>6.0041666666666673</v>
      </c>
      <c r="O143" s="53" t="s">
        <v>431</v>
      </c>
      <c r="P143" s="63">
        <v>1.0006944444444446</v>
      </c>
      <c r="Q143" s="53" t="s">
        <v>431</v>
      </c>
      <c r="R143" t="s">
        <v>1127</v>
      </c>
      <c r="S143" s="53" t="s">
        <v>430</v>
      </c>
      <c r="T143">
        <v>442</v>
      </c>
      <c r="U143" s="53" t="s">
        <v>253</v>
      </c>
    </row>
    <row r="144" spans="1:21" x14ac:dyDescent="0.25">
      <c r="A144" t="s">
        <v>245</v>
      </c>
      <c r="B144" t="s">
        <v>1032</v>
      </c>
      <c r="C144" t="s">
        <v>987</v>
      </c>
      <c r="D144" s="64">
        <v>39537.507974537039</v>
      </c>
      <c r="E144" s="53" t="s">
        <v>430</v>
      </c>
      <c r="F144" s="56">
        <v>126.166666666667</v>
      </c>
      <c r="G144" t="s">
        <v>251</v>
      </c>
      <c r="H144" s="56">
        <v>4424207808484790</v>
      </c>
      <c r="I144" s="53" t="s">
        <v>430</v>
      </c>
      <c r="J144" s="56">
        <f t="shared" ca="1" si="6"/>
        <v>65.041004647146735</v>
      </c>
      <c r="K144" t="s">
        <v>249</v>
      </c>
      <c r="L144" s="56">
        <f t="shared" ca="1" si="7"/>
        <v>74.389594180230574</v>
      </c>
      <c r="M144" t="s">
        <v>251</v>
      </c>
      <c r="N144" s="63">
        <f t="shared" ca="1" si="8"/>
        <v>6.0031249999999998</v>
      </c>
      <c r="O144" s="53" t="s">
        <v>431</v>
      </c>
      <c r="P144" s="63">
        <v>1.0005208333333333</v>
      </c>
      <c r="Q144" s="53" t="s">
        <v>431</v>
      </c>
      <c r="R144" t="s">
        <v>1128</v>
      </c>
      <c r="S144" s="53" t="s">
        <v>430</v>
      </c>
      <c r="T144">
        <v>443</v>
      </c>
      <c r="U144" s="53" t="s">
        <v>253</v>
      </c>
    </row>
    <row r="145" spans="1:21" x14ac:dyDescent="0.25">
      <c r="A145" t="s">
        <v>245</v>
      </c>
      <c r="B145" t="s">
        <v>1032</v>
      </c>
      <c r="C145" t="s">
        <v>987</v>
      </c>
      <c r="D145" s="64">
        <v>39570.630694444444</v>
      </c>
      <c r="E145" s="53" t="s">
        <v>430</v>
      </c>
      <c r="F145" s="56">
        <v>127.666666666667</v>
      </c>
      <c r="G145" t="s">
        <v>251</v>
      </c>
      <c r="H145" s="56">
        <v>4424208631094010</v>
      </c>
      <c r="I145" s="53" t="s">
        <v>430</v>
      </c>
      <c r="J145" s="56">
        <f t="shared" ca="1" si="6"/>
        <v>81.302420857528858</v>
      </c>
      <c r="K145" t="s">
        <v>249</v>
      </c>
      <c r="L145" s="56">
        <f t="shared" ca="1" si="7"/>
        <v>135.72532222938452</v>
      </c>
      <c r="M145" t="s">
        <v>251</v>
      </c>
      <c r="N145" s="63">
        <f t="shared" ca="1" si="8"/>
        <v>6.0020833333333332</v>
      </c>
      <c r="O145" s="53" t="s">
        <v>431</v>
      </c>
      <c r="P145" s="63">
        <v>1.0003472222222223</v>
      </c>
      <c r="Q145" s="53" t="s">
        <v>431</v>
      </c>
      <c r="R145" t="s">
        <v>1129</v>
      </c>
      <c r="S145" s="53" t="s">
        <v>430</v>
      </c>
      <c r="T145">
        <v>444</v>
      </c>
      <c r="U145" s="53" t="s">
        <v>253</v>
      </c>
    </row>
    <row r="146" spans="1:21" x14ac:dyDescent="0.25">
      <c r="A146" t="s">
        <v>245</v>
      </c>
      <c r="B146" t="s">
        <v>1032</v>
      </c>
      <c r="C146" t="s">
        <v>987</v>
      </c>
      <c r="D146" s="64">
        <v>39603.75341435185</v>
      </c>
      <c r="E146" s="53" t="s">
        <v>430</v>
      </c>
      <c r="F146" s="56">
        <v>129.166666666667</v>
      </c>
      <c r="G146" t="s">
        <v>251</v>
      </c>
      <c r="H146" s="56">
        <v>4424209453703230</v>
      </c>
      <c r="I146" s="53" t="s">
        <v>430</v>
      </c>
      <c r="J146" s="56">
        <f t="shared" ca="1" si="6"/>
        <v>69.409241896286858</v>
      </c>
      <c r="K146" t="s">
        <v>249</v>
      </c>
      <c r="L146" s="56">
        <f t="shared" ca="1" si="7"/>
        <v>130.82736747687693</v>
      </c>
      <c r="M146" t="s">
        <v>251</v>
      </c>
      <c r="N146" s="63">
        <f t="shared" ca="1" si="8"/>
        <v>10.006944444444446</v>
      </c>
      <c r="O146" s="53" t="s">
        <v>431</v>
      </c>
      <c r="P146" s="63">
        <v>1.0006944444444446</v>
      </c>
      <c r="Q146" s="53" t="s">
        <v>431</v>
      </c>
      <c r="R146" t="s">
        <v>1059</v>
      </c>
      <c r="S146" s="53" t="s">
        <v>430</v>
      </c>
      <c r="T146">
        <v>445</v>
      </c>
      <c r="U146" s="53" t="s">
        <v>253</v>
      </c>
    </row>
    <row r="147" spans="1:21" x14ac:dyDescent="0.25">
      <c r="A147" t="s">
        <v>245</v>
      </c>
      <c r="B147" t="s">
        <v>1032</v>
      </c>
      <c r="C147" t="s">
        <v>987</v>
      </c>
      <c r="D147" s="64">
        <v>39636.876134259262</v>
      </c>
      <c r="E147" s="53" t="s">
        <v>430</v>
      </c>
      <c r="F147" s="56">
        <v>130.666666666667</v>
      </c>
      <c r="G147" t="s">
        <v>251</v>
      </c>
      <c r="H147" s="56">
        <v>4424210276312450</v>
      </c>
      <c r="I147" s="53" t="s">
        <v>430</v>
      </c>
      <c r="J147" s="56">
        <f t="shared" ca="1" si="6"/>
        <v>54.101876219134589</v>
      </c>
      <c r="K147" t="s">
        <v>249</v>
      </c>
      <c r="L147" s="56">
        <f t="shared" ca="1" si="7"/>
        <v>63.339036756562642</v>
      </c>
      <c r="M147" t="s">
        <v>251</v>
      </c>
      <c r="N147" s="63">
        <f t="shared" ca="1" si="8"/>
        <v>10.005208333333332</v>
      </c>
      <c r="O147" s="53" t="s">
        <v>431</v>
      </c>
      <c r="P147" s="63">
        <v>1.0005208333333333</v>
      </c>
      <c r="Q147" s="53" t="s">
        <v>431</v>
      </c>
      <c r="R147" t="s">
        <v>1060</v>
      </c>
      <c r="S147" s="53" t="s">
        <v>430</v>
      </c>
      <c r="T147">
        <v>446</v>
      </c>
      <c r="U147" s="53" t="s">
        <v>253</v>
      </c>
    </row>
    <row r="148" spans="1:21" x14ac:dyDescent="0.25">
      <c r="A148" t="s">
        <v>245</v>
      </c>
      <c r="B148" t="s">
        <v>1032</v>
      </c>
      <c r="C148" t="s">
        <v>987</v>
      </c>
      <c r="D148" s="64">
        <v>39669.998854166668</v>
      </c>
      <c r="E148" s="53" t="s">
        <v>430</v>
      </c>
      <c r="F148" s="56">
        <v>132.166666666667</v>
      </c>
      <c r="G148" t="s">
        <v>251</v>
      </c>
      <c r="H148" s="56">
        <v>4424211098921670</v>
      </c>
      <c r="I148" s="53" t="s">
        <v>430</v>
      </c>
      <c r="J148" s="56">
        <f t="shared" ca="1" si="6"/>
        <v>88.602821783532249</v>
      </c>
      <c r="K148" t="s">
        <v>249</v>
      </c>
      <c r="L148" s="56">
        <f t="shared" ca="1" si="7"/>
        <v>82.33117180705618</v>
      </c>
      <c r="M148" t="s">
        <v>251</v>
      </c>
      <c r="N148" s="63">
        <f t="shared" ca="1" si="8"/>
        <v>7.0024305555555557</v>
      </c>
      <c r="O148" s="53" t="s">
        <v>431</v>
      </c>
      <c r="P148" s="63">
        <v>1.0003472222222223</v>
      </c>
      <c r="Q148" s="53" t="s">
        <v>431</v>
      </c>
      <c r="R148" t="s">
        <v>1061</v>
      </c>
      <c r="S148" s="53" t="s">
        <v>430</v>
      </c>
      <c r="T148">
        <v>447</v>
      </c>
      <c r="U148" s="53" t="s">
        <v>253</v>
      </c>
    </row>
    <row r="149" spans="1:21" x14ac:dyDescent="0.25">
      <c r="A149" t="s">
        <v>245</v>
      </c>
      <c r="B149" t="s">
        <v>1032</v>
      </c>
      <c r="C149" t="s">
        <v>987</v>
      </c>
      <c r="D149" s="64">
        <v>39703.121574074074</v>
      </c>
      <c r="E149" s="53" t="s">
        <v>430</v>
      </c>
      <c r="F149" s="56">
        <v>133.666666666667</v>
      </c>
      <c r="G149" t="s">
        <v>251</v>
      </c>
      <c r="H149" s="56">
        <v>4424211921530890</v>
      </c>
      <c r="I149" s="53" t="s">
        <v>430</v>
      </c>
      <c r="J149" s="56">
        <f t="shared" ca="1" si="6"/>
        <v>70.047854964798745</v>
      </c>
      <c r="K149" t="s">
        <v>249</v>
      </c>
      <c r="L149" s="56">
        <f t="shared" ca="1" si="7"/>
        <v>98.134069922262015</v>
      </c>
      <c r="M149" t="s">
        <v>251</v>
      </c>
      <c r="N149" s="63">
        <f t="shared" ca="1" si="8"/>
        <v>8.0055555555555564</v>
      </c>
      <c r="O149" s="53" t="s">
        <v>431</v>
      </c>
      <c r="P149" s="63">
        <v>1.0006944444444446</v>
      </c>
      <c r="Q149" s="53" t="s">
        <v>431</v>
      </c>
      <c r="R149" t="s">
        <v>1062</v>
      </c>
      <c r="S149" s="53" t="s">
        <v>430</v>
      </c>
      <c r="T149">
        <v>448</v>
      </c>
      <c r="U149" s="53" t="s">
        <v>253</v>
      </c>
    </row>
    <row r="150" spans="1:21" x14ac:dyDescent="0.25">
      <c r="A150" t="s">
        <v>245</v>
      </c>
      <c r="B150" t="s">
        <v>1032</v>
      </c>
      <c r="C150" t="s">
        <v>987</v>
      </c>
      <c r="D150" s="64">
        <v>39736.244293981479</v>
      </c>
      <c r="E150" s="53" t="s">
        <v>430</v>
      </c>
      <c r="F150" s="56">
        <v>135.166666666667</v>
      </c>
      <c r="G150" t="s">
        <v>251</v>
      </c>
      <c r="H150" s="56">
        <v>4424212744140110</v>
      </c>
      <c r="I150" s="53" t="s">
        <v>430</v>
      </c>
      <c r="J150" s="56">
        <f t="shared" ca="1" si="6"/>
        <v>68.839291033477167</v>
      </c>
      <c r="K150" t="s">
        <v>249</v>
      </c>
      <c r="L150" s="56">
        <f t="shared" ca="1" si="7"/>
        <v>147.47688304346531</v>
      </c>
      <c r="M150" t="s">
        <v>251</v>
      </c>
      <c r="N150" s="63">
        <f t="shared" ca="1" si="8"/>
        <v>7.0036458333333336</v>
      </c>
      <c r="O150" s="53" t="s">
        <v>431</v>
      </c>
      <c r="P150" s="63">
        <v>1.0005208333333333</v>
      </c>
      <c r="Q150" s="53" t="s">
        <v>431</v>
      </c>
      <c r="R150" t="s">
        <v>1063</v>
      </c>
      <c r="S150" s="53" t="s">
        <v>430</v>
      </c>
      <c r="T150">
        <v>449</v>
      </c>
      <c r="U150" s="53" t="s">
        <v>253</v>
      </c>
    </row>
    <row r="151" spans="1:21" x14ac:dyDescent="0.25">
      <c r="F151" s="56"/>
    </row>
    <row r="152" spans="1:21" x14ac:dyDescent="0.25">
      <c r="F152" s="56"/>
    </row>
    <row r="153" spans="1:21" x14ac:dyDescent="0.25">
      <c r="F153" s="56"/>
    </row>
    <row r="154" spans="1:21" x14ac:dyDescent="0.25">
      <c r="F154" s="56"/>
    </row>
    <row r="155" spans="1:21" x14ac:dyDescent="0.25">
      <c r="F155" s="56"/>
    </row>
    <row r="156" spans="1:21" x14ac:dyDescent="0.25">
      <c r="F156" s="56"/>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50"/>
  <sheetViews>
    <sheetView workbookViewId="0">
      <selection activeCell="O1" sqref="O1:O1048576"/>
    </sheetView>
  </sheetViews>
  <sheetFormatPr defaultRowHeight="15" x14ac:dyDescent="0.25"/>
  <cols>
    <col min="1" max="1" width="12.42578125" bestFit="1" customWidth="1"/>
    <col min="2" max="2" width="7.140625" bestFit="1" customWidth="1"/>
    <col min="3" max="3" width="9.28515625" bestFit="1" customWidth="1"/>
    <col min="4" max="4" width="19.7109375" bestFit="1" customWidth="1"/>
    <col min="5" max="5" width="2.42578125" bestFit="1" customWidth="1"/>
    <col min="6" max="6" width="19.7109375" bestFit="1" customWidth="1"/>
    <col min="7" max="7" width="2.42578125" bestFit="1" customWidth="1"/>
    <col min="8" max="8" width="13.28515625" bestFit="1" customWidth="1"/>
    <col min="9" max="9" width="2.7109375" bestFit="1" customWidth="1"/>
    <col min="17" max="17" width="19.7109375" bestFit="1" customWidth="1"/>
    <col min="19" max="19" width="18.28515625" bestFit="1" customWidth="1"/>
    <col min="29" max="29" width="19.7109375" bestFit="1" customWidth="1"/>
    <col min="33" max="33" width="18.28515625" bestFit="1" customWidth="1"/>
    <col min="59" max="59" width="12.42578125" bestFit="1" customWidth="1"/>
    <col min="60" max="60" width="7.140625" bestFit="1" customWidth="1"/>
    <col min="61" max="61" width="9.28515625" bestFit="1" customWidth="1"/>
    <col min="64" max="64" width="19.7109375" bestFit="1" customWidth="1"/>
    <col min="65" max="65" width="2.42578125" bestFit="1" customWidth="1"/>
    <col min="66" max="66" width="19.7109375" bestFit="1" customWidth="1"/>
  </cols>
  <sheetData>
    <row r="1" spans="1:69" x14ac:dyDescent="0.25">
      <c r="A1" t="s">
        <v>245</v>
      </c>
      <c r="B1" t="s">
        <v>1133</v>
      </c>
      <c r="C1" t="s">
        <v>247</v>
      </c>
      <c r="D1" s="54" t="s">
        <v>435</v>
      </c>
      <c r="E1" s="53" t="s">
        <v>431</v>
      </c>
      <c r="F1" s="56">
        <v>4424212744140110</v>
      </c>
      <c r="G1" s="53" t="s">
        <v>431</v>
      </c>
      <c r="H1" t="s">
        <v>1130</v>
      </c>
      <c r="I1" s="53" t="s">
        <v>432</v>
      </c>
      <c r="L1" t="s">
        <v>245</v>
      </c>
      <c r="M1" t="s">
        <v>1134</v>
      </c>
      <c r="N1" t="s">
        <v>250</v>
      </c>
      <c r="O1">
        <v>1111</v>
      </c>
      <c r="P1" t="s">
        <v>251</v>
      </c>
      <c r="Q1" s="54" t="s">
        <v>435</v>
      </c>
      <c r="R1" s="53" t="s">
        <v>431</v>
      </c>
      <c r="S1" s="64">
        <v>36647.501354166663</v>
      </c>
      <c r="T1" s="53" t="s">
        <v>431</v>
      </c>
      <c r="U1" s="65" t="s">
        <v>1135</v>
      </c>
      <c r="V1" s="53" t="s">
        <v>432</v>
      </c>
      <c r="X1" t="s">
        <v>245</v>
      </c>
      <c r="Y1" t="s">
        <v>1449</v>
      </c>
      <c r="Z1" t="s">
        <v>250</v>
      </c>
      <c r="AA1">
        <v>1111</v>
      </c>
      <c r="AB1" t="s">
        <v>251</v>
      </c>
      <c r="AC1" s="56">
        <v>4424211921530890</v>
      </c>
      <c r="AD1" s="53" t="s">
        <v>430</v>
      </c>
      <c r="AE1">
        <f ca="1">RANDBETWEEN(0,5)</f>
        <v>5</v>
      </c>
      <c r="AF1" t="s">
        <v>251</v>
      </c>
      <c r="AG1" s="64">
        <v>36647.501354166663</v>
      </c>
      <c r="AH1" s="53" t="s">
        <v>432</v>
      </c>
      <c r="AJ1" t="s">
        <v>245</v>
      </c>
      <c r="AK1" t="s">
        <v>1450</v>
      </c>
      <c r="AL1" t="s">
        <v>987</v>
      </c>
      <c r="AM1" t="s">
        <v>1451</v>
      </c>
      <c r="AN1">
        <v>1</v>
      </c>
      <c r="AO1" t="s">
        <v>1452</v>
      </c>
      <c r="AP1" s="53" t="s">
        <v>430</v>
      </c>
      <c r="AQ1">
        <v>1111</v>
      </c>
      <c r="AR1" t="s">
        <v>253</v>
      </c>
      <c r="AU1" t="s">
        <v>251</v>
      </c>
      <c r="AW1" t="s">
        <v>245</v>
      </c>
      <c r="AX1" t="s">
        <v>1458</v>
      </c>
      <c r="AY1" t="s">
        <v>987</v>
      </c>
      <c r="AZ1">
        <v>1111</v>
      </c>
      <c r="BA1" t="s">
        <v>249</v>
      </c>
      <c r="BB1">
        <v>2601</v>
      </c>
      <c r="BC1" t="s">
        <v>253</v>
      </c>
      <c r="BG1" t="s">
        <v>245</v>
      </c>
      <c r="BH1" t="s">
        <v>1459</v>
      </c>
      <c r="BI1" t="s">
        <v>247</v>
      </c>
      <c r="BJ1" t="s">
        <v>1485</v>
      </c>
      <c r="BK1" s="53" t="s">
        <v>431</v>
      </c>
      <c r="BL1" s="54" t="s">
        <v>435</v>
      </c>
      <c r="BM1" s="53" t="s">
        <v>431</v>
      </c>
      <c r="BN1" s="56">
        <v>4424212744140110</v>
      </c>
      <c r="BO1" s="53" t="s">
        <v>430</v>
      </c>
      <c r="BP1">
        <v>1</v>
      </c>
      <c r="BQ1" t="s">
        <v>253</v>
      </c>
    </row>
    <row r="2" spans="1:69" x14ac:dyDescent="0.25">
      <c r="A2" t="s">
        <v>245</v>
      </c>
      <c r="B2" t="s">
        <v>1133</v>
      </c>
      <c r="C2" t="s">
        <v>247</v>
      </c>
      <c r="D2" s="56">
        <v>9783672234517590</v>
      </c>
      <c r="E2" s="53" t="s">
        <v>431</v>
      </c>
      <c r="F2" s="54" t="s">
        <v>435</v>
      </c>
      <c r="G2" s="53" t="s">
        <v>431</v>
      </c>
      <c r="H2" t="s">
        <v>1130</v>
      </c>
      <c r="I2" s="53" t="s">
        <v>432</v>
      </c>
      <c r="L2" t="s">
        <v>245</v>
      </c>
      <c r="M2" t="s">
        <v>1134</v>
      </c>
      <c r="N2" t="s">
        <v>250</v>
      </c>
      <c r="O2">
        <v>1121</v>
      </c>
      <c r="P2" t="s">
        <v>251</v>
      </c>
      <c r="Q2" s="56">
        <v>9783672234517590</v>
      </c>
      <c r="R2" s="53" t="s">
        <v>431</v>
      </c>
      <c r="S2" s="64">
        <v>36926.464479166665</v>
      </c>
      <c r="T2" s="53" t="s">
        <v>431</v>
      </c>
      <c r="U2" s="65" t="s">
        <v>1135</v>
      </c>
      <c r="V2" s="53" t="s">
        <v>432</v>
      </c>
      <c r="X2" t="s">
        <v>245</v>
      </c>
      <c r="Y2" t="s">
        <v>1449</v>
      </c>
      <c r="Z2" t="s">
        <v>250</v>
      </c>
      <c r="AA2">
        <v>1121</v>
      </c>
      <c r="AB2" t="s">
        <v>251</v>
      </c>
      <c r="AC2" s="56">
        <v>4424212744140110</v>
      </c>
      <c r="AD2" s="53" t="s">
        <v>430</v>
      </c>
      <c r="AE2">
        <f t="shared" ref="AE2:AE65" ca="1" si="0">RANDBETWEEN(0,5)</f>
        <v>0</v>
      </c>
      <c r="AF2" t="s">
        <v>251</v>
      </c>
      <c r="AG2" s="64">
        <v>36926.464479166665</v>
      </c>
      <c r="AH2" s="53" t="s">
        <v>432</v>
      </c>
      <c r="AJ2" t="s">
        <v>245</v>
      </c>
      <c r="AK2" t="s">
        <v>1450</v>
      </c>
      <c r="AL2" t="s">
        <v>987</v>
      </c>
      <c r="AM2" t="s">
        <v>1451</v>
      </c>
      <c r="AN2">
        <v>2</v>
      </c>
      <c r="AO2" t="s">
        <v>1453</v>
      </c>
      <c r="AP2" s="53" t="s">
        <v>430</v>
      </c>
      <c r="AQ2">
        <v>1121</v>
      </c>
      <c r="AR2" t="s">
        <v>253</v>
      </c>
      <c r="AU2" t="s">
        <v>251</v>
      </c>
      <c r="AW2" t="s">
        <v>245</v>
      </c>
      <c r="AX2" t="s">
        <v>1458</v>
      </c>
      <c r="AY2" t="s">
        <v>865</v>
      </c>
      <c r="AZ2">
        <v>1121</v>
      </c>
      <c r="BA2" t="s">
        <v>249</v>
      </c>
      <c r="BB2">
        <v>1111</v>
      </c>
      <c r="BC2" t="s">
        <v>253</v>
      </c>
      <c r="BG2" t="s">
        <v>245</v>
      </c>
      <c r="BH2" t="s">
        <v>1459</v>
      </c>
      <c r="BI2" t="s">
        <v>247</v>
      </c>
      <c r="BJ2" t="s">
        <v>1484</v>
      </c>
      <c r="BK2" s="53" t="s">
        <v>431</v>
      </c>
      <c r="BL2" s="56">
        <v>9783672234517590</v>
      </c>
      <c r="BM2" s="53" t="s">
        <v>431</v>
      </c>
      <c r="BN2" s="54" t="s">
        <v>435</v>
      </c>
      <c r="BO2" s="53" t="s">
        <v>430</v>
      </c>
      <c r="BP2">
        <v>0</v>
      </c>
      <c r="BQ2" t="s">
        <v>253</v>
      </c>
    </row>
    <row r="3" spans="1:69" x14ac:dyDescent="0.25">
      <c r="A3" t="s">
        <v>245</v>
      </c>
      <c r="B3" t="s">
        <v>1133</v>
      </c>
      <c r="C3" t="s">
        <v>247</v>
      </c>
      <c r="D3" s="56">
        <v>1312324312231210</v>
      </c>
      <c r="E3" s="53" t="s">
        <v>431</v>
      </c>
      <c r="F3" s="56">
        <v>9783672234517590</v>
      </c>
      <c r="G3" s="53" t="s">
        <v>431</v>
      </c>
      <c r="H3" t="s">
        <v>1130</v>
      </c>
      <c r="I3" s="53" t="s">
        <v>432</v>
      </c>
      <c r="L3" t="s">
        <v>245</v>
      </c>
      <c r="M3" t="s">
        <v>1134</v>
      </c>
      <c r="N3" t="s">
        <v>250</v>
      </c>
      <c r="O3">
        <v>1131</v>
      </c>
      <c r="P3" t="s">
        <v>251</v>
      </c>
      <c r="Q3" s="56">
        <v>1312324312231210</v>
      </c>
      <c r="R3" s="53" t="s">
        <v>431</v>
      </c>
      <c r="S3" s="64">
        <v>37205.427604108794</v>
      </c>
      <c r="T3" s="53" t="s">
        <v>431</v>
      </c>
      <c r="U3" s="65" t="s">
        <v>1135</v>
      </c>
      <c r="V3" s="53" t="s">
        <v>432</v>
      </c>
      <c r="X3" t="s">
        <v>245</v>
      </c>
      <c r="Y3" t="s">
        <v>1449</v>
      </c>
      <c r="Z3" t="s">
        <v>250</v>
      </c>
      <c r="AA3">
        <v>1131</v>
      </c>
      <c r="AB3" t="s">
        <v>251</v>
      </c>
      <c r="AC3" s="54" t="s">
        <v>435</v>
      </c>
      <c r="AD3" s="53" t="s">
        <v>430</v>
      </c>
      <c r="AE3">
        <f t="shared" ca="1" si="0"/>
        <v>4</v>
      </c>
      <c r="AF3" t="s">
        <v>251</v>
      </c>
      <c r="AG3" s="64">
        <v>37205.427604108794</v>
      </c>
      <c r="AH3" s="53" t="s">
        <v>432</v>
      </c>
      <c r="AJ3" t="s">
        <v>245</v>
      </c>
      <c r="AK3" t="s">
        <v>1450</v>
      </c>
      <c r="AL3" t="s">
        <v>987</v>
      </c>
      <c r="AM3" t="s">
        <v>1451</v>
      </c>
      <c r="AN3">
        <v>3</v>
      </c>
      <c r="AO3" t="s">
        <v>1454</v>
      </c>
      <c r="AP3" s="53" t="s">
        <v>430</v>
      </c>
      <c r="AQ3">
        <v>1131</v>
      </c>
      <c r="AR3" t="s">
        <v>253</v>
      </c>
      <c r="AU3" t="s">
        <v>251</v>
      </c>
      <c r="AW3" t="s">
        <v>245</v>
      </c>
      <c r="AX3" t="s">
        <v>1458</v>
      </c>
      <c r="AY3" t="s">
        <v>865</v>
      </c>
      <c r="AZ3">
        <v>1131</v>
      </c>
      <c r="BA3" t="s">
        <v>249</v>
      </c>
      <c r="BB3">
        <v>1121</v>
      </c>
      <c r="BC3" t="s">
        <v>253</v>
      </c>
      <c r="BG3" t="s">
        <v>245</v>
      </c>
      <c r="BH3" t="s">
        <v>1459</v>
      </c>
      <c r="BI3" t="s">
        <v>247</v>
      </c>
      <c r="BJ3" t="s">
        <v>1483</v>
      </c>
      <c r="BK3" s="53" t="s">
        <v>431</v>
      </c>
      <c r="BL3" s="56">
        <v>1312324312231210</v>
      </c>
      <c r="BM3" s="53" t="s">
        <v>431</v>
      </c>
      <c r="BN3" s="56">
        <v>9783672234517590</v>
      </c>
      <c r="BO3" s="53" t="s">
        <v>430</v>
      </c>
      <c r="BP3">
        <v>1</v>
      </c>
      <c r="BQ3" t="s">
        <v>253</v>
      </c>
    </row>
    <row r="4" spans="1:69" x14ac:dyDescent="0.25">
      <c r="A4" t="s">
        <v>245</v>
      </c>
      <c r="B4" t="s">
        <v>1133</v>
      </c>
      <c r="C4" t="s">
        <v>247</v>
      </c>
      <c r="D4" s="56">
        <v>4326245645745620</v>
      </c>
      <c r="E4" s="53" t="s">
        <v>431</v>
      </c>
      <c r="F4" s="56">
        <v>1312324312231210</v>
      </c>
      <c r="G4" s="53" t="s">
        <v>431</v>
      </c>
      <c r="H4" t="s">
        <v>1131</v>
      </c>
      <c r="I4" s="53" t="s">
        <v>432</v>
      </c>
      <c r="L4" t="s">
        <v>245</v>
      </c>
      <c r="M4" t="s">
        <v>1134</v>
      </c>
      <c r="N4" t="s">
        <v>250</v>
      </c>
      <c r="O4">
        <v>1141</v>
      </c>
      <c r="P4" t="s">
        <v>251</v>
      </c>
      <c r="Q4" s="56">
        <v>4326245645745620</v>
      </c>
      <c r="R4" s="53" t="s">
        <v>431</v>
      </c>
      <c r="S4" s="64">
        <v>37484.390729108796</v>
      </c>
      <c r="T4" s="53" t="s">
        <v>431</v>
      </c>
      <c r="U4" s="65" t="s">
        <v>1135</v>
      </c>
      <c r="V4" s="53" t="s">
        <v>432</v>
      </c>
      <c r="X4" t="s">
        <v>245</v>
      </c>
      <c r="Y4" t="s">
        <v>1449</v>
      </c>
      <c r="Z4" t="s">
        <v>250</v>
      </c>
      <c r="AA4">
        <v>1141</v>
      </c>
      <c r="AB4" t="s">
        <v>251</v>
      </c>
      <c r="AC4" s="56">
        <v>9783672234517590</v>
      </c>
      <c r="AD4" s="53" t="s">
        <v>430</v>
      </c>
      <c r="AE4">
        <f t="shared" ca="1" si="0"/>
        <v>1</v>
      </c>
      <c r="AF4" t="s">
        <v>251</v>
      </c>
      <c r="AG4" s="64">
        <v>37484.390729108796</v>
      </c>
      <c r="AH4" s="53" t="s">
        <v>432</v>
      </c>
      <c r="AJ4" t="s">
        <v>245</v>
      </c>
      <c r="AK4" t="s">
        <v>1450</v>
      </c>
      <c r="AL4" t="s">
        <v>987</v>
      </c>
      <c r="AM4" t="s">
        <v>1451</v>
      </c>
      <c r="AN4">
        <v>4</v>
      </c>
      <c r="AO4" t="s">
        <v>1455</v>
      </c>
      <c r="AP4" s="53" t="s">
        <v>430</v>
      </c>
      <c r="AQ4">
        <v>1141</v>
      </c>
      <c r="AR4" t="s">
        <v>253</v>
      </c>
      <c r="AU4" t="s">
        <v>251</v>
      </c>
      <c r="AW4" t="s">
        <v>245</v>
      </c>
      <c r="AX4" t="s">
        <v>1458</v>
      </c>
      <c r="AY4" t="s">
        <v>865</v>
      </c>
      <c r="AZ4">
        <v>1141</v>
      </c>
      <c r="BA4" t="s">
        <v>249</v>
      </c>
      <c r="BB4">
        <v>1131</v>
      </c>
      <c r="BC4" t="s">
        <v>253</v>
      </c>
      <c r="BG4" t="s">
        <v>245</v>
      </c>
      <c r="BH4" t="s">
        <v>1459</v>
      </c>
      <c r="BI4" t="s">
        <v>247</v>
      </c>
      <c r="BJ4" t="s">
        <v>1482</v>
      </c>
      <c r="BK4" s="53" t="s">
        <v>431</v>
      </c>
      <c r="BL4" s="56">
        <v>4326245645745620</v>
      </c>
      <c r="BM4" s="53" t="s">
        <v>431</v>
      </c>
      <c r="BN4" s="56">
        <v>1312324312231210</v>
      </c>
      <c r="BO4" s="53" t="s">
        <v>430</v>
      </c>
      <c r="BP4">
        <v>0</v>
      </c>
      <c r="BQ4" t="s">
        <v>253</v>
      </c>
    </row>
    <row r="5" spans="1:69" x14ac:dyDescent="0.25">
      <c r="A5" t="s">
        <v>245</v>
      </c>
      <c r="B5" t="s">
        <v>1133</v>
      </c>
      <c r="C5" t="s">
        <v>247</v>
      </c>
      <c r="D5" s="56">
        <v>1453642574574250</v>
      </c>
      <c r="E5" s="53" t="s">
        <v>431</v>
      </c>
      <c r="F5" s="56">
        <v>4326245645745620</v>
      </c>
      <c r="G5" s="53" t="s">
        <v>431</v>
      </c>
      <c r="H5" t="s">
        <v>1131</v>
      </c>
      <c r="I5" s="53" t="s">
        <v>432</v>
      </c>
      <c r="L5" t="s">
        <v>245</v>
      </c>
      <c r="M5" t="s">
        <v>1134</v>
      </c>
      <c r="N5" t="s">
        <v>250</v>
      </c>
      <c r="O5">
        <v>1151</v>
      </c>
      <c r="P5" t="s">
        <v>251</v>
      </c>
      <c r="Q5" s="56">
        <v>1453642574574250</v>
      </c>
      <c r="R5" s="53" t="s">
        <v>431</v>
      </c>
      <c r="S5" s="64">
        <v>37763.353854108798</v>
      </c>
      <c r="T5" s="53" t="s">
        <v>431</v>
      </c>
      <c r="U5" s="65" t="s">
        <v>1135</v>
      </c>
      <c r="V5" s="53" t="s">
        <v>432</v>
      </c>
      <c r="X5" t="s">
        <v>245</v>
      </c>
      <c r="Y5" t="s">
        <v>1449</v>
      </c>
      <c r="Z5" t="s">
        <v>250</v>
      </c>
      <c r="AA5">
        <v>1151</v>
      </c>
      <c r="AB5" t="s">
        <v>251</v>
      </c>
      <c r="AC5" s="56">
        <v>1312324312231210</v>
      </c>
      <c r="AD5" s="53" t="s">
        <v>430</v>
      </c>
      <c r="AE5">
        <f t="shared" ca="1" si="0"/>
        <v>1</v>
      </c>
      <c r="AF5" t="s">
        <v>251</v>
      </c>
      <c r="AG5" s="64">
        <v>37763.353854108798</v>
      </c>
      <c r="AH5" s="53" t="s">
        <v>432</v>
      </c>
      <c r="AJ5" t="s">
        <v>245</v>
      </c>
      <c r="AK5" t="s">
        <v>1450</v>
      </c>
      <c r="AL5" t="s">
        <v>987</v>
      </c>
      <c r="AM5" t="s">
        <v>1451</v>
      </c>
      <c r="AN5">
        <v>5</v>
      </c>
      <c r="AO5" t="s">
        <v>1456</v>
      </c>
      <c r="AP5" s="53" t="s">
        <v>430</v>
      </c>
      <c r="AQ5">
        <v>1151</v>
      </c>
      <c r="AR5" t="s">
        <v>253</v>
      </c>
      <c r="AU5" t="s">
        <v>251</v>
      </c>
      <c r="AW5" t="s">
        <v>245</v>
      </c>
      <c r="AX5" t="s">
        <v>1458</v>
      </c>
      <c r="AY5" t="s">
        <v>865</v>
      </c>
      <c r="AZ5">
        <v>1151</v>
      </c>
      <c r="BA5" t="s">
        <v>249</v>
      </c>
      <c r="BB5">
        <v>1141</v>
      </c>
      <c r="BC5" t="s">
        <v>253</v>
      </c>
      <c r="BG5" t="s">
        <v>245</v>
      </c>
      <c r="BH5" t="s">
        <v>1459</v>
      </c>
      <c r="BI5" t="s">
        <v>247</v>
      </c>
      <c r="BJ5" t="s">
        <v>1481</v>
      </c>
      <c r="BK5" s="53" t="s">
        <v>431</v>
      </c>
      <c r="BL5" s="56">
        <v>1453642574574250</v>
      </c>
      <c r="BM5" s="53" t="s">
        <v>431</v>
      </c>
      <c r="BN5" s="56">
        <v>4326245645745620</v>
      </c>
      <c r="BO5" s="53" t="s">
        <v>430</v>
      </c>
      <c r="BP5">
        <v>1</v>
      </c>
      <c r="BQ5" t="s">
        <v>253</v>
      </c>
    </row>
    <row r="6" spans="1:69" x14ac:dyDescent="0.25">
      <c r="A6" t="s">
        <v>245</v>
      </c>
      <c r="B6" t="s">
        <v>1133</v>
      </c>
      <c r="C6" t="s">
        <v>247</v>
      </c>
      <c r="D6" s="56">
        <v>1235315473171540</v>
      </c>
      <c r="E6" s="53" t="s">
        <v>431</v>
      </c>
      <c r="F6" s="56">
        <v>1453642574574250</v>
      </c>
      <c r="G6" s="53" t="s">
        <v>431</v>
      </c>
      <c r="H6" t="s">
        <v>1132</v>
      </c>
      <c r="I6" s="53" t="s">
        <v>432</v>
      </c>
      <c r="L6" t="s">
        <v>245</v>
      </c>
      <c r="M6" t="s">
        <v>1134</v>
      </c>
      <c r="N6" t="s">
        <v>250</v>
      </c>
      <c r="O6">
        <v>1161</v>
      </c>
      <c r="P6" t="s">
        <v>251</v>
      </c>
      <c r="Q6" s="56">
        <v>1235315473171540</v>
      </c>
      <c r="R6" s="53" t="s">
        <v>431</v>
      </c>
      <c r="S6" s="64">
        <v>38042.316979108793</v>
      </c>
      <c r="T6" s="53" t="s">
        <v>431</v>
      </c>
      <c r="U6" s="65" t="s">
        <v>1135</v>
      </c>
      <c r="V6" s="53" t="s">
        <v>432</v>
      </c>
      <c r="X6" t="s">
        <v>245</v>
      </c>
      <c r="Y6" t="s">
        <v>1449</v>
      </c>
      <c r="Z6" t="s">
        <v>250</v>
      </c>
      <c r="AA6">
        <v>1161</v>
      </c>
      <c r="AB6" t="s">
        <v>251</v>
      </c>
      <c r="AC6" s="56">
        <v>4326245645745620</v>
      </c>
      <c r="AD6" s="53" t="s">
        <v>430</v>
      </c>
      <c r="AE6">
        <f t="shared" ca="1" si="0"/>
        <v>5</v>
      </c>
      <c r="AF6" t="s">
        <v>251</v>
      </c>
      <c r="AG6" s="64">
        <v>38042.316979108793</v>
      </c>
      <c r="AH6" s="53" t="s">
        <v>432</v>
      </c>
      <c r="AJ6" t="s">
        <v>245</v>
      </c>
      <c r="AK6" t="s">
        <v>1450</v>
      </c>
      <c r="AL6" t="s">
        <v>987</v>
      </c>
      <c r="AM6" t="s">
        <v>1451</v>
      </c>
      <c r="AN6">
        <v>6</v>
      </c>
      <c r="AO6" t="s">
        <v>1457</v>
      </c>
      <c r="AP6" s="53" t="s">
        <v>430</v>
      </c>
      <c r="AQ6">
        <v>1161</v>
      </c>
      <c r="AR6" t="s">
        <v>253</v>
      </c>
      <c r="AU6" t="s">
        <v>251</v>
      </c>
      <c r="AW6" t="s">
        <v>245</v>
      </c>
      <c r="AX6" t="s">
        <v>1458</v>
      </c>
      <c r="AY6" t="s">
        <v>865</v>
      </c>
      <c r="AZ6">
        <v>1161</v>
      </c>
      <c r="BA6" t="s">
        <v>249</v>
      </c>
      <c r="BB6">
        <v>1151</v>
      </c>
      <c r="BC6" t="s">
        <v>253</v>
      </c>
      <c r="BG6" t="s">
        <v>245</v>
      </c>
      <c r="BH6" t="s">
        <v>1459</v>
      </c>
      <c r="BI6" t="s">
        <v>247</v>
      </c>
      <c r="BJ6" t="s">
        <v>1480</v>
      </c>
      <c r="BK6" s="53" t="s">
        <v>431</v>
      </c>
      <c r="BL6" s="56">
        <v>1235315473171540</v>
      </c>
      <c r="BM6" s="53" t="s">
        <v>431</v>
      </c>
      <c r="BN6" s="56">
        <v>1453642574574250</v>
      </c>
      <c r="BO6" s="53" t="s">
        <v>430</v>
      </c>
      <c r="BP6">
        <v>0</v>
      </c>
      <c r="BQ6" t="s">
        <v>253</v>
      </c>
    </row>
    <row r="7" spans="1:69" x14ac:dyDescent="0.25">
      <c r="A7" t="s">
        <v>245</v>
      </c>
      <c r="B7" t="s">
        <v>1133</v>
      </c>
      <c r="C7" t="s">
        <v>247</v>
      </c>
      <c r="D7" s="56">
        <v>1016988371768830</v>
      </c>
      <c r="E7" s="53" t="s">
        <v>431</v>
      </c>
      <c r="F7" s="56">
        <v>1235315473171540</v>
      </c>
      <c r="G7" s="53" t="s">
        <v>431</v>
      </c>
      <c r="H7" t="s">
        <v>1130</v>
      </c>
      <c r="I7" s="53" t="s">
        <v>432</v>
      </c>
      <c r="L7" t="s">
        <v>245</v>
      </c>
      <c r="M7" t="s">
        <v>1134</v>
      </c>
      <c r="N7" t="s">
        <v>250</v>
      </c>
      <c r="O7">
        <v>1171</v>
      </c>
      <c r="P7" t="s">
        <v>251</v>
      </c>
      <c r="Q7" s="56">
        <v>1016988371768830</v>
      </c>
      <c r="R7" s="53" t="s">
        <v>431</v>
      </c>
      <c r="S7" s="64">
        <v>38321.280104108795</v>
      </c>
      <c r="T7" s="53" t="s">
        <v>431</v>
      </c>
      <c r="U7" s="65" t="s">
        <v>1135</v>
      </c>
      <c r="V7" s="53" t="s">
        <v>432</v>
      </c>
      <c r="X7" t="s">
        <v>245</v>
      </c>
      <c r="Y7" t="s">
        <v>1449</v>
      </c>
      <c r="Z7" t="s">
        <v>250</v>
      </c>
      <c r="AA7">
        <v>1171</v>
      </c>
      <c r="AB7" t="s">
        <v>251</v>
      </c>
      <c r="AC7" s="56">
        <v>1453642574574250</v>
      </c>
      <c r="AD7" s="53" t="s">
        <v>430</v>
      </c>
      <c r="AE7">
        <f t="shared" ca="1" si="0"/>
        <v>5</v>
      </c>
      <c r="AF7" t="s">
        <v>251</v>
      </c>
      <c r="AG7" s="64">
        <v>38321.280104108795</v>
      </c>
      <c r="AH7" s="53" t="s">
        <v>432</v>
      </c>
      <c r="AJ7" t="s">
        <v>245</v>
      </c>
      <c r="AK7" t="s">
        <v>1450</v>
      </c>
      <c r="AL7" t="s">
        <v>987</v>
      </c>
      <c r="AM7" t="s">
        <v>1451</v>
      </c>
      <c r="AN7">
        <v>7</v>
      </c>
      <c r="AO7" t="s">
        <v>1452</v>
      </c>
      <c r="AP7" s="53" t="s">
        <v>430</v>
      </c>
      <c r="AQ7">
        <v>1171</v>
      </c>
      <c r="AR7" t="s">
        <v>253</v>
      </c>
      <c r="AU7" t="s">
        <v>251</v>
      </c>
      <c r="AW7" t="s">
        <v>245</v>
      </c>
      <c r="AX7" t="s">
        <v>1458</v>
      </c>
      <c r="AY7" t="s">
        <v>865</v>
      </c>
      <c r="AZ7">
        <v>1171</v>
      </c>
      <c r="BA7" t="s">
        <v>249</v>
      </c>
      <c r="BB7">
        <v>1161</v>
      </c>
      <c r="BC7" t="s">
        <v>253</v>
      </c>
      <c r="BG7" t="s">
        <v>245</v>
      </c>
      <c r="BH7" t="s">
        <v>1459</v>
      </c>
      <c r="BI7" t="s">
        <v>247</v>
      </c>
      <c r="BJ7" t="s">
        <v>1479</v>
      </c>
      <c r="BK7" s="53" t="s">
        <v>431</v>
      </c>
      <c r="BL7" s="56">
        <v>1016988371768830</v>
      </c>
      <c r="BM7" s="53" t="s">
        <v>431</v>
      </c>
      <c r="BN7" s="56">
        <v>1235315473171540</v>
      </c>
      <c r="BO7" s="53" t="s">
        <v>430</v>
      </c>
      <c r="BP7">
        <v>1</v>
      </c>
      <c r="BQ7" t="s">
        <v>253</v>
      </c>
    </row>
    <row r="8" spans="1:69" x14ac:dyDescent="0.25">
      <c r="A8" t="s">
        <v>245</v>
      </c>
      <c r="B8" t="s">
        <v>1133</v>
      </c>
      <c r="C8" t="s">
        <v>247</v>
      </c>
      <c r="D8" s="56">
        <v>7986612270366120</v>
      </c>
      <c r="E8" s="53" t="s">
        <v>431</v>
      </c>
      <c r="F8" s="56">
        <v>1016988371768830</v>
      </c>
      <c r="G8" s="53" t="s">
        <v>431</v>
      </c>
      <c r="H8" t="s">
        <v>1130</v>
      </c>
      <c r="I8" s="53" t="s">
        <v>432</v>
      </c>
      <c r="L8" t="s">
        <v>245</v>
      </c>
      <c r="M8" t="s">
        <v>1134</v>
      </c>
      <c r="N8" t="s">
        <v>250</v>
      </c>
      <c r="O8">
        <v>1181</v>
      </c>
      <c r="P8" t="s">
        <v>251</v>
      </c>
      <c r="Q8" s="56">
        <v>7986612270366120</v>
      </c>
      <c r="R8" s="53" t="s">
        <v>431</v>
      </c>
      <c r="S8" s="64">
        <v>38600.243229108797</v>
      </c>
      <c r="T8" s="53" t="s">
        <v>431</v>
      </c>
      <c r="U8" s="65" t="s">
        <v>1135</v>
      </c>
      <c r="V8" s="53" t="s">
        <v>432</v>
      </c>
      <c r="X8" t="s">
        <v>245</v>
      </c>
      <c r="Y8" t="s">
        <v>1449</v>
      </c>
      <c r="Z8" t="s">
        <v>250</v>
      </c>
      <c r="AA8">
        <v>1181</v>
      </c>
      <c r="AB8" t="s">
        <v>251</v>
      </c>
      <c r="AC8" s="56">
        <v>1235315473171540</v>
      </c>
      <c r="AD8" s="53" t="s">
        <v>430</v>
      </c>
      <c r="AE8">
        <f t="shared" ca="1" si="0"/>
        <v>3</v>
      </c>
      <c r="AF8" t="s">
        <v>251</v>
      </c>
      <c r="AG8" s="64">
        <v>38600.243229108797</v>
      </c>
      <c r="AH8" s="53" t="s">
        <v>432</v>
      </c>
      <c r="AJ8" t="s">
        <v>245</v>
      </c>
      <c r="AK8" t="s">
        <v>1450</v>
      </c>
      <c r="AL8" t="s">
        <v>987</v>
      </c>
      <c r="AM8" t="s">
        <v>1451</v>
      </c>
      <c r="AN8">
        <v>8</v>
      </c>
      <c r="AO8" t="s">
        <v>1453</v>
      </c>
      <c r="AP8" s="53" t="s">
        <v>430</v>
      </c>
      <c r="AQ8">
        <v>1181</v>
      </c>
      <c r="AR8" t="s">
        <v>253</v>
      </c>
      <c r="AU8" t="s">
        <v>251</v>
      </c>
      <c r="AW8" t="s">
        <v>245</v>
      </c>
      <c r="AX8" t="s">
        <v>1458</v>
      </c>
      <c r="AY8" t="s">
        <v>865</v>
      </c>
      <c r="AZ8">
        <v>1181</v>
      </c>
      <c r="BA8" t="s">
        <v>249</v>
      </c>
      <c r="BB8">
        <v>1171</v>
      </c>
      <c r="BC8" t="s">
        <v>253</v>
      </c>
      <c r="BG8" t="s">
        <v>245</v>
      </c>
      <c r="BH8" t="s">
        <v>1459</v>
      </c>
      <c r="BI8" t="s">
        <v>247</v>
      </c>
      <c r="BJ8" t="s">
        <v>1478</v>
      </c>
      <c r="BK8" s="53" t="s">
        <v>431</v>
      </c>
      <c r="BL8" s="56">
        <v>7986612270366120</v>
      </c>
      <c r="BM8" s="53" t="s">
        <v>431</v>
      </c>
      <c r="BN8" s="56">
        <v>1016988371768830</v>
      </c>
      <c r="BO8" s="53" t="s">
        <v>430</v>
      </c>
      <c r="BP8">
        <v>0</v>
      </c>
      <c r="BQ8" t="s">
        <v>253</v>
      </c>
    </row>
    <row r="9" spans="1:69" x14ac:dyDescent="0.25">
      <c r="A9" t="s">
        <v>245</v>
      </c>
      <c r="B9" t="s">
        <v>1133</v>
      </c>
      <c r="C9" t="s">
        <v>247</v>
      </c>
      <c r="D9" s="56">
        <v>5803341448963410</v>
      </c>
      <c r="E9" s="53" t="s">
        <v>431</v>
      </c>
      <c r="F9" s="56">
        <v>7986612270366120</v>
      </c>
      <c r="G9" s="53" t="s">
        <v>431</v>
      </c>
      <c r="H9" t="s">
        <v>1130</v>
      </c>
      <c r="I9" s="53" t="s">
        <v>432</v>
      </c>
      <c r="L9" t="s">
        <v>245</v>
      </c>
      <c r="M9" t="s">
        <v>1134</v>
      </c>
      <c r="N9" t="s">
        <v>250</v>
      </c>
      <c r="O9">
        <v>1191</v>
      </c>
      <c r="P9" t="s">
        <v>251</v>
      </c>
      <c r="Q9" s="56">
        <v>5803341448963410</v>
      </c>
      <c r="R9" s="53" t="s">
        <v>431</v>
      </c>
      <c r="S9" s="64">
        <v>38879.206354108799</v>
      </c>
      <c r="T9" s="53" t="s">
        <v>431</v>
      </c>
      <c r="U9" s="65" t="s">
        <v>1135</v>
      </c>
      <c r="V9" s="53" t="s">
        <v>432</v>
      </c>
      <c r="X9" t="s">
        <v>245</v>
      </c>
      <c r="Y9" t="s">
        <v>1449</v>
      </c>
      <c r="Z9" t="s">
        <v>250</v>
      </c>
      <c r="AA9">
        <v>1191</v>
      </c>
      <c r="AB9" t="s">
        <v>251</v>
      </c>
      <c r="AC9" s="56">
        <v>1016988371768830</v>
      </c>
      <c r="AD9" s="53" t="s">
        <v>430</v>
      </c>
      <c r="AE9">
        <f t="shared" ca="1" si="0"/>
        <v>0</v>
      </c>
      <c r="AF9" t="s">
        <v>251</v>
      </c>
      <c r="AG9" s="64">
        <v>38879.206354108799</v>
      </c>
      <c r="AH9" s="53" t="s">
        <v>432</v>
      </c>
      <c r="AJ9" t="s">
        <v>245</v>
      </c>
      <c r="AK9" t="s">
        <v>1450</v>
      </c>
      <c r="AL9" t="s">
        <v>987</v>
      </c>
      <c r="AM9" t="s">
        <v>1451</v>
      </c>
      <c r="AN9">
        <v>9</v>
      </c>
      <c r="AO9" t="s">
        <v>1454</v>
      </c>
      <c r="AP9" s="53" t="s">
        <v>430</v>
      </c>
      <c r="AQ9">
        <v>1191</v>
      </c>
      <c r="AR9" t="s">
        <v>253</v>
      </c>
      <c r="AU9" t="s">
        <v>251</v>
      </c>
      <c r="AW9" t="s">
        <v>245</v>
      </c>
      <c r="AX9" t="s">
        <v>1458</v>
      </c>
      <c r="AY9" t="s">
        <v>865</v>
      </c>
      <c r="AZ9">
        <v>1191</v>
      </c>
      <c r="BA9" t="s">
        <v>249</v>
      </c>
      <c r="BB9">
        <v>1181</v>
      </c>
      <c r="BC9" t="s">
        <v>253</v>
      </c>
      <c r="BG9" t="s">
        <v>245</v>
      </c>
      <c r="BH9" t="s">
        <v>1459</v>
      </c>
      <c r="BI9" t="s">
        <v>247</v>
      </c>
      <c r="BJ9" t="s">
        <v>1477</v>
      </c>
      <c r="BK9" s="53" t="s">
        <v>431</v>
      </c>
      <c r="BL9" s="56">
        <v>5803341448963410</v>
      </c>
      <c r="BM9" s="53" t="s">
        <v>431</v>
      </c>
      <c r="BN9" s="56">
        <v>7986612270366120</v>
      </c>
      <c r="BO9" s="53" t="s">
        <v>430</v>
      </c>
      <c r="BP9">
        <v>1</v>
      </c>
      <c r="BQ9" t="s">
        <v>253</v>
      </c>
    </row>
    <row r="10" spans="1:69" x14ac:dyDescent="0.25">
      <c r="A10" t="s">
        <v>245</v>
      </c>
      <c r="B10" t="s">
        <v>1133</v>
      </c>
      <c r="C10" t="s">
        <v>247</v>
      </c>
      <c r="D10" s="56">
        <v>3620070647560700</v>
      </c>
      <c r="E10" s="53" t="s">
        <v>431</v>
      </c>
      <c r="F10" s="56">
        <v>5803341448963410</v>
      </c>
      <c r="G10" s="53" t="s">
        <v>431</v>
      </c>
      <c r="H10" t="s">
        <v>1131</v>
      </c>
      <c r="I10" s="53" t="s">
        <v>432</v>
      </c>
      <c r="L10" t="s">
        <v>245</v>
      </c>
      <c r="M10" t="s">
        <v>1134</v>
      </c>
      <c r="N10" t="s">
        <v>250</v>
      </c>
      <c r="O10">
        <v>1201</v>
      </c>
      <c r="P10" t="s">
        <v>251</v>
      </c>
      <c r="Q10" s="56">
        <v>3620070647560700</v>
      </c>
      <c r="R10" s="53" t="s">
        <v>431</v>
      </c>
      <c r="S10" s="64">
        <v>39158.169479108794</v>
      </c>
      <c r="T10" s="53" t="s">
        <v>431</v>
      </c>
      <c r="U10" s="65" t="s">
        <v>1135</v>
      </c>
      <c r="V10" s="53" t="s">
        <v>432</v>
      </c>
      <c r="X10" t="s">
        <v>245</v>
      </c>
      <c r="Y10" t="s">
        <v>1449</v>
      </c>
      <c r="Z10" t="s">
        <v>250</v>
      </c>
      <c r="AA10">
        <v>1201</v>
      </c>
      <c r="AB10" t="s">
        <v>251</v>
      </c>
      <c r="AC10" s="56">
        <v>7986612270366120</v>
      </c>
      <c r="AD10" s="53" t="s">
        <v>430</v>
      </c>
      <c r="AE10">
        <f t="shared" ca="1" si="0"/>
        <v>0</v>
      </c>
      <c r="AF10" t="s">
        <v>251</v>
      </c>
      <c r="AG10" s="64">
        <v>39158.169479108794</v>
      </c>
      <c r="AH10" s="53" t="s">
        <v>432</v>
      </c>
      <c r="AJ10" t="s">
        <v>245</v>
      </c>
      <c r="AK10" t="s">
        <v>1450</v>
      </c>
      <c r="AL10" t="s">
        <v>987</v>
      </c>
      <c r="AM10" t="s">
        <v>1451</v>
      </c>
      <c r="AN10">
        <v>10</v>
      </c>
      <c r="AO10" t="s">
        <v>1455</v>
      </c>
      <c r="AP10" s="53" t="s">
        <v>430</v>
      </c>
      <c r="AQ10">
        <v>1201</v>
      </c>
      <c r="AR10" t="s">
        <v>253</v>
      </c>
      <c r="AU10" t="s">
        <v>251</v>
      </c>
      <c r="AW10" t="s">
        <v>245</v>
      </c>
      <c r="AX10" t="s">
        <v>1458</v>
      </c>
      <c r="AY10" t="s">
        <v>865</v>
      </c>
      <c r="AZ10">
        <v>1201</v>
      </c>
      <c r="BA10" t="s">
        <v>249</v>
      </c>
      <c r="BB10">
        <v>1191</v>
      </c>
      <c r="BC10" t="s">
        <v>253</v>
      </c>
      <c r="BG10" t="s">
        <v>245</v>
      </c>
      <c r="BH10" t="s">
        <v>1459</v>
      </c>
      <c r="BI10" t="s">
        <v>247</v>
      </c>
      <c r="BJ10" t="s">
        <v>1476</v>
      </c>
      <c r="BK10" s="53" t="s">
        <v>431</v>
      </c>
      <c r="BL10" s="56">
        <v>3620070647560700</v>
      </c>
      <c r="BM10" s="53" t="s">
        <v>431</v>
      </c>
      <c r="BN10" s="56">
        <v>5803341448963410</v>
      </c>
      <c r="BO10" s="53" t="s">
        <v>430</v>
      </c>
      <c r="BP10">
        <v>0</v>
      </c>
      <c r="BQ10" t="s">
        <v>253</v>
      </c>
    </row>
    <row r="11" spans="1:69" x14ac:dyDescent="0.25">
      <c r="A11" t="s">
        <v>245</v>
      </c>
      <c r="B11" t="s">
        <v>1133</v>
      </c>
      <c r="C11" t="s">
        <v>247</v>
      </c>
      <c r="D11" s="56">
        <v>1436794966157990</v>
      </c>
      <c r="E11" s="53" t="s">
        <v>431</v>
      </c>
      <c r="F11" s="56">
        <v>3620070647560700</v>
      </c>
      <c r="G11" s="53" t="s">
        <v>431</v>
      </c>
      <c r="H11" t="s">
        <v>1131</v>
      </c>
      <c r="I11" s="53" t="s">
        <v>432</v>
      </c>
      <c r="L11" t="s">
        <v>245</v>
      </c>
      <c r="M11" t="s">
        <v>1134</v>
      </c>
      <c r="N11" t="s">
        <v>250</v>
      </c>
      <c r="O11">
        <v>1211</v>
      </c>
      <c r="P11" t="s">
        <v>251</v>
      </c>
      <c r="Q11" s="56">
        <v>1436794966157990</v>
      </c>
      <c r="R11" s="53" t="s">
        <v>431</v>
      </c>
      <c r="S11" s="64">
        <v>39437.132604108796</v>
      </c>
      <c r="T11" s="53" t="s">
        <v>431</v>
      </c>
      <c r="U11" s="65" t="s">
        <v>1135</v>
      </c>
      <c r="V11" s="53" t="s">
        <v>432</v>
      </c>
      <c r="X11" t="s">
        <v>245</v>
      </c>
      <c r="Y11" t="s">
        <v>1449</v>
      </c>
      <c r="Z11" t="s">
        <v>250</v>
      </c>
      <c r="AA11">
        <v>1211</v>
      </c>
      <c r="AB11" t="s">
        <v>251</v>
      </c>
      <c r="AC11" s="56">
        <v>5803341448963410</v>
      </c>
      <c r="AD11" s="53" t="s">
        <v>430</v>
      </c>
      <c r="AE11">
        <f t="shared" ca="1" si="0"/>
        <v>5</v>
      </c>
      <c r="AF11" t="s">
        <v>251</v>
      </c>
      <c r="AG11" s="64">
        <v>39437.132604108796</v>
      </c>
      <c r="AH11" s="53" t="s">
        <v>432</v>
      </c>
      <c r="AJ11" t="s">
        <v>245</v>
      </c>
      <c r="AK11" t="s">
        <v>1450</v>
      </c>
      <c r="AL11" t="s">
        <v>987</v>
      </c>
      <c r="AM11" t="s">
        <v>1451</v>
      </c>
      <c r="AN11">
        <v>11</v>
      </c>
      <c r="AO11" t="s">
        <v>1456</v>
      </c>
      <c r="AP11" s="53" t="s">
        <v>430</v>
      </c>
      <c r="AQ11">
        <v>1211</v>
      </c>
      <c r="AR11" t="s">
        <v>253</v>
      </c>
      <c r="AU11" t="s">
        <v>251</v>
      </c>
      <c r="AW11" t="s">
        <v>245</v>
      </c>
      <c r="AX11" t="s">
        <v>1458</v>
      </c>
      <c r="AY11" t="s">
        <v>865</v>
      </c>
      <c r="AZ11">
        <v>1211</v>
      </c>
      <c r="BA11" t="s">
        <v>249</v>
      </c>
      <c r="BB11">
        <v>1201</v>
      </c>
      <c r="BC11" t="s">
        <v>253</v>
      </c>
      <c r="BG11" t="s">
        <v>245</v>
      </c>
      <c r="BH11" t="s">
        <v>1459</v>
      </c>
      <c r="BI11" t="s">
        <v>247</v>
      </c>
      <c r="BJ11" t="s">
        <v>1475</v>
      </c>
      <c r="BK11" s="53" t="s">
        <v>431</v>
      </c>
      <c r="BL11" s="56">
        <v>1436794966157990</v>
      </c>
      <c r="BM11" s="53" t="s">
        <v>431</v>
      </c>
      <c r="BN11" s="56">
        <v>3620070647560700</v>
      </c>
      <c r="BO11" s="53" t="s">
        <v>430</v>
      </c>
      <c r="BP11">
        <v>1</v>
      </c>
      <c r="BQ11" t="s">
        <v>253</v>
      </c>
    </row>
    <row r="12" spans="1:69" x14ac:dyDescent="0.25">
      <c r="A12" t="s">
        <v>245</v>
      </c>
      <c r="B12" t="s">
        <v>1133</v>
      </c>
      <c r="C12" t="s">
        <v>247</v>
      </c>
      <c r="D12" s="56">
        <v>1436798676442170</v>
      </c>
      <c r="E12" s="53" t="s">
        <v>431</v>
      </c>
      <c r="F12" s="56">
        <v>1436794966157990</v>
      </c>
      <c r="G12" s="53" t="s">
        <v>431</v>
      </c>
      <c r="H12" t="s">
        <v>1132</v>
      </c>
      <c r="I12" s="53" t="s">
        <v>432</v>
      </c>
      <c r="L12" t="s">
        <v>245</v>
      </c>
      <c r="M12" t="s">
        <v>1134</v>
      </c>
      <c r="N12" t="s">
        <v>250</v>
      </c>
      <c r="O12">
        <v>1221</v>
      </c>
      <c r="P12" t="s">
        <v>251</v>
      </c>
      <c r="Q12" s="56">
        <v>1436798676442170</v>
      </c>
      <c r="R12" s="53" t="s">
        <v>431</v>
      </c>
      <c r="S12" s="64">
        <v>39716.095729108798</v>
      </c>
      <c r="T12" s="53" t="s">
        <v>431</v>
      </c>
      <c r="U12" s="65" t="s">
        <v>1135</v>
      </c>
      <c r="V12" s="53" t="s">
        <v>432</v>
      </c>
      <c r="X12" t="s">
        <v>245</v>
      </c>
      <c r="Y12" t="s">
        <v>1449</v>
      </c>
      <c r="Z12" t="s">
        <v>250</v>
      </c>
      <c r="AA12">
        <v>1221</v>
      </c>
      <c r="AB12" t="s">
        <v>251</v>
      </c>
      <c r="AC12" s="56">
        <v>3620070647560700</v>
      </c>
      <c r="AD12" s="53" t="s">
        <v>430</v>
      </c>
      <c r="AE12">
        <f t="shared" ca="1" si="0"/>
        <v>4</v>
      </c>
      <c r="AF12" t="s">
        <v>251</v>
      </c>
      <c r="AG12" s="64">
        <v>39716.095729108798</v>
      </c>
      <c r="AH12" s="53" t="s">
        <v>432</v>
      </c>
      <c r="AJ12" t="s">
        <v>245</v>
      </c>
      <c r="AK12" t="s">
        <v>1450</v>
      </c>
      <c r="AL12" t="s">
        <v>987</v>
      </c>
      <c r="AM12" t="s">
        <v>1451</v>
      </c>
      <c r="AN12">
        <v>12</v>
      </c>
      <c r="AO12" t="s">
        <v>1457</v>
      </c>
      <c r="AP12" s="53" t="s">
        <v>430</v>
      </c>
      <c r="AQ12">
        <v>1221</v>
      </c>
      <c r="AR12" t="s">
        <v>253</v>
      </c>
      <c r="AU12" t="s">
        <v>251</v>
      </c>
      <c r="AW12" t="s">
        <v>245</v>
      </c>
      <c r="AX12" t="s">
        <v>1458</v>
      </c>
      <c r="AY12" t="s">
        <v>865</v>
      </c>
      <c r="AZ12">
        <v>1221</v>
      </c>
      <c r="BA12" t="s">
        <v>249</v>
      </c>
      <c r="BB12">
        <v>1211</v>
      </c>
      <c r="BC12" t="s">
        <v>253</v>
      </c>
      <c r="BG12" t="s">
        <v>245</v>
      </c>
      <c r="BH12" t="s">
        <v>1459</v>
      </c>
      <c r="BI12" t="s">
        <v>247</v>
      </c>
      <c r="BJ12" t="s">
        <v>1474</v>
      </c>
      <c r="BK12" s="53" t="s">
        <v>431</v>
      </c>
      <c r="BL12" s="56">
        <v>1436798676442170</v>
      </c>
      <c r="BM12" s="53" t="s">
        <v>431</v>
      </c>
      <c r="BN12" s="56">
        <v>1436794966157990</v>
      </c>
      <c r="BO12" s="53" t="s">
        <v>430</v>
      </c>
      <c r="BP12">
        <v>0</v>
      </c>
      <c r="BQ12" t="s">
        <v>253</v>
      </c>
    </row>
    <row r="13" spans="1:69" x14ac:dyDescent="0.25">
      <c r="A13" t="s">
        <v>245</v>
      </c>
      <c r="B13" t="s">
        <v>1133</v>
      </c>
      <c r="C13" t="s">
        <v>247</v>
      </c>
      <c r="D13" s="56">
        <v>1436802386726350</v>
      </c>
      <c r="E13" s="53" t="s">
        <v>431</v>
      </c>
      <c r="F13" s="56">
        <v>1436798676442170</v>
      </c>
      <c r="G13" s="53" t="s">
        <v>431</v>
      </c>
      <c r="H13" t="s">
        <v>1130</v>
      </c>
      <c r="I13" s="53" t="s">
        <v>432</v>
      </c>
      <c r="L13" t="s">
        <v>245</v>
      </c>
      <c r="M13" t="s">
        <v>1134</v>
      </c>
      <c r="N13" t="s">
        <v>250</v>
      </c>
      <c r="O13">
        <v>1231</v>
      </c>
      <c r="P13" t="s">
        <v>251</v>
      </c>
      <c r="Q13" s="56">
        <v>1436802386726350</v>
      </c>
      <c r="R13" s="53" t="s">
        <v>431</v>
      </c>
      <c r="S13" s="64">
        <v>39995.058854108793</v>
      </c>
      <c r="T13" s="53" t="s">
        <v>431</v>
      </c>
      <c r="U13" s="65" t="s">
        <v>1135</v>
      </c>
      <c r="V13" s="53" t="s">
        <v>432</v>
      </c>
      <c r="X13" t="s">
        <v>245</v>
      </c>
      <c r="Y13" t="s">
        <v>1449</v>
      </c>
      <c r="Z13" t="s">
        <v>250</v>
      </c>
      <c r="AA13">
        <v>1231</v>
      </c>
      <c r="AB13" t="s">
        <v>251</v>
      </c>
      <c r="AC13" s="56">
        <v>1436794966157990</v>
      </c>
      <c r="AD13" s="53" t="s">
        <v>430</v>
      </c>
      <c r="AE13">
        <f t="shared" ca="1" si="0"/>
        <v>5</v>
      </c>
      <c r="AF13" t="s">
        <v>251</v>
      </c>
      <c r="AG13" s="64">
        <v>39995.058854108793</v>
      </c>
      <c r="AH13" s="53" t="s">
        <v>432</v>
      </c>
      <c r="AJ13" t="s">
        <v>245</v>
      </c>
      <c r="AK13" t="s">
        <v>1450</v>
      </c>
      <c r="AL13" t="s">
        <v>987</v>
      </c>
      <c r="AM13" t="s">
        <v>1451</v>
      </c>
      <c r="AN13">
        <v>13</v>
      </c>
      <c r="AO13" t="s">
        <v>1452</v>
      </c>
      <c r="AP13" s="53" t="s">
        <v>430</v>
      </c>
      <c r="AQ13">
        <v>1231</v>
      </c>
      <c r="AR13" t="s">
        <v>253</v>
      </c>
      <c r="AU13" t="s">
        <v>251</v>
      </c>
      <c r="AW13" t="s">
        <v>245</v>
      </c>
      <c r="AX13" t="s">
        <v>1458</v>
      </c>
      <c r="AY13" t="s">
        <v>865</v>
      </c>
      <c r="AZ13">
        <v>1231</v>
      </c>
      <c r="BA13" t="s">
        <v>249</v>
      </c>
      <c r="BB13">
        <v>1221</v>
      </c>
      <c r="BC13" t="s">
        <v>253</v>
      </c>
      <c r="BG13" t="s">
        <v>245</v>
      </c>
      <c r="BH13" t="s">
        <v>1459</v>
      </c>
      <c r="BI13" t="s">
        <v>247</v>
      </c>
      <c r="BJ13" t="s">
        <v>1473</v>
      </c>
      <c r="BK13" s="53" t="s">
        <v>431</v>
      </c>
      <c r="BL13" s="56">
        <v>1436802386726350</v>
      </c>
      <c r="BM13" s="53" t="s">
        <v>431</v>
      </c>
      <c r="BN13" s="56">
        <v>1436798676442170</v>
      </c>
      <c r="BO13" s="53" t="s">
        <v>430</v>
      </c>
      <c r="BP13">
        <v>1</v>
      </c>
      <c r="BQ13" t="s">
        <v>253</v>
      </c>
    </row>
    <row r="14" spans="1:69" x14ac:dyDescent="0.25">
      <c r="A14" t="s">
        <v>245</v>
      </c>
      <c r="B14" t="s">
        <v>1133</v>
      </c>
      <c r="C14" t="s">
        <v>247</v>
      </c>
      <c r="D14" s="56">
        <v>1436806097010530</v>
      </c>
      <c r="E14" s="53" t="s">
        <v>431</v>
      </c>
      <c r="F14" s="56">
        <v>1436802386726350</v>
      </c>
      <c r="G14" s="53" t="s">
        <v>431</v>
      </c>
      <c r="H14" t="s">
        <v>1130</v>
      </c>
      <c r="I14" s="53" t="s">
        <v>432</v>
      </c>
      <c r="L14" t="s">
        <v>245</v>
      </c>
      <c r="M14" t="s">
        <v>1134</v>
      </c>
      <c r="N14" t="s">
        <v>250</v>
      </c>
      <c r="O14">
        <v>1241</v>
      </c>
      <c r="P14" t="s">
        <v>251</v>
      </c>
      <c r="Q14" s="56">
        <v>1436806097010530</v>
      </c>
      <c r="R14" s="53" t="s">
        <v>431</v>
      </c>
      <c r="S14" s="64">
        <v>40274.021979108795</v>
      </c>
      <c r="T14" s="53" t="s">
        <v>431</v>
      </c>
      <c r="U14" s="65" t="s">
        <v>1135</v>
      </c>
      <c r="V14" s="53" t="s">
        <v>432</v>
      </c>
      <c r="X14" t="s">
        <v>245</v>
      </c>
      <c r="Y14" t="s">
        <v>1449</v>
      </c>
      <c r="Z14" t="s">
        <v>250</v>
      </c>
      <c r="AA14">
        <v>1241</v>
      </c>
      <c r="AB14" t="s">
        <v>251</v>
      </c>
      <c r="AC14" s="56">
        <v>1436798676442170</v>
      </c>
      <c r="AD14" s="53" t="s">
        <v>430</v>
      </c>
      <c r="AE14">
        <f t="shared" ca="1" si="0"/>
        <v>0</v>
      </c>
      <c r="AF14" t="s">
        <v>251</v>
      </c>
      <c r="AG14" s="64">
        <v>40274.021979108795</v>
      </c>
      <c r="AH14" s="53" t="s">
        <v>432</v>
      </c>
      <c r="AJ14" t="s">
        <v>245</v>
      </c>
      <c r="AK14" t="s">
        <v>1450</v>
      </c>
      <c r="AL14" t="s">
        <v>987</v>
      </c>
      <c r="AM14" t="s">
        <v>1451</v>
      </c>
      <c r="AN14">
        <v>14</v>
      </c>
      <c r="AO14" t="s">
        <v>1453</v>
      </c>
      <c r="AP14" s="53" t="s">
        <v>430</v>
      </c>
      <c r="AQ14">
        <v>1241</v>
      </c>
      <c r="AR14" t="s">
        <v>253</v>
      </c>
      <c r="AU14" t="s">
        <v>251</v>
      </c>
      <c r="AW14" t="s">
        <v>245</v>
      </c>
      <c r="AX14" t="s">
        <v>1458</v>
      </c>
      <c r="AY14" t="s">
        <v>865</v>
      </c>
      <c r="AZ14">
        <v>1241</v>
      </c>
      <c r="BA14" t="s">
        <v>249</v>
      </c>
      <c r="BB14">
        <v>1231</v>
      </c>
      <c r="BC14" t="s">
        <v>253</v>
      </c>
      <c r="BG14" t="s">
        <v>245</v>
      </c>
      <c r="BH14" t="s">
        <v>1459</v>
      </c>
      <c r="BI14" t="s">
        <v>247</v>
      </c>
      <c r="BJ14" t="s">
        <v>1472</v>
      </c>
      <c r="BK14" s="53" t="s">
        <v>431</v>
      </c>
      <c r="BL14" s="56">
        <v>1436806097010530</v>
      </c>
      <c r="BM14" s="53" t="s">
        <v>431</v>
      </c>
      <c r="BN14" s="56">
        <v>1436802386726350</v>
      </c>
      <c r="BO14" s="53" t="s">
        <v>430</v>
      </c>
      <c r="BP14">
        <v>0</v>
      </c>
      <c r="BQ14" t="s">
        <v>253</v>
      </c>
    </row>
    <row r="15" spans="1:69" x14ac:dyDescent="0.25">
      <c r="A15" t="s">
        <v>245</v>
      </c>
      <c r="B15" t="s">
        <v>1133</v>
      </c>
      <c r="C15" t="s">
        <v>247</v>
      </c>
      <c r="D15" s="56">
        <v>1436809807294710</v>
      </c>
      <c r="E15" s="53" t="s">
        <v>431</v>
      </c>
      <c r="F15" s="56">
        <v>1436806097010530</v>
      </c>
      <c r="G15" s="53" t="s">
        <v>431</v>
      </c>
      <c r="H15" t="s">
        <v>1130</v>
      </c>
      <c r="I15" s="53" t="s">
        <v>432</v>
      </c>
      <c r="L15" t="s">
        <v>245</v>
      </c>
      <c r="M15" t="s">
        <v>1134</v>
      </c>
      <c r="N15" t="s">
        <v>250</v>
      </c>
      <c r="O15">
        <v>1251</v>
      </c>
      <c r="P15" t="s">
        <v>251</v>
      </c>
      <c r="Q15" s="56">
        <v>1436809807294710</v>
      </c>
      <c r="R15" s="53" t="s">
        <v>431</v>
      </c>
      <c r="S15" s="64">
        <v>40552.985104108797</v>
      </c>
      <c r="T15" s="53" t="s">
        <v>431</v>
      </c>
      <c r="U15" s="65" t="s">
        <v>1135</v>
      </c>
      <c r="V15" s="53" t="s">
        <v>432</v>
      </c>
      <c r="X15" t="s">
        <v>245</v>
      </c>
      <c r="Y15" t="s">
        <v>1449</v>
      </c>
      <c r="Z15" t="s">
        <v>250</v>
      </c>
      <c r="AA15">
        <v>1251</v>
      </c>
      <c r="AB15" t="s">
        <v>251</v>
      </c>
      <c r="AC15" s="56">
        <v>1436802386726350</v>
      </c>
      <c r="AD15" s="53" t="s">
        <v>430</v>
      </c>
      <c r="AE15">
        <f t="shared" ca="1" si="0"/>
        <v>2</v>
      </c>
      <c r="AF15" t="s">
        <v>251</v>
      </c>
      <c r="AG15" s="64">
        <v>40552.985104108797</v>
      </c>
      <c r="AH15" s="53" t="s">
        <v>432</v>
      </c>
      <c r="AJ15" t="s">
        <v>245</v>
      </c>
      <c r="AK15" t="s">
        <v>1450</v>
      </c>
      <c r="AL15" t="s">
        <v>987</v>
      </c>
      <c r="AM15" t="s">
        <v>1451</v>
      </c>
      <c r="AN15">
        <v>15</v>
      </c>
      <c r="AO15" t="s">
        <v>1454</v>
      </c>
      <c r="AP15" s="53" t="s">
        <v>430</v>
      </c>
      <c r="AQ15">
        <v>1251</v>
      </c>
      <c r="AR15" t="s">
        <v>253</v>
      </c>
      <c r="AU15" t="s">
        <v>251</v>
      </c>
      <c r="AW15" t="s">
        <v>245</v>
      </c>
      <c r="AX15" t="s">
        <v>1458</v>
      </c>
      <c r="AY15" t="s">
        <v>865</v>
      </c>
      <c r="AZ15">
        <v>1251</v>
      </c>
      <c r="BA15" t="s">
        <v>249</v>
      </c>
      <c r="BB15">
        <v>1241</v>
      </c>
      <c r="BC15" t="s">
        <v>253</v>
      </c>
      <c r="BG15" t="s">
        <v>245</v>
      </c>
      <c r="BH15" t="s">
        <v>1459</v>
      </c>
      <c r="BI15" t="s">
        <v>247</v>
      </c>
      <c r="BJ15" t="s">
        <v>1471</v>
      </c>
      <c r="BK15" s="53" t="s">
        <v>431</v>
      </c>
      <c r="BL15" s="56">
        <v>1436809807294710</v>
      </c>
      <c r="BM15" s="53" t="s">
        <v>431</v>
      </c>
      <c r="BN15" s="56">
        <v>1436806097010530</v>
      </c>
      <c r="BO15" s="53" t="s">
        <v>430</v>
      </c>
      <c r="BP15">
        <v>1</v>
      </c>
      <c r="BQ15" t="s">
        <v>253</v>
      </c>
    </row>
    <row r="16" spans="1:69" x14ac:dyDescent="0.25">
      <c r="A16" t="s">
        <v>245</v>
      </c>
      <c r="B16" t="s">
        <v>1133</v>
      </c>
      <c r="C16" t="s">
        <v>247</v>
      </c>
      <c r="D16" s="56">
        <v>1436813517578890</v>
      </c>
      <c r="E16" s="53" t="s">
        <v>431</v>
      </c>
      <c r="F16" s="56">
        <v>1436809807294710</v>
      </c>
      <c r="G16" s="53" t="s">
        <v>431</v>
      </c>
      <c r="H16" t="s">
        <v>1131</v>
      </c>
      <c r="I16" s="53" t="s">
        <v>432</v>
      </c>
      <c r="L16" t="s">
        <v>245</v>
      </c>
      <c r="M16" t="s">
        <v>1134</v>
      </c>
      <c r="N16" t="s">
        <v>250</v>
      </c>
      <c r="O16">
        <v>1261</v>
      </c>
      <c r="P16" t="s">
        <v>251</v>
      </c>
      <c r="Q16" s="56">
        <v>1436813517578890</v>
      </c>
      <c r="R16" s="53" t="s">
        <v>431</v>
      </c>
      <c r="S16" s="64">
        <v>40831.948229108799</v>
      </c>
      <c r="T16" s="53" t="s">
        <v>431</v>
      </c>
      <c r="U16" s="65" t="s">
        <v>1135</v>
      </c>
      <c r="V16" s="53" t="s">
        <v>432</v>
      </c>
      <c r="X16" t="s">
        <v>245</v>
      </c>
      <c r="Y16" t="s">
        <v>1449</v>
      </c>
      <c r="Z16" t="s">
        <v>250</v>
      </c>
      <c r="AA16">
        <v>1261</v>
      </c>
      <c r="AB16" t="s">
        <v>251</v>
      </c>
      <c r="AC16" s="56">
        <v>1436806097010530</v>
      </c>
      <c r="AD16" s="53" t="s">
        <v>430</v>
      </c>
      <c r="AE16">
        <f t="shared" ca="1" si="0"/>
        <v>1</v>
      </c>
      <c r="AF16" t="s">
        <v>251</v>
      </c>
      <c r="AG16" s="64">
        <v>40831.948229108799</v>
      </c>
      <c r="AH16" s="53" t="s">
        <v>432</v>
      </c>
      <c r="AJ16" t="s">
        <v>245</v>
      </c>
      <c r="AK16" t="s">
        <v>1450</v>
      </c>
      <c r="AL16" t="s">
        <v>987</v>
      </c>
      <c r="AM16" t="s">
        <v>1451</v>
      </c>
      <c r="AN16">
        <v>16</v>
      </c>
      <c r="AO16" t="s">
        <v>1455</v>
      </c>
      <c r="AP16" s="53" t="s">
        <v>430</v>
      </c>
      <c r="AQ16">
        <v>1261</v>
      </c>
      <c r="AR16" t="s">
        <v>253</v>
      </c>
      <c r="AU16" t="s">
        <v>251</v>
      </c>
      <c r="AW16" t="s">
        <v>245</v>
      </c>
      <c r="AX16" t="s">
        <v>1458</v>
      </c>
      <c r="AY16" t="s">
        <v>865</v>
      </c>
      <c r="AZ16">
        <v>1261</v>
      </c>
      <c r="BA16" t="s">
        <v>249</v>
      </c>
      <c r="BB16">
        <v>1251</v>
      </c>
      <c r="BC16" t="s">
        <v>253</v>
      </c>
      <c r="BG16" t="s">
        <v>245</v>
      </c>
      <c r="BH16" t="s">
        <v>1459</v>
      </c>
      <c r="BI16" t="s">
        <v>247</v>
      </c>
      <c r="BJ16" t="s">
        <v>1470</v>
      </c>
      <c r="BK16" s="53" t="s">
        <v>431</v>
      </c>
      <c r="BL16" s="56">
        <v>1436813517578890</v>
      </c>
      <c r="BM16" s="53" t="s">
        <v>431</v>
      </c>
      <c r="BN16" s="56">
        <v>1436809807294710</v>
      </c>
      <c r="BO16" s="53" t="s">
        <v>430</v>
      </c>
      <c r="BP16">
        <v>0</v>
      </c>
      <c r="BQ16" t="s">
        <v>253</v>
      </c>
    </row>
    <row r="17" spans="1:69" x14ac:dyDescent="0.25">
      <c r="A17" t="s">
        <v>245</v>
      </c>
      <c r="B17" t="s">
        <v>1133</v>
      </c>
      <c r="C17" t="s">
        <v>247</v>
      </c>
      <c r="D17" s="56">
        <v>1436817227863070</v>
      </c>
      <c r="E17" s="53" t="s">
        <v>431</v>
      </c>
      <c r="F17" s="56">
        <v>1436813517578890</v>
      </c>
      <c r="G17" s="53" t="s">
        <v>431</v>
      </c>
      <c r="H17" t="s">
        <v>1131</v>
      </c>
      <c r="I17" s="53" t="s">
        <v>432</v>
      </c>
      <c r="L17" t="s">
        <v>245</v>
      </c>
      <c r="M17" t="s">
        <v>1134</v>
      </c>
      <c r="N17" t="s">
        <v>250</v>
      </c>
      <c r="O17">
        <v>1271</v>
      </c>
      <c r="P17" t="s">
        <v>251</v>
      </c>
      <c r="Q17" s="56">
        <v>1436817227863070</v>
      </c>
      <c r="R17" s="53" t="s">
        <v>431</v>
      </c>
      <c r="S17" s="64">
        <v>41110.911354108794</v>
      </c>
      <c r="T17" s="53" t="s">
        <v>431</v>
      </c>
      <c r="U17" s="65" t="s">
        <v>1135</v>
      </c>
      <c r="V17" s="53" t="s">
        <v>432</v>
      </c>
      <c r="X17" t="s">
        <v>245</v>
      </c>
      <c r="Y17" t="s">
        <v>1449</v>
      </c>
      <c r="Z17" t="s">
        <v>250</v>
      </c>
      <c r="AA17">
        <v>1271</v>
      </c>
      <c r="AB17" t="s">
        <v>251</v>
      </c>
      <c r="AC17" s="56">
        <v>1436809807294710</v>
      </c>
      <c r="AD17" s="53" t="s">
        <v>430</v>
      </c>
      <c r="AE17">
        <f t="shared" ca="1" si="0"/>
        <v>0</v>
      </c>
      <c r="AF17" t="s">
        <v>251</v>
      </c>
      <c r="AG17" s="64">
        <v>41110.911354108794</v>
      </c>
      <c r="AH17" s="53" t="s">
        <v>432</v>
      </c>
      <c r="AJ17" t="s">
        <v>245</v>
      </c>
      <c r="AK17" t="s">
        <v>1450</v>
      </c>
      <c r="AL17" t="s">
        <v>987</v>
      </c>
      <c r="AM17" t="s">
        <v>1451</v>
      </c>
      <c r="AN17">
        <v>17</v>
      </c>
      <c r="AO17" t="s">
        <v>1456</v>
      </c>
      <c r="AP17" s="53" t="s">
        <v>430</v>
      </c>
      <c r="AQ17">
        <v>1271</v>
      </c>
      <c r="AR17" t="s">
        <v>253</v>
      </c>
      <c r="AU17" t="s">
        <v>251</v>
      </c>
      <c r="AW17" t="s">
        <v>245</v>
      </c>
      <c r="AX17" t="s">
        <v>1458</v>
      </c>
      <c r="AY17" t="s">
        <v>865</v>
      </c>
      <c r="AZ17">
        <v>1271</v>
      </c>
      <c r="BA17" t="s">
        <v>249</v>
      </c>
      <c r="BB17">
        <v>1261</v>
      </c>
      <c r="BC17" t="s">
        <v>253</v>
      </c>
      <c r="BG17" t="s">
        <v>245</v>
      </c>
      <c r="BH17" t="s">
        <v>1459</v>
      </c>
      <c r="BI17" t="s">
        <v>247</v>
      </c>
      <c r="BJ17" t="s">
        <v>1469</v>
      </c>
      <c r="BK17" s="53" t="s">
        <v>431</v>
      </c>
      <c r="BL17" s="56">
        <v>1436817227863070</v>
      </c>
      <c r="BM17" s="53" t="s">
        <v>431</v>
      </c>
      <c r="BN17" s="56">
        <v>1436813517578890</v>
      </c>
      <c r="BO17" s="53" t="s">
        <v>430</v>
      </c>
      <c r="BP17">
        <v>1</v>
      </c>
      <c r="BQ17" t="s">
        <v>253</v>
      </c>
    </row>
    <row r="18" spans="1:69" x14ac:dyDescent="0.25">
      <c r="A18" t="s">
        <v>245</v>
      </c>
      <c r="B18" t="s">
        <v>1133</v>
      </c>
      <c r="C18" t="s">
        <v>247</v>
      </c>
      <c r="D18" s="56">
        <v>1436820938147250</v>
      </c>
      <c r="E18" s="53" t="s">
        <v>431</v>
      </c>
      <c r="F18" s="56">
        <v>1436817227863070</v>
      </c>
      <c r="G18" s="53" t="s">
        <v>431</v>
      </c>
      <c r="H18" t="s">
        <v>1132</v>
      </c>
      <c r="I18" s="53" t="s">
        <v>432</v>
      </c>
      <c r="L18" t="s">
        <v>245</v>
      </c>
      <c r="M18" t="s">
        <v>1134</v>
      </c>
      <c r="N18" t="s">
        <v>250</v>
      </c>
      <c r="O18">
        <v>1281</v>
      </c>
      <c r="P18" t="s">
        <v>251</v>
      </c>
      <c r="Q18" s="56">
        <v>1436820938147250</v>
      </c>
      <c r="R18" s="53" t="s">
        <v>431</v>
      </c>
      <c r="S18" s="64">
        <v>41389.874479108796</v>
      </c>
      <c r="T18" s="53" t="s">
        <v>431</v>
      </c>
      <c r="U18" s="65" t="s">
        <v>1135</v>
      </c>
      <c r="V18" s="53" t="s">
        <v>432</v>
      </c>
      <c r="X18" t="s">
        <v>245</v>
      </c>
      <c r="Y18" t="s">
        <v>1449</v>
      </c>
      <c r="Z18" t="s">
        <v>250</v>
      </c>
      <c r="AA18">
        <v>1281</v>
      </c>
      <c r="AB18" t="s">
        <v>251</v>
      </c>
      <c r="AC18" s="56">
        <v>1436813517578890</v>
      </c>
      <c r="AD18" s="53" t="s">
        <v>430</v>
      </c>
      <c r="AE18">
        <f t="shared" ca="1" si="0"/>
        <v>4</v>
      </c>
      <c r="AF18" t="s">
        <v>251</v>
      </c>
      <c r="AG18" s="64">
        <v>41389.874479108796</v>
      </c>
      <c r="AH18" s="53" t="s">
        <v>432</v>
      </c>
      <c r="AJ18" t="s">
        <v>245</v>
      </c>
      <c r="AK18" t="s">
        <v>1450</v>
      </c>
      <c r="AL18" t="s">
        <v>987</v>
      </c>
      <c r="AM18" t="s">
        <v>1451</v>
      </c>
      <c r="AN18">
        <v>18</v>
      </c>
      <c r="AO18" t="s">
        <v>1457</v>
      </c>
      <c r="AP18" s="53" t="s">
        <v>430</v>
      </c>
      <c r="AQ18">
        <v>1281</v>
      </c>
      <c r="AR18" t="s">
        <v>253</v>
      </c>
      <c r="AU18" t="s">
        <v>251</v>
      </c>
      <c r="AW18" t="s">
        <v>245</v>
      </c>
      <c r="AX18" t="s">
        <v>1458</v>
      </c>
      <c r="AY18" t="s">
        <v>865</v>
      </c>
      <c r="AZ18">
        <v>1281</v>
      </c>
      <c r="BA18" t="s">
        <v>249</v>
      </c>
      <c r="BB18">
        <v>1271</v>
      </c>
      <c r="BC18" t="s">
        <v>253</v>
      </c>
      <c r="BG18" t="s">
        <v>245</v>
      </c>
      <c r="BH18" t="s">
        <v>1459</v>
      </c>
      <c r="BI18" t="s">
        <v>247</v>
      </c>
      <c r="BJ18" t="s">
        <v>1468</v>
      </c>
      <c r="BK18" s="53" t="s">
        <v>431</v>
      </c>
      <c r="BL18" s="56">
        <v>1436820938147250</v>
      </c>
      <c r="BM18" s="53" t="s">
        <v>431</v>
      </c>
      <c r="BN18" s="56">
        <v>1436817227863070</v>
      </c>
      <c r="BO18" s="53" t="s">
        <v>430</v>
      </c>
      <c r="BP18">
        <v>0</v>
      </c>
      <c r="BQ18" t="s">
        <v>253</v>
      </c>
    </row>
    <row r="19" spans="1:69" x14ac:dyDescent="0.25">
      <c r="A19" t="s">
        <v>245</v>
      </c>
      <c r="B19" t="s">
        <v>1133</v>
      </c>
      <c r="C19" t="s">
        <v>247</v>
      </c>
      <c r="D19" s="56">
        <v>1436824648431430</v>
      </c>
      <c r="E19" s="53" t="s">
        <v>431</v>
      </c>
      <c r="F19" s="56">
        <v>1436820938147250</v>
      </c>
      <c r="G19" s="53" t="s">
        <v>431</v>
      </c>
      <c r="H19" t="s">
        <v>1130</v>
      </c>
      <c r="I19" s="53" t="s">
        <v>432</v>
      </c>
      <c r="L19" t="s">
        <v>245</v>
      </c>
      <c r="M19" t="s">
        <v>1134</v>
      </c>
      <c r="N19" t="s">
        <v>250</v>
      </c>
      <c r="O19">
        <v>1291</v>
      </c>
      <c r="P19" t="s">
        <v>251</v>
      </c>
      <c r="Q19" s="56">
        <v>1436824648431430</v>
      </c>
      <c r="R19" s="53" t="s">
        <v>431</v>
      </c>
      <c r="S19" s="64">
        <v>41668.837604108798</v>
      </c>
      <c r="T19" s="53" t="s">
        <v>431</v>
      </c>
      <c r="U19" s="65" t="s">
        <v>1135</v>
      </c>
      <c r="V19" s="53" t="s">
        <v>432</v>
      </c>
      <c r="X19" t="s">
        <v>245</v>
      </c>
      <c r="Y19" t="s">
        <v>1449</v>
      </c>
      <c r="Z19" t="s">
        <v>250</v>
      </c>
      <c r="AA19">
        <v>1291</v>
      </c>
      <c r="AB19" t="s">
        <v>251</v>
      </c>
      <c r="AC19" s="56">
        <v>1436817227863070</v>
      </c>
      <c r="AD19" s="53" t="s">
        <v>430</v>
      </c>
      <c r="AE19">
        <f t="shared" ca="1" si="0"/>
        <v>5</v>
      </c>
      <c r="AF19" t="s">
        <v>251</v>
      </c>
      <c r="AG19" s="64">
        <v>41668.837604108798</v>
      </c>
      <c r="AH19" s="53" t="s">
        <v>432</v>
      </c>
      <c r="AJ19" t="s">
        <v>245</v>
      </c>
      <c r="AK19" t="s">
        <v>1450</v>
      </c>
      <c r="AL19" t="s">
        <v>987</v>
      </c>
      <c r="AM19" t="s">
        <v>1451</v>
      </c>
      <c r="AN19">
        <v>19</v>
      </c>
      <c r="AO19" t="s">
        <v>1452</v>
      </c>
      <c r="AP19" s="53" t="s">
        <v>430</v>
      </c>
      <c r="AQ19">
        <v>1291</v>
      </c>
      <c r="AR19" t="s">
        <v>253</v>
      </c>
      <c r="AU19" t="s">
        <v>251</v>
      </c>
      <c r="AW19" t="s">
        <v>245</v>
      </c>
      <c r="AX19" t="s">
        <v>1458</v>
      </c>
      <c r="AY19" t="s">
        <v>865</v>
      </c>
      <c r="AZ19">
        <v>1291</v>
      </c>
      <c r="BA19" t="s">
        <v>249</v>
      </c>
      <c r="BB19">
        <v>1281</v>
      </c>
      <c r="BC19" t="s">
        <v>253</v>
      </c>
      <c r="BG19" t="s">
        <v>245</v>
      </c>
      <c r="BH19" t="s">
        <v>1459</v>
      </c>
      <c r="BI19" t="s">
        <v>247</v>
      </c>
      <c r="BJ19" t="s">
        <v>1467</v>
      </c>
      <c r="BK19" s="53" t="s">
        <v>431</v>
      </c>
      <c r="BL19" s="56">
        <v>1436824648431430</v>
      </c>
      <c r="BM19" s="53" t="s">
        <v>431</v>
      </c>
      <c r="BN19" s="56">
        <v>1436820938147250</v>
      </c>
      <c r="BO19" s="53" t="s">
        <v>430</v>
      </c>
      <c r="BP19">
        <v>1</v>
      </c>
      <c r="BQ19" t="s">
        <v>253</v>
      </c>
    </row>
    <row r="20" spans="1:69" x14ac:dyDescent="0.25">
      <c r="A20" t="s">
        <v>245</v>
      </c>
      <c r="B20" t="s">
        <v>1133</v>
      </c>
      <c r="C20" t="s">
        <v>247</v>
      </c>
      <c r="D20" s="56">
        <v>1436828358715610</v>
      </c>
      <c r="E20" s="53" t="s">
        <v>431</v>
      </c>
      <c r="F20" s="56">
        <v>1436824648431430</v>
      </c>
      <c r="G20" s="53" t="s">
        <v>431</v>
      </c>
      <c r="H20" t="s">
        <v>1130</v>
      </c>
      <c r="I20" s="53" t="s">
        <v>432</v>
      </c>
      <c r="L20" t="s">
        <v>245</v>
      </c>
      <c r="M20" t="s">
        <v>1134</v>
      </c>
      <c r="N20" t="s">
        <v>250</v>
      </c>
      <c r="O20">
        <v>1301</v>
      </c>
      <c r="P20" t="s">
        <v>251</v>
      </c>
      <c r="Q20" s="56">
        <v>1436828358715610</v>
      </c>
      <c r="R20" s="53" t="s">
        <v>431</v>
      </c>
      <c r="S20" s="64">
        <v>41947.8007291088</v>
      </c>
      <c r="T20" s="53" t="s">
        <v>431</v>
      </c>
      <c r="U20" s="65" t="s">
        <v>1135</v>
      </c>
      <c r="V20" s="53" t="s">
        <v>432</v>
      </c>
      <c r="X20" t="s">
        <v>245</v>
      </c>
      <c r="Y20" t="s">
        <v>1449</v>
      </c>
      <c r="Z20" t="s">
        <v>250</v>
      </c>
      <c r="AA20">
        <v>1301</v>
      </c>
      <c r="AB20" t="s">
        <v>251</v>
      </c>
      <c r="AC20" s="56">
        <v>1436820938147250</v>
      </c>
      <c r="AD20" s="53" t="s">
        <v>430</v>
      </c>
      <c r="AE20">
        <f t="shared" ca="1" si="0"/>
        <v>2</v>
      </c>
      <c r="AF20" t="s">
        <v>251</v>
      </c>
      <c r="AG20" s="64">
        <v>41947.8007291088</v>
      </c>
      <c r="AH20" s="53" t="s">
        <v>432</v>
      </c>
      <c r="AJ20" t="s">
        <v>245</v>
      </c>
      <c r="AK20" t="s">
        <v>1450</v>
      </c>
      <c r="AL20" t="s">
        <v>987</v>
      </c>
      <c r="AM20" t="s">
        <v>1451</v>
      </c>
      <c r="AN20">
        <v>20</v>
      </c>
      <c r="AO20" t="s">
        <v>1453</v>
      </c>
      <c r="AP20" s="53" t="s">
        <v>430</v>
      </c>
      <c r="AQ20">
        <v>1301</v>
      </c>
      <c r="AR20" t="s">
        <v>253</v>
      </c>
      <c r="AU20" t="s">
        <v>251</v>
      </c>
      <c r="AW20" t="s">
        <v>245</v>
      </c>
      <c r="AX20" t="s">
        <v>1458</v>
      </c>
      <c r="AY20" t="s">
        <v>865</v>
      </c>
      <c r="AZ20">
        <v>1301</v>
      </c>
      <c r="BA20" t="s">
        <v>249</v>
      </c>
      <c r="BB20">
        <v>1291</v>
      </c>
      <c r="BC20" t="s">
        <v>253</v>
      </c>
      <c r="BG20" t="s">
        <v>245</v>
      </c>
      <c r="BH20" t="s">
        <v>1459</v>
      </c>
      <c r="BI20" t="s">
        <v>247</v>
      </c>
      <c r="BJ20" t="s">
        <v>1466</v>
      </c>
      <c r="BK20" s="53" t="s">
        <v>431</v>
      </c>
      <c r="BL20" s="56">
        <v>1436828358715610</v>
      </c>
      <c r="BM20" s="53" t="s">
        <v>431</v>
      </c>
      <c r="BN20" s="56">
        <v>1436824648431430</v>
      </c>
      <c r="BO20" s="53" t="s">
        <v>430</v>
      </c>
      <c r="BP20">
        <v>0</v>
      </c>
      <c r="BQ20" t="s">
        <v>253</v>
      </c>
    </row>
    <row r="21" spans="1:69" x14ac:dyDescent="0.25">
      <c r="A21" t="s">
        <v>245</v>
      </c>
      <c r="B21" t="s">
        <v>1133</v>
      </c>
      <c r="C21" t="s">
        <v>247</v>
      </c>
      <c r="D21" s="56">
        <v>1436832068999790</v>
      </c>
      <c r="E21" s="53" t="s">
        <v>431</v>
      </c>
      <c r="F21" s="56">
        <v>1436828358715610</v>
      </c>
      <c r="G21" s="53" t="s">
        <v>431</v>
      </c>
      <c r="H21" t="s">
        <v>1130</v>
      </c>
      <c r="I21" s="53" t="s">
        <v>432</v>
      </c>
      <c r="L21" t="s">
        <v>245</v>
      </c>
      <c r="M21" t="s">
        <v>1134</v>
      </c>
      <c r="N21" t="s">
        <v>250</v>
      </c>
      <c r="O21">
        <v>1311</v>
      </c>
      <c r="P21" t="s">
        <v>251</v>
      </c>
      <c r="Q21" s="56">
        <v>1436832068999790</v>
      </c>
      <c r="R21" s="53" t="s">
        <v>431</v>
      </c>
      <c r="S21" s="64">
        <v>42226.763854108794</v>
      </c>
      <c r="T21" s="53" t="s">
        <v>431</v>
      </c>
      <c r="U21" s="65" t="s">
        <v>1135</v>
      </c>
      <c r="V21" s="53" t="s">
        <v>432</v>
      </c>
      <c r="X21" t="s">
        <v>245</v>
      </c>
      <c r="Y21" t="s">
        <v>1449</v>
      </c>
      <c r="Z21" t="s">
        <v>250</v>
      </c>
      <c r="AA21">
        <v>1311</v>
      </c>
      <c r="AB21" t="s">
        <v>251</v>
      </c>
      <c r="AC21" s="56">
        <v>1436824648431430</v>
      </c>
      <c r="AD21" s="53" t="s">
        <v>430</v>
      </c>
      <c r="AE21">
        <f t="shared" ca="1" si="0"/>
        <v>0</v>
      </c>
      <c r="AF21" t="s">
        <v>251</v>
      </c>
      <c r="AG21" s="64">
        <v>42226.763854108794</v>
      </c>
      <c r="AH21" s="53" t="s">
        <v>432</v>
      </c>
      <c r="AJ21" t="s">
        <v>245</v>
      </c>
      <c r="AK21" t="s">
        <v>1450</v>
      </c>
      <c r="AL21" t="s">
        <v>987</v>
      </c>
      <c r="AM21" t="s">
        <v>1451</v>
      </c>
      <c r="AN21">
        <v>21</v>
      </c>
      <c r="AO21" t="s">
        <v>1454</v>
      </c>
      <c r="AP21" s="53" t="s">
        <v>430</v>
      </c>
      <c r="AQ21">
        <v>1311</v>
      </c>
      <c r="AR21" t="s">
        <v>253</v>
      </c>
      <c r="AU21" t="s">
        <v>251</v>
      </c>
      <c r="AW21" t="s">
        <v>245</v>
      </c>
      <c r="AX21" t="s">
        <v>1458</v>
      </c>
      <c r="AY21" t="s">
        <v>865</v>
      </c>
      <c r="AZ21">
        <v>1311</v>
      </c>
      <c r="BA21" t="s">
        <v>249</v>
      </c>
      <c r="BB21">
        <v>1301</v>
      </c>
      <c r="BC21" t="s">
        <v>253</v>
      </c>
      <c r="BG21" t="s">
        <v>245</v>
      </c>
      <c r="BH21" t="s">
        <v>1459</v>
      </c>
      <c r="BI21" t="s">
        <v>247</v>
      </c>
      <c r="BJ21" t="s">
        <v>1465</v>
      </c>
      <c r="BK21" s="53" t="s">
        <v>431</v>
      </c>
      <c r="BL21" s="56">
        <v>1436832068999790</v>
      </c>
      <c r="BM21" s="53" t="s">
        <v>431</v>
      </c>
      <c r="BN21" s="56">
        <v>1436828358715610</v>
      </c>
      <c r="BO21" s="53" t="s">
        <v>430</v>
      </c>
      <c r="BP21">
        <v>1</v>
      </c>
      <c r="BQ21" t="s">
        <v>253</v>
      </c>
    </row>
    <row r="22" spans="1:69" x14ac:dyDescent="0.25">
      <c r="A22" t="s">
        <v>245</v>
      </c>
      <c r="B22" t="s">
        <v>1133</v>
      </c>
      <c r="C22" t="s">
        <v>247</v>
      </c>
      <c r="D22" s="56">
        <v>1436835779283970</v>
      </c>
      <c r="E22" s="53" t="s">
        <v>431</v>
      </c>
      <c r="F22" s="56">
        <v>1436832068999790</v>
      </c>
      <c r="G22" s="53" t="s">
        <v>431</v>
      </c>
      <c r="H22" t="s">
        <v>1131</v>
      </c>
      <c r="I22" s="53" t="s">
        <v>432</v>
      </c>
      <c r="L22" t="s">
        <v>245</v>
      </c>
      <c r="M22" t="s">
        <v>1134</v>
      </c>
      <c r="N22" t="s">
        <v>250</v>
      </c>
      <c r="O22">
        <v>1321</v>
      </c>
      <c r="P22" t="s">
        <v>251</v>
      </c>
      <c r="Q22" s="56">
        <v>1436835779283970</v>
      </c>
      <c r="R22" s="53" t="s">
        <v>431</v>
      </c>
      <c r="S22" s="64">
        <v>42505.726979108797</v>
      </c>
      <c r="T22" s="53" t="s">
        <v>431</v>
      </c>
      <c r="U22" s="65" t="s">
        <v>1135</v>
      </c>
      <c r="V22" s="53" t="s">
        <v>432</v>
      </c>
      <c r="X22" t="s">
        <v>245</v>
      </c>
      <c r="Y22" t="s">
        <v>1449</v>
      </c>
      <c r="Z22" t="s">
        <v>250</v>
      </c>
      <c r="AA22">
        <v>1321</v>
      </c>
      <c r="AB22" t="s">
        <v>251</v>
      </c>
      <c r="AC22" s="56">
        <v>1436828358715610</v>
      </c>
      <c r="AD22" s="53" t="s">
        <v>430</v>
      </c>
      <c r="AE22">
        <f t="shared" ca="1" si="0"/>
        <v>4</v>
      </c>
      <c r="AF22" t="s">
        <v>251</v>
      </c>
      <c r="AG22" s="64">
        <v>42505.726979108797</v>
      </c>
      <c r="AH22" s="53" t="s">
        <v>432</v>
      </c>
      <c r="AJ22" t="s">
        <v>245</v>
      </c>
      <c r="AK22" t="s">
        <v>1450</v>
      </c>
      <c r="AL22" t="s">
        <v>987</v>
      </c>
      <c r="AM22" t="s">
        <v>1451</v>
      </c>
      <c r="AN22">
        <v>22</v>
      </c>
      <c r="AO22" t="s">
        <v>1455</v>
      </c>
      <c r="AP22" s="53" t="s">
        <v>430</v>
      </c>
      <c r="AQ22">
        <v>1321</v>
      </c>
      <c r="AR22" t="s">
        <v>253</v>
      </c>
      <c r="AU22" t="s">
        <v>251</v>
      </c>
      <c r="AW22" t="s">
        <v>245</v>
      </c>
      <c r="AX22" t="s">
        <v>1458</v>
      </c>
      <c r="AY22" t="s">
        <v>865</v>
      </c>
      <c r="AZ22">
        <v>1321</v>
      </c>
      <c r="BA22" t="s">
        <v>249</v>
      </c>
      <c r="BB22">
        <v>1311</v>
      </c>
      <c r="BC22" t="s">
        <v>253</v>
      </c>
      <c r="BG22" t="s">
        <v>245</v>
      </c>
      <c r="BH22" t="s">
        <v>1459</v>
      </c>
      <c r="BI22" t="s">
        <v>247</v>
      </c>
      <c r="BJ22" t="s">
        <v>1464</v>
      </c>
      <c r="BK22" s="53" t="s">
        <v>431</v>
      </c>
      <c r="BL22" s="56">
        <v>1436835779283970</v>
      </c>
      <c r="BM22" s="53" t="s">
        <v>431</v>
      </c>
      <c r="BN22" s="56">
        <v>1436832068999790</v>
      </c>
      <c r="BO22" s="53" t="s">
        <v>430</v>
      </c>
      <c r="BP22">
        <v>0</v>
      </c>
      <c r="BQ22" t="s">
        <v>253</v>
      </c>
    </row>
    <row r="23" spans="1:69" x14ac:dyDescent="0.25">
      <c r="A23" t="s">
        <v>245</v>
      </c>
      <c r="B23" t="s">
        <v>1133</v>
      </c>
      <c r="C23" t="s">
        <v>247</v>
      </c>
      <c r="D23" s="56">
        <v>1436839489568150</v>
      </c>
      <c r="E23" s="53" t="s">
        <v>431</v>
      </c>
      <c r="F23" s="56">
        <v>1436835779283970</v>
      </c>
      <c r="G23" s="53" t="s">
        <v>431</v>
      </c>
      <c r="H23" t="s">
        <v>1131</v>
      </c>
      <c r="I23" s="53" t="s">
        <v>432</v>
      </c>
      <c r="L23" t="s">
        <v>245</v>
      </c>
      <c r="M23" t="s">
        <v>1134</v>
      </c>
      <c r="N23" t="s">
        <v>250</v>
      </c>
      <c r="O23">
        <v>1331</v>
      </c>
      <c r="P23" t="s">
        <v>251</v>
      </c>
      <c r="Q23" s="56">
        <v>1436839489568150</v>
      </c>
      <c r="R23" s="53" t="s">
        <v>431</v>
      </c>
      <c r="S23" s="64">
        <v>42784.690104108799</v>
      </c>
      <c r="T23" s="53" t="s">
        <v>431</v>
      </c>
      <c r="U23" s="65" t="s">
        <v>1135</v>
      </c>
      <c r="V23" s="53" t="s">
        <v>432</v>
      </c>
      <c r="X23" t="s">
        <v>245</v>
      </c>
      <c r="Y23" t="s">
        <v>1449</v>
      </c>
      <c r="Z23" t="s">
        <v>250</v>
      </c>
      <c r="AA23">
        <v>1331</v>
      </c>
      <c r="AB23" t="s">
        <v>251</v>
      </c>
      <c r="AC23" s="56">
        <v>1436832068999790</v>
      </c>
      <c r="AD23" s="53" t="s">
        <v>430</v>
      </c>
      <c r="AE23">
        <f t="shared" ca="1" si="0"/>
        <v>0</v>
      </c>
      <c r="AF23" t="s">
        <v>251</v>
      </c>
      <c r="AG23" s="64">
        <v>42784.690104108799</v>
      </c>
      <c r="AH23" s="53" t="s">
        <v>432</v>
      </c>
      <c r="AJ23" t="s">
        <v>245</v>
      </c>
      <c r="AK23" t="s">
        <v>1450</v>
      </c>
      <c r="AL23" t="s">
        <v>987</v>
      </c>
      <c r="AM23" t="s">
        <v>1451</v>
      </c>
      <c r="AN23">
        <v>23</v>
      </c>
      <c r="AO23" t="s">
        <v>1456</v>
      </c>
      <c r="AP23" s="53" t="s">
        <v>430</v>
      </c>
      <c r="AQ23">
        <v>1331</v>
      </c>
      <c r="AR23" t="s">
        <v>253</v>
      </c>
      <c r="AU23" t="s">
        <v>251</v>
      </c>
      <c r="AW23" t="s">
        <v>245</v>
      </c>
      <c r="AX23" t="s">
        <v>1458</v>
      </c>
      <c r="AY23" t="s">
        <v>865</v>
      </c>
      <c r="AZ23">
        <v>1331</v>
      </c>
      <c r="BA23" t="s">
        <v>249</v>
      </c>
      <c r="BB23">
        <v>1321</v>
      </c>
      <c r="BC23" t="s">
        <v>253</v>
      </c>
      <c r="BG23" t="s">
        <v>245</v>
      </c>
      <c r="BH23" t="s">
        <v>1459</v>
      </c>
      <c r="BI23" t="s">
        <v>247</v>
      </c>
      <c r="BJ23" t="s">
        <v>1463</v>
      </c>
      <c r="BK23" s="53" t="s">
        <v>431</v>
      </c>
      <c r="BL23" s="56">
        <v>1436839489568150</v>
      </c>
      <c r="BM23" s="53" t="s">
        <v>431</v>
      </c>
      <c r="BN23" s="56">
        <v>1436835779283970</v>
      </c>
      <c r="BO23" s="53" t="s">
        <v>430</v>
      </c>
      <c r="BP23">
        <v>1</v>
      </c>
      <c r="BQ23" t="s">
        <v>253</v>
      </c>
    </row>
    <row r="24" spans="1:69" x14ac:dyDescent="0.25">
      <c r="A24" t="s">
        <v>245</v>
      </c>
      <c r="B24" t="s">
        <v>1133</v>
      </c>
      <c r="C24" t="s">
        <v>247</v>
      </c>
      <c r="D24" s="56">
        <v>1436843199852330</v>
      </c>
      <c r="E24" s="53" t="s">
        <v>431</v>
      </c>
      <c r="F24" s="56">
        <v>1436839489568150</v>
      </c>
      <c r="G24" s="53" t="s">
        <v>431</v>
      </c>
      <c r="H24" t="s">
        <v>1132</v>
      </c>
      <c r="I24" s="53" t="s">
        <v>432</v>
      </c>
      <c r="L24" t="s">
        <v>245</v>
      </c>
      <c r="M24" t="s">
        <v>1134</v>
      </c>
      <c r="N24" t="s">
        <v>250</v>
      </c>
      <c r="O24">
        <v>1341</v>
      </c>
      <c r="P24" t="s">
        <v>251</v>
      </c>
      <c r="Q24" s="56">
        <v>1436843199852330</v>
      </c>
      <c r="R24" s="53" t="s">
        <v>431</v>
      </c>
      <c r="S24" s="64">
        <v>42420.912326388891</v>
      </c>
      <c r="T24" s="53" t="s">
        <v>431</v>
      </c>
      <c r="U24" s="65" t="s">
        <v>1135</v>
      </c>
      <c r="V24" s="53" t="s">
        <v>432</v>
      </c>
      <c r="X24" t="s">
        <v>245</v>
      </c>
      <c r="Y24" t="s">
        <v>1449</v>
      </c>
      <c r="Z24" t="s">
        <v>250</v>
      </c>
      <c r="AA24">
        <v>1341</v>
      </c>
      <c r="AB24" t="s">
        <v>251</v>
      </c>
      <c r="AC24" s="56">
        <v>1436835779283970</v>
      </c>
      <c r="AD24" s="53" t="s">
        <v>430</v>
      </c>
      <c r="AE24">
        <f t="shared" ca="1" si="0"/>
        <v>0</v>
      </c>
      <c r="AF24" t="s">
        <v>251</v>
      </c>
      <c r="AG24" s="64">
        <v>42420.912326388891</v>
      </c>
      <c r="AH24" s="53" t="s">
        <v>432</v>
      </c>
      <c r="AJ24" t="s">
        <v>245</v>
      </c>
      <c r="AK24" t="s">
        <v>1450</v>
      </c>
      <c r="AL24" t="s">
        <v>987</v>
      </c>
      <c r="AM24" t="s">
        <v>1451</v>
      </c>
      <c r="AN24">
        <v>24</v>
      </c>
      <c r="AO24" t="s">
        <v>1457</v>
      </c>
      <c r="AP24" s="53" t="s">
        <v>430</v>
      </c>
      <c r="AQ24">
        <v>1341</v>
      </c>
      <c r="AR24" t="s">
        <v>253</v>
      </c>
      <c r="AU24" t="s">
        <v>251</v>
      </c>
      <c r="AW24" t="s">
        <v>245</v>
      </c>
      <c r="AX24" t="s">
        <v>1458</v>
      </c>
      <c r="AY24" t="s">
        <v>865</v>
      </c>
      <c r="AZ24">
        <v>1341</v>
      </c>
      <c r="BA24" t="s">
        <v>249</v>
      </c>
      <c r="BB24">
        <v>1331</v>
      </c>
      <c r="BC24" t="s">
        <v>253</v>
      </c>
      <c r="BG24" t="s">
        <v>245</v>
      </c>
      <c r="BH24" t="s">
        <v>1459</v>
      </c>
      <c r="BI24" t="s">
        <v>247</v>
      </c>
      <c r="BJ24" t="s">
        <v>1462</v>
      </c>
      <c r="BK24" s="53" t="s">
        <v>431</v>
      </c>
      <c r="BL24" s="56">
        <v>1436843199852330</v>
      </c>
      <c r="BM24" s="53" t="s">
        <v>431</v>
      </c>
      <c r="BN24" s="56">
        <v>1436839489568150</v>
      </c>
      <c r="BO24" s="53" t="s">
        <v>430</v>
      </c>
      <c r="BP24">
        <v>0</v>
      </c>
      <c r="BQ24" t="s">
        <v>253</v>
      </c>
    </row>
    <row r="25" spans="1:69" x14ac:dyDescent="0.25">
      <c r="A25" t="s">
        <v>245</v>
      </c>
      <c r="B25" t="s">
        <v>1133</v>
      </c>
      <c r="C25" t="s">
        <v>247</v>
      </c>
      <c r="D25" s="56">
        <v>1436846910136510</v>
      </c>
      <c r="E25" s="53" t="s">
        <v>431</v>
      </c>
      <c r="F25" s="56">
        <v>1436843199852330</v>
      </c>
      <c r="G25" s="53" t="s">
        <v>431</v>
      </c>
      <c r="H25" t="s">
        <v>1130</v>
      </c>
      <c r="I25" s="53" t="s">
        <v>432</v>
      </c>
      <c r="L25" t="s">
        <v>245</v>
      </c>
      <c r="M25" t="s">
        <v>1134</v>
      </c>
      <c r="N25" t="s">
        <v>250</v>
      </c>
      <c r="O25">
        <v>1351</v>
      </c>
      <c r="P25" t="s">
        <v>251</v>
      </c>
      <c r="Q25" s="56">
        <v>1436846910136510</v>
      </c>
      <c r="R25" s="53" t="s">
        <v>431</v>
      </c>
      <c r="S25" s="64">
        <v>42059.641493055555</v>
      </c>
      <c r="T25" s="53" t="s">
        <v>431</v>
      </c>
      <c r="U25" s="65" t="s">
        <v>1135</v>
      </c>
      <c r="V25" s="53" t="s">
        <v>432</v>
      </c>
      <c r="X25" t="s">
        <v>245</v>
      </c>
      <c r="Y25" t="s">
        <v>1449</v>
      </c>
      <c r="Z25" t="s">
        <v>250</v>
      </c>
      <c r="AA25">
        <v>1351</v>
      </c>
      <c r="AB25" t="s">
        <v>251</v>
      </c>
      <c r="AC25" s="56">
        <v>1436839489568150</v>
      </c>
      <c r="AD25" s="53" t="s">
        <v>430</v>
      </c>
      <c r="AE25">
        <f t="shared" ca="1" si="0"/>
        <v>0</v>
      </c>
      <c r="AF25" t="s">
        <v>251</v>
      </c>
      <c r="AG25" s="64">
        <v>42059.641493055555</v>
      </c>
      <c r="AH25" s="53" t="s">
        <v>432</v>
      </c>
      <c r="AJ25" t="s">
        <v>245</v>
      </c>
      <c r="AK25" t="s">
        <v>1450</v>
      </c>
      <c r="AL25" t="s">
        <v>987</v>
      </c>
      <c r="AM25" t="s">
        <v>1451</v>
      </c>
      <c r="AN25">
        <v>25</v>
      </c>
      <c r="AO25" t="s">
        <v>1452</v>
      </c>
      <c r="AP25" s="53" t="s">
        <v>430</v>
      </c>
      <c r="AQ25">
        <v>1351</v>
      </c>
      <c r="AR25" t="s">
        <v>253</v>
      </c>
      <c r="AU25" t="s">
        <v>251</v>
      </c>
      <c r="AW25" t="s">
        <v>245</v>
      </c>
      <c r="AX25" t="s">
        <v>1458</v>
      </c>
      <c r="AY25" t="s">
        <v>865</v>
      </c>
      <c r="AZ25">
        <v>1351</v>
      </c>
      <c r="BA25" t="s">
        <v>249</v>
      </c>
      <c r="BB25">
        <v>1341</v>
      </c>
      <c r="BC25" t="s">
        <v>253</v>
      </c>
      <c r="BG25" t="s">
        <v>245</v>
      </c>
      <c r="BH25" t="s">
        <v>1459</v>
      </c>
      <c r="BI25" t="s">
        <v>247</v>
      </c>
      <c r="BJ25" t="s">
        <v>1461</v>
      </c>
      <c r="BK25" s="53" t="s">
        <v>431</v>
      </c>
      <c r="BL25" s="56">
        <v>1436846910136510</v>
      </c>
      <c r="BM25" s="53" t="s">
        <v>431</v>
      </c>
      <c r="BN25" s="56">
        <v>1436843199852330</v>
      </c>
      <c r="BO25" s="53" t="s">
        <v>430</v>
      </c>
      <c r="BP25">
        <v>1</v>
      </c>
      <c r="BQ25" t="s">
        <v>253</v>
      </c>
    </row>
    <row r="26" spans="1:69" x14ac:dyDescent="0.25">
      <c r="A26" t="s">
        <v>245</v>
      </c>
      <c r="B26" t="s">
        <v>1133</v>
      </c>
      <c r="C26" t="s">
        <v>247</v>
      </c>
      <c r="D26" s="56">
        <v>1436850620420690</v>
      </c>
      <c r="E26" s="53" t="s">
        <v>431</v>
      </c>
      <c r="F26" s="56">
        <v>1436846910136510</v>
      </c>
      <c r="G26" s="53" t="s">
        <v>431</v>
      </c>
      <c r="H26" t="s">
        <v>1130</v>
      </c>
      <c r="I26" s="53" t="s">
        <v>432</v>
      </c>
      <c r="L26" t="s">
        <v>245</v>
      </c>
      <c r="M26" t="s">
        <v>1134</v>
      </c>
      <c r="N26" t="s">
        <v>250</v>
      </c>
      <c r="O26">
        <v>1361</v>
      </c>
      <c r="P26" t="s">
        <v>251</v>
      </c>
      <c r="Q26" s="56">
        <v>1436850620420690</v>
      </c>
      <c r="R26" s="53" t="s">
        <v>431</v>
      </c>
      <c r="S26" s="64">
        <v>42851.6484375</v>
      </c>
      <c r="T26" s="53" t="s">
        <v>431</v>
      </c>
      <c r="U26" s="65" t="s">
        <v>1135</v>
      </c>
      <c r="V26" s="53" t="s">
        <v>432</v>
      </c>
      <c r="X26" t="s">
        <v>245</v>
      </c>
      <c r="Y26" t="s">
        <v>1449</v>
      </c>
      <c r="Z26" t="s">
        <v>250</v>
      </c>
      <c r="AA26">
        <v>1361</v>
      </c>
      <c r="AB26" t="s">
        <v>251</v>
      </c>
      <c r="AC26" s="56">
        <v>1436843199852330</v>
      </c>
      <c r="AD26" s="53" t="s">
        <v>430</v>
      </c>
      <c r="AE26">
        <f t="shared" ca="1" si="0"/>
        <v>0</v>
      </c>
      <c r="AF26" t="s">
        <v>251</v>
      </c>
      <c r="AG26" s="64">
        <v>42851.6484375</v>
      </c>
      <c r="AH26" s="53" t="s">
        <v>432</v>
      </c>
      <c r="AJ26" t="s">
        <v>245</v>
      </c>
      <c r="AK26" t="s">
        <v>1450</v>
      </c>
      <c r="AL26" t="s">
        <v>987</v>
      </c>
      <c r="AM26" t="s">
        <v>1451</v>
      </c>
      <c r="AN26">
        <v>26</v>
      </c>
      <c r="AO26" t="s">
        <v>1453</v>
      </c>
      <c r="AP26" s="53" t="s">
        <v>430</v>
      </c>
      <c r="AQ26">
        <v>1361</v>
      </c>
      <c r="AR26" t="s">
        <v>253</v>
      </c>
      <c r="AU26" t="s">
        <v>251</v>
      </c>
      <c r="AW26" t="s">
        <v>245</v>
      </c>
      <c r="AX26" t="s">
        <v>1458</v>
      </c>
      <c r="AY26" t="s">
        <v>865</v>
      </c>
      <c r="AZ26">
        <v>1361</v>
      </c>
      <c r="BA26" t="s">
        <v>249</v>
      </c>
      <c r="BB26">
        <v>1351</v>
      </c>
      <c r="BC26" t="s">
        <v>253</v>
      </c>
      <c r="BG26" t="s">
        <v>245</v>
      </c>
      <c r="BH26" t="s">
        <v>1459</v>
      </c>
      <c r="BI26" t="s">
        <v>247</v>
      </c>
      <c r="BJ26" t="s">
        <v>1460</v>
      </c>
      <c r="BK26" s="53" t="s">
        <v>431</v>
      </c>
      <c r="BL26" s="56">
        <v>1436850620420690</v>
      </c>
      <c r="BM26" s="53" t="s">
        <v>431</v>
      </c>
      <c r="BN26" s="56">
        <v>1436846910136510</v>
      </c>
      <c r="BO26" s="53" t="s">
        <v>430</v>
      </c>
      <c r="BP26">
        <v>0</v>
      </c>
      <c r="BQ26" t="s">
        <v>253</v>
      </c>
    </row>
    <row r="27" spans="1:69" x14ac:dyDescent="0.25">
      <c r="A27" t="s">
        <v>245</v>
      </c>
      <c r="B27" t="s">
        <v>1133</v>
      </c>
      <c r="C27" t="s">
        <v>247</v>
      </c>
      <c r="D27" s="56">
        <v>1436854330704870</v>
      </c>
      <c r="E27" s="53" t="s">
        <v>431</v>
      </c>
      <c r="F27" s="56">
        <v>1436850620420690</v>
      </c>
      <c r="G27" s="53" t="s">
        <v>431</v>
      </c>
      <c r="H27" t="s">
        <v>1130</v>
      </c>
      <c r="I27" s="53" t="s">
        <v>432</v>
      </c>
      <c r="L27" t="s">
        <v>245</v>
      </c>
      <c r="M27" t="s">
        <v>1134</v>
      </c>
      <c r="N27" t="s">
        <v>250</v>
      </c>
      <c r="O27">
        <v>1371</v>
      </c>
      <c r="P27" t="s">
        <v>251</v>
      </c>
      <c r="Q27" s="56">
        <v>1436854330704870</v>
      </c>
      <c r="R27" s="53" t="s">
        <v>431</v>
      </c>
      <c r="S27" s="64">
        <v>42872.726979166669</v>
      </c>
      <c r="T27" s="53" t="s">
        <v>431</v>
      </c>
      <c r="U27" s="65" t="s">
        <v>1135</v>
      </c>
      <c r="V27" s="53" t="s">
        <v>432</v>
      </c>
      <c r="X27" t="s">
        <v>245</v>
      </c>
      <c r="Y27" t="s">
        <v>1449</v>
      </c>
      <c r="Z27" t="s">
        <v>250</v>
      </c>
      <c r="AA27">
        <v>1371</v>
      </c>
      <c r="AB27" t="s">
        <v>251</v>
      </c>
      <c r="AC27" s="56">
        <v>1436846910136510</v>
      </c>
      <c r="AD27" s="53" t="s">
        <v>430</v>
      </c>
      <c r="AE27">
        <f t="shared" ca="1" si="0"/>
        <v>4</v>
      </c>
      <c r="AF27" t="s">
        <v>251</v>
      </c>
      <c r="AG27" s="64">
        <v>42872.726979166669</v>
      </c>
      <c r="AH27" s="53" t="s">
        <v>432</v>
      </c>
      <c r="AJ27" t="s">
        <v>245</v>
      </c>
      <c r="AK27" t="s">
        <v>1450</v>
      </c>
      <c r="AL27" t="s">
        <v>987</v>
      </c>
      <c r="AM27" t="s">
        <v>1451</v>
      </c>
      <c r="AN27">
        <v>27</v>
      </c>
      <c r="AO27" t="s">
        <v>1454</v>
      </c>
      <c r="AP27" s="53" t="s">
        <v>430</v>
      </c>
      <c r="AQ27">
        <v>1371</v>
      </c>
      <c r="AR27" t="s">
        <v>253</v>
      </c>
      <c r="AU27" t="s">
        <v>251</v>
      </c>
      <c r="AW27" t="s">
        <v>245</v>
      </c>
      <c r="AX27" t="s">
        <v>1458</v>
      </c>
      <c r="AY27" t="s">
        <v>865</v>
      </c>
      <c r="AZ27">
        <v>1371</v>
      </c>
      <c r="BA27" t="s">
        <v>249</v>
      </c>
      <c r="BB27">
        <v>1361</v>
      </c>
      <c r="BC27" t="s">
        <v>253</v>
      </c>
      <c r="BG27" t="s">
        <v>245</v>
      </c>
      <c r="BH27" t="s">
        <v>1459</v>
      </c>
      <c r="BI27" t="s">
        <v>247</v>
      </c>
      <c r="BJ27" t="s">
        <v>1485</v>
      </c>
      <c r="BK27" s="53" t="s">
        <v>431</v>
      </c>
      <c r="BL27" s="56">
        <v>1436854330704870</v>
      </c>
      <c r="BM27" s="53" t="s">
        <v>431</v>
      </c>
      <c r="BN27" s="56">
        <v>1436850620420690</v>
      </c>
      <c r="BO27" s="53" t="s">
        <v>430</v>
      </c>
      <c r="BP27">
        <v>1</v>
      </c>
      <c r="BQ27" t="s">
        <v>253</v>
      </c>
    </row>
    <row r="28" spans="1:69" x14ac:dyDescent="0.25">
      <c r="A28" t="s">
        <v>245</v>
      </c>
      <c r="B28" t="s">
        <v>1133</v>
      </c>
      <c r="C28" t="s">
        <v>247</v>
      </c>
      <c r="D28" s="56">
        <v>1436858040989050</v>
      </c>
      <c r="E28" s="53" t="s">
        <v>431</v>
      </c>
      <c r="F28" s="56">
        <v>1436854330704870</v>
      </c>
      <c r="G28" s="53" t="s">
        <v>431</v>
      </c>
      <c r="H28" t="s">
        <v>1131</v>
      </c>
      <c r="I28" s="53" t="s">
        <v>432</v>
      </c>
      <c r="L28" t="s">
        <v>245</v>
      </c>
      <c r="M28" t="s">
        <v>1134</v>
      </c>
      <c r="N28" t="s">
        <v>250</v>
      </c>
      <c r="O28">
        <v>1381</v>
      </c>
      <c r="P28" t="s">
        <v>251</v>
      </c>
      <c r="Q28" s="56">
        <v>1436858040989050</v>
      </c>
      <c r="R28" s="53" t="s">
        <v>431</v>
      </c>
      <c r="S28" s="64">
        <v>42893.805520833332</v>
      </c>
      <c r="T28" s="53" t="s">
        <v>431</v>
      </c>
      <c r="U28" s="65" t="s">
        <v>1135</v>
      </c>
      <c r="V28" s="53" t="s">
        <v>432</v>
      </c>
      <c r="X28" t="s">
        <v>245</v>
      </c>
      <c r="Y28" t="s">
        <v>1449</v>
      </c>
      <c r="Z28" t="s">
        <v>250</v>
      </c>
      <c r="AA28">
        <v>1381</v>
      </c>
      <c r="AB28" t="s">
        <v>251</v>
      </c>
      <c r="AC28" s="56">
        <v>1436850620420690</v>
      </c>
      <c r="AD28" s="53" t="s">
        <v>430</v>
      </c>
      <c r="AE28">
        <f t="shared" ca="1" si="0"/>
        <v>2</v>
      </c>
      <c r="AF28" t="s">
        <v>251</v>
      </c>
      <c r="AG28" s="64">
        <v>42893.805520833332</v>
      </c>
      <c r="AH28" s="53" t="s">
        <v>432</v>
      </c>
      <c r="AJ28" t="s">
        <v>245</v>
      </c>
      <c r="AK28" t="s">
        <v>1450</v>
      </c>
      <c r="AL28" t="s">
        <v>987</v>
      </c>
      <c r="AM28" t="s">
        <v>1451</v>
      </c>
      <c r="AN28">
        <v>28</v>
      </c>
      <c r="AO28" t="s">
        <v>1455</v>
      </c>
      <c r="AP28" s="53" t="s">
        <v>430</v>
      </c>
      <c r="AQ28">
        <v>1381</v>
      </c>
      <c r="AR28" t="s">
        <v>253</v>
      </c>
      <c r="AU28" t="s">
        <v>251</v>
      </c>
      <c r="AW28" t="s">
        <v>245</v>
      </c>
      <c r="AX28" t="s">
        <v>1458</v>
      </c>
      <c r="AY28" t="s">
        <v>865</v>
      </c>
      <c r="AZ28">
        <v>1381</v>
      </c>
      <c r="BA28" t="s">
        <v>249</v>
      </c>
      <c r="BB28">
        <v>1371</v>
      </c>
      <c r="BC28" t="s">
        <v>253</v>
      </c>
      <c r="BG28" t="s">
        <v>245</v>
      </c>
      <c r="BH28" t="s">
        <v>1459</v>
      </c>
      <c r="BI28" t="s">
        <v>247</v>
      </c>
      <c r="BJ28" t="s">
        <v>1484</v>
      </c>
      <c r="BK28" s="53" t="s">
        <v>431</v>
      </c>
      <c r="BL28" s="56">
        <v>1436858040989050</v>
      </c>
      <c r="BM28" s="53" t="s">
        <v>431</v>
      </c>
      <c r="BN28" s="56">
        <v>1436854330704870</v>
      </c>
      <c r="BO28" s="53" t="s">
        <v>430</v>
      </c>
      <c r="BP28">
        <v>0</v>
      </c>
      <c r="BQ28" t="s">
        <v>253</v>
      </c>
    </row>
    <row r="29" spans="1:69" x14ac:dyDescent="0.25">
      <c r="A29" t="s">
        <v>245</v>
      </c>
      <c r="B29" t="s">
        <v>1133</v>
      </c>
      <c r="C29" t="s">
        <v>247</v>
      </c>
      <c r="D29" s="56">
        <v>1436861751273230</v>
      </c>
      <c r="E29" s="53" t="s">
        <v>431</v>
      </c>
      <c r="F29" s="56">
        <v>1436858040989050</v>
      </c>
      <c r="G29" s="53" t="s">
        <v>431</v>
      </c>
      <c r="H29" t="s">
        <v>1131</v>
      </c>
      <c r="I29" s="53" t="s">
        <v>432</v>
      </c>
      <c r="L29" t="s">
        <v>245</v>
      </c>
      <c r="M29" t="s">
        <v>1134</v>
      </c>
      <c r="N29" t="s">
        <v>250</v>
      </c>
      <c r="O29">
        <v>1391</v>
      </c>
      <c r="P29" t="s">
        <v>251</v>
      </c>
      <c r="Q29" s="56">
        <v>1436861751273230</v>
      </c>
      <c r="R29" s="53" t="s">
        <v>431</v>
      </c>
      <c r="S29" s="64">
        <v>42914.884062500001</v>
      </c>
      <c r="T29" s="53" t="s">
        <v>431</v>
      </c>
      <c r="U29" s="65" t="s">
        <v>1135</v>
      </c>
      <c r="V29" s="53" t="s">
        <v>432</v>
      </c>
      <c r="X29" t="s">
        <v>245</v>
      </c>
      <c r="Y29" t="s">
        <v>1449</v>
      </c>
      <c r="Z29" t="s">
        <v>250</v>
      </c>
      <c r="AA29">
        <v>1391</v>
      </c>
      <c r="AB29" t="s">
        <v>251</v>
      </c>
      <c r="AC29" s="56">
        <v>1436854330704870</v>
      </c>
      <c r="AD29" s="53" t="s">
        <v>430</v>
      </c>
      <c r="AE29">
        <f t="shared" ca="1" si="0"/>
        <v>4</v>
      </c>
      <c r="AF29" t="s">
        <v>251</v>
      </c>
      <c r="AG29" s="64">
        <v>42914.884062500001</v>
      </c>
      <c r="AH29" s="53" t="s">
        <v>432</v>
      </c>
      <c r="AJ29" t="s">
        <v>245</v>
      </c>
      <c r="AK29" t="s">
        <v>1450</v>
      </c>
      <c r="AL29" t="s">
        <v>987</v>
      </c>
      <c r="AM29" t="s">
        <v>1451</v>
      </c>
      <c r="AN29">
        <v>29</v>
      </c>
      <c r="AO29" t="s">
        <v>1456</v>
      </c>
      <c r="AP29" s="53" t="s">
        <v>430</v>
      </c>
      <c r="AQ29">
        <v>1391</v>
      </c>
      <c r="AR29" t="s">
        <v>253</v>
      </c>
      <c r="AU29" t="s">
        <v>251</v>
      </c>
      <c r="AW29" t="s">
        <v>245</v>
      </c>
      <c r="AX29" t="s">
        <v>1458</v>
      </c>
      <c r="AY29" t="s">
        <v>865</v>
      </c>
      <c r="AZ29">
        <v>1391</v>
      </c>
      <c r="BA29" t="s">
        <v>249</v>
      </c>
      <c r="BB29">
        <v>1381</v>
      </c>
      <c r="BC29" t="s">
        <v>253</v>
      </c>
      <c r="BG29" t="s">
        <v>245</v>
      </c>
      <c r="BH29" t="s">
        <v>1459</v>
      </c>
      <c r="BI29" t="s">
        <v>247</v>
      </c>
      <c r="BJ29" t="s">
        <v>1483</v>
      </c>
      <c r="BK29" s="53" t="s">
        <v>431</v>
      </c>
      <c r="BL29" s="56">
        <v>1436861751273230</v>
      </c>
      <c r="BM29" s="53" t="s">
        <v>431</v>
      </c>
      <c r="BN29" s="56">
        <v>1436858040989050</v>
      </c>
      <c r="BO29" s="53" t="s">
        <v>430</v>
      </c>
      <c r="BP29">
        <v>1</v>
      </c>
      <c r="BQ29" t="s">
        <v>253</v>
      </c>
    </row>
    <row r="30" spans="1:69" x14ac:dyDescent="0.25">
      <c r="A30" t="s">
        <v>245</v>
      </c>
      <c r="B30" t="s">
        <v>1133</v>
      </c>
      <c r="C30" t="s">
        <v>247</v>
      </c>
      <c r="D30" s="56">
        <v>1436865461557410</v>
      </c>
      <c r="E30" s="53" t="s">
        <v>431</v>
      </c>
      <c r="F30" s="56">
        <v>1436861751273230</v>
      </c>
      <c r="G30" s="53" t="s">
        <v>431</v>
      </c>
      <c r="H30" t="s">
        <v>1132</v>
      </c>
      <c r="I30" s="53" t="s">
        <v>432</v>
      </c>
      <c r="L30" t="s">
        <v>245</v>
      </c>
      <c r="M30" t="s">
        <v>1134</v>
      </c>
      <c r="N30" t="s">
        <v>250</v>
      </c>
      <c r="O30">
        <v>1401</v>
      </c>
      <c r="P30" t="s">
        <v>251</v>
      </c>
      <c r="Q30" s="56">
        <v>1436865461557410</v>
      </c>
      <c r="R30" s="53" t="s">
        <v>431</v>
      </c>
      <c r="S30" s="64">
        <v>42935.962604166663</v>
      </c>
      <c r="T30" s="53" t="s">
        <v>431</v>
      </c>
      <c r="U30" s="65" t="s">
        <v>1135</v>
      </c>
      <c r="V30" s="53" t="s">
        <v>432</v>
      </c>
      <c r="X30" t="s">
        <v>245</v>
      </c>
      <c r="Y30" t="s">
        <v>1449</v>
      </c>
      <c r="Z30" t="s">
        <v>250</v>
      </c>
      <c r="AA30">
        <v>1401</v>
      </c>
      <c r="AB30" t="s">
        <v>251</v>
      </c>
      <c r="AC30" s="56">
        <v>1436858040989050</v>
      </c>
      <c r="AD30" s="53" t="s">
        <v>430</v>
      </c>
      <c r="AE30">
        <f t="shared" ca="1" si="0"/>
        <v>4</v>
      </c>
      <c r="AF30" t="s">
        <v>251</v>
      </c>
      <c r="AG30" s="64">
        <v>42935.962604166663</v>
      </c>
      <c r="AH30" s="53" t="s">
        <v>432</v>
      </c>
      <c r="AJ30" t="s">
        <v>245</v>
      </c>
      <c r="AK30" t="s">
        <v>1450</v>
      </c>
      <c r="AL30" t="s">
        <v>987</v>
      </c>
      <c r="AM30" t="s">
        <v>1451</v>
      </c>
      <c r="AN30">
        <v>30</v>
      </c>
      <c r="AO30" t="s">
        <v>1457</v>
      </c>
      <c r="AP30" s="53" t="s">
        <v>430</v>
      </c>
      <c r="AQ30">
        <v>1401</v>
      </c>
      <c r="AR30" t="s">
        <v>253</v>
      </c>
      <c r="AU30" t="s">
        <v>251</v>
      </c>
      <c r="AW30" t="s">
        <v>245</v>
      </c>
      <c r="AX30" t="s">
        <v>1458</v>
      </c>
      <c r="AY30" t="s">
        <v>865</v>
      </c>
      <c r="AZ30">
        <v>1401</v>
      </c>
      <c r="BA30" t="s">
        <v>249</v>
      </c>
      <c r="BB30">
        <v>1391</v>
      </c>
      <c r="BC30" t="s">
        <v>253</v>
      </c>
      <c r="BG30" t="s">
        <v>245</v>
      </c>
      <c r="BH30" t="s">
        <v>1459</v>
      </c>
      <c r="BI30" t="s">
        <v>247</v>
      </c>
      <c r="BJ30" t="s">
        <v>1482</v>
      </c>
      <c r="BK30" s="53" t="s">
        <v>431</v>
      </c>
      <c r="BL30" s="56">
        <v>1436865461557410</v>
      </c>
      <c r="BM30" s="53" t="s">
        <v>431</v>
      </c>
      <c r="BN30" s="56">
        <v>1436861751273230</v>
      </c>
      <c r="BO30" s="53" t="s">
        <v>430</v>
      </c>
      <c r="BP30">
        <v>0</v>
      </c>
      <c r="BQ30" t="s">
        <v>253</v>
      </c>
    </row>
    <row r="31" spans="1:69" x14ac:dyDescent="0.25">
      <c r="A31" t="s">
        <v>245</v>
      </c>
      <c r="B31" t="s">
        <v>1133</v>
      </c>
      <c r="C31" t="s">
        <v>247</v>
      </c>
      <c r="D31" s="54" t="s">
        <v>435</v>
      </c>
      <c r="E31" s="53" t="s">
        <v>431</v>
      </c>
      <c r="F31" s="56">
        <v>1436865461557410</v>
      </c>
      <c r="G31" s="53" t="s">
        <v>431</v>
      </c>
      <c r="H31" t="s">
        <v>1130</v>
      </c>
      <c r="I31" s="53" t="s">
        <v>432</v>
      </c>
      <c r="L31" t="s">
        <v>245</v>
      </c>
      <c r="M31" t="s">
        <v>1134</v>
      </c>
      <c r="N31" t="s">
        <v>250</v>
      </c>
      <c r="O31">
        <v>1411</v>
      </c>
      <c r="P31" t="s">
        <v>251</v>
      </c>
      <c r="Q31" s="54" t="s">
        <v>435</v>
      </c>
      <c r="R31" s="53" t="s">
        <v>431</v>
      </c>
      <c r="S31" s="64">
        <v>42957.041145833333</v>
      </c>
      <c r="T31" s="53" t="s">
        <v>431</v>
      </c>
      <c r="U31" s="65" t="s">
        <v>1135</v>
      </c>
      <c r="V31" s="53" t="s">
        <v>432</v>
      </c>
      <c r="X31" t="s">
        <v>245</v>
      </c>
      <c r="Y31" t="s">
        <v>1449</v>
      </c>
      <c r="Z31" t="s">
        <v>250</v>
      </c>
      <c r="AA31">
        <v>1411</v>
      </c>
      <c r="AB31" t="s">
        <v>251</v>
      </c>
      <c r="AC31" s="56">
        <v>1436861751273230</v>
      </c>
      <c r="AD31" s="53" t="s">
        <v>430</v>
      </c>
      <c r="AE31">
        <f t="shared" ca="1" si="0"/>
        <v>3</v>
      </c>
      <c r="AF31" t="s">
        <v>251</v>
      </c>
      <c r="AG31" s="64">
        <v>42957.041145833333</v>
      </c>
      <c r="AH31" s="53" t="s">
        <v>432</v>
      </c>
      <c r="AJ31" t="s">
        <v>245</v>
      </c>
      <c r="AK31" t="s">
        <v>1450</v>
      </c>
      <c r="AL31" t="s">
        <v>987</v>
      </c>
      <c r="AM31" t="s">
        <v>1451</v>
      </c>
      <c r="AN31">
        <v>31</v>
      </c>
      <c r="AO31" t="s">
        <v>1452</v>
      </c>
      <c r="AP31" s="53" t="s">
        <v>430</v>
      </c>
      <c r="AQ31">
        <v>1411</v>
      </c>
      <c r="AR31" t="s">
        <v>253</v>
      </c>
      <c r="AU31" t="s">
        <v>251</v>
      </c>
      <c r="AW31" t="s">
        <v>245</v>
      </c>
      <c r="AX31" t="s">
        <v>1458</v>
      </c>
      <c r="AY31" t="s">
        <v>865</v>
      </c>
      <c r="AZ31">
        <v>1411</v>
      </c>
      <c r="BA31" t="s">
        <v>249</v>
      </c>
      <c r="BB31">
        <v>1401</v>
      </c>
      <c r="BC31" t="s">
        <v>253</v>
      </c>
      <c r="BG31" t="s">
        <v>245</v>
      </c>
      <c r="BH31" t="s">
        <v>1459</v>
      </c>
      <c r="BI31" t="s">
        <v>247</v>
      </c>
      <c r="BJ31" t="s">
        <v>1481</v>
      </c>
      <c r="BK31" s="53" t="s">
        <v>431</v>
      </c>
      <c r="BL31" s="54" t="s">
        <v>435</v>
      </c>
      <c r="BM31" s="53" t="s">
        <v>431</v>
      </c>
      <c r="BN31" s="56">
        <v>1436865461557410</v>
      </c>
      <c r="BO31" s="53" t="s">
        <v>430</v>
      </c>
      <c r="BP31">
        <v>1</v>
      </c>
      <c r="BQ31" t="s">
        <v>253</v>
      </c>
    </row>
    <row r="32" spans="1:69" x14ac:dyDescent="0.25">
      <c r="A32" t="s">
        <v>245</v>
      </c>
      <c r="B32" t="s">
        <v>1133</v>
      </c>
      <c r="C32" t="s">
        <v>247</v>
      </c>
      <c r="D32" s="56">
        <v>9783672234517590</v>
      </c>
      <c r="E32" s="53" t="s">
        <v>431</v>
      </c>
      <c r="F32" s="56">
        <v>1436869171841590</v>
      </c>
      <c r="G32" s="53" t="s">
        <v>431</v>
      </c>
      <c r="H32" t="s">
        <v>1130</v>
      </c>
      <c r="I32" s="53" t="s">
        <v>432</v>
      </c>
      <c r="L32" t="s">
        <v>245</v>
      </c>
      <c r="M32" t="s">
        <v>1134</v>
      </c>
      <c r="N32" t="s">
        <v>250</v>
      </c>
      <c r="O32">
        <v>1421</v>
      </c>
      <c r="P32" t="s">
        <v>251</v>
      </c>
      <c r="Q32" s="56">
        <v>9783672234517590</v>
      </c>
      <c r="R32" s="53" t="s">
        <v>431</v>
      </c>
      <c r="S32" s="64">
        <v>42978.119687500002</v>
      </c>
      <c r="T32" s="53" t="s">
        <v>431</v>
      </c>
      <c r="U32" s="65" t="s">
        <v>1135</v>
      </c>
      <c r="V32" s="53" t="s">
        <v>432</v>
      </c>
      <c r="X32" t="s">
        <v>245</v>
      </c>
      <c r="Y32" t="s">
        <v>1449</v>
      </c>
      <c r="Z32" t="s">
        <v>250</v>
      </c>
      <c r="AA32">
        <v>1421</v>
      </c>
      <c r="AB32" t="s">
        <v>251</v>
      </c>
      <c r="AC32" s="56">
        <v>1436865461557410</v>
      </c>
      <c r="AD32" s="53" t="s">
        <v>430</v>
      </c>
      <c r="AE32">
        <f t="shared" ca="1" si="0"/>
        <v>3</v>
      </c>
      <c r="AF32" t="s">
        <v>251</v>
      </c>
      <c r="AG32" s="64">
        <v>42978.119687500002</v>
      </c>
      <c r="AH32" s="53" t="s">
        <v>432</v>
      </c>
      <c r="AJ32" t="s">
        <v>245</v>
      </c>
      <c r="AK32" t="s">
        <v>1450</v>
      </c>
      <c r="AL32" t="s">
        <v>987</v>
      </c>
      <c r="AM32" t="s">
        <v>1451</v>
      </c>
      <c r="AN32">
        <v>32</v>
      </c>
      <c r="AO32" t="s">
        <v>1453</v>
      </c>
      <c r="AP32" s="53" t="s">
        <v>430</v>
      </c>
      <c r="AQ32">
        <v>1421</v>
      </c>
      <c r="AR32" t="s">
        <v>253</v>
      </c>
      <c r="AU32" t="s">
        <v>251</v>
      </c>
      <c r="AW32" t="s">
        <v>245</v>
      </c>
      <c r="AX32" t="s">
        <v>1458</v>
      </c>
      <c r="AY32" t="s">
        <v>865</v>
      </c>
      <c r="AZ32">
        <v>1421</v>
      </c>
      <c r="BA32" t="s">
        <v>249</v>
      </c>
      <c r="BB32">
        <v>1411</v>
      </c>
      <c r="BC32" t="s">
        <v>253</v>
      </c>
      <c r="BG32" t="s">
        <v>245</v>
      </c>
      <c r="BH32" t="s">
        <v>1459</v>
      </c>
      <c r="BI32" t="s">
        <v>247</v>
      </c>
      <c r="BJ32" t="s">
        <v>1480</v>
      </c>
      <c r="BK32" s="53" t="s">
        <v>431</v>
      </c>
      <c r="BL32" s="56">
        <v>9783672234517590</v>
      </c>
      <c r="BM32" s="53" t="s">
        <v>431</v>
      </c>
      <c r="BN32" s="56">
        <v>1436869171841590</v>
      </c>
      <c r="BO32" s="53" t="s">
        <v>430</v>
      </c>
      <c r="BP32">
        <v>0</v>
      </c>
      <c r="BQ32" t="s">
        <v>253</v>
      </c>
    </row>
    <row r="33" spans="1:69" x14ac:dyDescent="0.25">
      <c r="A33" t="s">
        <v>245</v>
      </c>
      <c r="B33" t="s">
        <v>1133</v>
      </c>
      <c r="C33" t="s">
        <v>247</v>
      </c>
      <c r="D33" s="56">
        <v>1312324312231210</v>
      </c>
      <c r="E33" s="53" t="s">
        <v>431</v>
      </c>
      <c r="F33" s="56">
        <v>1436872882125770</v>
      </c>
      <c r="G33" s="53" t="s">
        <v>431</v>
      </c>
      <c r="H33" t="s">
        <v>1130</v>
      </c>
      <c r="I33" s="53" t="s">
        <v>432</v>
      </c>
      <c r="L33" t="s">
        <v>245</v>
      </c>
      <c r="M33" t="s">
        <v>1134</v>
      </c>
      <c r="N33" t="s">
        <v>250</v>
      </c>
      <c r="O33">
        <v>1431</v>
      </c>
      <c r="P33" t="s">
        <v>251</v>
      </c>
      <c r="Q33" s="56">
        <v>1312324312231210</v>
      </c>
      <c r="R33" s="53" t="s">
        <v>431</v>
      </c>
      <c r="S33" s="64">
        <v>42999.198229166665</v>
      </c>
      <c r="T33" s="53" t="s">
        <v>431</v>
      </c>
      <c r="U33" s="65" t="s">
        <v>1135</v>
      </c>
      <c r="V33" s="53" t="s">
        <v>432</v>
      </c>
      <c r="X33" t="s">
        <v>245</v>
      </c>
      <c r="Y33" t="s">
        <v>1449</v>
      </c>
      <c r="Z33" t="s">
        <v>250</v>
      </c>
      <c r="AA33">
        <v>1431</v>
      </c>
      <c r="AB33" t="s">
        <v>251</v>
      </c>
      <c r="AC33" s="56">
        <v>1436869171841590</v>
      </c>
      <c r="AD33" s="53" t="s">
        <v>430</v>
      </c>
      <c r="AE33">
        <f t="shared" ca="1" si="0"/>
        <v>0</v>
      </c>
      <c r="AF33" t="s">
        <v>251</v>
      </c>
      <c r="AG33" s="64">
        <v>42999.198229166665</v>
      </c>
      <c r="AH33" s="53" t="s">
        <v>432</v>
      </c>
      <c r="AJ33" t="s">
        <v>245</v>
      </c>
      <c r="AK33" t="s">
        <v>1450</v>
      </c>
      <c r="AL33" t="s">
        <v>987</v>
      </c>
      <c r="AM33" t="s">
        <v>1451</v>
      </c>
      <c r="AN33">
        <v>33</v>
      </c>
      <c r="AO33" t="s">
        <v>1454</v>
      </c>
      <c r="AP33" s="53" t="s">
        <v>430</v>
      </c>
      <c r="AQ33">
        <v>1431</v>
      </c>
      <c r="AR33" t="s">
        <v>253</v>
      </c>
      <c r="AU33" t="s">
        <v>251</v>
      </c>
      <c r="AW33" t="s">
        <v>245</v>
      </c>
      <c r="AX33" t="s">
        <v>1458</v>
      </c>
      <c r="AY33" t="s">
        <v>865</v>
      </c>
      <c r="AZ33">
        <v>1431</v>
      </c>
      <c r="BA33" t="s">
        <v>249</v>
      </c>
      <c r="BB33">
        <v>1421</v>
      </c>
      <c r="BC33" t="s">
        <v>253</v>
      </c>
      <c r="BG33" t="s">
        <v>245</v>
      </c>
      <c r="BH33" t="s">
        <v>1459</v>
      </c>
      <c r="BI33" t="s">
        <v>247</v>
      </c>
      <c r="BJ33" t="s">
        <v>1479</v>
      </c>
      <c r="BK33" s="53" t="s">
        <v>431</v>
      </c>
      <c r="BL33" s="56">
        <v>1312324312231210</v>
      </c>
      <c r="BM33" s="53" t="s">
        <v>431</v>
      </c>
      <c r="BN33" s="56">
        <v>1436872882125770</v>
      </c>
      <c r="BO33" s="53" t="s">
        <v>430</v>
      </c>
      <c r="BP33">
        <v>1</v>
      </c>
      <c r="BQ33" t="s">
        <v>253</v>
      </c>
    </row>
    <row r="34" spans="1:69" x14ac:dyDescent="0.25">
      <c r="A34" t="s">
        <v>245</v>
      </c>
      <c r="B34" t="s">
        <v>1133</v>
      </c>
      <c r="C34" t="s">
        <v>247</v>
      </c>
      <c r="D34" s="56">
        <v>4326245645745620</v>
      </c>
      <c r="E34" s="53" t="s">
        <v>431</v>
      </c>
      <c r="F34" s="56">
        <v>1436876592409950</v>
      </c>
      <c r="G34" s="53" t="s">
        <v>431</v>
      </c>
      <c r="H34" t="s">
        <v>1131</v>
      </c>
      <c r="I34" s="53" t="s">
        <v>432</v>
      </c>
      <c r="L34" t="s">
        <v>245</v>
      </c>
      <c r="M34" t="s">
        <v>1134</v>
      </c>
      <c r="N34" t="s">
        <v>250</v>
      </c>
      <c r="O34">
        <v>1441</v>
      </c>
      <c r="P34" t="s">
        <v>251</v>
      </c>
      <c r="Q34" s="56">
        <v>4326245645745620</v>
      </c>
      <c r="R34" s="53" t="s">
        <v>431</v>
      </c>
      <c r="S34" s="64">
        <v>42949.119687500002</v>
      </c>
      <c r="T34" s="53" t="s">
        <v>431</v>
      </c>
      <c r="U34" s="65" t="s">
        <v>1135</v>
      </c>
      <c r="V34" s="53" t="s">
        <v>432</v>
      </c>
      <c r="X34" t="s">
        <v>245</v>
      </c>
      <c r="Y34" t="s">
        <v>1449</v>
      </c>
      <c r="Z34" t="s">
        <v>250</v>
      </c>
      <c r="AA34">
        <v>1441</v>
      </c>
      <c r="AB34" t="s">
        <v>251</v>
      </c>
      <c r="AC34" s="56">
        <v>1436872882125770</v>
      </c>
      <c r="AD34" s="53" t="s">
        <v>430</v>
      </c>
      <c r="AE34">
        <f t="shared" ca="1" si="0"/>
        <v>1</v>
      </c>
      <c r="AF34" t="s">
        <v>251</v>
      </c>
      <c r="AG34" s="64">
        <v>42949.119687500002</v>
      </c>
      <c r="AH34" s="53" t="s">
        <v>432</v>
      </c>
      <c r="AJ34" t="s">
        <v>245</v>
      </c>
      <c r="AK34" t="s">
        <v>1450</v>
      </c>
      <c r="AL34" t="s">
        <v>987</v>
      </c>
      <c r="AM34" t="s">
        <v>1451</v>
      </c>
      <c r="AN34">
        <v>34</v>
      </c>
      <c r="AO34" t="s">
        <v>1455</v>
      </c>
      <c r="AP34" s="53" t="s">
        <v>430</v>
      </c>
      <c r="AQ34">
        <v>1441</v>
      </c>
      <c r="AR34" t="s">
        <v>253</v>
      </c>
      <c r="AU34" t="s">
        <v>251</v>
      </c>
      <c r="AW34" t="s">
        <v>245</v>
      </c>
      <c r="AX34" t="s">
        <v>1458</v>
      </c>
      <c r="AY34" t="s">
        <v>865</v>
      </c>
      <c r="AZ34">
        <v>1441</v>
      </c>
      <c r="BA34" t="s">
        <v>249</v>
      </c>
      <c r="BB34">
        <v>1431</v>
      </c>
      <c r="BC34" t="s">
        <v>253</v>
      </c>
      <c r="BG34" t="s">
        <v>245</v>
      </c>
      <c r="BH34" t="s">
        <v>1459</v>
      </c>
      <c r="BI34" t="s">
        <v>247</v>
      </c>
      <c r="BJ34" t="s">
        <v>1478</v>
      </c>
      <c r="BK34" s="53" t="s">
        <v>431</v>
      </c>
      <c r="BL34" s="56">
        <v>4326245645745620</v>
      </c>
      <c r="BM34" s="53" t="s">
        <v>431</v>
      </c>
      <c r="BN34" s="56">
        <v>1436876592409950</v>
      </c>
      <c r="BO34" s="53" t="s">
        <v>430</v>
      </c>
      <c r="BP34">
        <v>0</v>
      </c>
      <c r="BQ34" t="s">
        <v>253</v>
      </c>
    </row>
    <row r="35" spans="1:69" x14ac:dyDescent="0.25">
      <c r="A35" t="s">
        <v>245</v>
      </c>
      <c r="B35" t="s">
        <v>1133</v>
      </c>
      <c r="C35" t="s">
        <v>247</v>
      </c>
      <c r="D35" s="56">
        <v>1453642574574250</v>
      </c>
      <c r="E35" s="53" t="s">
        <v>431</v>
      </c>
      <c r="F35" s="56">
        <v>1436880302694130</v>
      </c>
      <c r="G35" s="53" t="s">
        <v>431</v>
      </c>
      <c r="H35" t="s">
        <v>1131</v>
      </c>
      <c r="I35" s="53" t="s">
        <v>432</v>
      </c>
      <c r="L35" t="s">
        <v>245</v>
      </c>
      <c r="M35" t="s">
        <v>1134</v>
      </c>
      <c r="N35" t="s">
        <v>250</v>
      </c>
      <c r="O35">
        <v>1451</v>
      </c>
      <c r="P35" t="s">
        <v>251</v>
      </c>
      <c r="Q35" s="56">
        <v>1453642574574250</v>
      </c>
      <c r="R35" s="53" t="s">
        <v>431</v>
      </c>
      <c r="S35" s="64">
        <v>42899.041145891206</v>
      </c>
      <c r="T35" s="53" t="s">
        <v>431</v>
      </c>
      <c r="U35" s="65" t="s">
        <v>1135</v>
      </c>
      <c r="V35" s="53" t="s">
        <v>432</v>
      </c>
      <c r="X35" t="s">
        <v>245</v>
      </c>
      <c r="Y35" t="s">
        <v>1449</v>
      </c>
      <c r="Z35" t="s">
        <v>250</v>
      </c>
      <c r="AA35">
        <v>1451</v>
      </c>
      <c r="AB35" t="s">
        <v>251</v>
      </c>
      <c r="AC35" s="56">
        <v>1436876592409950</v>
      </c>
      <c r="AD35" s="53" t="s">
        <v>430</v>
      </c>
      <c r="AE35">
        <f t="shared" ca="1" si="0"/>
        <v>0</v>
      </c>
      <c r="AF35" t="s">
        <v>251</v>
      </c>
      <c r="AG35" s="64">
        <v>42899.041145891206</v>
      </c>
      <c r="AH35" s="53" t="s">
        <v>432</v>
      </c>
      <c r="AJ35" t="s">
        <v>245</v>
      </c>
      <c r="AK35" t="s">
        <v>1450</v>
      </c>
      <c r="AL35" t="s">
        <v>987</v>
      </c>
      <c r="AM35" t="s">
        <v>1451</v>
      </c>
      <c r="AN35">
        <v>35</v>
      </c>
      <c r="AO35" t="s">
        <v>1456</v>
      </c>
      <c r="AP35" s="53" t="s">
        <v>430</v>
      </c>
      <c r="AQ35">
        <v>1451</v>
      </c>
      <c r="AR35" t="s">
        <v>253</v>
      </c>
      <c r="AU35" t="s">
        <v>251</v>
      </c>
      <c r="AW35" t="s">
        <v>245</v>
      </c>
      <c r="AX35" t="s">
        <v>1458</v>
      </c>
      <c r="AY35" t="s">
        <v>865</v>
      </c>
      <c r="AZ35">
        <v>1451</v>
      </c>
      <c r="BA35" t="s">
        <v>249</v>
      </c>
      <c r="BB35">
        <v>1441</v>
      </c>
      <c r="BC35" t="s">
        <v>253</v>
      </c>
      <c r="BG35" t="s">
        <v>245</v>
      </c>
      <c r="BH35" t="s">
        <v>1459</v>
      </c>
      <c r="BI35" t="s">
        <v>247</v>
      </c>
      <c r="BJ35" t="s">
        <v>1477</v>
      </c>
      <c r="BK35" s="53" t="s">
        <v>431</v>
      </c>
      <c r="BL35" s="56">
        <v>1453642574574250</v>
      </c>
      <c r="BM35" s="53" t="s">
        <v>431</v>
      </c>
      <c r="BN35" s="56">
        <v>1436880302694130</v>
      </c>
      <c r="BO35" s="53" t="s">
        <v>430</v>
      </c>
      <c r="BP35">
        <v>1</v>
      </c>
      <c r="BQ35" t="s">
        <v>253</v>
      </c>
    </row>
    <row r="36" spans="1:69" x14ac:dyDescent="0.25">
      <c r="A36" t="s">
        <v>245</v>
      </c>
      <c r="B36" t="s">
        <v>1133</v>
      </c>
      <c r="C36" t="s">
        <v>247</v>
      </c>
      <c r="D36" s="56">
        <v>1235315473171540</v>
      </c>
      <c r="E36" s="53" t="s">
        <v>431</v>
      </c>
      <c r="F36" s="56">
        <v>1436884012978310</v>
      </c>
      <c r="G36" s="53" t="s">
        <v>431</v>
      </c>
      <c r="H36" t="s">
        <v>1132</v>
      </c>
      <c r="I36" s="53" t="s">
        <v>432</v>
      </c>
      <c r="L36" t="s">
        <v>245</v>
      </c>
      <c r="M36" t="s">
        <v>1134</v>
      </c>
      <c r="N36" t="s">
        <v>250</v>
      </c>
      <c r="O36">
        <v>1461</v>
      </c>
      <c r="P36" t="s">
        <v>251</v>
      </c>
      <c r="Q36" s="56">
        <v>1235315473171540</v>
      </c>
      <c r="R36" s="53" t="s">
        <v>431</v>
      </c>
      <c r="S36" s="64">
        <v>42848.962604282409</v>
      </c>
      <c r="T36" s="53" t="s">
        <v>431</v>
      </c>
      <c r="U36" s="65" t="s">
        <v>1135</v>
      </c>
      <c r="V36" s="53" t="s">
        <v>432</v>
      </c>
      <c r="X36" t="s">
        <v>245</v>
      </c>
      <c r="Y36" t="s">
        <v>1449</v>
      </c>
      <c r="Z36" t="s">
        <v>250</v>
      </c>
      <c r="AA36">
        <v>1461</v>
      </c>
      <c r="AB36" t="s">
        <v>251</v>
      </c>
      <c r="AC36" s="56">
        <v>1436880302694130</v>
      </c>
      <c r="AD36" s="53" t="s">
        <v>430</v>
      </c>
      <c r="AE36">
        <f t="shared" ca="1" si="0"/>
        <v>0</v>
      </c>
      <c r="AF36" t="s">
        <v>251</v>
      </c>
      <c r="AG36" s="64">
        <v>42848.962604282409</v>
      </c>
      <c r="AH36" s="53" t="s">
        <v>432</v>
      </c>
      <c r="AJ36" t="s">
        <v>245</v>
      </c>
      <c r="AK36" t="s">
        <v>1450</v>
      </c>
      <c r="AL36" t="s">
        <v>987</v>
      </c>
      <c r="AM36" t="s">
        <v>1451</v>
      </c>
      <c r="AN36">
        <v>36</v>
      </c>
      <c r="AO36" t="s">
        <v>1457</v>
      </c>
      <c r="AP36" s="53" t="s">
        <v>430</v>
      </c>
      <c r="AQ36">
        <v>1461</v>
      </c>
      <c r="AR36" t="s">
        <v>253</v>
      </c>
      <c r="AU36" t="s">
        <v>251</v>
      </c>
      <c r="AW36" t="s">
        <v>245</v>
      </c>
      <c r="AX36" t="s">
        <v>1458</v>
      </c>
      <c r="AY36" t="s">
        <v>865</v>
      </c>
      <c r="AZ36">
        <v>1461</v>
      </c>
      <c r="BA36" t="s">
        <v>249</v>
      </c>
      <c r="BB36">
        <v>1451</v>
      </c>
      <c r="BC36" t="s">
        <v>253</v>
      </c>
      <c r="BG36" t="s">
        <v>245</v>
      </c>
      <c r="BH36" t="s">
        <v>1459</v>
      </c>
      <c r="BI36" t="s">
        <v>247</v>
      </c>
      <c r="BJ36" t="s">
        <v>1476</v>
      </c>
      <c r="BK36" s="53" t="s">
        <v>431</v>
      </c>
      <c r="BL36" s="56">
        <v>1235315473171540</v>
      </c>
      <c r="BM36" s="53" t="s">
        <v>431</v>
      </c>
      <c r="BN36" s="56">
        <v>1436884012978310</v>
      </c>
      <c r="BO36" s="53" t="s">
        <v>430</v>
      </c>
      <c r="BP36">
        <v>0</v>
      </c>
      <c r="BQ36" t="s">
        <v>253</v>
      </c>
    </row>
    <row r="37" spans="1:69" x14ac:dyDescent="0.25">
      <c r="A37" t="s">
        <v>245</v>
      </c>
      <c r="B37" t="s">
        <v>1133</v>
      </c>
      <c r="C37" t="s">
        <v>247</v>
      </c>
      <c r="D37" s="56">
        <v>1016988371768830</v>
      </c>
      <c r="E37" s="53" t="s">
        <v>431</v>
      </c>
      <c r="F37" s="56">
        <v>1436887723262490</v>
      </c>
      <c r="G37" s="53" t="s">
        <v>431</v>
      </c>
      <c r="H37" t="s">
        <v>1130</v>
      </c>
      <c r="I37" s="53" t="s">
        <v>432</v>
      </c>
      <c r="L37" t="s">
        <v>245</v>
      </c>
      <c r="M37" t="s">
        <v>1134</v>
      </c>
      <c r="N37" t="s">
        <v>250</v>
      </c>
      <c r="O37">
        <v>1471</v>
      </c>
      <c r="P37" t="s">
        <v>251</v>
      </c>
      <c r="Q37" s="56">
        <v>1016988371768830</v>
      </c>
      <c r="R37" s="53" t="s">
        <v>431</v>
      </c>
      <c r="S37" s="64">
        <v>42798.884062673613</v>
      </c>
      <c r="T37" s="53" t="s">
        <v>431</v>
      </c>
      <c r="U37" s="65" t="s">
        <v>1135</v>
      </c>
      <c r="V37" s="53" t="s">
        <v>432</v>
      </c>
      <c r="X37" t="s">
        <v>245</v>
      </c>
      <c r="Y37" t="s">
        <v>1449</v>
      </c>
      <c r="Z37" t="s">
        <v>250</v>
      </c>
      <c r="AA37">
        <v>1471</v>
      </c>
      <c r="AB37" t="s">
        <v>251</v>
      </c>
      <c r="AC37" s="56">
        <v>1436884012978310</v>
      </c>
      <c r="AD37" s="53" t="s">
        <v>430</v>
      </c>
      <c r="AE37">
        <f t="shared" ca="1" si="0"/>
        <v>3</v>
      </c>
      <c r="AF37" t="s">
        <v>251</v>
      </c>
      <c r="AG37" s="64">
        <v>42798.884062673613</v>
      </c>
      <c r="AH37" s="53" t="s">
        <v>432</v>
      </c>
      <c r="AJ37" t="s">
        <v>245</v>
      </c>
      <c r="AK37" t="s">
        <v>1450</v>
      </c>
      <c r="AL37" t="s">
        <v>987</v>
      </c>
      <c r="AM37" t="s">
        <v>1451</v>
      </c>
      <c r="AN37">
        <v>37</v>
      </c>
      <c r="AO37" t="s">
        <v>1452</v>
      </c>
      <c r="AP37" s="53" t="s">
        <v>430</v>
      </c>
      <c r="AQ37">
        <v>1471</v>
      </c>
      <c r="AR37" t="s">
        <v>253</v>
      </c>
      <c r="AU37" t="s">
        <v>251</v>
      </c>
      <c r="AW37" t="s">
        <v>245</v>
      </c>
      <c r="AX37" t="s">
        <v>1458</v>
      </c>
      <c r="AY37" t="s">
        <v>865</v>
      </c>
      <c r="AZ37">
        <v>1471</v>
      </c>
      <c r="BA37" t="s">
        <v>249</v>
      </c>
      <c r="BB37">
        <v>1461</v>
      </c>
      <c r="BC37" t="s">
        <v>253</v>
      </c>
      <c r="BG37" t="s">
        <v>245</v>
      </c>
      <c r="BH37" t="s">
        <v>1459</v>
      </c>
      <c r="BI37" t="s">
        <v>247</v>
      </c>
      <c r="BJ37" t="s">
        <v>1475</v>
      </c>
      <c r="BK37" s="53" t="s">
        <v>431</v>
      </c>
      <c r="BL37" s="56">
        <v>1016988371768830</v>
      </c>
      <c r="BM37" s="53" t="s">
        <v>431</v>
      </c>
      <c r="BN37" s="56">
        <v>1436887723262490</v>
      </c>
      <c r="BO37" s="53" t="s">
        <v>430</v>
      </c>
      <c r="BP37">
        <v>1</v>
      </c>
      <c r="BQ37" t="s">
        <v>253</v>
      </c>
    </row>
    <row r="38" spans="1:69" x14ac:dyDescent="0.25">
      <c r="A38" t="s">
        <v>245</v>
      </c>
      <c r="B38" t="s">
        <v>1133</v>
      </c>
      <c r="C38" t="s">
        <v>247</v>
      </c>
      <c r="D38" s="56">
        <v>7986612270366120</v>
      </c>
      <c r="E38" s="53" t="s">
        <v>431</v>
      </c>
      <c r="F38" s="56">
        <v>1436891433546670</v>
      </c>
      <c r="G38" s="53" t="s">
        <v>431</v>
      </c>
      <c r="H38" t="s">
        <v>1130</v>
      </c>
      <c r="I38" s="53" t="s">
        <v>432</v>
      </c>
      <c r="L38" t="s">
        <v>245</v>
      </c>
      <c r="M38" t="s">
        <v>1134</v>
      </c>
      <c r="N38" t="s">
        <v>250</v>
      </c>
      <c r="O38">
        <v>1481</v>
      </c>
      <c r="P38" t="s">
        <v>251</v>
      </c>
      <c r="Q38" s="56">
        <v>7986612270366120</v>
      </c>
      <c r="R38" s="53" t="s">
        <v>431</v>
      </c>
      <c r="S38" s="64">
        <v>42748.805521064816</v>
      </c>
      <c r="T38" s="53" t="s">
        <v>431</v>
      </c>
      <c r="U38" s="65" t="s">
        <v>1135</v>
      </c>
      <c r="V38" s="53" t="s">
        <v>432</v>
      </c>
      <c r="X38" t="s">
        <v>245</v>
      </c>
      <c r="Y38" t="s">
        <v>1449</v>
      </c>
      <c r="Z38" t="s">
        <v>250</v>
      </c>
      <c r="AA38">
        <v>1481</v>
      </c>
      <c r="AB38" t="s">
        <v>251</v>
      </c>
      <c r="AC38" s="56">
        <v>1436887723262490</v>
      </c>
      <c r="AD38" s="53" t="s">
        <v>430</v>
      </c>
      <c r="AE38">
        <f t="shared" ca="1" si="0"/>
        <v>0</v>
      </c>
      <c r="AF38" t="s">
        <v>251</v>
      </c>
      <c r="AG38" s="64">
        <v>42748.805521064816</v>
      </c>
      <c r="AH38" s="53" t="s">
        <v>432</v>
      </c>
      <c r="AJ38" t="s">
        <v>245</v>
      </c>
      <c r="AK38" t="s">
        <v>1450</v>
      </c>
      <c r="AL38" t="s">
        <v>987</v>
      </c>
      <c r="AM38" t="s">
        <v>1451</v>
      </c>
      <c r="AN38">
        <v>38</v>
      </c>
      <c r="AO38" t="s">
        <v>1453</v>
      </c>
      <c r="AP38" s="53" t="s">
        <v>430</v>
      </c>
      <c r="AQ38">
        <v>1481</v>
      </c>
      <c r="AR38" t="s">
        <v>253</v>
      </c>
      <c r="AU38" t="s">
        <v>251</v>
      </c>
      <c r="AW38" t="s">
        <v>245</v>
      </c>
      <c r="AX38" t="s">
        <v>1458</v>
      </c>
      <c r="AY38" t="s">
        <v>865</v>
      </c>
      <c r="AZ38">
        <v>1481</v>
      </c>
      <c r="BA38" t="s">
        <v>249</v>
      </c>
      <c r="BB38">
        <v>1471</v>
      </c>
      <c r="BC38" t="s">
        <v>253</v>
      </c>
      <c r="BG38" t="s">
        <v>245</v>
      </c>
      <c r="BH38" t="s">
        <v>1459</v>
      </c>
      <c r="BI38" t="s">
        <v>247</v>
      </c>
      <c r="BJ38" t="s">
        <v>1474</v>
      </c>
      <c r="BK38" s="53" t="s">
        <v>431</v>
      </c>
      <c r="BL38" s="56">
        <v>7986612270366120</v>
      </c>
      <c r="BM38" s="53" t="s">
        <v>431</v>
      </c>
      <c r="BN38" s="56">
        <v>1436891433546670</v>
      </c>
      <c r="BO38" s="53" t="s">
        <v>430</v>
      </c>
      <c r="BP38">
        <v>0</v>
      </c>
      <c r="BQ38" t="s">
        <v>253</v>
      </c>
    </row>
    <row r="39" spans="1:69" x14ac:dyDescent="0.25">
      <c r="A39" t="s">
        <v>245</v>
      </c>
      <c r="B39" t="s">
        <v>1133</v>
      </c>
      <c r="C39" t="s">
        <v>247</v>
      </c>
      <c r="D39" s="56">
        <v>1436898854115030</v>
      </c>
      <c r="E39" s="53" t="s">
        <v>431</v>
      </c>
      <c r="F39" s="56">
        <v>1436895143830850</v>
      </c>
      <c r="G39" s="53" t="s">
        <v>431</v>
      </c>
      <c r="H39" t="s">
        <v>1130</v>
      </c>
      <c r="I39" s="53" t="s">
        <v>432</v>
      </c>
      <c r="L39" t="s">
        <v>245</v>
      </c>
      <c r="M39" t="s">
        <v>1134</v>
      </c>
      <c r="N39" t="s">
        <v>250</v>
      </c>
      <c r="O39">
        <v>1491</v>
      </c>
      <c r="P39" t="s">
        <v>251</v>
      </c>
      <c r="Q39" s="56">
        <v>1436898854115030</v>
      </c>
      <c r="R39" s="53" t="s">
        <v>431</v>
      </c>
      <c r="S39" s="64">
        <v>42698.72697945602</v>
      </c>
      <c r="T39" s="53" t="s">
        <v>431</v>
      </c>
      <c r="U39" s="65" t="s">
        <v>1135</v>
      </c>
      <c r="V39" s="53" t="s">
        <v>432</v>
      </c>
      <c r="X39" t="s">
        <v>245</v>
      </c>
      <c r="Y39" t="s">
        <v>1449</v>
      </c>
      <c r="Z39" t="s">
        <v>250</v>
      </c>
      <c r="AA39">
        <v>1491</v>
      </c>
      <c r="AB39" t="s">
        <v>251</v>
      </c>
      <c r="AC39" s="56">
        <v>1436891433546670</v>
      </c>
      <c r="AD39" s="53" t="s">
        <v>430</v>
      </c>
      <c r="AE39">
        <f t="shared" ca="1" si="0"/>
        <v>5</v>
      </c>
      <c r="AF39" t="s">
        <v>251</v>
      </c>
      <c r="AG39" s="64">
        <v>42698.72697945602</v>
      </c>
      <c r="AH39" s="53" t="s">
        <v>432</v>
      </c>
      <c r="AJ39" t="s">
        <v>245</v>
      </c>
      <c r="AK39" t="s">
        <v>1450</v>
      </c>
      <c r="AL39" t="s">
        <v>987</v>
      </c>
      <c r="AM39" t="s">
        <v>1451</v>
      </c>
      <c r="AN39">
        <v>39</v>
      </c>
      <c r="AO39" t="s">
        <v>1454</v>
      </c>
      <c r="AP39" s="53" t="s">
        <v>430</v>
      </c>
      <c r="AQ39">
        <v>1491</v>
      </c>
      <c r="AR39" t="s">
        <v>253</v>
      </c>
      <c r="AU39" t="s">
        <v>251</v>
      </c>
      <c r="AW39" t="s">
        <v>245</v>
      </c>
      <c r="AX39" t="s">
        <v>1458</v>
      </c>
      <c r="AY39" t="s">
        <v>865</v>
      </c>
      <c r="AZ39">
        <v>1491</v>
      </c>
      <c r="BA39" t="s">
        <v>249</v>
      </c>
      <c r="BB39">
        <v>1481</v>
      </c>
      <c r="BC39" t="s">
        <v>253</v>
      </c>
      <c r="BG39" t="s">
        <v>245</v>
      </c>
      <c r="BH39" t="s">
        <v>1459</v>
      </c>
      <c r="BI39" t="s">
        <v>247</v>
      </c>
      <c r="BJ39" t="s">
        <v>1473</v>
      </c>
      <c r="BK39" s="53" t="s">
        <v>431</v>
      </c>
      <c r="BL39" s="56">
        <v>1436898854115030</v>
      </c>
      <c r="BM39" s="53" t="s">
        <v>431</v>
      </c>
      <c r="BN39" s="56">
        <v>1436895143830850</v>
      </c>
      <c r="BO39" s="53" t="s">
        <v>430</v>
      </c>
      <c r="BP39">
        <v>1</v>
      </c>
      <c r="BQ39" t="s">
        <v>253</v>
      </c>
    </row>
    <row r="40" spans="1:69" x14ac:dyDescent="0.25">
      <c r="A40" t="s">
        <v>245</v>
      </c>
      <c r="B40" t="s">
        <v>1133</v>
      </c>
      <c r="C40" t="s">
        <v>247</v>
      </c>
      <c r="D40" s="56">
        <v>1436902564399210</v>
      </c>
      <c r="E40" s="53" t="s">
        <v>431</v>
      </c>
      <c r="F40" s="56">
        <v>1436898854115030</v>
      </c>
      <c r="G40" s="53" t="s">
        <v>431</v>
      </c>
      <c r="H40" t="s">
        <v>1131</v>
      </c>
      <c r="I40" s="53" t="s">
        <v>432</v>
      </c>
      <c r="L40" t="s">
        <v>245</v>
      </c>
      <c r="M40" t="s">
        <v>1134</v>
      </c>
      <c r="N40" t="s">
        <v>250</v>
      </c>
      <c r="O40">
        <v>1501</v>
      </c>
      <c r="P40" t="s">
        <v>251</v>
      </c>
      <c r="Q40" s="56">
        <v>1436902564399210</v>
      </c>
      <c r="R40" s="53" t="s">
        <v>431</v>
      </c>
      <c r="S40" s="64">
        <v>42648.648437847223</v>
      </c>
      <c r="T40" s="53" t="s">
        <v>431</v>
      </c>
      <c r="U40" s="65" t="s">
        <v>1135</v>
      </c>
      <c r="V40" s="53" t="s">
        <v>432</v>
      </c>
      <c r="X40" t="s">
        <v>245</v>
      </c>
      <c r="Y40" t="s">
        <v>1449</v>
      </c>
      <c r="Z40" t="s">
        <v>250</v>
      </c>
      <c r="AA40">
        <v>1501</v>
      </c>
      <c r="AB40" t="s">
        <v>251</v>
      </c>
      <c r="AC40" s="56">
        <v>1436895143830850</v>
      </c>
      <c r="AD40" s="53" t="s">
        <v>430</v>
      </c>
      <c r="AE40">
        <f t="shared" ca="1" si="0"/>
        <v>0</v>
      </c>
      <c r="AF40" t="s">
        <v>251</v>
      </c>
      <c r="AG40" s="64">
        <v>42648.648437847223</v>
      </c>
      <c r="AH40" s="53" t="s">
        <v>432</v>
      </c>
      <c r="AJ40" t="s">
        <v>245</v>
      </c>
      <c r="AK40" t="s">
        <v>1450</v>
      </c>
      <c r="AL40" t="s">
        <v>987</v>
      </c>
      <c r="AM40" t="s">
        <v>1451</v>
      </c>
      <c r="AN40">
        <v>40</v>
      </c>
      <c r="AO40" t="s">
        <v>1455</v>
      </c>
      <c r="AP40" s="53" t="s">
        <v>430</v>
      </c>
      <c r="AQ40">
        <v>1501</v>
      </c>
      <c r="AR40" t="s">
        <v>253</v>
      </c>
      <c r="AU40" t="s">
        <v>251</v>
      </c>
      <c r="AW40" t="s">
        <v>245</v>
      </c>
      <c r="AX40" t="s">
        <v>1458</v>
      </c>
      <c r="AY40" t="s">
        <v>865</v>
      </c>
      <c r="AZ40">
        <v>1501</v>
      </c>
      <c r="BA40" t="s">
        <v>249</v>
      </c>
      <c r="BB40">
        <v>1491</v>
      </c>
      <c r="BC40" t="s">
        <v>253</v>
      </c>
      <c r="BG40" t="s">
        <v>245</v>
      </c>
      <c r="BH40" t="s">
        <v>1459</v>
      </c>
      <c r="BI40" t="s">
        <v>247</v>
      </c>
      <c r="BJ40" t="s">
        <v>1472</v>
      </c>
      <c r="BK40" s="53" t="s">
        <v>431</v>
      </c>
      <c r="BL40" s="56">
        <v>1436902564399210</v>
      </c>
      <c r="BM40" s="53" t="s">
        <v>431</v>
      </c>
      <c r="BN40" s="56">
        <v>1436898854115030</v>
      </c>
      <c r="BO40" s="53" t="s">
        <v>430</v>
      </c>
      <c r="BP40">
        <v>0</v>
      </c>
      <c r="BQ40" t="s">
        <v>253</v>
      </c>
    </row>
    <row r="41" spans="1:69" x14ac:dyDescent="0.25">
      <c r="A41" t="s">
        <v>245</v>
      </c>
      <c r="B41" t="s">
        <v>1133</v>
      </c>
      <c r="C41" t="s">
        <v>247</v>
      </c>
      <c r="D41" s="56">
        <v>2324129689735130</v>
      </c>
      <c r="E41" s="53" t="s">
        <v>431</v>
      </c>
      <c r="F41" s="56">
        <v>1436902564399210</v>
      </c>
      <c r="G41" s="53" t="s">
        <v>431</v>
      </c>
      <c r="H41" t="s">
        <v>1131</v>
      </c>
      <c r="I41" s="53" t="s">
        <v>432</v>
      </c>
      <c r="L41" t="s">
        <v>245</v>
      </c>
      <c r="M41" t="s">
        <v>1134</v>
      </c>
      <c r="N41" t="s">
        <v>250</v>
      </c>
      <c r="O41">
        <v>1511</v>
      </c>
      <c r="P41" t="s">
        <v>251</v>
      </c>
      <c r="Q41" s="56">
        <v>2324129689735130</v>
      </c>
      <c r="R41" s="53" t="s">
        <v>431</v>
      </c>
      <c r="S41" s="64">
        <v>42598.569896238427</v>
      </c>
      <c r="T41" s="53" t="s">
        <v>431</v>
      </c>
      <c r="U41" s="65" t="s">
        <v>1135</v>
      </c>
      <c r="V41" s="53" t="s">
        <v>432</v>
      </c>
      <c r="X41" t="s">
        <v>245</v>
      </c>
      <c r="Y41" t="s">
        <v>1449</v>
      </c>
      <c r="Z41" t="s">
        <v>250</v>
      </c>
      <c r="AA41">
        <v>1511</v>
      </c>
      <c r="AB41" t="s">
        <v>251</v>
      </c>
      <c r="AC41" s="56">
        <v>1436898854115030</v>
      </c>
      <c r="AD41" s="53" t="s">
        <v>430</v>
      </c>
      <c r="AE41">
        <f t="shared" ca="1" si="0"/>
        <v>5</v>
      </c>
      <c r="AF41" t="s">
        <v>251</v>
      </c>
      <c r="AG41" s="64">
        <v>42598.569896238427</v>
      </c>
      <c r="AH41" s="53" t="s">
        <v>432</v>
      </c>
      <c r="AJ41" t="s">
        <v>245</v>
      </c>
      <c r="AK41" t="s">
        <v>1450</v>
      </c>
      <c r="AL41" t="s">
        <v>987</v>
      </c>
      <c r="AM41" t="s">
        <v>1451</v>
      </c>
      <c r="AN41">
        <v>41</v>
      </c>
      <c r="AO41" t="s">
        <v>1456</v>
      </c>
      <c r="AP41" s="53" t="s">
        <v>430</v>
      </c>
      <c r="AQ41">
        <v>1511</v>
      </c>
      <c r="AR41" t="s">
        <v>253</v>
      </c>
      <c r="AU41" t="s">
        <v>251</v>
      </c>
      <c r="AW41" t="s">
        <v>245</v>
      </c>
      <c r="AX41" t="s">
        <v>1458</v>
      </c>
      <c r="AY41" t="s">
        <v>865</v>
      </c>
      <c r="AZ41">
        <v>1511</v>
      </c>
      <c r="BA41" t="s">
        <v>249</v>
      </c>
      <c r="BB41">
        <v>1501</v>
      </c>
      <c r="BC41" t="s">
        <v>253</v>
      </c>
      <c r="BG41" t="s">
        <v>245</v>
      </c>
      <c r="BH41" t="s">
        <v>1459</v>
      </c>
      <c r="BI41" t="s">
        <v>247</v>
      </c>
      <c r="BJ41" t="s">
        <v>1471</v>
      </c>
      <c r="BK41" s="53" t="s">
        <v>431</v>
      </c>
      <c r="BL41" s="56">
        <v>2324129689735130</v>
      </c>
      <c r="BM41" s="53" t="s">
        <v>431</v>
      </c>
      <c r="BN41" s="56">
        <v>1436902564399210</v>
      </c>
      <c r="BO41" s="53" t="s">
        <v>430</v>
      </c>
      <c r="BP41">
        <v>1</v>
      </c>
      <c r="BQ41" t="s">
        <v>253</v>
      </c>
    </row>
    <row r="42" spans="1:69" x14ac:dyDescent="0.25">
      <c r="A42" t="s">
        <v>245</v>
      </c>
      <c r="B42" t="s">
        <v>1133</v>
      </c>
      <c r="C42" t="s">
        <v>247</v>
      </c>
      <c r="D42" s="56">
        <v>2324129682344350</v>
      </c>
      <c r="E42" s="53" t="s">
        <v>431</v>
      </c>
      <c r="F42" s="56">
        <v>2324129689735130</v>
      </c>
      <c r="G42" s="53" t="s">
        <v>431</v>
      </c>
      <c r="H42" t="s">
        <v>1132</v>
      </c>
      <c r="I42" s="53" t="s">
        <v>432</v>
      </c>
      <c r="L42" t="s">
        <v>245</v>
      </c>
      <c r="M42" t="s">
        <v>1134</v>
      </c>
      <c r="N42" t="s">
        <v>250</v>
      </c>
      <c r="O42">
        <v>1521</v>
      </c>
      <c r="P42" t="s">
        <v>251</v>
      </c>
      <c r="Q42" s="56">
        <v>2324129682344350</v>
      </c>
      <c r="R42" s="53" t="s">
        <v>431</v>
      </c>
      <c r="S42" s="64">
        <v>42548.49135462963</v>
      </c>
      <c r="T42" s="53" t="s">
        <v>431</v>
      </c>
      <c r="U42" s="65" t="s">
        <v>1135</v>
      </c>
      <c r="V42" s="53" t="s">
        <v>432</v>
      </c>
      <c r="X42" t="s">
        <v>245</v>
      </c>
      <c r="Y42" t="s">
        <v>1449</v>
      </c>
      <c r="Z42" t="s">
        <v>250</v>
      </c>
      <c r="AA42">
        <v>1521</v>
      </c>
      <c r="AB42" t="s">
        <v>251</v>
      </c>
      <c r="AC42" s="56">
        <v>1436902564399210</v>
      </c>
      <c r="AD42" s="53" t="s">
        <v>430</v>
      </c>
      <c r="AE42">
        <f t="shared" ca="1" si="0"/>
        <v>3</v>
      </c>
      <c r="AF42" t="s">
        <v>251</v>
      </c>
      <c r="AG42" s="64">
        <v>42548.49135462963</v>
      </c>
      <c r="AH42" s="53" t="s">
        <v>432</v>
      </c>
      <c r="AJ42" t="s">
        <v>245</v>
      </c>
      <c r="AK42" t="s">
        <v>1450</v>
      </c>
      <c r="AL42" t="s">
        <v>987</v>
      </c>
      <c r="AM42" t="s">
        <v>1451</v>
      </c>
      <c r="AN42">
        <v>42</v>
      </c>
      <c r="AO42" t="s">
        <v>1457</v>
      </c>
      <c r="AP42" s="53" t="s">
        <v>430</v>
      </c>
      <c r="AQ42">
        <v>1521</v>
      </c>
      <c r="AR42" t="s">
        <v>253</v>
      </c>
      <c r="AU42" t="s">
        <v>251</v>
      </c>
      <c r="AW42" t="s">
        <v>245</v>
      </c>
      <c r="AX42" t="s">
        <v>1458</v>
      </c>
      <c r="AY42" t="s">
        <v>865</v>
      </c>
      <c r="AZ42">
        <v>1521</v>
      </c>
      <c r="BA42" t="s">
        <v>249</v>
      </c>
      <c r="BB42">
        <v>1511</v>
      </c>
      <c r="BC42" t="s">
        <v>253</v>
      </c>
      <c r="BG42" t="s">
        <v>245</v>
      </c>
      <c r="BH42" t="s">
        <v>1459</v>
      </c>
      <c r="BI42" t="s">
        <v>247</v>
      </c>
      <c r="BJ42" t="s">
        <v>1470</v>
      </c>
      <c r="BK42" s="53" t="s">
        <v>431</v>
      </c>
      <c r="BL42" s="56">
        <v>2324129682344350</v>
      </c>
      <c r="BM42" s="53" t="s">
        <v>431</v>
      </c>
      <c r="BN42" s="56">
        <v>2324129689735130</v>
      </c>
      <c r="BO42" s="53" t="s">
        <v>430</v>
      </c>
      <c r="BP42">
        <v>0</v>
      </c>
      <c r="BQ42" t="s">
        <v>253</v>
      </c>
    </row>
    <row r="43" spans="1:69" x14ac:dyDescent="0.25">
      <c r="A43" t="s">
        <v>245</v>
      </c>
      <c r="B43" t="s">
        <v>1133</v>
      </c>
      <c r="C43" t="s">
        <v>247</v>
      </c>
      <c r="D43" s="56">
        <v>2324129674953570</v>
      </c>
      <c r="E43" s="53" t="s">
        <v>431</v>
      </c>
      <c r="F43" s="56">
        <v>2324129682344350</v>
      </c>
      <c r="G43" s="53" t="s">
        <v>431</v>
      </c>
      <c r="H43" t="s">
        <v>1130</v>
      </c>
      <c r="I43" s="53" t="s">
        <v>432</v>
      </c>
      <c r="L43" t="s">
        <v>245</v>
      </c>
      <c r="M43" t="s">
        <v>1134</v>
      </c>
      <c r="N43" t="s">
        <v>250</v>
      </c>
      <c r="O43">
        <v>1531</v>
      </c>
      <c r="P43" t="s">
        <v>251</v>
      </c>
      <c r="Q43" s="56">
        <v>2324129674953570</v>
      </c>
      <c r="R43" s="53" t="s">
        <v>431</v>
      </c>
      <c r="S43" s="64">
        <v>42498.412813020834</v>
      </c>
      <c r="T43" s="53" t="s">
        <v>431</v>
      </c>
      <c r="U43" s="65" t="s">
        <v>1135</v>
      </c>
      <c r="V43" s="53" t="s">
        <v>432</v>
      </c>
      <c r="X43" t="s">
        <v>245</v>
      </c>
      <c r="Y43" t="s">
        <v>1449</v>
      </c>
      <c r="Z43" t="s">
        <v>250</v>
      </c>
      <c r="AA43">
        <v>1531</v>
      </c>
      <c r="AB43" t="s">
        <v>251</v>
      </c>
      <c r="AC43" s="56">
        <v>2324129689735130</v>
      </c>
      <c r="AD43" s="53" t="s">
        <v>430</v>
      </c>
      <c r="AE43">
        <f t="shared" ca="1" si="0"/>
        <v>4</v>
      </c>
      <c r="AF43" t="s">
        <v>251</v>
      </c>
      <c r="AG43" s="64">
        <v>42498.412813020834</v>
      </c>
      <c r="AH43" s="53" t="s">
        <v>432</v>
      </c>
      <c r="AJ43" t="s">
        <v>245</v>
      </c>
      <c r="AK43" t="s">
        <v>1450</v>
      </c>
      <c r="AL43" t="s">
        <v>987</v>
      </c>
      <c r="AM43" t="s">
        <v>1451</v>
      </c>
      <c r="AN43">
        <v>43</v>
      </c>
      <c r="AO43" t="s">
        <v>1452</v>
      </c>
      <c r="AP43" s="53" t="s">
        <v>430</v>
      </c>
      <c r="AQ43">
        <v>1531</v>
      </c>
      <c r="AR43" t="s">
        <v>253</v>
      </c>
      <c r="AU43" t="s">
        <v>251</v>
      </c>
      <c r="AW43" t="s">
        <v>245</v>
      </c>
      <c r="AX43" t="s">
        <v>1458</v>
      </c>
      <c r="AY43" t="s">
        <v>865</v>
      </c>
      <c r="AZ43">
        <v>1531</v>
      </c>
      <c r="BA43" t="s">
        <v>249</v>
      </c>
      <c r="BB43">
        <v>1521</v>
      </c>
      <c r="BC43" t="s">
        <v>253</v>
      </c>
      <c r="BG43" t="s">
        <v>245</v>
      </c>
      <c r="BH43" t="s">
        <v>1459</v>
      </c>
      <c r="BI43" t="s">
        <v>247</v>
      </c>
      <c r="BJ43" t="s">
        <v>1469</v>
      </c>
      <c r="BK43" s="53" t="s">
        <v>431</v>
      </c>
      <c r="BL43" s="56">
        <v>2324129674953570</v>
      </c>
      <c r="BM43" s="53" t="s">
        <v>431</v>
      </c>
      <c r="BN43" s="56">
        <v>2324129682344350</v>
      </c>
      <c r="BO43" s="53" t="s">
        <v>430</v>
      </c>
      <c r="BP43">
        <v>1</v>
      </c>
      <c r="BQ43" t="s">
        <v>253</v>
      </c>
    </row>
    <row r="44" spans="1:69" x14ac:dyDescent="0.25">
      <c r="A44" t="s">
        <v>245</v>
      </c>
      <c r="B44" t="s">
        <v>1133</v>
      </c>
      <c r="C44" t="s">
        <v>247</v>
      </c>
      <c r="D44" s="56">
        <v>2324129667562790</v>
      </c>
      <c r="E44" s="53" t="s">
        <v>431</v>
      </c>
      <c r="F44" s="56">
        <v>2324129674953570</v>
      </c>
      <c r="G44" s="53" t="s">
        <v>431</v>
      </c>
      <c r="H44" t="s">
        <v>1130</v>
      </c>
      <c r="I44" s="53" t="s">
        <v>432</v>
      </c>
      <c r="L44" t="s">
        <v>245</v>
      </c>
      <c r="M44" t="s">
        <v>1134</v>
      </c>
      <c r="N44" t="s">
        <v>250</v>
      </c>
      <c r="O44">
        <v>1541</v>
      </c>
      <c r="P44" t="s">
        <v>251</v>
      </c>
      <c r="Q44" s="56">
        <v>2324129667562790</v>
      </c>
      <c r="R44" s="53" t="s">
        <v>431</v>
      </c>
      <c r="S44" s="64">
        <v>42448.334271412037</v>
      </c>
      <c r="T44" s="53" t="s">
        <v>431</v>
      </c>
      <c r="U44" s="65" t="s">
        <v>1135</v>
      </c>
      <c r="V44" s="53" t="s">
        <v>432</v>
      </c>
      <c r="X44" t="s">
        <v>245</v>
      </c>
      <c r="Y44" t="s">
        <v>1449</v>
      </c>
      <c r="Z44" t="s">
        <v>250</v>
      </c>
      <c r="AA44">
        <v>1541</v>
      </c>
      <c r="AB44" t="s">
        <v>251</v>
      </c>
      <c r="AC44" s="56">
        <v>2324129682344350</v>
      </c>
      <c r="AD44" s="53" t="s">
        <v>430</v>
      </c>
      <c r="AE44">
        <f t="shared" ca="1" si="0"/>
        <v>1</v>
      </c>
      <c r="AF44" t="s">
        <v>251</v>
      </c>
      <c r="AG44" s="64">
        <v>42448.334271412037</v>
      </c>
      <c r="AH44" s="53" t="s">
        <v>432</v>
      </c>
      <c r="AJ44" t="s">
        <v>245</v>
      </c>
      <c r="AK44" t="s">
        <v>1450</v>
      </c>
      <c r="AL44" t="s">
        <v>987</v>
      </c>
      <c r="AM44" t="s">
        <v>1451</v>
      </c>
      <c r="AN44">
        <v>44</v>
      </c>
      <c r="AO44" t="s">
        <v>1453</v>
      </c>
      <c r="AP44" s="53" t="s">
        <v>430</v>
      </c>
      <c r="AQ44">
        <v>1541</v>
      </c>
      <c r="AR44" t="s">
        <v>253</v>
      </c>
      <c r="AU44" t="s">
        <v>251</v>
      </c>
      <c r="AW44" t="s">
        <v>245</v>
      </c>
      <c r="AX44" t="s">
        <v>1458</v>
      </c>
      <c r="AY44" t="s">
        <v>865</v>
      </c>
      <c r="AZ44">
        <v>1541</v>
      </c>
      <c r="BA44" t="s">
        <v>249</v>
      </c>
      <c r="BB44">
        <v>1531</v>
      </c>
      <c r="BC44" t="s">
        <v>253</v>
      </c>
      <c r="BG44" t="s">
        <v>245</v>
      </c>
      <c r="BH44" t="s">
        <v>1459</v>
      </c>
      <c r="BI44" t="s">
        <v>247</v>
      </c>
      <c r="BJ44" t="s">
        <v>1468</v>
      </c>
      <c r="BK44" s="53" t="s">
        <v>431</v>
      </c>
      <c r="BL44" s="56">
        <v>2324129667562790</v>
      </c>
      <c r="BM44" s="53" t="s">
        <v>431</v>
      </c>
      <c r="BN44" s="56">
        <v>2324129674953570</v>
      </c>
      <c r="BO44" s="53" t="s">
        <v>430</v>
      </c>
      <c r="BP44">
        <v>0</v>
      </c>
      <c r="BQ44" t="s">
        <v>253</v>
      </c>
    </row>
    <row r="45" spans="1:69" x14ac:dyDescent="0.25">
      <c r="A45" t="s">
        <v>245</v>
      </c>
      <c r="B45" t="s">
        <v>1133</v>
      </c>
      <c r="C45" t="s">
        <v>247</v>
      </c>
      <c r="D45" s="56">
        <v>2324129660172010</v>
      </c>
      <c r="E45" s="53" t="s">
        <v>431</v>
      </c>
      <c r="F45" s="56">
        <v>2324129667562790</v>
      </c>
      <c r="G45" s="53" t="s">
        <v>431</v>
      </c>
      <c r="H45" t="s">
        <v>1130</v>
      </c>
      <c r="I45" s="53" t="s">
        <v>432</v>
      </c>
      <c r="L45" t="s">
        <v>245</v>
      </c>
      <c r="M45" t="s">
        <v>1134</v>
      </c>
      <c r="N45" t="s">
        <v>250</v>
      </c>
      <c r="O45">
        <v>1551</v>
      </c>
      <c r="P45" t="s">
        <v>251</v>
      </c>
      <c r="Q45" s="56">
        <v>2324129660172010</v>
      </c>
      <c r="R45" s="53" t="s">
        <v>431</v>
      </c>
      <c r="S45" s="64">
        <v>42398.255729803241</v>
      </c>
      <c r="T45" s="53" t="s">
        <v>431</v>
      </c>
      <c r="U45" s="65" t="s">
        <v>1135</v>
      </c>
      <c r="V45" s="53" t="s">
        <v>432</v>
      </c>
      <c r="X45" t="s">
        <v>245</v>
      </c>
      <c r="Y45" t="s">
        <v>1449</v>
      </c>
      <c r="Z45" t="s">
        <v>250</v>
      </c>
      <c r="AA45">
        <v>1551</v>
      </c>
      <c r="AB45" t="s">
        <v>251</v>
      </c>
      <c r="AC45" s="56">
        <v>2324129674953570</v>
      </c>
      <c r="AD45" s="53" t="s">
        <v>430</v>
      </c>
      <c r="AE45">
        <f t="shared" ca="1" si="0"/>
        <v>3</v>
      </c>
      <c r="AF45" t="s">
        <v>251</v>
      </c>
      <c r="AG45" s="64">
        <v>42398.255729803241</v>
      </c>
      <c r="AH45" s="53" t="s">
        <v>432</v>
      </c>
      <c r="AJ45" t="s">
        <v>245</v>
      </c>
      <c r="AK45" t="s">
        <v>1450</v>
      </c>
      <c r="AL45" t="s">
        <v>987</v>
      </c>
      <c r="AM45" t="s">
        <v>1451</v>
      </c>
      <c r="AN45">
        <v>45</v>
      </c>
      <c r="AO45" t="s">
        <v>1454</v>
      </c>
      <c r="AP45" s="53" t="s">
        <v>430</v>
      </c>
      <c r="AQ45">
        <v>1551</v>
      </c>
      <c r="AR45" t="s">
        <v>253</v>
      </c>
      <c r="AU45" t="s">
        <v>251</v>
      </c>
      <c r="AW45" t="s">
        <v>245</v>
      </c>
      <c r="AX45" t="s">
        <v>1458</v>
      </c>
      <c r="AY45" t="s">
        <v>865</v>
      </c>
      <c r="AZ45">
        <v>1551</v>
      </c>
      <c r="BA45" t="s">
        <v>249</v>
      </c>
      <c r="BB45">
        <v>1541</v>
      </c>
      <c r="BC45" t="s">
        <v>253</v>
      </c>
      <c r="BG45" t="s">
        <v>245</v>
      </c>
      <c r="BH45" t="s">
        <v>1459</v>
      </c>
      <c r="BI45" t="s">
        <v>247</v>
      </c>
      <c r="BJ45" t="s">
        <v>1467</v>
      </c>
      <c r="BK45" s="53" t="s">
        <v>431</v>
      </c>
      <c r="BL45" s="56">
        <v>2324129660172010</v>
      </c>
      <c r="BM45" s="53" t="s">
        <v>431</v>
      </c>
      <c r="BN45" s="56">
        <v>2324129667562790</v>
      </c>
      <c r="BO45" s="53" t="s">
        <v>430</v>
      </c>
      <c r="BP45">
        <v>1</v>
      </c>
      <c r="BQ45" t="s">
        <v>253</v>
      </c>
    </row>
    <row r="46" spans="1:69" x14ac:dyDescent="0.25">
      <c r="A46" t="s">
        <v>245</v>
      </c>
      <c r="B46" t="s">
        <v>1133</v>
      </c>
      <c r="C46" t="s">
        <v>247</v>
      </c>
      <c r="D46" s="56">
        <v>2324129652781230</v>
      </c>
      <c r="E46" s="53" t="s">
        <v>431</v>
      </c>
      <c r="F46" s="56">
        <v>2324129660172010</v>
      </c>
      <c r="G46" s="53" t="s">
        <v>431</v>
      </c>
      <c r="H46" t="s">
        <v>1131</v>
      </c>
      <c r="I46" s="53" t="s">
        <v>432</v>
      </c>
      <c r="L46" t="s">
        <v>245</v>
      </c>
      <c r="M46" t="s">
        <v>1134</v>
      </c>
      <c r="N46" t="s">
        <v>250</v>
      </c>
      <c r="O46">
        <v>1561</v>
      </c>
      <c r="P46" t="s">
        <v>251</v>
      </c>
      <c r="Q46" s="56">
        <v>2324129652781230</v>
      </c>
      <c r="R46" s="53" t="s">
        <v>431</v>
      </c>
      <c r="S46" s="64">
        <v>42348.177188194444</v>
      </c>
      <c r="T46" s="53" t="s">
        <v>431</v>
      </c>
      <c r="U46" s="65" t="s">
        <v>1135</v>
      </c>
      <c r="V46" s="53" t="s">
        <v>432</v>
      </c>
      <c r="X46" t="s">
        <v>245</v>
      </c>
      <c r="Y46" t="s">
        <v>1449</v>
      </c>
      <c r="Z46" t="s">
        <v>250</v>
      </c>
      <c r="AA46">
        <v>1561</v>
      </c>
      <c r="AB46" t="s">
        <v>251</v>
      </c>
      <c r="AC46" s="56">
        <v>2324129667562790</v>
      </c>
      <c r="AD46" s="53" t="s">
        <v>430</v>
      </c>
      <c r="AE46">
        <f t="shared" ca="1" si="0"/>
        <v>1</v>
      </c>
      <c r="AF46" t="s">
        <v>251</v>
      </c>
      <c r="AG46" s="64">
        <v>42348.177188194444</v>
      </c>
      <c r="AH46" s="53" t="s">
        <v>432</v>
      </c>
      <c r="AJ46" t="s">
        <v>245</v>
      </c>
      <c r="AK46" t="s">
        <v>1450</v>
      </c>
      <c r="AL46" t="s">
        <v>987</v>
      </c>
      <c r="AM46" t="s">
        <v>1451</v>
      </c>
      <c r="AN46">
        <v>46</v>
      </c>
      <c r="AO46" t="s">
        <v>1455</v>
      </c>
      <c r="AP46" s="53" t="s">
        <v>430</v>
      </c>
      <c r="AQ46">
        <v>1561</v>
      </c>
      <c r="AR46" t="s">
        <v>253</v>
      </c>
      <c r="AU46" t="s">
        <v>251</v>
      </c>
      <c r="AW46" t="s">
        <v>245</v>
      </c>
      <c r="AX46" t="s">
        <v>1458</v>
      </c>
      <c r="AY46" t="s">
        <v>865</v>
      </c>
      <c r="AZ46">
        <v>1561</v>
      </c>
      <c r="BA46" t="s">
        <v>249</v>
      </c>
      <c r="BB46">
        <v>1551</v>
      </c>
      <c r="BC46" t="s">
        <v>253</v>
      </c>
      <c r="BG46" t="s">
        <v>245</v>
      </c>
      <c r="BH46" t="s">
        <v>1459</v>
      </c>
      <c r="BI46" t="s">
        <v>247</v>
      </c>
      <c r="BJ46" t="s">
        <v>1466</v>
      </c>
      <c r="BK46" s="53" t="s">
        <v>431</v>
      </c>
      <c r="BL46" s="56">
        <v>2324129652781230</v>
      </c>
      <c r="BM46" s="53" t="s">
        <v>431</v>
      </c>
      <c r="BN46" s="56">
        <v>2324129660172010</v>
      </c>
      <c r="BO46" s="53" t="s">
        <v>430</v>
      </c>
      <c r="BP46">
        <v>0</v>
      </c>
      <c r="BQ46" t="s">
        <v>253</v>
      </c>
    </row>
    <row r="47" spans="1:69" x14ac:dyDescent="0.25">
      <c r="A47" t="s">
        <v>245</v>
      </c>
      <c r="B47" t="s">
        <v>1133</v>
      </c>
      <c r="C47" t="s">
        <v>247</v>
      </c>
      <c r="D47" s="56">
        <v>2324129645390450</v>
      </c>
      <c r="E47" s="53" t="s">
        <v>431</v>
      </c>
      <c r="F47" s="56">
        <v>2324129652781230</v>
      </c>
      <c r="G47" s="53" t="s">
        <v>431</v>
      </c>
      <c r="H47" t="s">
        <v>1131</v>
      </c>
      <c r="I47" s="53" t="s">
        <v>432</v>
      </c>
      <c r="L47" t="s">
        <v>245</v>
      </c>
      <c r="M47" t="s">
        <v>1134</v>
      </c>
      <c r="N47" t="s">
        <v>250</v>
      </c>
      <c r="O47">
        <v>1571</v>
      </c>
      <c r="P47" t="s">
        <v>251</v>
      </c>
      <c r="Q47" s="56">
        <v>2324129645390450</v>
      </c>
      <c r="R47" s="53" t="s">
        <v>431</v>
      </c>
      <c r="S47" s="64">
        <v>42298.098646585648</v>
      </c>
      <c r="T47" s="53" t="s">
        <v>431</v>
      </c>
      <c r="U47" s="65" t="s">
        <v>1135</v>
      </c>
      <c r="V47" s="53" t="s">
        <v>432</v>
      </c>
      <c r="X47" t="s">
        <v>245</v>
      </c>
      <c r="Y47" t="s">
        <v>1449</v>
      </c>
      <c r="Z47" t="s">
        <v>250</v>
      </c>
      <c r="AA47">
        <v>1571</v>
      </c>
      <c r="AB47" t="s">
        <v>251</v>
      </c>
      <c r="AC47" s="56">
        <v>2324129660172010</v>
      </c>
      <c r="AD47" s="53" t="s">
        <v>430</v>
      </c>
      <c r="AE47">
        <f t="shared" ca="1" si="0"/>
        <v>1</v>
      </c>
      <c r="AF47" t="s">
        <v>251</v>
      </c>
      <c r="AG47" s="64">
        <v>42298.098646585648</v>
      </c>
      <c r="AH47" s="53" t="s">
        <v>432</v>
      </c>
      <c r="AJ47" t="s">
        <v>245</v>
      </c>
      <c r="AK47" t="s">
        <v>1450</v>
      </c>
      <c r="AL47" t="s">
        <v>987</v>
      </c>
      <c r="AM47" t="s">
        <v>1451</v>
      </c>
      <c r="AN47">
        <v>47</v>
      </c>
      <c r="AO47" t="s">
        <v>1456</v>
      </c>
      <c r="AP47" s="53" t="s">
        <v>430</v>
      </c>
      <c r="AQ47">
        <v>1571</v>
      </c>
      <c r="AR47" t="s">
        <v>253</v>
      </c>
      <c r="AU47" t="s">
        <v>251</v>
      </c>
      <c r="AW47" t="s">
        <v>245</v>
      </c>
      <c r="AX47" t="s">
        <v>1458</v>
      </c>
      <c r="AY47" t="s">
        <v>865</v>
      </c>
      <c r="AZ47">
        <v>1571</v>
      </c>
      <c r="BA47" t="s">
        <v>249</v>
      </c>
      <c r="BB47">
        <v>1561</v>
      </c>
      <c r="BC47" t="s">
        <v>253</v>
      </c>
      <c r="BG47" t="s">
        <v>245</v>
      </c>
      <c r="BH47" t="s">
        <v>1459</v>
      </c>
      <c r="BI47" t="s">
        <v>247</v>
      </c>
      <c r="BJ47" t="s">
        <v>1465</v>
      </c>
      <c r="BK47" s="53" t="s">
        <v>431</v>
      </c>
      <c r="BL47" s="56">
        <v>2324129645390450</v>
      </c>
      <c r="BM47" s="53" t="s">
        <v>431</v>
      </c>
      <c r="BN47" s="56">
        <v>2324129652781230</v>
      </c>
      <c r="BO47" s="53" t="s">
        <v>430</v>
      </c>
      <c r="BP47">
        <v>1</v>
      </c>
      <c r="BQ47" t="s">
        <v>253</v>
      </c>
    </row>
    <row r="48" spans="1:69" x14ac:dyDescent="0.25">
      <c r="A48" t="s">
        <v>245</v>
      </c>
      <c r="B48" t="s">
        <v>1133</v>
      </c>
      <c r="C48" t="s">
        <v>247</v>
      </c>
      <c r="D48" s="56">
        <v>2324129637999670</v>
      </c>
      <c r="E48" s="53" t="s">
        <v>431</v>
      </c>
      <c r="F48" s="56">
        <v>2324129645390450</v>
      </c>
      <c r="G48" s="53" t="s">
        <v>431</v>
      </c>
      <c r="H48" t="s">
        <v>1132</v>
      </c>
      <c r="I48" s="53" t="s">
        <v>432</v>
      </c>
      <c r="L48" t="s">
        <v>245</v>
      </c>
      <c r="M48" t="s">
        <v>1134</v>
      </c>
      <c r="N48" t="s">
        <v>250</v>
      </c>
      <c r="O48">
        <v>1581</v>
      </c>
      <c r="P48" t="s">
        <v>251</v>
      </c>
      <c r="Q48" s="56">
        <v>2324129637999670</v>
      </c>
      <c r="R48" s="53" t="s">
        <v>431</v>
      </c>
      <c r="S48" s="64">
        <v>42248.020104976851</v>
      </c>
      <c r="T48" s="53" t="s">
        <v>431</v>
      </c>
      <c r="U48" s="65" t="s">
        <v>1135</v>
      </c>
      <c r="V48" s="53" t="s">
        <v>432</v>
      </c>
      <c r="X48" t="s">
        <v>245</v>
      </c>
      <c r="Y48" t="s">
        <v>1449</v>
      </c>
      <c r="Z48" t="s">
        <v>250</v>
      </c>
      <c r="AA48">
        <v>1171</v>
      </c>
      <c r="AB48" t="s">
        <v>251</v>
      </c>
      <c r="AC48" s="56">
        <v>2324129652781230</v>
      </c>
      <c r="AD48" s="53" t="s">
        <v>430</v>
      </c>
      <c r="AE48">
        <f t="shared" ca="1" si="0"/>
        <v>1</v>
      </c>
      <c r="AF48" t="s">
        <v>251</v>
      </c>
      <c r="AG48" s="64">
        <v>42248.020104976851</v>
      </c>
      <c r="AH48" s="53" t="s">
        <v>432</v>
      </c>
      <c r="AJ48" t="s">
        <v>245</v>
      </c>
      <c r="AK48" t="s">
        <v>1450</v>
      </c>
      <c r="AL48" t="s">
        <v>987</v>
      </c>
      <c r="AM48" t="s">
        <v>1451</v>
      </c>
      <c r="AN48">
        <v>48</v>
      </c>
      <c r="AO48" t="s">
        <v>1457</v>
      </c>
      <c r="AP48" s="53" t="s">
        <v>430</v>
      </c>
      <c r="AQ48">
        <v>1171</v>
      </c>
      <c r="AR48" t="s">
        <v>253</v>
      </c>
      <c r="AU48" t="s">
        <v>251</v>
      </c>
      <c r="AW48" t="s">
        <v>245</v>
      </c>
      <c r="AX48" t="s">
        <v>1458</v>
      </c>
      <c r="AY48" t="s">
        <v>865</v>
      </c>
      <c r="AZ48">
        <v>1171</v>
      </c>
      <c r="BA48" t="s">
        <v>249</v>
      </c>
      <c r="BB48">
        <v>1571</v>
      </c>
      <c r="BC48" t="s">
        <v>253</v>
      </c>
      <c r="BG48" t="s">
        <v>245</v>
      </c>
      <c r="BH48" t="s">
        <v>1459</v>
      </c>
      <c r="BI48" t="s">
        <v>247</v>
      </c>
      <c r="BJ48" t="s">
        <v>1464</v>
      </c>
      <c r="BK48" s="53" t="s">
        <v>431</v>
      </c>
      <c r="BL48" s="56">
        <v>2324129637999670</v>
      </c>
      <c r="BM48" s="53" t="s">
        <v>431</v>
      </c>
      <c r="BN48" s="56">
        <v>2324129645390450</v>
      </c>
      <c r="BO48" s="53" t="s">
        <v>430</v>
      </c>
      <c r="BP48">
        <v>0</v>
      </c>
      <c r="BQ48" t="s">
        <v>253</v>
      </c>
    </row>
    <row r="49" spans="1:69" x14ac:dyDescent="0.25">
      <c r="A49" t="s">
        <v>245</v>
      </c>
      <c r="B49" t="s">
        <v>1133</v>
      </c>
      <c r="C49" t="s">
        <v>247</v>
      </c>
      <c r="D49" s="56">
        <v>2324129630608890</v>
      </c>
      <c r="E49" s="53" t="s">
        <v>431</v>
      </c>
      <c r="F49" s="56">
        <v>2324129637999670</v>
      </c>
      <c r="G49" s="53" t="s">
        <v>431</v>
      </c>
      <c r="H49" t="s">
        <v>1130</v>
      </c>
      <c r="I49" s="53" t="s">
        <v>432</v>
      </c>
      <c r="L49" t="s">
        <v>245</v>
      </c>
      <c r="M49" t="s">
        <v>1134</v>
      </c>
      <c r="N49" t="s">
        <v>250</v>
      </c>
      <c r="O49">
        <v>1591</v>
      </c>
      <c r="P49" t="s">
        <v>251</v>
      </c>
      <c r="Q49" s="56">
        <v>2324129630608890</v>
      </c>
      <c r="R49" s="53" t="s">
        <v>431</v>
      </c>
      <c r="S49" s="64">
        <v>42197.941563368055</v>
      </c>
      <c r="T49" s="53" t="s">
        <v>431</v>
      </c>
      <c r="U49" s="65" t="s">
        <v>1135</v>
      </c>
      <c r="V49" s="53" t="s">
        <v>432</v>
      </c>
      <c r="X49" t="s">
        <v>245</v>
      </c>
      <c r="Y49" t="s">
        <v>1449</v>
      </c>
      <c r="Z49" t="s">
        <v>250</v>
      </c>
      <c r="AA49">
        <v>1181</v>
      </c>
      <c r="AB49" t="s">
        <v>251</v>
      </c>
      <c r="AC49" s="56">
        <v>2324129645390450</v>
      </c>
      <c r="AD49" s="53" t="s">
        <v>430</v>
      </c>
      <c r="AE49">
        <f t="shared" ca="1" si="0"/>
        <v>2</v>
      </c>
      <c r="AF49" t="s">
        <v>251</v>
      </c>
      <c r="AG49" s="64">
        <v>42197.941563368055</v>
      </c>
      <c r="AH49" s="53" t="s">
        <v>432</v>
      </c>
      <c r="AJ49" t="s">
        <v>245</v>
      </c>
      <c r="AK49" t="s">
        <v>1450</v>
      </c>
      <c r="AL49" t="s">
        <v>987</v>
      </c>
      <c r="AM49" t="s">
        <v>1451</v>
      </c>
      <c r="AN49">
        <v>49</v>
      </c>
      <c r="AO49" t="s">
        <v>1452</v>
      </c>
      <c r="AP49" s="53" t="s">
        <v>430</v>
      </c>
      <c r="AQ49">
        <v>1181</v>
      </c>
      <c r="AR49" t="s">
        <v>253</v>
      </c>
      <c r="AU49" t="s">
        <v>251</v>
      </c>
      <c r="AW49" t="s">
        <v>245</v>
      </c>
      <c r="AX49" t="s">
        <v>1458</v>
      </c>
      <c r="AY49" t="s">
        <v>865</v>
      </c>
      <c r="AZ49">
        <v>1181</v>
      </c>
      <c r="BA49" t="s">
        <v>249</v>
      </c>
      <c r="BB49">
        <v>1581</v>
      </c>
      <c r="BC49" t="s">
        <v>253</v>
      </c>
      <c r="BG49" t="s">
        <v>245</v>
      </c>
      <c r="BH49" t="s">
        <v>1459</v>
      </c>
      <c r="BI49" t="s">
        <v>247</v>
      </c>
      <c r="BJ49" t="s">
        <v>1463</v>
      </c>
      <c r="BK49" s="53" t="s">
        <v>431</v>
      </c>
      <c r="BL49" s="56">
        <v>2324129630608890</v>
      </c>
      <c r="BM49" s="53" t="s">
        <v>431</v>
      </c>
      <c r="BN49" s="56">
        <v>2324129637999670</v>
      </c>
      <c r="BO49" s="53" t="s">
        <v>430</v>
      </c>
      <c r="BP49">
        <v>1</v>
      </c>
      <c r="BQ49" t="s">
        <v>253</v>
      </c>
    </row>
    <row r="50" spans="1:69" x14ac:dyDescent="0.25">
      <c r="A50" t="s">
        <v>245</v>
      </c>
      <c r="B50" t="s">
        <v>1133</v>
      </c>
      <c r="C50" t="s">
        <v>247</v>
      </c>
      <c r="D50" s="56">
        <v>2324129623218110</v>
      </c>
      <c r="E50" s="53" t="s">
        <v>431</v>
      </c>
      <c r="F50" s="56">
        <v>2324129630608890</v>
      </c>
      <c r="G50" s="53" t="s">
        <v>431</v>
      </c>
      <c r="H50" t="s">
        <v>1130</v>
      </c>
      <c r="I50" s="53" t="s">
        <v>432</v>
      </c>
      <c r="L50" t="s">
        <v>245</v>
      </c>
      <c r="M50" t="s">
        <v>1134</v>
      </c>
      <c r="N50" t="s">
        <v>250</v>
      </c>
      <c r="O50">
        <v>1601</v>
      </c>
      <c r="P50" t="s">
        <v>251</v>
      </c>
      <c r="Q50" s="56">
        <v>2324129623218110</v>
      </c>
      <c r="R50" s="53" t="s">
        <v>431</v>
      </c>
      <c r="S50" s="64">
        <v>42147.863021759258</v>
      </c>
      <c r="T50" s="53" t="s">
        <v>431</v>
      </c>
      <c r="U50" s="65" t="s">
        <v>1135</v>
      </c>
      <c r="V50" s="53" t="s">
        <v>432</v>
      </c>
      <c r="X50" t="s">
        <v>245</v>
      </c>
      <c r="Y50" t="s">
        <v>1449</v>
      </c>
      <c r="Z50" t="s">
        <v>250</v>
      </c>
      <c r="AA50">
        <v>1191</v>
      </c>
      <c r="AB50" t="s">
        <v>251</v>
      </c>
      <c r="AC50" s="56">
        <v>2324129637999670</v>
      </c>
      <c r="AD50" s="53" t="s">
        <v>430</v>
      </c>
      <c r="AE50">
        <f t="shared" ca="1" si="0"/>
        <v>1</v>
      </c>
      <c r="AF50" t="s">
        <v>251</v>
      </c>
      <c r="AG50" s="64">
        <v>42147.863021759258</v>
      </c>
      <c r="AH50" s="53" t="s">
        <v>432</v>
      </c>
      <c r="AJ50" t="s">
        <v>245</v>
      </c>
      <c r="AK50" t="s">
        <v>1450</v>
      </c>
      <c r="AL50" t="s">
        <v>987</v>
      </c>
      <c r="AM50" t="s">
        <v>1451</v>
      </c>
      <c r="AN50">
        <v>50</v>
      </c>
      <c r="AO50" t="s">
        <v>1453</v>
      </c>
      <c r="AP50" s="53" t="s">
        <v>430</v>
      </c>
      <c r="AQ50">
        <v>1191</v>
      </c>
      <c r="AR50" t="s">
        <v>253</v>
      </c>
      <c r="AU50" t="s">
        <v>251</v>
      </c>
      <c r="AW50" t="s">
        <v>245</v>
      </c>
      <c r="AX50" t="s">
        <v>1458</v>
      </c>
      <c r="AY50" t="s">
        <v>865</v>
      </c>
      <c r="AZ50">
        <v>1191</v>
      </c>
      <c r="BA50" t="s">
        <v>249</v>
      </c>
      <c r="BB50">
        <v>1591</v>
      </c>
      <c r="BC50" t="s">
        <v>253</v>
      </c>
      <c r="BG50" t="s">
        <v>245</v>
      </c>
      <c r="BH50" t="s">
        <v>1459</v>
      </c>
      <c r="BI50" t="s">
        <v>247</v>
      </c>
      <c r="BJ50" t="s">
        <v>1462</v>
      </c>
      <c r="BK50" s="53" t="s">
        <v>431</v>
      </c>
      <c r="BL50" s="56">
        <v>2324129623218110</v>
      </c>
      <c r="BM50" s="53" t="s">
        <v>431</v>
      </c>
      <c r="BN50" s="56">
        <v>2324129630608890</v>
      </c>
      <c r="BO50" s="53" t="s">
        <v>430</v>
      </c>
      <c r="BP50">
        <v>0</v>
      </c>
      <c r="BQ50" t="s">
        <v>253</v>
      </c>
    </row>
    <row r="51" spans="1:69" x14ac:dyDescent="0.25">
      <c r="A51" t="s">
        <v>245</v>
      </c>
      <c r="B51" t="s">
        <v>1133</v>
      </c>
      <c r="C51" t="s">
        <v>247</v>
      </c>
      <c r="D51" s="56">
        <v>2324129615827330</v>
      </c>
      <c r="E51" s="53" t="s">
        <v>431</v>
      </c>
      <c r="F51" s="56">
        <v>2324129623218110</v>
      </c>
      <c r="G51" s="53" t="s">
        <v>431</v>
      </c>
      <c r="H51" t="s">
        <v>1130</v>
      </c>
      <c r="I51" s="53" t="s">
        <v>432</v>
      </c>
      <c r="L51" t="s">
        <v>245</v>
      </c>
      <c r="M51" t="s">
        <v>1134</v>
      </c>
      <c r="N51" t="s">
        <v>250</v>
      </c>
      <c r="O51">
        <v>1611</v>
      </c>
      <c r="P51" t="s">
        <v>251</v>
      </c>
      <c r="Q51" s="56">
        <v>2324129615827330</v>
      </c>
      <c r="R51" s="53" t="s">
        <v>431</v>
      </c>
      <c r="S51" s="64">
        <v>42097.784480150462</v>
      </c>
      <c r="T51" s="53" t="s">
        <v>431</v>
      </c>
      <c r="U51" s="65" t="s">
        <v>1135</v>
      </c>
      <c r="V51" s="53" t="s">
        <v>432</v>
      </c>
      <c r="X51" t="s">
        <v>245</v>
      </c>
      <c r="Y51" t="s">
        <v>1449</v>
      </c>
      <c r="Z51" t="s">
        <v>250</v>
      </c>
      <c r="AA51">
        <v>1201</v>
      </c>
      <c r="AB51" t="s">
        <v>251</v>
      </c>
      <c r="AC51" s="56">
        <v>2324129630608890</v>
      </c>
      <c r="AD51" s="53" t="s">
        <v>430</v>
      </c>
      <c r="AE51">
        <f t="shared" ca="1" si="0"/>
        <v>1</v>
      </c>
      <c r="AF51" t="s">
        <v>251</v>
      </c>
      <c r="AG51" s="64">
        <v>42097.784480150462</v>
      </c>
      <c r="AH51" s="53" t="s">
        <v>432</v>
      </c>
      <c r="AJ51" t="s">
        <v>245</v>
      </c>
      <c r="AK51" t="s">
        <v>1450</v>
      </c>
      <c r="AL51" t="s">
        <v>987</v>
      </c>
      <c r="AM51" t="s">
        <v>1451</v>
      </c>
      <c r="AN51">
        <v>51</v>
      </c>
      <c r="AO51" t="s">
        <v>1454</v>
      </c>
      <c r="AP51" s="53" t="s">
        <v>430</v>
      </c>
      <c r="AQ51">
        <v>1201</v>
      </c>
      <c r="AR51" t="s">
        <v>253</v>
      </c>
      <c r="AU51" t="s">
        <v>251</v>
      </c>
      <c r="AW51" t="s">
        <v>245</v>
      </c>
      <c r="AX51" t="s">
        <v>1458</v>
      </c>
      <c r="AY51" t="s">
        <v>865</v>
      </c>
      <c r="AZ51">
        <v>1201</v>
      </c>
      <c r="BA51" t="s">
        <v>249</v>
      </c>
      <c r="BB51">
        <v>1601</v>
      </c>
      <c r="BC51" t="s">
        <v>253</v>
      </c>
      <c r="BG51" t="s">
        <v>245</v>
      </c>
      <c r="BH51" t="s">
        <v>1459</v>
      </c>
      <c r="BI51" t="s">
        <v>247</v>
      </c>
      <c r="BJ51" t="s">
        <v>1461</v>
      </c>
      <c r="BK51" s="53" t="s">
        <v>431</v>
      </c>
      <c r="BL51" s="56">
        <v>2324129615827330</v>
      </c>
      <c r="BM51" s="53" t="s">
        <v>431</v>
      </c>
      <c r="BN51" s="56">
        <v>2324129623218110</v>
      </c>
      <c r="BO51" s="53" t="s">
        <v>430</v>
      </c>
      <c r="BP51">
        <v>1</v>
      </c>
      <c r="BQ51" t="s">
        <v>253</v>
      </c>
    </row>
    <row r="52" spans="1:69" x14ac:dyDescent="0.25">
      <c r="A52" t="s">
        <v>245</v>
      </c>
      <c r="B52" t="s">
        <v>1133</v>
      </c>
      <c r="C52" t="s">
        <v>247</v>
      </c>
      <c r="D52" s="56">
        <v>2324129608436550</v>
      </c>
      <c r="E52" s="53" t="s">
        <v>431</v>
      </c>
      <c r="F52" s="56">
        <v>2324129615827330</v>
      </c>
      <c r="G52" s="53" t="s">
        <v>431</v>
      </c>
      <c r="H52" t="s">
        <v>1131</v>
      </c>
      <c r="I52" s="53" t="s">
        <v>432</v>
      </c>
      <c r="L52" t="s">
        <v>245</v>
      </c>
      <c r="M52" t="s">
        <v>1134</v>
      </c>
      <c r="N52" t="s">
        <v>250</v>
      </c>
      <c r="O52">
        <v>1621</v>
      </c>
      <c r="P52" t="s">
        <v>251</v>
      </c>
      <c r="Q52" s="56">
        <v>2324129608436550</v>
      </c>
      <c r="R52" s="53" t="s">
        <v>431</v>
      </c>
      <c r="S52" s="64">
        <v>42047.705938541665</v>
      </c>
      <c r="T52" s="53" t="s">
        <v>431</v>
      </c>
      <c r="U52" s="65" t="s">
        <v>1135</v>
      </c>
      <c r="V52" s="53" t="s">
        <v>432</v>
      </c>
      <c r="X52" t="s">
        <v>245</v>
      </c>
      <c r="Y52" t="s">
        <v>1449</v>
      </c>
      <c r="Z52" t="s">
        <v>250</v>
      </c>
      <c r="AA52">
        <v>1211</v>
      </c>
      <c r="AB52" t="s">
        <v>251</v>
      </c>
      <c r="AC52" s="56">
        <v>2324129623218110</v>
      </c>
      <c r="AD52" s="53" t="s">
        <v>430</v>
      </c>
      <c r="AE52">
        <f t="shared" ca="1" si="0"/>
        <v>3</v>
      </c>
      <c r="AF52" t="s">
        <v>251</v>
      </c>
      <c r="AG52" s="64">
        <v>42047.705938541665</v>
      </c>
      <c r="AH52" s="53" t="s">
        <v>432</v>
      </c>
      <c r="AJ52" t="s">
        <v>245</v>
      </c>
      <c r="AK52" t="s">
        <v>1450</v>
      </c>
      <c r="AL52" t="s">
        <v>987</v>
      </c>
      <c r="AM52" t="s">
        <v>1451</v>
      </c>
      <c r="AN52">
        <v>52</v>
      </c>
      <c r="AO52" t="s">
        <v>1455</v>
      </c>
      <c r="AP52" s="53" t="s">
        <v>430</v>
      </c>
      <c r="AQ52">
        <v>1211</v>
      </c>
      <c r="AR52" t="s">
        <v>253</v>
      </c>
      <c r="AU52" t="s">
        <v>251</v>
      </c>
      <c r="AW52" t="s">
        <v>245</v>
      </c>
      <c r="AX52" t="s">
        <v>1458</v>
      </c>
      <c r="AY52" t="s">
        <v>865</v>
      </c>
      <c r="AZ52">
        <v>1211</v>
      </c>
      <c r="BA52" t="s">
        <v>249</v>
      </c>
      <c r="BB52">
        <v>1611</v>
      </c>
      <c r="BC52" t="s">
        <v>253</v>
      </c>
      <c r="BG52" t="s">
        <v>245</v>
      </c>
      <c r="BH52" t="s">
        <v>1459</v>
      </c>
      <c r="BI52" t="s">
        <v>247</v>
      </c>
      <c r="BJ52" t="s">
        <v>1460</v>
      </c>
      <c r="BK52" s="53" t="s">
        <v>431</v>
      </c>
      <c r="BL52" s="56">
        <v>2324129608436550</v>
      </c>
      <c r="BM52" s="53" t="s">
        <v>431</v>
      </c>
      <c r="BN52" s="56">
        <v>2324129615827330</v>
      </c>
      <c r="BO52" s="53" t="s">
        <v>430</v>
      </c>
      <c r="BP52">
        <v>0</v>
      </c>
      <c r="BQ52" t="s">
        <v>253</v>
      </c>
    </row>
    <row r="53" spans="1:69" x14ac:dyDescent="0.25">
      <c r="A53" t="s">
        <v>245</v>
      </c>
      <c r="B53" t="s">
        <v>1133</v>
      </c>
      <c r="C53" t="s">
        <v>247</v>
      </c>
      <c r="D53" s="56">
        <v>2324129601045770</v>
      </c>
      <c r="E53" s="53" t="s">
        <v>431</v>
      </c>
      <c r="F53" s="56">
        <v>2324129608436550</v>
      </c>
      <c r="G53" s="53" t="s">
        <v>431</v>
      </c>
      <c r="H53" t="s">
        <v>1131</v>
      </c>
      <c r="I53" s="53" t="s">
        <v>432</v>
      </c>
      <c r="L53" t="s">
        <v>245</v>
      </c>
      <c r="M53" t="s">
        <v>1134</v>
      </c>
      <c r="N53" t="s">
        <v>250</v>
      </c>
      <c r="O53">
        <v>1631</v>
      </c>
      <c r="P53" t="s">
        <v>251</v>
      </c>
      <c r="Q53" s="56">
        <v>2324129601045770</v>
      </c>
      <c r="R53" s="53" t="s">
        <v>431</v>
      </c>
      <c r="S53" s="64">
        <v>41997.627396932869</v>
      </c>
      <c r="T53" s="53" t="s">
        <v>431</v>
      </c>
      <c r="U53" s="65" t="s">
        <v>1135</v>
      </c>
      <c r="V53" s="53" t="s">
        <v>432</v>
      </c>
      <c r="X53" t="s">
        <v>245</v>
      </c>
      <c r="Y53" t="s">
        <v>1449</v>
      </c>
      <c r="Z53" t="s">
        <v>250</v>
      </c>
      <c r="AA53">
        <v>1221</v>
      </c>
      <c r="AB53" t="s">
        <v>251</v>
      </c>
      <c r="AC53" s="56">
        <v>2324129615827330</v>
      </c>
      <c r="AD53" s="53" t="s">
        <v>430</v>
      </c>
      <c r="AE53">
        <f t="shared" ca="1" si="0"/>
        <v>3</v>
      </c>
      <c r="AF53" t="s">
        <v>251</v>
      </c>
      <c r="AG53" s="64">
        <v>41997.627396932869</v>
      </c>
      <c r="AH53" s="53" t="s">
        <v>432</v>
      </c>
      <c r="AJ53" t="s">
        <v>245</v>
      </c>
      <c r="AK53" t="s">
        <v>1450</v>
      </c>
      <c r="AL53" t="s">
        <v>987</v>
      </c>
      <c r="AM53" t="s">
        <v>1451</v>
      </c>
      <c r="AN53">
        <v>53</v>
      </c>
      <c r="AO53" t="s">
        <v>1456</v>
      </c>
      <c r="AP53" s="53" t="s">
        <v>430</v>
      </c>
      <c r="AQ53">
        <v>1221</v>
      </c>
      <c r="AR53" t="s">
        <v>253</v>
      </c>
      <c r="AU53" t="s">
        <v>251</v>
      </c>
      <c r="AW53" t="s">
        <v>245</v>
      </c>
      <c r="AX53" t="s">
        <v>1458</v>
      </c>
      <c r="AY53" t="s">
        <v>865</v>
      </c>
      <c r="AZ53">
        <v>1221</v>
      </c>
      <c r="BA53" t="s">
        <v>249</v>
      </c>
      <c r="BB53">
        <v>1621</v>
      </c>
      <c r="BC53" t="s">
        <v>253</v>
      </c>
      <c r="BG53" t="s">
        <v>245</v>
      </c>
      <c r="BH53" t="s">
        <v>1459</v>
      </c>
      <c r="BI53" t="s">
        <v>247</v>
      </c>
      <c r="BJ53" t="s">
        <v>1485</v>
      </c>
      <c r="BK53" s="53" t="s">
        <v>431</v>
      </c>
      <c r="BL53" s="56">
        <v>2324129601045770</v>
      </c>
      <c r="BM53" s="53" t="s">
        <v>431</v>
      </c>
      <c r="BN53" s="56">
        <v>2324129608436550</v>
      </c>
      <c r="BO53" s="53" t="s">
        <v>430</v>
      </c>
      <c r="BP53">
        <v>1</v>
      </c>
      <c r="BQ53" t="s">
        <v>253</v>
      </c>
    </row>
    <row r="54" spans="1:69" x14ac:dyDescent="0.25">
      <c r="A54" t="s">
        <v>245</v>
      </c>
      <c r="B54" t="s">
        <v>1133</v>
      </c>
      <c r="C54" t="s">
        <v>247</v>
      </c>
      <c r="D54" s="56">
        <v>2324129593654990</v>
      </c>
      <c r="E54" s="53" t="s">
        <v>431</v>
      </c>
      <c r="F54" s="56">
        <v>2324129601045770</v>
      </c>
      <c r="G54" s="53" t="s">
        <v>431</v>
      </c>
      <c r="H54" t="s">
        <v>1132</v>
      </c>
      <c r="I54" s="53" t="s">
        <v>432</v>
      </c>
      <c r="L54" t="s">
        <v>245</v>
      </c>
      <c r="M54" t="s">
        <v>1134</v>
      </c>
      <c r="N54" t="s">
        <v>250</v>
      </c>
      <c r="O54">
        <v>1641</v>
      </c>
      <c r="P54" t="s">
        <v>251</v>
      </c>
      <c r="Q54" s="56">
        <v>2324129593654990</v>
      </c>
      <c r="R54" s="53" t="s">
        <v>431</v>
      </c>
      <c r="S54" s="64">
        <v>41947.548855324072</v>
      </c>
      <c r="T54" s="53" t="s">
        <v>431</v>
      </c>
      <c r="U54" s="65" t="s">
        <v>1135</v>
      </c>
      <c r="V54" s="53" t="s">
        <v>432</v>
      </c>
      <c r="X54" t="s">
        <v>245</v>
      </c>
      <c r="Y54" t="s">
        <v>1449</v>
      </c>
      <c r="Z54" t="s">
        <v>250</v>
      </c>
      <c r="AA54">
        <v>1231</v>
      </c>
      <c r="AB54" t="s">
        <v>251</v>
      </c>
      <c r="AC54" s="56">
        <v>2324129608436550</v>
      </c>
      <c r="AD54" s="53" t="s">
        <v>430</v>
      </c>
      <c r="AE54">
        <f t="shared" ca="1" si="0"/>
        <v>2</v>
      </c>
      <c r="AF54" t="s">
        <v>251</v>
      </c>
      <c r="AG54" s="64">
        <v>41947.548855324072</v>
      </c>
      <c r="AH54" s="53" t="s">
        <v>432</v>
      </c>
      <c r="AJ54" t="s">
        <v>245</v>
      </c>
      <c r="AK54" t="s">
        <v>1450</v>
      </c>
      <c r="AL54" t="s">
        <v>987</v>
      </c>
      <c r="AM54" t="s">
        <v>1451</v>
      </c>
      <c r="AN54">
        <v>54</v>
      </c>
      <c r="AO54" t="s">
        <v>1457</v>
      </c>
      <c r="AP54" s="53" t="s">
        <v>430</v>
      </c>
      <c r="AQ54">
        <v>1231</v>
      </c>
      <c r="AR54" t="s">
        <v>253</v>
      </c>
      <c r="AU54" t="s">
        <v>251</v>
      </c>
      <c r="AW54" t="s">
        <v>245</v>
      </c>
      <c r="AX54" t="s">
        <v>1458</v>
      </c>
      <c r="AY54" t="s">
        <v>865</v>
      </c>
      <c r="AZ54">
        <v>1231</v>
      </c>
      <c r="BA54" t="s">
        <v>249</v>
      </c>
      <c r="BB54">
        <v>1631</v>
      </c>
      <c r="BC54" t="s">
        <v>253</v>
      </c>
      <c r="BG54" t="s">
        <v>245</v>
      </c>
      <c r="BH54" t="s">
        <v>1459</v>
      </c>
      <c r="BI54" t="s">
        <v>247</v>
      </c>
      <c r="BJ54" t="s">
        <v>1484</v>
      </c>
      <c r="BK54" s="53" t="s">
        <v>431</v>
      </c>
      <c r="BL54" s="56">
        <v>2324129593654990</v>
      </c>
      <c r="BM54" s="53" t="s">
        <v>431</v>
      </c>
      <c r="BN54" s="56">
        <v>2324129601045770</v>
      </c>
      <c r="BO54" s="53" t="s">
        <v>430</v>
      </c>
      <c r="BP54">
        <v>0</v>
      </c>
      <c r="BQ54" t="s">
        <v>253</v>
      </c>
    </row>
    <row r="55" spans="1:69" x14ac:dyDescent="0.25">
      <c r="A55" t="s">
        <v>245</v>
      </c>
      <c r="B55" t="s">
        <v>1133</v>
      </c>
      <c r="C55" t="s">
        <v>247</v>
      </c>
      <c r="D55" s="56">
        <v>2324129586264210</v>
      </c>
      <c r="E55" s="53" t="s">
        <v>431</v>
      </c>
      <c r="F55" s="56">
        <v>2324129593654990</v>
      </c>
      <c r="G55" s="53" t="s">
        <v>431</v>
      </c>
      <c r="H55" t="s">
        <v>1130</v>
      </c>
      <c r="I55" s="53" t="s">
        <v>432</v>
      </c>
      <c r="L55" t="s">
        <v>245</v>
      </c>
      <c r="M55" t="s">
        <v>1134</v>
      </c>
      <c r="N55" t="s">
        <v>250</v>
      </c>
      <c r="O55">
        <v>1651</v>
      </c>
      <c r="P55" t="s">
        <v>251</v>
      </c>
      <c r="Q55" s="56">
        <v>2324129586264210</v>
      </c>
      <c r="R55" s="53" t="s">
        <v>431</v>
      </c>
      <c r="S55" s="64">
        <v>41897.470313715276</v>
      </c>
      <c r="T55" s="53" t="s">
        <v>431</v>
      </c>
      <c r="U55" s="65" t="s">
        <v>1135</v>
      </c>
      <c r="V55" s="53" t="s">
        <v>432</v>
      </c>
      <c r="X55" t="s">
        <v>245</v>
      </c>
      <c r="Y55" t="s">
        <v>1449</v>
      </c>
      <c r="Z55" t="s">
        <v>250</v>
      </c>
      <c r="AA55">
        <v>2281</v>
      </c>
      <c r="AB55" t="s">
        <v>251</v>
      </c>
      <c r="AC55" s="56">
        <v>2324129601045770</v>
      </c>
      <c r="AD55" s="53" t="s">
        <v>430</v>
      </c>
      <c r="AE55">
        <f t="shared" ca="1" si="0"/>
        <v>2</v>
      </c>
      <c r="AF55" t="s">
        <v>251</v>
      </c>
      <c r="AG55" s="64">
        <v>41897.470313715276</v>
      </c>
      <c r="AH55" s="53" t="s">
        <v>432</v>
      </c>
      <c r="AJ55" t="s">
        <v>245</v>
      </c>
      <c r="AK55" t="s">
        <v>1450</v>
      </c>
      <c r="AL55" t="s">
        <v>987</v>
      </c>
      <c r="AM55" t="s">
        <v>1451</v>
      </c>
      <c r="AN55">
        <v>55</v>
      </c>
      <c r="AO55" t="s">
        <v>1452</v>
      </c>
      <c r="AP55" s="53" t="s">
        <v>430</v>
      </c>
      <c r="AQ55">
        <v>2281</v>
      </c>
      <c r="AR55" t="s">
        <v>253</v>
      </c>
      <c r="AU55" t="s">
        <v>251</v>
      </c>
      <c r="AW55" t="s">
        <v>245</v>
      </c>
      <c r="AX55" t="s">
        <v>1458</v>
      </c>
      <c r="AY55" t="s">
        <v>865</v>
      </c>
      <c r="AZ55">
        <v>2281</v>
      </c>
      <c r="BA55" t="s">
        <v>249</v>
      </c>
      <c r="BB55">
        <v>1641</v>
      </c>
      <c r="BC55" t="s">
        <v>253</v>
      </c>
      <c r="BG55" t="s">
        <v>245</v>
      </c>
      <c r="BH55" t="s">
        <v>1459</v>
      </c>
      <c r="BI55" t="s">
        <v>247</v>
      </c>
      <c r="BJ55" t="s">
        <v>1483</v>
      </c>
      <c r="BK55" s="53" t="s">
        <v>431</v>
      </c>
      <c r="BL55" s="56">
        <v>2324129586264210</v>
      </c>
      <c r="BM55" s="53" t="s">
        <v>431</v>
      </c>
      <c r="BN55" s="56">
        <v>2324129593654990</v>
      </c>
      <c r="BO55" s="53" t="s">
        <v>430</v>
      </c>
      <c r="BP55">
        <v>1</v>
      </c>
      <c r="BQ55" t="s">
        <v>253</v>
      </c>
    </row>
    <row r="56" spans="1:69" x14ac:dyDescent="0.25">
      <c r="A56" t="s">
        <v>245</v>
      </c>
      <c r="B56" t="s">
        <v>1133</v>
      </c>
      <c r="C56" t="s">
        <v>247</v>
      </c>
      <c r="D56" s="54" t="s">
        <v>435</v>
      </c>
      <c r="E56" s="53" t="s">
        <v>431</v>
      </c>
      <c r="F56" s="56">
        <v>2324129586264210</v>
      </c>
      <c r="G56" s="53" t="s">
        <v>431</v>
      </c>
      <c r="H56" t="s">
        <v>1130</v>
      </c>
      <c r="I56" s="53" t="s">
        <v>432</v>
      </c>
      <c r="L56" t="s">
        <v>245</v>
      </c>
      <c r="M56" t="s">
        <v>1134</v>
      </c>
      <c r="N56" t="s">
        <v>250</v>
      </c>
      <c r="O56">
        <v>1661</v>
      </c>
      <c r="P56" t="s">
        <v>251</v>
      </c>
      <c r="Q56" s="54" t="s">
        <v>435</v>
      </c>
      <c r="R56" s="53" t="s">
        <v>431</v>
      </c>
      <c r="S56" s="64">
        <v>41847.391772106479</v>
      </c>
      <c r="T56" s="53" t="s">
        <v>431</v>
      </c>
      <c r="U56" s="65" t="s">
        <v>1135</v>
      </c>
      <c r="V56" s="53" t="s">
        <v>432</v>
      </c>
      <c r="X56" t="s">
        <v>245</v>
      </c>
      <c r="Y56" t="s">
        <v>1449</v>
      </c>
      <c r="Z56" t="s">
        <v>250</v>
      </c>
      <c r="AA56">
        <v>1251</v>
      </c>
      <c r="AB56" t="s">
        <v>251</v>
      </c>
      <c r="AC56" s="56">
        <v>2324129593654990</v>
      </c>
      <c r="AD56" s="53" t="s">
        <v>430</v>
      </c>
      <c r="AE56">
        <f t="shared" ca="1" si="0"/>
        <v>2</v>
      </c>
      <c r="AF56" t="s">
        <v>251</v>
      </c>
      <c r="AG56" s="64">
        <v>41847.391772106479</v>
      </c>
      <c r="AH56" s="53" t="s">
        <v>432</v>
      </c>
      <c r="AJ56" t="s">
        <v>245</v>
      </c>
      <c r="AK56" t="s">
        <v>1450</v>
      </c>
      <c r="AL56" t="s">
        <v>987</v>
      </c>
      <c r="AM56" t="s">
        <v>1451</v>
      </c>
      <c r="AN56">
        <v>56</v>
      </c>
      <c r="AO56" t="s">
        <v>1453</v>
      </c>
      <c r="AP56" s="53" t="s">
        <v>430</v>
      </c>
      <c r="AQ56">
        <v>1251</v>
      </c>
      <c r="AR56" t="s">
        <v>253</v>
      </c>
      <c r="AU56" t="s">
        <v>251</v>
      </c>
      <c r="AW56" t="s">
        <v>245</v>
      </c>
      <c r="AX56" t="s">
        <v>1458</v>
      </c>
      <c r="AY56" t="s">
        <v>865</v>
      </c>
      <c r="AZ56">
        <v>1251</v>
      </c>
      <c r="BA56" t="s">
        <v>249</v>
      </c>
      <c r="BB56">
        <v>1651</v>
      </c>
      <c r="BC56" t="s">
        <v>253</v>
      </c>
      <c r="BG56" t="s">
        <v>245</v>
      </c>
      <c r="BH56" t="s">
        <v>1459</v>
      </c>
      <c r="BI56" t="s">
        <v>247</v>
      </c>
      <c r="BJ56" t="s">
        <v>1482</v>
      </c>
      <c r="BK56" s="53" t="s">
        <v>431</v>
      </c>
      <c r="BL56" s="54" t="s">
        <v>435</v>
      </c>
      <c r="BM56" s="53" t="s">
        <v>431</v>
      </c>
      <c r="BN56" s="56">
        <v>2324129586264210</v>
      </c>
      <c r="BO56" s="53" t="s">
        <v>430</v>
      </c>
      <c r="BP56">
        <v>0</v>
      </c>
      <c r="BQ56" t="s">
        <v>253</v>
      </c>
    </row>
    <row r="57" spans="1:69" x14ac:dyDescent="0.25">
      <c r="A57" t="s">
        <v>245</v>
      </c>
      <c r="B57" t="s">
        <v>1133</v>
      </c>
      <c r="C57" t="s">
        <v>247</v>
      </c>
      <c r="D57" s="56">
        <v>9783672234517590</v>
      </c>
      <c r="E57" s="53" t="s">
        <v>431</v>
      </c>
      <c r="F57" s="56">
        <v>2324129578873430</v>
      </c>
      <c r="G57" s="53" t="s">
        <v>431</v>
      </c>
      <c r="H57" t="s">
        <v>1130</v>
      </c>
      <c r="I57" s="53" t="s">
        <v>432</v>
      </c>
      <c r="L57" t="s">
        <v>245</v>
      </c>
      <c r="M57" t="s">
        <v>1134</v>
      </c>
      <c r="N57" t="s">
        <v>250</v>
      </c>
      <c r="O57">
        <v>1671</v>
      </c>
      <c r="P57" t="s">
        <v>251</v>
      </c>
      <c r="Q57" s="56">
        <v>9783672234517590</v>
      </c>
      <c r="R57" s="53" t="s">
        <v>431</v>
      </c>
      <c r="S57" s="64">
        <v>41797.313230497683</v>
      </c>
      <c r="T57" s="53" t="s">
        <v>431</v>
      </c>
      <c r="U57" s="65" t="s">
        <v>1135</v>
      </c>
      <c r="V57" s="53" t="s">
        <v>432</v>
      </c>
      <c r="X57" t="s">
        <v>245</v>
      </c>
      <c r="Y57" t="s">
        <v>1449</v>
      </c>
      <c r="Z57" t="s">
        <v>250</v>
      </c>
      <c r="AA57">
        <v>1671</v>
      </c>
      <c r="AB57" t="s">
        <v>251</v>
      </c>
      <c r="AC57" s="56">
        <v>2324129586264210</v>
      </c>
      <c r="AD57" s="53" t="s">
        <v>430</v>
      </c>
      <c r="AE57">
        <f t="shared" ca="1" si="0"/>
        <v>4</v>
      </c>
      <c r="AF57" t="s">
        <v>251</v>
      </c>
      <c r="AG57" s="64">
        <v>41797.313230497683</v>
      </c>
      <c r="AH57" s="53" t="s">
        <v>432</v>
      </c>
      <c r="AJ57" t="s">
        <v>245</v>
      </c>
      <c r="AK57" t="s">
        <v>1450</v>
      </c>
      <c r="AL57" t="s">
        <v>987</v>
      </c>
      <c r="AM57" t="s">
        <v>1451</v>
      </c>
      <c r="AN57">
        <v>57</v>
      </c>
      <c r="AO57" t="s">
        <v>1454</v>
      </c>
      <c r="AP57" s="53" t="s">
        <v>430</v>
      </c>
      <c r="AQ57">
        <v>1671</v>
      </c>
      <c r="AR57" t="s">
        <v>253</v>
      </c>
      <c r="AU57" t="s">
        <v>251</v>
      </c>
      <c r="AW57" t="s">
        <v>245</v>
      </c>
      <c r="AX57" t="s">
        <v>1458</v>
      </c>
      <c r="AY57" t="s">
        <v>865</v>
      </c>
      <c r="AZ57">
        <v>1671</v>
      </c>
      <c r="BA57" t="s">
        <v>249</v>
      </c>
      <c r="BB57">
        <v>1661</v>
      </c>
      <c r="BC57" t="s">
        <v>253</v>
      </c>
      <c r="BG57" t="s">
        <v>245</v>
      </c>
      <c r="BH57" t="s">
        <v>1459</v>
      </c>
      <c r="BI57" t="s">
        <v>247</v>
      </c>
      <c r="BJ57" t="s">
        <v>1481</v>
      </c>
      <c r="BK57" s="53" t="s">
        <v>431</v>
      </c>
      <c r="BL57" s="56">
        <v>9783672234517590</v>
      </c>
      <c r="BM57" s="53" t="s">
        <v>431</v>
      </c>
      <c r="BN57" s="56">
        <v>2324129578873430</v>
      </c>
      <c r="BO57" s="53" t="s">
        <v>430</v>
      </c>
      <c r="BP57">
        <v>1</v>
      </c>
      <c r="BQ57" t="s">
        <v>253</v>
      </c>
    </row>
    <row r="58" spans="1:69" x14ac:dyDescent="0.25">
      <c r="A58" t="s">
        <v>245</v>
      </c>
      <c r="B58" t="s">
        <v>1133</v>
      </c>
      <c r="C58" t="s">
        <v>247</v>
      </c>
      <c r="D58" s="56">
        <v>1312324312231210</v>
      </c>
      <c r="E58" s="53" t="s">
        <v>431</v>
      </c>
      <c r="F58" s="56">
        <v>2324129571482650</v>
      </c>
      <c r="G58" s="53" t="s">
        <v>431</v>
      </c>
      <c r="H58" t="s">
        <v>1131</v>
      </c>
      <c r="I58" s="53" t="s">
        <v>432</v>
      </c>
      <c r="L58" t="s">
        <v>245</v>
      </c>
      <c r="M58" t="s">
        <v>1134</v>
      </c>
      <c r="N58" t="s">
        <v>250</v>
      </c>
      <c r="O58">
        <v>1681</v>
      </c>
      <c r="P58" t="s">
        <v>251</v>
      </c>
      <c r="Q58" s="56">
        <v>1312324312231210</v>
      </c>
      <c r="R58" s="53" t="s">
        <v>431</v>
      </c>
      <c r="S58" s="64">
        <v>41747.234688888886</v>
      </c>
      <c r="T58" s="53" t="s">
        <v>431</v>
      </c>
      <c r="U58" s="65" t="s">
        <v>1135</v>
      </c>
      <c r="V58" s="53" t="s">
        <v>432</v>
      </c>
      <c r="X58" t="s">
        <v>245</v>
      </c>
      <c r="Y58" t="s">
        <v>1449</v>
      </c>
      <c r="Z58" t="s">
        <v>250</v>
      </c>
      <c r="AA58">
        <v>1681</v>
      </c>
      <c r="AB58" t="s">
        <v>251</v>
      </c>
      <c r="AC58" s="56">
        <v>2324129578873430</v>
      </c>
      <c r="AD58" s="53" t="s">
        <v>430</v>
      </c>
      <c r="AE58">
        <f t="shared" ca="1" si="0"/>
        <v>1</v>
      </c>
      <c r="AF58" t="s">
        <v>251</v>
      </c>
      <c r="AG58" s="64">
        <v>41747.234688888886</v>
      </c>
      <c r="AH58" s="53" t="s">
        <v>432</v>
      </c>
      <c r="AJ58" t="s">
        <v>245</v>
      </c>
      <c r="AK58" t="s">
        <v>1450</v>
      </c>
      <c r="AL58" t="s">
        <v>987</v>
      </c>
      <c r="AM58" t="s">
        <v>1451</v>
      </c>
      <c r="AN58">
        <v>58</v>
      </c>
      <c r="AO58" t="s">
        <v>1455</v>
      </c>
      <c r="AP58" s="53" t="s">
        <v>430</v>
      </c>
      <c r="AQ58">
        <v>1681</v>
      </c>
      <c r="AR58" t="s">
        <v>253</v>
      </c>
      <c r="AU58" t="s">
        <v>251</v>
      </c>
      <c r="AW58" t="s">
        <v>245</v>
      </c>
      <c r="AX58" t="s">
        <v>1458</v>
      </c>
      <c r="AY58" t="s">
        <v>865</v>
      </c>
      <c r="AZ58">
        <v>1681</v>
      </c>
      <c r="BA58" t="s">
        <v>249</v>
      </c>
      <c r="BB58">
        <v>1671</v>
      </c>
      <c r="BC58" t="s">
        <v>253</v>
      </c>
      <c r="BG58" t="s">
        <v>245</v>
      </c>
      <c r="BH58" t="s">
        <v>1459</v>
      </c>
      <c r="BI58" t="s">
        <v>247</v>
      </c>
      <c r="BJ58" t="s">
        <v>1480</v>
      </c>
      <c r="BK58" s="53" t="s">
        <v>431</v>
      </c>
      <c r="BL58" s="56">
        <v>1312324312231210</v>
      </c>
      <c r="BM58" s="53" t="s">
        <v>431</v>
      </c>
      <c r="BN58" s="56">
        <v>2324129571482650</v>
      </c>
      <c r="BO58" s="53" t="s">
        <v>430</v>
      </c>
      <c r="BP58">
        <v>0</v>
      </c>
      <c r="BQ58" t="s">
        <v>253</v>
      </c>
    </row>
    <row r="59" spans="1:69" x14ac:dyDescent="0.25">
      <c r="A59" t="s">
        <v>245</v>
      </c>
      <c r="B59" t="s">
        <v>1133</v>
      </c>
      <c r="C59" t="s">
        <v>247</v>
      </c>
      <c r="D59" s="56">
        <v>4326245645745620</v>
      </c>
      <c r="E59" s="53" t="s">
        <v>431</v>
      </c>
      <c r="F59" s="56">
        <v>2324129564091870</v>
      </c>
      <c r="G59" s="53" t="s">
        <v>431</v>
      </c>
      <c r="H59" t="s">
        <v>1131</v>
      </c>
      <c r="I59" s="53" t="s">
        <v>432</v>
      </c>
      <c r="L59" t="s">
        <v>245</v>
      </c>
      <c r="M59" t="s">
        <v>1134</v>
      </c>
      <c r="N59" t="s">
        <v>250</v>
      </c>
      <c r="O59">
        <v>1691</v>
      </c>
      <c r="P59" t="s">
        <v>251</v>
      </c>
      <c r="Q59" s="56">
        <v>4326245645745620</v>
      </c>
      <c r="R59" s="53" t="s">
        <v>431</v>
      </c>
      <c r="S59" s="64">
        <v>41697.156147280089</v>
      </c>
      <c r="T59" s="53" t="s">
        <v>431</v>
      </c>
      <c r="U59" s="65" t="s">
        <v>1135</v>
      </c>
      <c r="V59" s="53" t="s">
        <v>432</v>
      </c>
      <c r="X59" t="s">
        <v>245</v>
      </c>
      <c r="Y59" t="s">
        <v>1449</v>
      </c>
      <c r="Z59" t="s">
        <v>250</v>
      </c>
      <c r="AA59">
        <v>1691</v>
      </c>
      <c r="AB59" t="s">
        <v>251</v>
      </c>
      <c r="AC59" s="56">
        <v>2324129571482650</v>
      </c>
      <c r="AD59" s="53" t="s">
        <v>430</v>
      </c>
      <c r="AE59">
        <f t="shared" ca="1" si="0"/>
        <v>5</v>
      </c>
      <c r="AF59" t="s">
        <v>251</v>
      </c>
      <c r="AG59" s="64">
        <v>41697.156147280089</v>
      </c>
      <c r="AH59" s="53" t="s">
        <v>432</v>
      </c>
      <c r="AJ59" t="s">
        <v>245</v>
      </c>
      <c r="AK59" t="s">
        <v>1450</v>
      </c>
      <c r="AL59" t="s">
        <v>987</v>
      </c>
      <c r="AM59" t="s">
        <v>1451</v>
      </c>
      <c r="AN59">
        <v>59</v>
      </c>
      <c r="AO59" t="s">
        <v>1456</v>
      </c>
      <c r="AP59" s="53" t="s">
        <v>430</v>
      </c>
      <c r="AQ59">
        <v>1691</v>
      </c>
      <c r="AR59" t="s">
        <v>253</v>
      </c>
      <c r="AU59" t="s">
        <v>251</v>
      </c>
      <c r="AW59" t="s">
        <v>245</v>
      </c>
      <c r="AX59" t="s">
        <v>1458</v>
      </c>
      <c r="AY59" t="s">
        <v>865</v>
      </c>
      <c r="AZ59">
        <v>1691</v>
      </c>
      <c r="BA59" t="s">
        <v>249</v>
      </c>
      <c r="BB59">
        <v>1681</v>
      </c>
      <c r="BC59" t="s">
        <v>253</v>
      </c>
      <c r="BG59" t="s">
        <v>245</v>
      </c>
      <c r="BH59" t="s">
        <v>1459</v>
      </c>
      <c r="BI59" t="s">
        <v>247</v>
      </c>
      <c r="BJ59" t="s">
        <v>1479</v>
      </c>
      <c r="BK59" s="53" t="s">
        <v>431</v>
      </c>
      <c r="BL59" s="56">
        <v>4326245645745620</v>
      </c>
      <c r="BM59" s="53" t="s">
        <v>431</v>
      </c>
      <c r="BN59" s="56">
        <v>2324129564091870</v>
      </c>
      <c r="BO59" s="53" t="s">
        <v>430</v>
      </c>
      <c r="BP59">
        <v>1</v>
      </c>
      <c r="BQ59" t="s">
        <v>253</v>
      </c>
    </row>
    <row r="60" spans="1:69" x14ac:dyDescent="0.25">
      <c r="A60" t="s">
        <v>245</v>
      </c>
      <c r="B60" t="s">
        <v>1133</v>
      </c>
      <c r="C60" t="s">
        <v>247</v>
      </c>
      <c r="D60" s="56">
        <v>1453642574574250</v>
      </c>
      <c r="E60" s="53" t="s">
        <v>431</v>
      </c>
      <c r="F60" s="56">
        <v>2324129556701090</v>
      </c>
      <c r="G60" s="53" t="s">
        <v>431</v>
      </c>
      <c r="H60" t="s">
        <v>1132</v>
      </c>
      <c r="I60" s="53" t="s">
        <v>432</v>
      </c>
      <c r="L60" t="s">
        <v>245</v>
      </c>
      <c r="M60" t="s">
        <v>1134</v>
      </c>
      <c r="N60" t="s">
        <v>250</v>
      </c>
      <c r="O60">
        <v>1701</v>
      </c>
      <c r="P60" t="s">
        <v>251</v>
      </c>
      <c r="Q60" s="56">
        <v>1453642574574250</v>
      </c>
      <c r="R60" s="53" t="s">
        <v>431</v>
      </c>
      <c r="S60" s="64">
        <v>41647.077605671293</v>
      </c>
      <c r="T60" s="53" t="s">
        <v>431</v>
      </c>
      <c r="U60" s="65" t="s">
        <v>1135</v>
      </c>
      <c r="V60" s="53" t="s">
        <v>432</v>
      </c>
      <c r="X60" t="s">
        <v>245</v>
      </c>
      <c r="Y60" t="s">
        <v>1449</v>
      </c>
      <c r="Z60" t="s">
        <v>250</v>
      </c>
      <c r="AA60">
        <v>1701</v>
      </c>
      <c r="AB60" t="s">
        <v>251</v>
      </c>
      <c r="AC60" s="56">
        <v>2324129564091870</v>
      </c>
      <c r="AD60" s="53" t="s">
        <v>430</v>
      </c>
      <c r="AE60">
        <f t="shared" ca="1" si="0"/>
        <v>4</v>
      </c>
      <c r="AF60" t="s">
        <v>251</v>
      </c>
      <c r="AG60" s="64">
        <v>41647.077605671293</v>
      </c>
      <c r="AH60" s="53" t="s">
        <v>432</v>
      </c>
      <c r="AJ60" t="s">
        <v>245</v>
      </c>
      <c r="AK60" t="s">
        <v>1450</v>
      </c>
      <c r="AL60" t="s">
        <v>987</v>
      </c>
      <c r="AM60" t="s">
        <v>1451</v>
      </c>
      <c r="AN60">
        <v>60</v>
      </c>
      <c r="AO60" t="s">
        <v>1457</v>
      </c>
      <c r="AP60" s="53" t="s">
        <v>430</v>
      </c>
      <c r="AQ60">
        <v>1701</v>
      </c>
      <c r="AR60" t="s">
        <v>253</v>
      </c>
      <c r="AU60" t="s">
        <v>251</v>
      </c>
      <c r="AW60" t="s">
        <v>245</v>
      </c>
      <c r="AX60" t="s">
        <v>1458</v>
      </c>
      <c r="AY60" t="s">
        <v>865</v>
      </c>
      <c r="AZ60">
        <v>1701</v>
      </c>
      <c r="BA60" t="s">
        <v>249</v>
      </c>
      <c r="BB60">
        <v>1691</v>
      </c>
      <c r="BC60" t="s">
        <v>253</v>
      </c>
      <c r="BG60" t="s">
        <v>245</v>
      </c>
      <c r="BH60" t="s">
        <v>1459</v>
      </c>
      <c r="BI60" t="s">
        <v>247</v>
      </c>
      <c r="BJ60" t="s">
        <v>1478</v>
      </c>
      <c r="BK60" s="53" t="s">
        <v>431</v>
      </c>
      <c r="BL60" s="56">
        <v>1453642574574250</v>
      </c>
      <c r="BM60" s="53" t="s">
        <v>431</v>
      </c>
      <c r="BN60" s="56">
        <v>2324129556701090</v>
      </c>
      <c r="BO60" s="53" t="s">
        <v>430</v>
      </c>
      <c r="BP60">
        <v>0</v>
      </c>
      <c r="BQ60" t="s">
        <v>253</v>
      </c>
    </row>
    <row r="61" spans="1:69" x14ac:dyDescent="0.25">
      <c r="A61" t="s">
        <v>245</v>
      </c>
      <c r="B61" t="s">
        <v>1133</v>
      </c>
      <c r="C61" t="s">
        <v>247</v>
      </c>
      <c r="D61" s="56">
        <v>1235315473171540</v>
      </c>
      <c r="E61" s="53" t="s">
        <v>431</v>
      </c>
      <c r="F61" s="56">
        <v>2324129549310310</v>
      </c>
      <c r="G61" s="53" t="s">
        <v>431</v>
      </c>
      <c r="H61" t="s">
        <v>1130</v>
      </c>
      <c r="I61" s="53" t="s">
        <v>432</v>
      </c>
      <c r="L61" t="s">
        <v>245</v>
      </c>
      <c r="M61" t="s">
        <v>1134</v>
      </c>
      <c r="N61" t="s">
        <v>250</v>
      </c>
      <c r="O61">
        <v>1711</v>
      </c>
      <c r="P61" t="s">
        <v>251</v>
      </c>
      <c r="Q61" s="56">
        <v>1235315473171540</v>
      </c>
      <c r="R61" s="53" t="s">
        <v>431</v>
      </c>
      <c r="S61" s="64">
        <v>41596.999064062496</v>
      </c>
      <c r="T61" s="53" t="s">
        <v>431</v>
      </c>
      <c r="U61" s="65" t="s">
        <v>1135</v>
      </c>
      <c r="V61" s="53" t="s">
        <v>432</v>
      </c>
      <c r="X61" t="s">
        <v>245</v>
      </c>
      <c r="Y61" t="s">
        <v>1449</v>
      </c>
      <c r="Z61" t="s">
        <v>250</v>
      </c>
      <c r="AA61">
        <v>1711</v>
      </c>
      <c r="AB61" t="s">
        <v>251</v>
      </c>
      <c r="AC61" s="56">
        <v>2324129556701090</v>
      </c>
      <c r="AD61" s="53" t="s">
        <v>430</v>
      </c>
      <c r="AE61">
        <f t="shared" ca="1" si="0"/>
        <v>2</v>
      </c>
      <c r="AF61" t="s">
        <v>251</v>
      </c>
      <c r="AG61" s="64">
        <v>41596.999064062496</v>
      </c>
      <c r="AH61" s="53" t="s">
        <v>432</v>
      </c>
      <c r="AJ61" t="s">
        <v>245</v>
      </c>
      <c r="AK61" t="s">
        <v>1450</v>
      </c>
      <c r="AL61" t="s">
        <v>987</v>
      </c>
      <c r="AM61" t="s">
        <v>1451</v>
      </c>
      <c r="AN61">
        <v>61</v>
      </c>
      <c r="AO61" t="s">
        <v>1452</v>
      </c>
      <c r="AP61" s="53" t="s">
        <v>430</v>
      </c>
      <c r="AQ61">
        <v>1711</v>
      </c>
      <c r="AR61" t="s">
        <v>253</v>
      </c>
      <c r="AU61" t="s">
        <v>251</v>
      </c>
      <c r="AW61" t="s">
        <v>245</v>
      </c>
      <c r="AX61" t="s">
        <v>1458</v>
      </c>
      <c r="AY61" t="s">
        <v>865</v>
      </c>
      <c r="AZ61">
        <v>1711</v>
      </c>
      <c r="BA61" t="s">
        <v>249</v>
      </c>
      <c r="BB61">
        <v>1701</v>
      </c>
      <c r="BC61" t="s">
        <v>253</v>
      </c>
      <c r="BG61" t="s">
        <v>245</v>
      </c>
      <c r="BH61" t="s">
        <v>1459</v>
      </c>
      <c r="BI61" t="s">
        <v>247</v>
      </c>
      <c r="BJ61" t="s">
        <v>1477</v>
      </c>
      <c r="BK61" s="53" t="s">
        <v>431</v>
      </c>
      <c r="BL61" s="56">
        <v>1235315473171540</v>
      </c>
      <c r="BM61" s="53" t="s">
        <v>431</v>
      </c>
      <c r="BN61" s="56">
        <v>2324129549310310</v>
      </c>
      <c r="BO61" s="53" t="s">
        <v>430</v>
      </c>
      <c r="BP61">
        <v>1</v>
      </c>
      <c r="BQ61" t="s">
        <v>253</v>
      </c>
    </row>
    <row r="62" spans="1:69" x14ac:dyDescent="0.25">
      <c r="A62" t="s">
        <v>245</v>
      </c>
      <c r="B62" t="s">
        <v>1133</v>
      </c>
      <c r="C62" t="s">
        <v>247</v>
      </c>
      <c r="D62" s="56">
        <v>1016988371768830</v>
      </c>
      <c r="E62" s="53" t="s">
        <v>431</v>
      </c>
      <c r="F62" s="56">
        <v>2324129541919530</v>
      </c>
      <c r="G62" s="53" t="s">
        <v>431</v>
      </c>
      <c r="H62" t="s">
        <v>1130</v>
      </c>
      <c r="I62" s="53" t="s">
        <v>432</v>
      </c>
      <c r="L62" t="s">
        <v>245</v>
      </c>
      <c r="M62" t="s">
        <v>1134</v>
      </c>
      <c r="N62" t="s">
        <v>250</v>
      </c>
      <c r="O62">
        <v>1721</v>
      </c>
      <c r="P62" t="s">
        <v>251</v>
      </c>
      <c r="Q62" s="56">
        <v>1016988371768830</v>
      </c>
      <c r="R62" s="53" t="s">
        <v>431</v>
      </c>
      <c r="S62" s="64">
        <v>41546.920522453707</v>
      </c>
      <c r="T62" s="53" t="s">
        <v>431</v>
      </c>
      <c r="U62" s="65" t="s">
        <v>1135</v>
      </c>
      <c r="V62" s="53" t="s">
        <v>432</v>
      </c>
      <c r="X62" t="s">
        <v>245</v>
      </c>
      <c r="Y62" t="s">
        <v>1449</v>
      </c>
      <c r="Z62" t="s">
        <v>250</v>
      </c>
      <c r="AA62">
        <v>1721</v>
      </c>
      <c r="AB62" t="s">
        <v>251</v>
      </c>
      <c r="AC62" s="56">
        <v>2324129549310310</v>
      </c>
      <c r="AD62" s="53" t="s">
        <v>430</v>
      </c>
      <c r="AE62">
        <f t="shared" ca="1" si="0"/>
        <v>1</v>
      </c>
      <c r="AF62" t="s">
        <v>251</v>
      </c>
      <c r="AG62" s="64">
        <v>41546.920522453707</v>
      </c>
      <c r="AH62" s="53" t="s">
        <v>432</v>
      </c>
      <c r="AJ62" t="s">
        <v>245</v>
      </c>
      <c r="AK62" t="s">
        <v>1450</v>
      </c>
      <c r="AL62" t="s">
        <v>987</v>
      </c>
      <c r="AM62" t="s">
        <v>1451</v>
      </c>
      <c r="AN62">
        <v>62</v>
      </c>
      <c r="AO62" t="s">
        <v>1453</v>
      </c>
      <c r="AP62" s="53" t="s">
        <v>430</v>
      </c>
      <c r="AQ62">
        <v>1721</v>
      </c>
      <c r="AR62" t="s">
        <v>253</v>
      </c>
      <c r="AU62" t="s">
        <v>251</v>
      </c>
      <c r="AW62" t="s">
        <v>245</v>
      </c>
      <c r="AX62" t="s">
        <v>1458</v>
      </c>
      <c r="AY62" t="s">
        <v>865</v>
      </c>
      <c r="AZ62">
        <v>1721</v>
      </c>
      <c r="BA62" t="s">
        <v>249</v>
      </c>
      <c r="BB62">
        <v>1711</v>
      </c>
      <c r="BC62" t="s">
        <v>253</v>
      </c>
      <c r="BG62" t="s">
        <v>245</v>
      </c>
      <c r="BH62" t="s">
        <v>1459</v>
      </c>
      <c r="BI62" t="s">
        <v>247</v>
      </c>
      <c r="BJ62" t="s">
        <v>1476</v>
      </c>
      <c r="BK62" s="53" t="s">
        <v>431</v>
      </c>
      <c r="BL62" s="56">
        <v>1016988371768830</v>
      </c>
      <c r="BM62" s="53" t="s">
        <v>431</v>
      </c>
      <c r="BN62" s="56">
        <v>2324129541919530</v>
      </c>
      <c r="BO62" s="53" t="s">
        <v>430</v>
      </c>
      <c r="BP62">
        <v>0</v>
      </c>
      <c r="BQ62" t="s">
        <v>253</v>
      </c>
    </row>
    <row r="63" spans="1:69" x14ac:dyDescent="0.25">
      <c r="A63" t="s">
        <v>245</v>
      </c>
      <c r="B63" t="s">
        <v>1133</v>
      </c>
      <c r="C63" t="s">
        <v>247</v>
      </c>
      <c r="D63" s="56">
        <v>7986612270366120</v>
      </c>
      <c r="E63" s="53" t="s">
        <v>431</v>
      </c>
      <c r="F63" s="56">
        <v>2324129534528750</v>
      </c>
      <c r="G63" s="53" t="s">
        <v>431</v>
      </c>
      <c r="H63" t="s">
        <v>1130</v>
      </c>
      <c r="I63" s="53" t="s">
        <v>432</v>
      </c>
      <c r="L63" t="s">
        <v>245</v>
      </c>
      <c r="M63" t="s">
        <v>1134</v>
      </c>
      <c r="N63" t="s">
        <v>250</v>
      </c>
      <c r="O63">
        <v>1731</v>
      </c>
      <c r="P63" t="s">
        <v>251</v>
      </c>
      <c r="Q63" s="56">
        <v>7986612270366120</v>
      </c>
      <c r="R63" s="53" t="s">
        <v>431</v>
      </c>
      <c r="S63" s="64">
        <v>41496.841980844911</v>
      </c>
      <c r="T63" s="53" t="s">
        <v>431</v>
      </c>
      <c r="U63" s="65" t="s">
        <v>1135</v>
      </c>
      <c r="V63" s="53" t="s">
        <v>432</v>
      </c>
      <c r="X63" t="s">
        <v>245</v>
      </c>
      <c r="Y63" t="s">
        <v>1449</v>
      </c>
      <c r="Z63" t="s">
        <v>250</v>
      </c>
      <c r="AA63">
        <v>1731</v>
      </c>
      <c r="AB63" t="s">
        <v>251</v>
      </c>
      <c r="AC63" s="56">
        <v>2324129541919530</v>
      </c>
      <c r="AD63" s="53" t="s">
        <v>430</v>
      </c>
      <c r="AE63">
        <f t="shared" ca="1" si="0"/>
        <v>5</v>
      </c>
      <c r="AF63" t="s">
        <v>251</v>
      </c>
      <c r="AG63" s="64">
        <v>41496.841980844911</v>
      </c>
      <c r="AH63" s="53" t="s">
        <v>432</v>
      </c>
      <c r="AJ63" t="s">
        <v>245</v>
      </c>
      <c r="AK63" t="s">
        <v>1450</v>
      </c>
      <c r="AL63" t="s">
        <v>987</v>
      </c>
      <c r="AM63" t="s">
        <v>1451</v>
      </c>
      <c r="AN63">
        <v>63</v>
      </c>
      <c r="AO63" t="s">
        <v>1454</v>
      </c>
      <c r="AP63" s="53" t="s">
        <v>430</v>
      </c>
      <c r="AQ63">
        <v>1731</v>
      </c>
      <c r="AR63" t="s">
        <v>253</v>
      </c>
      <c r="AU63" t="s">
        <v>251</v>
      </c>
      <c r="AW63" t="s">
        <v>245</v>
      </c>
      <c r="AX63" t="s">
        <v>1458</v>
      </c>
      <c r="AY63" t="s">
        <v>865</v>
      </c>
      <c r="AZ63">
        <v>1731</v>
      </c>
      <c r="BA63" t="s">
        <v>249</v>
      </c>
      <c r="BB63">
        <v>1721</v>
      </c>
      <c r="BC63" t="s">
        <v>253</v>
      </c>
      <c r="BG63" t="s">
        <v>245</v>
      </c>
      <c r="BH63" t="s">
        <v>1459</v>
      </c>
      <c r="BI63" t="s">
        <v>247</v>
      </c>
      <c r="BJ63" t="s">
        <v>1475</v>
      </c>
      <c r="BK63" s="53" t="s">
        <v>431</v>
      </c>
      <c r="BL63" s="56">
        <v>7986612270366120</v>
      </c>
      <c r="BM63" s="53" t="s">
        <v>431</v>
      </c>
      <c r="BN63" s="56">
        <v>2324129534528750</v>
      </c>
      <c r="BO63" s="53" t="s">
        <v>430</v>
      </c>
      <c r="BP63">
        <v>1</v>
      </c>
      <c r="BQ63" t="s">
        <v>253</v>
      </c>
    </row>
    <row r="64" spans="1:69" x14ac:dyDescent="0.25">
      <c r="A64" t="s">
        <v>245</v>
      </c>
      <c r="B64" t="s">
        <v>1133</v>
      </c>
      <c r="C64" t="s">
        <v>247</v>
      </c>
      <c r="D64" s="56">
        <v>2324129519747190</v>
      </c>
      <c r="E64" s="53" t="s">
        <v>431</v>
      </c>
      <c r="F64" s="56">
        <v>2324129527137970</v>
      </c>
      <c r="G64" s="53" t="s">
        <v>431</v>
      </c>
      <c r="H64" t="s">
        <v>1131</v>
      </c>
      <c r="I64" s="53" t="s">
        <v>432</v>
      </c>
      <c r="L64" t="s">
        <v>245</v>
      </c>
      <c r="M64" t="s">
        <v>1134</v>
      </c>
      <c r="N64" t="s">
        <v>250</v>
      </c>
      <c r="O64">
        <v>1741</v>
      </c>
      <c r="P64" t="s">
        <v>251</v>
      </c>
      <c r="Q64" s="56">
        <v>2324129519747190</v>
      </c>
      <c r="R64" s="53" t="s">
        <v>431</v>
      </c>
      <c r="S64" s="64">
        <v>41446.763439236114</v>
      </c>
      <c r="T64" s="53" t="s">
        <v>431</v>
      </c>
      <c r="U64" s="65" t="s">
        <v>1135</v>
      </c>
      <c r="V64" s="53" t="s">
        <v>432</v>
      </c>
      <c r="X64" t="s">
        <v>245</v>
      </c>
      <c r="Y64" t="s">
        <v>1449</v>
      </c>
      <c r="Z64" t="s">
        <v>250</v>
      </c>
      <c r="AA64">
        <v>1741</v>
      </c>
      <c r="AB64" t="s">
        <v>251</v>
      </c>
      <c r="AC64" s="56">
        <v>2324129534528750</v>
      </c>
      <c r="AD64" s="53" t="s">
        <v>430</v>
      </c>
      <c r="AE64">
        <f t="shared" ca="1" si="0"/>
        <v>4</v>
      </c>
      <c r="AF64" t="s">
        <v>251</v>
      </c>
      <c r="AG64" s="64">
        <v>41446.763439236114</v>
      </c>
      <c r="AH64" s="53" t="s">
        <v>432</v>
      </c>
      <c r="AJ64" t="s">
        <v>245</v>
      </c>
      <c r="AK64" t="s">
        <v>1450</v>
      </c>
      <c r="AL64" t="s">
        <v>987</v>
      </c>
      <c r="AM64" t="s">
        <v>1451</v>
      </c>
      <c r="AN64">
        <v>64</v>
      </c>
      <c r="AO64" t="s">
        <v>1455</v>
      </c>
      <c r="AP64" s="53" t="s">
        <v>430</v>
      </c>
      <c r="AQ64">
        <v>1741</v>
      </c>
      <c r="AR64" t="s">
        <v>253</v>
      </c>
      <c r="AU64" t="s">
        <v>251</v>
      </c>
      <c r="AW64" t="s">
        <v>245</v>
      </c>
      <c r="AX64" t="s">
        <v>1458</v>
      </c>
      <c r="AY64" t="s">
        <v>865</v>
      </c>
      <c r="AZ64">
        <v>1741</v>
      </c>
      <c r="BA64" t="s">
        <v>249</v>
      </c>
      <c r="BB64">
        <v>1731</v>
      </c>
      <c r="BC64" t="s">
        <v>253</v>
      </c>
      <c r="BG64" t="s">
        <v>245</v>
      </c>
      <c r="BH64" t="s">
        <v>1459</v>
      </c>
      <c r="BI64" t="s">
        <v>247</v>
      </c>
      <c r="BJ64" t="s">
        <v>1474</v>
      </c>
      <c r="BK64" s="53" t="s">
        <v>431</v>
      </c>
      <c r="BL64" s="56">
        <v>2324129519747190</v>
      </c>
      <c r="BM64" s="53" t="s">
        <v>431</v>
      </c>
      <c r="BN64" s="56">
        <v>2324129527137970</v>
      </c>
      <c r="BO64" s="53" t="s">
        <v>430</v>
      </c>
      <c r="BP64">
        <v>0</v>
      </c>
      <c r="BQ64" t="s">
        <v>253</v>
      </c>
    </row>
    <row r="65" spans="1:69" x14ac:dyDescent="0.25">
      <c r="A65" t="s">
        <v>245</v>
      </c>
      <c r="B65" t="s">
        <v>1133</v>
      </c>
      <c r="C65" t="s">
        <v>247</v>
      </c>
      <c r="D65" s="56">
        <v>2324129512356410</v>
      </c>
      <c r="E65" s="53" t="s">
        <v>431</v>
      </c>
      <c r="F65" s="56">
        <v>2324129519747190</v>
      </c>
      <c r="G65" s="53" t="s">
        <v>431</v>
      </c>
      <c r="H65" t="s">
        <v>1131</v>
      </c>
      <c r="I65" s="53" t="s">
        <v>432</v>
      </c>
      <c r="L65" t="s">
        <v>245</v>
      </c>
      <c r="M65" t="s">
        <v>1134</v>
      </c>
      <c r="N65" t="s">
        <v>250</v>
      </c>
      <c r="O65">
        <v>1751</v>
      </c>
      <c r="P65" t="s">
        <v>251</v>
      </c>
      <c r="Q65" s="56">
        <v>2324129512356410</v>
      </c>
      <c r="R65" s="53" t="s">
        <v>431</v>
      </c>
      <c r="S65" s="64">
        <v>41396.684897627318</v>
      </c>
      <c r="T65" s="53" t="s">
        <v>431</v>
      </c>
      <c r="U65" s="65" t="s">
        <v>1135</v>
      </c>
      <c r="V65" s="53" t="s">
        <v>432</v>
      </c>
      <c r="X65" t="s">
        <v>245</v>
      </c>
      <c r="Y65" t="s">
        <v>1449</v>
      </c>
      <c r="Z65" t="s">
        <v>250</v>
      </c>
      <c r="AA65">
        <v>1751</v>
      </c>
      <c r="AB65" t="s">
        <v>251</v>
      </c>
      <c r="AC65" s="56">
        <v>2324129527137970</v>
      </c>
      <c r="AD65" s="53" t="s">
        <v>430</v>
      </c>
      <c r="AE65">
        <f t="shared" ca="1" si="0"/>
        <v>5</v>
      </c>
      <c r="AF65" t="s">
        <v>251</v>
      </c>
      <c r="AG65" s="64">
        <v>41396.684897627318</v>
      </c>
      <c r="AH65" s="53" t="s">
        <v>432</v>
      </c>
      <c r="AJ65" t="s">
        <v>245</v>
      </c>
      <c r="AK65" t="s">
        <v>1450</v>
      </c>
      <c r="AL65" t="s">
        <v>987</v>
      </c>
      <c r="AM65" t="s">
        <v>1451</v>
      </c>
      <c r="AN65">
        <v>65</v>
      </c>
      <c r="AO65" t="s">
        <v>1456</v>
      </c>
      <c r="AP65" s="53" t="s">
        <v>430</v>
      </c>
      <c r="AQ65">
        <v>1751</v>
      </c>
      <c r="AR65" t="s">
        <v>253</v>
      </c>
      <c r="AU65" t="s">
        <v>251</v>
      </c>
      <c r="AW65" t="s">
        <v>245</v>
      </c>
      <c r="AX65" t="s">
        <v>1458</v>
      </c>
      <c r="AY65" t="s">
        <v>865</v>
      </c>
      <c r="AZ65">
        <v>1751</v>
      </c>
      <c r="BA65" t="s">
        <v>249</v>
      </c>
      <c r="BB65">
        <v>1741</v>
      </c>
      <c r="BC65" t="s">
        <v>253</v>
      </c>
      <c r="BG65" t="s">
        <v>245</v>
      </c>
      <c r="BH65" t="s">
        <v>1459</v>
      </c>
      <c r="BI65" t="s">
        <v>247</v>
      </c>
      <c r="BJ65" t="s">
        <v>1473</v>
      </c>
      <c r="BK65" s="53" t="s">
        <v>431</v>
      </c>
      <c r="BL65" s="56">
        <v>2324129512356410</v>
      </c>
      <c r="BM65" s="53" t="s">
        <v>431</v>
      </c>
      <c r="BN65" s="56">
        <v>2324129519747190</v>
      </c>
      <c r="BO65" s="53" t="s">
        <v>430</v>
      </c>
      <c r="BP65">
        <v>1</v>
      </c>
      <c r="BQ65" t="s">
        <v>253</v>
      </c>
    </row>
    <row r="66" spans="1:69" x14ac:dyDescent="0.25">
      <c r="A66" t="s">
        <v>245</v>
      </c>
      <c r="B66" t="s">
        <v>1133</v>
      </c>
      <c r="C66" t="s">
        <v>247</v>
      </c>
      <c r="D66" s="56">
        <v>2324129504965630</v>
      </c>
      <c r="E66" s="53" t="s">
        <v>431</v>
      </c>
      <c r="F66" s="56">
        <v>2324129512356410</v>
      </c>
      <c r="G66" s="53" t="s">
        <v>431</v>
      </c>
      <c r="H66" t="s">
        <v>1132</v>
      </c>
      <c r="I66" s="53" t="s">
        <v>432</v>
      </c>
      <c r="L66" t="s">
        <v>245</v>
      </c>
      <c r="M66" t="s">
        <v>1134</v>
      </c>
      <c r="N66" t="s">
        <v>250</v>
      </c>
      <c r="O66">
        <v>1761</v>
      </c>
      <c r="P66" t="s">
        <v>251</v>
      </c>
      <c r="Q66" s="56">
        <v>2324129504965630</v>
      </c>
      <c r="R66" s="53" t="s">
        <v>431</v>
      </c>
      <c r="S66" s="64">
        <v>41346.606356018521</v>
      </c>
      <c r="T66" s="53" t="s">
        <v>431</v>
      </c>
      <c r="U66" s="65" t="s">
        <v>1135</v>
      </c>
      <c r="V66" s="53" t="s">
        <v>432</v>
      </c>
      <c r="X66" t="s">
        <v>245</v>
      </c>
      <c r="Y66" t="s">
        <v>1449</v>
      </c>
      <c r="Z66" t="s">
        <v>250</v>
      </c>
      <c r="AA66">
        <v>1761</v>
      </c>
      <c r="AB66" t="s">
        <v>251</v>
      </c>
      <c r="AC66" s="56">
        <v>2324129519747190</v>
      </c>
      <c r="AD66" s="53" t="s">
        <v>430</v>
      </c>
      <c r="AE66">
        <f t="shared" ref="AE66:AE129" ca="1" si="1">RANDBETWEEN(0,5)</f>
        <v>4</v>
      </c>
      <c r="AF66" t="s">
        <v>251</v>
      </c>
      <c r="AG66" s="64">
        <v>41346.606356018521</v>
      </c>
      <c r="AH66" s="53" t="s">
        <v>432</v>
      </c>
      <c r="AJ66" t="s">
        <v>245</v>
      </c>
      <c r="AK66" t="s">
        <v>1450</v>
      </c>
      <c r="AL66" t="s">
        <v>987</v>
      </c>
      <c r="AM66" t="s">
        <v>1451</v>
      </c>
      <c r="AN66">
        <v>66</v>
      </c>
      <c r="AO66" t="s">
        <v>1457</v>
      </c>
      <c r="AP66" s="53" t="s">
        <v>430</v>
      </c>
      <c r="AQ66">
        <v>1761</v>
      </c>
      <c r="AR66" t="s">
        <v>253</v>
      </c>
      <c r="AU66" t="s">
        <v>251</v>
      </c>
      <c r="AW66" t="s">
        <v>245</v>
      </c>
      <c r="AX66" t="s">
        <v>1458</v>
      </c>
      <c r="AY66" t="s">
        <v>865</v>
      </c>
      <c r="AZ66">
        <v>1761</v>
      </c>
      <c r="BA66" t="s">
        <v>249</v>
      </c>
      <c r="BB66">
        <v>1751</v>
      </c>
      <c r="BC66" t="s">
        <v>253</v>
      </c>
      <c r="BG66" t="s">
        <v>245</v>
      </c>
      <c r="BH66" t="s">
        <v>1459</v>
      </c>
      <c r="BI66" t="s">
        <v>247</v>
      </c>
      <c r="BJ66" t="s">
        <v>1472</v>
      </c>
      <c r="BK66" s="53" t="s">
        <v>431</v>
      </c>
      <c r="BL66" s="56">
        <v>2324129504965630</v>
      </c>
      <c r="BM66" s="53" t="s">
        <v>431</v>
      </c>
      <c r="BN66" s="56">
        <v>2324129512356410</v>
      </c>
      <c r="BO66" s="53" t="s">
        <v>430</v>
      </c>
      <c r="BP66">
        <v>0</v>
      </c>
      <c r="BQ66" t="s">
        <v>253</v>
      </c>
    </row>
    <row r="67" spans="1:69" x14ac:dyDescent="0.25">
      <c r="A67" t="s">
        <v>245</v>
      </c>
      <c r="B67" t="s">
        <v>1133</v>
      </c>
      <c r="C67" t="s">
        <v>247</v>
      </c>
      <c r="D67" s="56">
        <v>2324129497574850</v>
      </c>
      <c r="E67" s="53" t="s">
        <v>431</v>
      </c>
      <c r="F67" s="56">
        <v>2324129504965630</v>
      </c>
      <c r="G67" s="53" t="s">
        <v>431</v>
      </c>
      <c r="H67" t="s">
        <v>1130</v>
      </c>
      <c r="I67" s="53" t="s">
        <v>432</v>
      </c>
      <c r="L67" t="s">
        <v>245</v>
      </c>
      <c r="M67" t="s">
        <v>1134</v>
      </c>
      <c r="N67" t="s">
        <v>250</v>
      </c>
      <c r="O67">
        <v>1771</v>
      </c>
      <c r="P67" t="s">
        <v>251</v>
      </c>
      <c r="Q67" s="56">
        <v>2324129497574850</v>
      </c>
      <c r="R67" s="53" t="s">
        <v>431</v>
      </c>
      <c r="S67" s="64">
        <v>41296.527814409725</v>
      </c>
      <c r="T67" s="53" t="s">
        <v>431</v>
      </c>
      <c r="U67" s="65" t="s">
        <v>1135</v>
      </c>
      <c r="V67" s="53" t="s">
        <v>432</v>
      </c>
      <c r="X67" t="s">
        <v>245</v>
      </c>
      <c r="Y67" t="s">
        <v>1449</v>
      </c>
      <c r="Z67" t="s">
        <v>250</v>
      </c>
      <c r="AA67">
        <v>1771</v>
      </c>
      <c r="AB67" t="s">
        <v>251</v>
      </c>
      <c r="AC67" s="56">
        <v>2324129512356410</v>
      </c>
      <c r="AD67" s="53" t="s">
        <v>430</v>
      </c>
      <c r="AE67">
        <f t="shared" ca="1" si="1"/>
        <v>3</v>
      </c>
      <c r="AF67" t="s">
        <v>251</v>
      </c>
      <c r="AG67" s="64">
        <v>41296.527814409725</v>
      </c>
      <c r="AH67" s="53" t="s">
        <v>432</v>
      </c>
      <c r="AJ67" t="s">
        <v>245</v>
      </c>
      <c r="AK67" t="s">
        <v>1450</v>
      </c>
      <c r="AL67" t="s">
        <v>987</v>
      </c>
      <c r="AM67" t="s">
        <v>1451</v>
      </c>
      <c r="AN67">
        <v>67</v>
      </c>
      <c r="AO67" t="s">
        <v>1452</v>
      </c>
      <c r="AP67" s="53" t="s">
        <v>430</v>
      </c>
      <c r="AQ67">
        <v>1771</v>
      </c>
      <c r="AR67" t="s">
        <v>253</v>
      </c>
      <c r="AU67" t="s">
        <v>251</v>
      </c>
      <c r="AW67" t="s">
        <v>245</v>
      </c>
      <c r="AX67" t="s">
        <v>1458</v>
      </c>
      <c r="AY67" t="s">
        <v>865</v>
      </c>
      <c r="AZ67">
        <v>1771</v>
      </c>
      <c r="BA67" t="s">
        <v>249</v>
      </c>
      <c r="BB67">
        <v>1761</v>
      </c>
      <c r="BC67" t="s">
        <v>253</v>
      </c>
      <c r="BG67" t="s">
        <v>245</v>
      </c>
      <c r="BH67" t="s">
        <v>1459</v>
      </c>
      <c r="BI67" t="s">
        <v>247</v>
      </c>
      <c r="BJ67" t="s">
        <v>1471</v>
      </c>
      <c r="BK67" s="53" t="s">
        <v>431</v>
      </c>
      <c r="BL67" s="56">
        <v>2324129497574850</v>
      </c>
      <c r="BM67" s="53" t="s">
        <v>431</v>
      </c>
      <c r="BN67" s="56">
        <v>2324129504965630</v>
      </c>
      <c r="BO67" s="53" t="s">
        <v>430</v>
      </c>
      <c r="BP67">
        <v>1</v>
      </c>
      <c r="BQ67" t="s">
        <v>253</v>
      </c>
    </row>
    <row r="68" spans="1:69" x14ac:dyDescent="0.25">
      <c r="A68" t="s">
        <v>245</v>
      </c>
      <c r="B68" t="s">
        <v>1133</v>
      </c>
      <c r="C68" t="s">
        <v>247</v>
      </c>
      <c r="D68" s="56">
        <v>2324129490184070</v>
      </c>
      <c r="E68" s="53" t="s">
        <v>431</v>
      </c>
      <c r="F68" s="56">
        <v>2324129497574850</v>
      </c>
      <c r="G68" s="53" t="s">
        <v>431</v>
      </c>
      <c r="H68" t="s">
        <v>1130</v>
      </c>
      <c r="I68" s="53" t="s">
        <v>432</v>
      </c>
      <c r="L68" t="s">
        <v>245</v>
      </c>
      <c r="M68" t="s">
        <v>1134</v>
      </c>
      <c r="N68" t="s">
        <v>250</v>
      </c>
      <c r="O68">
        <v>1781</v>
      </c>
      <c r="P68" t="s">
        <v>251</v>
      </c>
      <c r="Q68" s="56">
        <v>2324129490184070</v>
      </c>
      <c r="R68" s="53" t="s">
        <v>431</v>
      </c>
      <c r="S68" s="64">
        <v>41246.449272800928</v>
      </c>
      <c r="T68" s="53" t="s">
        <v>431</v>
      </c>
      <c r="U68" s="65" t="s">
        <v>1135</v>
      </c>
      <c r="V68" s="53" t="s">
        <v>432</v>
      </c>
      <c r="X68" t="s">
        <v>245</v>
      </c>
      <c r="Y68" t="s">
        <v>1449</v>
      </c>
      <c r="Z68" t="s">
        <v>250</v>
      </c>
      <c r="AA68">
        <v>1781</v>
      </c>
      <c r="AB68" t="s">
        <v>251</v>
      </c>
      <c r="AC68" s="56">
        <v>2324129504965630</v>
      </c>
      <c r="AD68" s="53" t="s">
        <v>430</v>
      </c>
      <c r="AE68">
        <f t="shared" ca="1" si="1"/>
        <v>4</v>
      </c>
      <c r="AF68" t="s">
        <v>251</v>
      </c>
      <c r="AG68" s="64">
        <v>41246.449272800928</v>
      </c>
      <c r="AH68" s="53" t="s">
        <v>432</v>
      </c>
      <c r="AJ68" t="s">
        <v>245</v>
      </c>
      <c r="AK68" t="s">
        <v>1450</v>
      </c>
      <c r="AL68" t="s">
        <v>987</v>
      </c>
      <c r="AM68" t="s">
        <v>1451</v>
      </c>
      <c r="AN68">
        <v>68</v>
      </c>
      <c r="AO68" t="s">
        <v>1453</v>
      </c>
      <c r="AP68" s="53" t="s">
        <v>430</v>
      </c>
      <c r="AQ68">
        <v>1781</v>
      </c>
      <c r="AR68" t="s">
        <v>253</v>
      </c>
      <c r="AU68" t="s">
        <v>251</v>
      </c>
      <c r="AW68" t="s">
        <v>245</v>
      </c>
      <c r="AX68" t="s">
        <v>1458</v>
      </c>
      <c r="AY68" t="s">
        <v>865</v>
      </c>
      <c r="AZ68">
        <v>1781</v>
      </c>
      <c r="BA68" t="s">
        <v>249</v>
      </c>
      <c r="BB68">
        <v>1771</v>
      </c>
      <c r="BC68" t="s">
        <v>253</v>
      </c>
      <c r="BG68" t="s">
        <v>245</v>
      </c>
      <c r="BH68" t="s">
        <v>1459</v>
      </c>
      <c r="BI68" t="s">
        <v>247</v>
      </c>
      <c r="BJ68" t="s">
        <v>1470</v>
      </c>
      <c r="BK68" s="53" t="s">
        <v>431</v>
      </c>
      <c r="BL68" s="56">
        <v>2324129490184070</v>
      </c>
      <c r="BM68" s="53" t="s">
        <v>431</v>
      </c>
      <c r="BN68" s="56">
        <v>2324129497574850</v>
      </c>
      <c r="BO68" s="53" t="s">
        <v>430</v>
      </c>
      <c r="BP68">
        <v>0</v>
      </c>
      <c r="BQ68" t="s">
        <v>253</v>
      </c>
    </row>
    <row r="69" spans="1:69" x14ac:dyDescent="0.25">
      <c r="A69" t="s">
        <v>245</v>
      </c>
      <c r="B69" t="s">
        <v>1133</v>
      </c>
      <c r="C69" t="s">
        <v>247</v>
      </c>
      <c r="D69" s="56">
        <v>2324129482793290</v>
      </c>
      <c r="E69" s="53" t="s">
        <v>431</v>
      </c>
      <c r="F69" s="56">
        <v>2324129490184070</v>
      </c>
      <c r="G69" s="53" t="s">
        <v>431</v>
      </c>
      <c r="H69" t="s">
        <v>1130</v>
      </c>
      <c r="I69" s="53" t="s">
        <v>432</v>
      </c>
      <c r="L69" t="s">
        <v>245</v>
      </c>
      <c r="M69" t="s">
        <v>1134</v>
      </c>
      <c r="N69" t="s">
        <v>250</v>
      </c>
      <c r="O69">
        <v>1791</v>
      </c>
      <c r="P69" t="s">
        <v>251</v>
      </c>
      <c r="Q69" s="56">
        <v>2324129482793290</v>
      </c>
      <c r="R69" s="53" t="s">
        <v>431</v>
      </c>
      <c r="S69" s="64">
        <v>41196.370731192132</v>
      </c>
      <c r="T69" s="53" t="s">
        <v>431</v>
      </c>
      <c r="U69" s="65" t="s">
        <v>1135</v>
      </c>
      <c r="V69" s="53" t="s">
        <v>432</v>
      </c>
      <c r="X69" t="s">
        <v>245</v>
      </c>
      <c r="Y69" t="s">
        <v>1449</v>
      </c>
      <c r="Z69" t="s">
        <v>250</v>
      </c>
      <c r="AA69">
        <v>1791</v>
      </c>
      <c r="AB69" t="s">
        <v>251</v>
      </c>
      <c r="AC69" s="56">
        <v>2324129497574850</v>
      </c>
      <c r="AD69" s="53" t="s">
        <v>430</v>
      </c>
      <c r="AE69">
        <f t="shared" ca="1" si="1"/>
        <v>0</v>
      </c>
      <c r="AF69" t="s">
        <v>251</v>
      </c>
      <c r="AG69" s="64">
        <v>41196.370731192132</v>
      </c>
      <c r="AH69" s="53" t="s">
        <v>432</v>
      </c>
      <c r="AJ69" t="s">
        <v>245</v>
      </c>
      <c r="AK69" t="s">
        <v>1450</v>
      </c>
      <c r="AL69" t="s">
        <v>987</v>
      </c>
      <c r="AM69" t="s">
        <v>1451</v>
      </c>
      <c r="AN69">
        <v>69</v>
      </c>
      <c r="AO69" t="s">
        <v>1454</v>
      </c>
      <c r="AP69" s="53" t="s">
        <v>430</v>
      </c>
      <c r="AQ69">
        <v>1791</v>
      </c>
      <c r="AR69" t="s">
        <v>253</v>
      </c>
      <c r="AU69" t="s">
        <v>251</v>
      </c>
      <c r="AW69" t="s">
        <v>245</v>
      </c>
      <c r="AX69" t="s">
        <v>1458</v>
      </c>
      <c r="AY69" t="s">
        <v>865</v>
      </c>
      <c r="AZ69">
        <v>1791</v>
      </c>
      <c r="BA69" t="s">
        <v>249</v>
      </c>
      <c r="BB69">
        <v>1781</v>
      </c>
      <c r="BC69" t="s">
        <v>253</v>
      </c>
      <c r="BG69" t="s">
        <v>245</v>
      </c>
      <c r="BH69" t="s">
        <v>1459</v>
      </c>
      <c r="BI69" t="s">
        <v>247</v>
      </c>
      <c r="BJ69" t="s">
        <v>1469</v>
      </c>
      <c r="BK69" s="53" t="s">
        <v>431</v>
      </c>
      <c r="BL69" s="56">
        <v>2324129482793290</v>
      </c>
      <c r="BM69" s="53" t="s">
        <v>431</v>
      </c>
      <c r="BN69" s="56">
        <v>2324129490184070</v>
      </c>
      <c r="BO69" s="53" t="s">
        <v>430</v>
      </c>
      <c r="BP69">
        <v>1</v>
      </c>
      <c r="BQ69" t="s">
        <v>253</v>
      </c>
    </row>
    <row r="70" spans="1:69" x14ac:dyDescent="0.25">
      <c r="A70" t="s">
        <v>245</v>
      </c>
      <c r="B70" t="s">
        <v>1133</v>
      </c>
      <c r="C70" t="s">
        <v>247</v>
      </c>
      <c r="D70" s="56">
        <v>2324129475402510</v>
      </c>
      <c r="E70" s="53" t="s">
        <v>431</v>
      </c>
      <c r="F70" s="56">
        <v>2324129482793290</v>
      </c>
      <c r="G70" s="53" t="s">
        <v>431</v>
      </c>
      <c r="H70" t="s">
        <v>1131</v>
      </c>
      <c r="I70" s="53" t="s">
        <v>432</v>
      </c>
      <c r="L70" t="s">
        <v>245</v>
      </c>
      <c r="M70" t="s">
        <v>1134</v>
      </c>
      <c r="N70" t="s">
        <v>250</v>
      </c>
      <c r="O70">
        <v>1801</v>
      </c>
      <c r="P70" t="s">
        <v>251</v>
      </c>
      <c r="Q70" s="56">
        <v>2324129475402510</v>
      </c>
      <c r="R70" s="53" t="s">
        <v>431</v>
      </c>
      <c r="S70" s="64">
        <v>41146.292189583335</v>
      </c>
      <c r="T70" s="53" t="s">
        <v>431</v>
      </c>
      <c r="U70" s="65" t="s">
        <v>1135</v>
      </c>
      <c r="V70" s="53" t="s">
        <v>432</v>
      </c>
      <c r="X70" t="s">
        <v>245</v>
      </c>
      <c r="Y70" t="s">
        <v>1449</v>
      </c>
      <c r="Z70" t="s">
        <v>250</v>
      </c>
      <c r="AA70">
        <v>1801</v>
      </c>
      <c r="AB70" t="s">
        <v>251</v>
      </c>
      <c r="AC70" s="56">
        <v>2324129490184070</v>
      </c>
      <c r="AD70" s="53" t="s">
        <v>430</v>
      </c>
      <c r="AE70">
        <f t="shared" ca="1" si="1"/>
        <v>5</v>
      </c>
      <c r="AF70" t="s">
        <v>251</v>
      </c>
      <c r="AG70" s="64">
        <v>41146.292189583335</v>
      </c>
      <c r="AH70" s="53" t="s">
        <v>432</v>
      </c>
      <c r="AJ70" t="s">
        <v>245</v>
      </c>
      <c r="AK70" t="s">
        <v>1450</v>
      </c>
      <c r="AL70" t="s">
        <v>987</v>
      </c>
      <c r="AM70" t="s">
        <v>1451</v>
      </c>
      <c r="AN70">
        <v>70</v>
      </c>
      <c r="AO70" t="s">
        <v>1455</v>
      </c>
      <c r="AP70" s="53" t="s">
        <v>430</v>
      </c>
      <c r="AQ70">
        <v>1801</v>
      </c>
      <c r="AR70" t="s">
        <v>253</v>
      </c>
      <c r="AU70" t="s">
        <v>251</v>
      </c>
      <c r="AW70" t="s">
        <v>245</v>
      </c>
      <c r="AX70" t="s">
        <v>1458</v>
      </c>
      <c r="AY70" t="s">
        <v>865</v>
      </c>
      <c r="AZ70">
        <v>1801</v>
      </c>
      <c r="BA70" t="s">
        <v>249</v>
      </c>
      <c r="BB70">
        <v>1791</v>
      </c>
      <c r="BC70" t="s">
        <v>253</v>
      </c>
      <c r="BG70" t="s">
        <v>245</v>
      </c>
      <c r="BH70" t="s">
        <v>1459</v>
      </c>
      <c r="BI70" t="s">
        <v>247</v>
      </c>
      <c r="BJ70" t="s">
        <v>1468</v>
      </c>
      <c r="BK70" s="53" t="s">
        <v>431</v>
      </c>
      <c r="BL70" s="56">
        <v>2324129475402510</v>
      </c>
      <c r="BM70" s="53" t="s">
        <v>431</v>
      </c>
      <c r="BN70" s="56">
        <v>2324129482793290</v>
      </c>
      <c r="BO70" s="53" t="s">
        <v>430</v>
      </c>
      <c r="BP70">
        <v>0</v>
      </c>
      <c r="BQ70" t="s">
        <v>253</v>
      </c>
    </row>
    <row r="71" spans="1:69" x14ac:dyDescent="0.25">
      <c r="A71" t="s">
        <v>245</v>
      </c>
      <c r="B71" t="s">
        <v>1133</v>
      </c>
      <c r="C71" t="s">
        <v>247</v>
      </c>
      <c r="D71" s="56">
        <v>2324129468011730</v>
      </c>
      <c r="E71" s="53" t="s">
        <v>431</v>
      </c>
      <c r="F71" s="56">
        <v>2324129475402510</v>
      </c>
      <c r="G71" s="53" t="s">
        <v>431</v>
      </c>
      <c r="H71" t="s">
        <v>1131</v>
      </c>
      <c r="I71" s="53" t="s">
        <v>432</v>
      </c>
      <c r="L71" t="s">
        <v>245</v>
      </c>
      <c r="M71" t="s">
        <v>1134</v>
      </c>
      <c r="N71" t="s">
        <v>250</v>
      </c>
      <c r="O71">
        <v>1811</v>
      </c>
      <c r="P71" t="s">
        <v>251</v>
      </c>
      <c r="Q71" s="56">
        <v>2324129468011730</v>
      </c>
      <c r="R71" s="53" t="s">
        <v>431</v>
      </c>
      <c r="S71" s="64">
        <v>41096.213647974539</v>
      </c>
      <c r="T71" s="53" t="s">
        <v>431</v>
      </c>
      <c r="U71" s="65" t="s">
        <v>1135</v>
      </c>
      <c r="V71" s="53" t="s">
        <v>432</v>
      </c>
      <c r="X71" t="s">
        <v>245</v>
      </c>
      <c r="Y71" t="s">
        <v>1449</v>
      </c>
      <c r="Z71" t="s">
        <v>250</v>
      </c>
      <c r="AA71">
        <v>1811</v>
      </c>
      <c r="AB71" t="s">
        <v>251</v>
      </c>
      <c r="AC71" s="56">
        <v>2324129482793290</v>
      </c>
      <c r="AD71" s="53" t="s">
        <v>430</v>
      </c>
      <c r="AE71">
        <f t="shared" ca="1" si="1"/>
        <v>1</v>
      </c>
      <c r="AF71" t="s">
        <v>251</v>
      </c>
      <c r="AG71" s="64">
        <v>41096.213647974539</v>
      </c>
      <c r="AH71" s="53" t="s">
        <v>432</v>
      </c>
      <c r="AJ71" t="s">
        <v>245</v>
      </c>
      <c r="AK71" t="s">
        <v>1450</v>
      </c>
      <c r="AL71" t="s">
        <v>987</v>
      </c>
      <c r="AM71" t="s">
        <v>1451</v>
      </c>
      <c r="AN71">
        <v>71</v>
      </c>
      <c r="AO71" t="s">
        <v>1456</v>
      </c>
      <c r="AP71" s="53" t="s">
        <v>430</v>
      </c>
      <c r="AQ71">
        <v>1811</v>
      </c>
      <c r="AR71" t="s">
        <v>253</v>
      </c>
      <c r="AU71" t="s">
        <v>251</v>
      </c>
      <c r="AW71" t="s">
        <v>245</v>
      </c>
      <c r="AX71" t="s">
        <v>1458</v>
      </c>
      <c r="AY71" t="s">
        <v>865</v>
      </c>
      <c r="AZ71">
        <v>1811</v>
      </c>
      <c r="BA71" t="s">
        <v>249</v>
      </c>
      <c r="BB71">
        <v>1801</v>
      </c>
      <c r="BC71" t="s">
        <v>253</v>
      </c>
      <c r="BG71" t="s">
        <v>245</v>
      </c>
      <c r="BH71" t="s">
        <v>1459</v>
      </c>
      <c r="BI71" t="s">
        <v>247</v>
      </c>
      <c r="BJ71" t="s">
        <v>1467</v>
      </c>
      <c r="BK71" s="53" t="s">
        <v>431</v>
      </c>
      <c r="BL71" s="56">
        <v>2324129468011730</v>
      </c>
      <c r="BM71" s="53" t="s">
        <v>431</v>
      </c>
      <c r="BN71" s="56">
        <v>2324129475402510</v>
      </c>
      <c r="BO71" s="53" t="s">
        <v>430</v>
      </c>
      <c r="BP71">
        <v>1</v>
      </c>
      <c r="BQ71" t="s">
        <v>253</v>
      </c>
    </row>
    <row r="72" spans="1:69" x14ac:dyDescent="0.25">
      <c r="A72" t="s">
        <v>245</v>
      </c>
      <c r="B72" t="s">
        <v>1133</v>
      </c>
      <c r="C72" t="s">
        <v>247</v>
      </c>
      <c r="D72" s="56">
        <v>2324129460620950</v>
      </c>
      <c r="E72" s="53" t="s">
        <v>431</v>
      </c>
      <c r="F72" s="56">
        <v>2324129468011730</v>
      </c>
      <c r="G72" s="53" t="s">
        <v>431</v>
      </c>
      <c r="H72" t="s">
        <v>1132</v>
      </c>
      <c r="I72" s="53" t="s">
        <v>432</v>
      </c>
      <c r="L72" t="s">
        <v>245</v>
      </c>
      <c r="M72" t="s">
        <v>1134</v>
      </c>
      <c r="N72" t="s">
        <v>250</v>
      </c>
      <c r="O72">
        <v>1821</v>
      </c>
      <c r="P72" t="s">
        <v>251</v>
      </c>
      <c r="Q72" s="56">
        <v>2324129460620950</v>
      </c>
      <c r="R72" s="53" t="s">
        <v>431</v>
      </c>
      <c r="S72" s="64">
        <v>41046.135106365742</v>
      </c>
      <c r="T72" s="53" t="s">
        <v>431</v>
      </c>
      <c r="U72" s="65" t="s">
        <v>1135</v>
      </c>
      <c r="V72" s="53" t="s">
        <v>432</v>
      </c>
      <c r="X72" t="s">
        <v>245</v>
      </c>
      <c r="Y72" t="s">
        <v>1449</v>
      </c>
      <c r="Z72" t="s">
        <v>250</v>
      </c>
      <c r="AA72">
        <v>1821</v>
      </c>
      <c r="AB72" t="s">
        <v>251</v>
      </c>
      <c r="AC72" s="56">
        <v>2324129475402510</v>
      </c>
      <c r="AD72" s="53" t="s">
        <v>430</v>
      </c>
      <c r="AE72">
        <f t="shared" ca="1" si="1"/>
        <v>3</v>
      </c>
      <c r="AF72" t="s">
        <v>251</v>
      </c>
      <c r="AG72" s="64">
        <v>41046.135106365742</v>
      </c>
      <c r="AH72" s="53" t="s">
        <v>432</v>
      </c>
      <c r="AJ72" t="s">
        <v>245</v>
      </c>
      <c r="AK72" t="s">
        <v>1450</v>
      </c>
      <c r="AL72" t="s">
        <v>987</v>
      </c>
      <c r="AM72" t="s">
        <v>1451</v>
      </c>
      <c r="AN72">
        <v>72</v>
      </c>
      <c r="AO72" t="s">
        <v>1457</v>
      </c>
      <c r="AP72" s="53" t="s">
        <v>430</v>
      </c>
      <c r="AQ72">
        <v>1821</v>
      </c>
      <c r="AR72" t="s">
        <v>253</v>
      </c>
      <c r="AU72" t="s">
        <v>251</v>
      </c>
      <c r="AW72" t="s">
        <v>245</v>
      </c>
      <c r="AX72" t="s">
        <v>1458</v>
      </c>
      <c r="AY72" t="s">
        <v>865</v>
      </c>
      <c r="AZ72">
        <v>1821</v>
      </c>
      <c r="BA72" t="s">
        <v>249</v>
      </c>
      <c r="BB72">
        <v>1811</v>
      </c>
      <c r="BC72" t="s">
        <v>253</v>
      </c>
      <c r="BG72" t="s">
        <v>245</v>
      </c>
      <c r="BH72" t="s">
        <v>1459</v>
      </c>
      <c r="BI72" t="s">
        <v>247</v>
      </c>
      <c r="BJ72" t="s">
        <v>1466</v>
      </c>
      <c r="BK72" s="53" t="s">
        <v>431</v>
      </c>
      <c r="BL72" s="56">
        <v>2324129460620950</v>
      </c>
      <c r="BM72" s="53" t="s">
        <v>431</v>
      </c>
      <c r="BN72" s="56">
        <v>2324129468011730</v>
      </c>
      <c r="BO72" s="53" t="s">
        <v>430</v>
      </c>
      <c r="BP72">
        <v>0</v>
      </c>
      <c r="BQ72" t="s">
        <v>253</v>
      </c>
    </row>
    <row r="73" spans="1:69" x14ac:dyDescent="0.25">
      <c r="A73" t="s">
        <v>245</v>
      </c>
      <c r="B73" t="s">
        <v>1133</v>
      </c>
      <c r="C73" t="s">
        <v>247</v>
      </c>
      <c r="D73" s="56">
        <v>2324129453230170</v>
      </c>
      <c r="E73" s="53" t="s">
        <v>431</v>
      </c>
      <c r="F73" s="56">
        <v>2324129460620950</v>
      </c>
      <c r="G73" s="53" t="s">
        <v>431</v>
      </c>
      <c r="H73" t="s">
        <v>1130</v>
      </c>
      <c r="I73" s="53" t="s">
        <v>432</v>
      </c>
      <c r="L73" t="s">
        <v>245</v>
      </c>
      <c r="M73" t="s">
        <v>1134</v>
      </c>
      <c r="N73" t="s">
        <v>250</v>
      </c>
      <c r="O73">
        <v>1831</v>
      </c>
      <c r="P73" t="s">
        <v>251</v>
      </c>
      <c r="Q73" s="56">
        <v>2324129453230170</v>
      </c>
      <c r="R73" s="53" t="s">
        <v>431</v>
      </c>
      <c r="S73" s="64">
        <v>40996.056564756946</v>
      </c>
      <c r="T73" s="53" t="s">
        <v>431</v>
      </c>
      <c r="U73" s="65" t="s">
        <v>1135</v>
      </c>
      <c r="V73" s="53" t="s">
        <v>432</v>
      </c>
      <c r="X73" t="s">
        <v>245</v>
      </c>
      <c r="Y73" t="s">
        <v>1449</v>
      </c>
      <c r="Z73" t="s">
        <v>250</v>
      </c>
      <c r="AA73">
        <v>1831</v>
      </c>
      <c r="AB73" t="s">
        <v>251</v>
      </c>
      <c r="AC73" s="56">
        <v>2324129468011730</v>
      </c>
      <c r="AD73" s="53" t="s">
        <v>430</v>
      </c>
      <c r="AE73">
        <f t="shared" ca="1" si="1"/>
        <v>4</v>
      </c>
      <c r="AF73" t="s">
        <v>251</v>
      </c>
      <c r="AG73" s="64">
        <v>40996.056564756946</v>
      </c>
      <c r="AH73" s="53" t="s">
        <v>432</v>
      </c>
      <c r="AJ73" t="s">
        <v>245</v>
      </c>
      <c r="AK73" t="s">
        <v>1450</v>
      </c>
      <c r="AL73" t="s">
        <v>987</v>
      </c>
      <c r="AM73" t="s">
        <v>1451</v>
      </c>
      <c r="AN73">
        <v>73</v>
      </c>
      <c r="AO73" t="s">
        <v>1452</v>
      </c>
      <c r="AP73" s="53" t="s">
        <v>430</v>
      </c>
      <c r="AQ73">
        <v>1831</v>
      </c>
      <c r="AR73" t="s">
        <v>253</v>
      </c>
      <c r="AU73" t="s">
        <v>251</v>
      </c>
      <c r="AW73" t="s">
        <v>245</v>
      </c>
      <c r="AX73" t="s">
        <v>1458</v>
      </c>
      <c r="AY73" t="s">
        <v>865</v>
      </c>
      <c r="AZ73">
        <v>1831</v>
      </c>
      <c r="BA73" t="s">
        <v>249</v>
      </c>
      <c r="BB73">
        <v>1821</v>
      </c>
      <c r="BC73" t="s">
        <v>253</v>
      </c>
      <c r="BG73" t="s">
        <v>245</v>
      </c>
      <c r="BH73" t="s">
        <v>1459</v>
      </c>
      <c r="BI73" t="s">
        <v>247</v>
      </c>
      <c r="BJ73" t="s">
        <v>1465</v>
      </c>
      <c r="BK73" s="53" t="s">
        <v>431</v>
      </c>
      <c r="BL73" s="56">
        <v>2324129453230170</v>
      </c>
      <c r="BM73" s="53" t="s">
        <v>431</v>
      </c>
      <c r="BN73" s="56">
        <v>2324129460620950</v>
      </c>
      <c r="BO73" s="53" t="s">
        <v>430</v>
      </c>
      <c r="BP73">
        <v>1</v>
      </c>
      <c r="BQ73" t="s">
        <v>253</v>
      </c>
    </row>
    <row r="74" spans="1:69" x14ac:dyDescent="0.25">
      <c r="A74" t="s">
        <v>245</v>
      </c>
      <c r="B74" t="s">
        <v>1133</v>
      </c>
      <c r="C74" t="s">
        <v>247</v>
      </c>
      <c r="D74" s="56">
        <v>2324129445839390</v>
      </c>
      <c r="E74" s="53" t="s">
        <v>431</v>
      </c>
      <c r="F74" s="56">
        <v>2324129453230170</v>
      </c>
      <c r="G74" s="53" t="s">
        <v>431</v>
      </c>
      <c r="H74" t="s">
        <v>1130</v>
      </c>
      <c r="I74" s="53" t="s">
        <v>432</v>
      </c>
      <c r="L74" t="s">
        <v>245</v>
      </c>
      <c r="M74" t="s">
        <v>1134</v>
      </c>
      <c r="N74" t="s">
        <v>250</v>
      </c>
      <c r="O74">
        <v>1841</v>
      </c>
      <c r="P74" t="s">
        <v>251</v>
      </c>
      <c r="Q74" s="56">
        <v>2324129445839390</v>
      </c>
      <c r="R74" s="53" t="s">
        <v>431</v>
      </c>
      <c r="S74" s="64">
        <v>40945.978023148149</v>
      </c>
      <c r="T74" s="53" t="s">
        <v>431</v>
      </c>
      <c r="U74" s="65" t="s">
        <v>1135</v>
      </c>
      <c r="V74" s="53" t="s">
        <v>432</v>
      </c>
      <c r="X74" t="s">
        <v>245</v>
      </c>
      <c r="Y74" t="s">
        <v>1449</v>
      </c>
      <c r="Z74" t="s">
        <v>250</v>
      </c>
      <c r="AA74">
        <v>1841</v>
      </c>
      <c r="AB74" t="s">
        <v>251</v>
      </c>
      <c r="AC74" s="56">
        <v>2324129460620950</v>
      </c>
      <c r="AD74" s="53" t="s">
        <v>430</v>
      </c>
      <c r="AE74">
        <f t="shared" ca="1" si="1"/>
        <v>0</v>
      </c>
      <c r="AF74" t="s">
        <v>251</v>
      </c>
      <c r="AG74" s="64">
        <v>40945.978023148149</v>
      </c>
      <c r="AH74" s="53" t="s">
        <v>432</v>
      </c>
      <c r="AJ74" t="s">
        <v>245</v>
      </c>
      <c r="AK74" t="s">
        <v>1450</v>
      </c>
      <c r="AL74" t="s">
        <v>987</v>
      </c>
      <c r="AM74" t="s">
        <v>1451</v>
      </c>
      <c r="AN74">
        <v>74</v>
      </c>
      <c r="AO74" t="s">
        <v>1453</v>
      </c>
      <c r="AP74" s="53" t="s">
        <v>430</v>
      </c>
      <c r="AQ74">
        <v>1841</v>
      </c>
      <c r="AR74" t="s">
        <v>253</v>
      </c>
      <c r="AU74" t="s">
        <v>251</v>
      </c>
      <c r="AW74" t="s">
        <v>245</v>
      </c>
      <c r="AX74" t="s">
        <v>1458</v>
      </c>
      <c r="AY74" t="s">
        <v>865</v>
      </c>
      <c r="AZ74">
        <v>1841</v>
      </c>
      <c r="BA74" t="s">
        <v>249</v>
      </c>
      <c r="BB74">
        <v>1831</v>
      </c>
      <c r="BC74" t="s">
        <v>253</v>
      </c>
      <c r="BG74" t="s">
        <v>245</v>
      </c>
      <c r="BH74" t="s">
        <v>1459</v>
      </c>
      <c r="BI74" t="s">
        <v>247</v>
      </c>
      <c r="BJ74" t="s">
        <v>1464</v>
      </c>
      <c r="BK74" s="53" t="s">
        <v>431</v>
      </c>
      <c r="BL74" s="56">
        <v>2324129445839390</v>
      </c>
      <c r="BM74" s="53" t="s">
        <v>431</v>
      </c>
      <c r="BN74" s="56">
        <v>2324129453230170</v>
      </c>
      <c r="BO74" s="53" t="s">
        <v>430</v>
      </c>
      <c r="BP74">
        <v>0</v>
      </c>
      <c r="BQ74" t="s">
        <v>253</v>
      </c>
    </row>
    <row r="75" spans="1:69" x14ac:dyDescent="0.25">
      <c r="A75" t="s">
        <v>245</v>
      </c>
      <c r="B75" t="s">
        <v>1133</v>
      </c>
      <c r="C75" t="s">
        <v>247</v>
      </c>
      <c r="D75" s="56">
        <v>2324129438448610</v>
      </c>
      <c r="E75" s="53" t="s">
        <v>431</v>
      </c>
      <c r="F75" s="56">
        <v>2324129445839390</v>
      </c>
      <c r="G75" s="53" t="s">
        <v>431</v>
      </c>
      <c r="H75" t="s">
        <v>1130</v>
      </c>
      <c r="I75" s="53" t="s">
        <v>432</v>
      </c>
      <c r="L75" t="s">
        <v>245</v>
      </c>
      <c r="M75" t="s">
        <v>1134</v>
      </c>
      <c r="N75" t="s">
        <v>250</v>
      </c>
      <c r="O75">
        <v>1851</v>
      </c>
      <c r="P75" t="s">
        <v>251</v>
      </c>
      <c r="Q75" s="56">
        <v>2324129438448610</v>
      </c>
      <c r="R75" s="53" t="s">
        <v>431</v>
      </c>
      <c r="S75" s="64">
        <v>40895.899481539353</v>
      </c>
      <c r="T75" s="53" t="s">
        <v>431</v>
      </c>
      <c r="U75" s="65" t="s">
        <v>1135</v>
      </c>
      <c r="V75" s="53" t="s">
        <v>432</v>
      </c>
      <c r="X75" t="s">
        <v>245</v>
      </c>
      <c r="Y75" t="s">
        <v>1449</v>
      </c>
      <c r="Z75" t="s">
        <v>250</v>
      </c>
      <c r="AA75">
        <v>1851</v>
      </c>
      <c r="AB75" t="s">
        <v>251</v>
      </c>
      <c r="AC75" s="56">
        <v>2324129453230170</v>
      </c>
      <c r="AD75" s="53" t="s">
        <v>430</v>
      </c>
      <c r="AE75">
        <f t="shared" ca="1" si="1"/>
        <v>2</v>
      </c>
      <c r="AF75" t="s">
        <v>251</v>
      </c>
      <c r="AG75" s="64">
        <v>40895.899481539353</v>
      </c>
      <c r="AH75" s="53" t="s">
        <v>432</v>
      </c>
      <c r="AJ75" t="s">
        <v>245</v>
      </c>
      <c r="AK75" t="s">
        <v>1450</v>
      </c>
      <c r="AL75" t="s">
        <v>987</v>
      </c>
      <c r="AM75" t="s">
        <v>1451</v>
      </c>
      <c r="AN75">
        <v>75</v>
      </c>
      <c r="AO75" t="s">
        <v>1454</v>
      </c>
      <c r="AP75" s="53" t="s">
        <v>430</v>
      </c>
      <c r="AQ75">
        <v>1851</v>
      </c>
      <c r="AR75" t="s">
        <v>253</v>
      </c>
      <c r="AU75" t="s">
        <v>251</v>
      </c>
      <c r="AW75" t="s">
        <v>245</v>
      </c>
      <c r="AX75" t="s">
        <v>1458</v>
      </c>
      <c r="AY75" t="s">
        <v>865</v>
      </c>
      <c r="AZ75">
        <v>1851</v>
      </c>
      <c r="BA75" t="s">
        <v>249</v>
      </c>
      <c r="BB75">
        <v>1841</v>
      </c>
      <c r="BC75" t="s">
        <v>253</v>
      </c>
      <c r="BG75" t="s">
        <v>245</v>
      </c>
      <c r="BH75" t="s">
        <v>1459</v>
      </c>
      <c r="BI75" t="s">
        <v>247</v>
      </c>
      <c r="BJ75" t="s">
        <v>1463</v>
      </c>
      <c r="BK75" s="53" t="s">
        <v>431</v>
      </c>
      <c r="BL75" s="56">
        <v>2324129438448610</v>
      </c>
      <c r="BM75" s="53" t="s">
        <v>431</v>
      </c>
      <c r="BN75" s="56">
        <v>2324129445839390</v>
      </c>
      <c r="BO75" s="53" t="s">
        <v>430</v>
      </c>
      <c r="BP75">
        <v>1</v>
      </c>
      <c r="BQ75" t="s">
        <v>253</v>
      </c>
    </row>
    <row r="76" spans="1:69" x14ac:dyDescent="0.25">
      <c r="A76" t="s">
        <v>245</v>
      </c>
      <c r="B76" t="s">
        <v>1133</v>
      </c>
      <c r="C76" t="s">
        <v>247</v>
      </c>
      <c r="D76" s="56">
        <v>2324129431057830</v>
      </c>
      <c r="E76" s="53" t="s">
        <v>431</v>
      </c>
      <c r="F76" s="56">
        <v>2324129438448610</v>
      </c>
      <c r="G76" s="53" t="s">
        <v>431</v>
      </c>
      <c r="H76" t="s">
        <v>1131</v>
      </c>
      <c r="I76" s="53" t="s">
        <v>432</v>
      </c>
      <c r="L76" t="s">
        <v>245</v>
      </c>
      <c r="M76" t="s">
        <v>1134</v>
      </c>
      <c r="N76" t="s">
        <v>250</v>
      </c>
      <c r="O76">
        <v>1861</v>
      </c>
      <c r="P76" t="s">
        <v>251</v>
      </c>
      <c r="Q76" s="56">
        <v>2324129431057830</v>
      </c>
      <c r="R76" s="53" t="s">
        <v>431</v>
      </c>
      <c r="S76" s="64">
        <v>40845.820939930556</v>
      </c>
      <c r="T76" s="53" t="s">
        <v>431</v>
      </c>
      <c r="U76" s="65" t="s">
        <v>1135</v>
      </c>
      <c r="V76" s="53" t="s">
        <v>432</v>
      </c>
      <c r="X76" t="s">
        <v>245</v>
      </c>
      <c r="Y76" t="s">
        <v>1449</v>
      </c>
      <c r="Z76" t="s">
        <v>250</v>
      </c>
      <c r="AA76">
        <v>1861</v>
      </c>
      <c r="AB76" t="s">
        <v>251</v>
      </c>
      <c r="AC76" s="56">
        <v>2324129445839390</v>
      </c>
      <c r="AD76" s="53" t="s">
        <v>430</v>
      </c>
      <c r="AE76">
        <f t="shared" ca="1" si="1"/>
        <v>1</v>
      </c>
      <c r="AF76" t="s">
        <v>251</v>
      </c>
      <c r="AG76" s="64">
        <v>40845.820939930556</v>
      </c>
      <c r="AH76" s="53" t="s">
        <v>432</v>
      </c>
      <c r="AJ76" t="s">
        <v>245</v>
      </c>
      <c r="AK76" t="s">
        <v>1450</v>
      </c>
      <c r="AL76" t="s">
        <v>987</v>
      </c>
      <c r="AM76" t="s">
        <v>1451</v>
      </c>
      <c r="AN76">
        <v>76</v>
      </c>
      <c r="AO76" t="s">
        <v>1455</v>
      </c>
      <c r="AP76" s="53" t="s">
        <v>430</v>
      </c>
      <c r="AQ76">
        <v>1861</v>
      </c>
      <c r="AR76" t="s">
        <v>253</v>
      </c>
      <c r="AU76" t="s">
        <v>251</v>
      </c>
      <c r="AW76" t="s">
        <v>245</v>
      </c>
      <c r="AX76" t="s">
        <v>1458</v>
      </c>
      <c r="AY76" t="s">
        <v>865</v>
      </c>
      <c r="AZ76">
        <v>1861</v>
      </c>
      <c r="BA76" t="s">
        <v>249</v>
      </c>
      <c r="BB76">
        <v>1851</v>
      </c>
      <c r="BC76" t="s">
        <v>253</v>
      </c>
      <c r="BG76" t="s">
        <v>245</v>
      </c>
      <c r="BH76" t="s">
        <v>1459</v>
      </c>
      <c r="BI76" t="s">
        <v>247</v>
      </c>
      <c r="BJ76" t="s">
        <v>1462</v>
      </c>
      <c r="BK76" s="53" t="s">
        <v>431</v>
      </c>
      <c r="BL76" s="56">
        <v>2324129431057830</v>
      </c>
      <c r="BM76" s="53" t="s">
        <v>431</v>
      </c>
      <c r="BN76" s="56">
        <v>2324129438448610</v>
      </c>
      <c r="BO76" s="53" t="s">
        <v>430</v>
      </c>
      <c r="BP76">
        <v>0</v>
      </c>
      <c r="BQ76" t="s">
        <v>253</v>
      </c>
    </row>
    <row r="77" spans="1:69" x14ac:dyDescent="0.25">
      <c r="A77" t="s">
        <v>245</v>
      </c>
      <c r="B77" t="s">
        <v>1133</v>
      </c>
      <c r="C77" t="s">
        <v>247</v>
      </c>
      <c r="D77" s="56">
        <v>2324129423667050</v>
      </c>
      <c r="E77" s="53" t="s">
        <v>431</v>
      </c>
      <c r="F77" s="56">
        <v>2324129431057830</v>
      </c>
      <c r="G77" s="53" t="s">
        <v>431</v>
      </c>
      <c r="H77" t="s">
        <v>1131</v>
      </c>
      <c r="I77" s="53" t="s">
        <v>432</v>
      </c>
      <c r="L77" t="s">
        <v>245</v>
      </c>
      <c r="M77" t="s">
        <v>1134</v>
      </c>
      <c r="N77" t="s">
        <v>250</v>
      </c>
      <c r="O77">
        <v>1871</v>
      </c>
      <c r="P77" t="s">
        <v>251</v>
      </c>
      <c r="Q77" s="56">
        <v>2324129423667050</v>
      </c>
      <c r="R77" s="53" t="s">
        <v>431</v>
      </c>
      <c r="S77" s="64">
        <v>40795.74239832176</v>
      </c>
      <c r="T77" s="53" t="s">
        <v>431</v>
      </c>
      <c r="U77" s="65" t="s">
        <v>1135</v>
      </c>
      <c r="V77" s="53" t="s">
        <v>432</v>
      </c>
      <c r="X77" t="s">
        <v>245</v>
      </c>
      <c r="Y77" t="s">
        <v>1449</v>
      </c>
      <c r="Z77" t="s">
        <v>250</v>
      </c>
      <c r="AA77">
        <v>1871</v>
      </c>
      <c r="AB77" t="s">
        <v>251</v>
      </c>
      <c r="AC77" s="56">
        <v>2324129438448610</v>
      </c>
      <c r="AD77" s="53" t="s">
        <v>430</v>
      </c>
      <c r="AE77">
        <f t="shared" ca="1" si="1"/>
        <v>1</v>
      </c>
      <c r="AF77" t="s">
        <v>251</v>
      </c>
      <c r="AG77" s="64">
        <v>40795.74239832176</v>
      </c>
      <c r="AH77" s="53" t="s">
        <v>432</v>
      </c>
      <c r="AJ77" t="s">
        <v>245</v>
      </c>
      <c r="AK77" t="s">
        <v>1450</v>
      </c>
      <c r="AL77" t="s">
        <v>987</v>
      </c>
      <c r="AM77" t="s">
        <v>1451</v>
      </c>
      <c r="AN77">
        <v>77</v>
      </c>
      <c r="AO77" t="s">
        <v>1456</v>
      </c>
      <c r="AP77" s="53" t="s">
        <v>430</v>
      </c>
      <c r="AQ77">
        <v>1871</v>
      </c>
      <c r="AR77" t="s">
        <v>253</v>
      </c>
      <c r="AU77" t="s">
        <v>251</v>
      </c>
      <c r="AW77" t="s">
        <v>245</v>
      </c>
      <c r="AX77" t="s">
        <v>1458</v>
      </c>
      <c r="AY77" t="s">
        <v>865</v>
      </c>
      <c r="AZ77">
        <v>1871</v>
      </c>
      <c r="BA77" t="s">
        <v>249</v>
      </c>
      <c r="BB77">
        <v>1861</v>
      </c>
      <c r="BC77" t="s">
        <v>253</v>
      </c>
      <c r="BG77" t="s">
        <v>245</v>
      </c>
      <c r="BH77" t="s">
        <v>1459</v>
      </c>
      <c r="BI77" t="s">
        <v>247</v>
      </c>
      <c r="BJ77" t="s">
        <v>1461</v>
      </c>
      <c r="BK77" s="53" t="s">
        <v>431</v>
      </c>
      <c r="BL77" s="56">
        <v>2324129423667050</v>
      </c>
      <c r="BM77" s="53" t="s">
        <v>431</v>
      </c>
      <c r="BN77" s="56">
        <v>2324129431057830</v>
      </c>
      <c r="BO77" s="53" t="s">
        <v>430</v>
      </c>
      <c r="BP77">
        <v>1</v>
      </c>
      <c r="BQ77" t="s">
        <v>253</v>
      </c>
    </row>
    <row r="78" spans="1:69" x14ac:dyDescent="0.25">
      <c r="A78" t="s">
        <v>245</v>
      </c>
      <c r="B78" t="s">
        <v>1133</v>
      </c>
      <c r="C78" t="s">
        <v>247</v>
      </c>
      <c r="D78" s="56">
        <v>4424153516276270</v>
      </c>
      <c r="E78" s="53" t="s">
        <v>431</v>
      </c>
      <c r="F78" s="56">
        <v>2324129423667050</v>
      </c>
      <c r="G78" s="53" t="s">
        <v>431</v>
      </c>
      <c r="H78" t="s">
        <v>1132</v>
      </c>
      <c r="I78" s="53" t="s">
        <v>432</v>
      </c>
      <c r="L78" t="s">
        <v>245</v>
      </c>
      <c r="M78" t="s">
        <v>1134</v>
      </c>
      <c r="N78" t="s">
        <v>250</v>
      </c>
      <c r="O78">
        <v>1881</v>
      </c>
      <c r="P78" t="s">
        <v>251</v>
      </c>
      <c r="Q78" s="56">
        <v>4424153516276270</v>
      </c>
      <c r="R78" s="53" t="s">
        <v>431</v>
      </c>
      <c r="S78" s="64">
        <v>40745.663856712963</v>
      </c>
      <c r="T78" s="53" t="s">
        <v>431</v>
      </c>
      <c r="U78" s="65" t="s">
        <v>1135</v>
      </c>
      <c r="V78" s="53" t="s">
        <v>432</v>
      </c>
      <c r="X78" t="s">
        <v>245</v>
      </c>
      <c r="Y78" t="s">
        <v>1449</v>
      </c>
      <c r="Z78" t="s">
        <v>250</v>
      </c>
      <c r="AA78">
        <v>1881</v>
      </c>
      <c r="AB78" t="s">
        <v>251</v>
      </c>
      <c r="AC78" s="56">
        <v>2324129431057830</v>
      </c>
      <c r="AD78" s="53" t="s">
        <v>430</v>
      </c>
      <c r="AE78">
        <f t="shared" ca="1" si="1"/>
        <v>5</v>
      </c>
      <c r="AF78" t="s">
        <v>251</v>
      </c>
      <c r="AG78" s="64">
        <v>40745.663856712963</v>
      </c>
      <c r="AH78" s="53" t="s">
        <v>432</v>
      </c>
      <c r="AJ78" t="s">
        <v>245</v>
      </c>
      <c r="AK78" t="s">
        <v>1450</v>
      </c>
      <c r="AL78" t="s">
        <v>987</v>
      </c>
      <c r="AM78" t="s">
        <v>1451</v>
      </c>
      <c r="AN78">
        <v>78</v>
      </c>
      <c r="AO78" t="s">
        <v>1457</v>
      </c>
      <c r="AP78" s="53" t="s">
        <v>430</v>
      </c>
      <c r="AQ78">
        <v>1881</v>
      </c>
      <c r="AR78" t="s">
        <v>253</v>
      </c>
      <c r="AU78" t="s">
        <v>251</v>
      </c>
      <c r="AW78" t="s">
        <v>245</v>
      </c>
      <c r="AX78" t="s">
        <v>1458</v>
      </c>
      <c r="AY78" t="s">
        <v>865</v>
      </c>
      <c r="AZ78">
        <v>1881</v>
      </c>
      <c r="BA78" t="s">
        <v>249</v>
      </c>
      <c r="BB78">
        <v>1871</v>
      </c>
      <c r="BC78" t="s">
        <v>253</v>
      </c>
      <c r="BG78" t="s">
        <v>245</v>
      </c>
      <c r="BH78" t="s">
        <v>1459</v>
      </c>
      <c r="BI78" t="s">
        <v>247</v>
      </c>
      <c r="BJ78" t="s">
        <v>1460</v>
      </c>
      <c r="BK78" s="53" t="s">
        <v>431</v>
      </c>
      <c r="BL78" s="56">
        <v>4424153516276270</v>
      </c>
      <c r="BM78" s="53" t="s">
        <v>431</v>
      </c>
      <c r="BN78" s="56">
        <v>2324129423667050</v>
      </c>
      <c r="BO78" s="53" t="s">
        <v>430</v>
      </c>
      <c r="BP78">
        <v>0</v>
      </c>
      <c r="BQ78" t="s">
        <v>253</v>
      </c>
    </row>
    <row r="79" spans="1:69" x14ac:dyDescent="0.25">
      <c r="A79" t="s">
        <v>245</v>
      </c>
      <c r="B79" t="s">
        <v>1133</v>
      </c>
      <c r="C79" t="s">
        <v>247</v>
      </c>
      <c r="D79" s="56">
        <v>4424154338885490</v>
      </c>
      <c r="E79" s="53" t="s">
        <v>431</v>
      </c>
      <c r="F79" s="56">
        <v>4424153516276270</v>
      </c>
      <c r="G79" s="53" t="s">
        <v>431</v>
      </c>
      <c r="H79" t="s">
        <v>1130</v>
      </c>
      <c r="I79" s="53" t="s">
        <v>432</v>
      </c>
      <c r="L79" t="s">
        <v>245</v>
      </c>
      <c r="M79" t="s">
        <v>1134</v>
      </c>
      <c r="N79" t="s">
        <v>250</v>
      </c>
      <c r="O79">
        <v>1891</v>
      </c>
      <c r="P79" t="s">
        <v>251</v>
      </c>
      <c r="Q79" s="56">
        <v>4424154338885490</v>
      </c>
      <c r="R79" s="53" t="s">
        <v>431</v>
      </c>
      <c r="S79" s="64">
        <v>40695.585315104167</v>
      </c>
      <c r="T79" s="53" t="s">
        <v>431</v>
      </c>
      <c r="U79" s="65" t="s">
        <v>1135</v>
      </c>
      <c r="V79" s="53" t="s">
        <v>432</v>
      </c>
      <c r="X79" t="s">
        <v>245</v>
      </c>
      <c r="Y79" t="s">
        <v>1449</v>
      </c>
      <c r="Z79" t="s">
        <v>250</v>
      </c>
      <c r="AA79">
        <v>1891</v>
      </c>
      <c r="AB79" t="s">
        <v>251</v>
      </c>
      <c r="AC79" s="56">
        <v>2324129423667050</v>
      </c>
      <c r="AD79" s="53" t="s">
        <v>430</v>
      </c>
      <c r="AE79">
        <f t="shared" ca="1" si="1"/>
        <v>5</v>
      </c>
      <c r="AF79" t="s">
        <v>251</v>
      </c>
      <c r="AG79" s="64">
        <v>40695.585315104167</v>
      </c>
      <c r="AH79" s="53" t="s">
        <v>432</v>
      </c>
      <c r="AJ79" t="s">
        <v>245</v>
      </c>
      <c r="AK79" t="s">
        <v>1450</v>
      </c>
      <c r="AL79" t="s">
        <v>987</v>
      </c>
      <c r="AM79" t="s">
        <v>1451</v>
      </c>
      <c r="AN79">
        <v>79</v>
      </c>
      <c r="AO79" t="s">
        <v>1452</v>
      </c>
      <c r="AP79" s="53" t="s">
        <v>430</v>
      </c>
      <c r="AQ79">
        <v>1891</v>
      </c>
      <c r="AR79" t="s">
        <v>253</v>
      </c>
      <c r="AU79" t="s">
        <v>251</v>
      </c>
      <c r="AW79" t="s">
        <v>245</v>
      </c>
      <c r="AX79" t="s">
        <v>1458</v>
      </c>
      <c r="AY79" t="s">
        <v>865</v>
      </c>
      <c r="AZ79">
        <v>1891</v>
      </c>
      <c r="BA79" t="s">
        <v>249</v>
      </c>
      <c r="BB79">
        <v>1881</v>
      </c>
      <c r="BC79" t="s">
        <v>253</v>
      </c>
      <c r="BG79" t="s">
        <v>245</v>
      </c>
      <c r="BH79" t="s">
        <v>1459</v>
      </c>
      <c r="BI79" t="s">
        <v>247</v>
      </c>
      <c r="BJ79" t="s">
        <v>1485</v>
      </c>
      <c r="BK79" s="53" t="s">
        <v>431</v>
      </c>
      <c r="BL79" s="56">
        <v>4424154338885490</v>
      </c>
      <c r="BM79" s="53" t="s">
        <v>431</v>
      </c>
      <c r="BN79" s="56">
        <v>4424153516276270</v>
      </c>
      <c r="BO79" s="53" t="s">
        <v>430</v>
      </c>
      <c r="BP79">
        <v>1</v>
      </c>
      <c r="BQ79" t="s">
        <v>253</v>
      </c>
    </row>
    <row r="80" spans="1:69" x14ac:dyDescent="0.25">
      <c r="A80" t="s">
        <v>245</v>
      </c>
      <c r="B80" t="s">
        <v>1133</v>
      </c>
      <c r="C80" t="s">
        <v>247</v>
      </c>
      <c r="D80" s="56">
        <v>4424155161494710</v>
      </c>
      <c r="E80" s="53" t="s">
        <v>431</v>
      </c>
      <c r="F80" s="56">
        <v>4424154338885490</v>
      </c>
      <c r="G80" s="53" t="s">
        <v>431</v>
      </c>
      <c r="H80" t="s">
        <v>1130</v>
      </c>
      <c r="I80" s="53" t="s">
        <v>432</v>
      </c>
      <c r="L80" t="s">
        <v>245</v>
      </c>
      <c r="M80" t="s">
        <v>1134</v>
      </c>
      <c r="N80" t="s">
        <v>250</v>
      </c>
      <c r="O80">
        <v>1901</v>
      </c>
      <c r="P80" t="s">
        <v>251</v>
      </c>
      <c r="Q80" s="56">
        <v>4424155161494710</v>
      </c>
      <c r="R80" s="53" t="s">
        <v>431</v>
      </c>
      <c r="S80" s="64">
        <v>40645.50677349537</v>
      </c>
      <c r="T80" s="53" t="s">
        <v>431</v>
      </c>
      <c r="U80" s="65" t="s">
        <v>1135</v>
      </c>
      <c r="V80" s="53" t="s">
        <v>432</v>
      </c>
      <c r="X80" t="s">
        <v>245</v>
      </c>
      <c r="Y80" t="s">
        <v>1449</v>
      </c>
      <c r="Z80" t="s">
        <v>250</v>
      </c>
      <c r="AA80">
        <v>1901</v>
      </c>
      <c r="AB80" t="s">
        <v>251</v>
      </c>
      <c r="AC80" s="56">
        <v>4424153516276270</v>
      </c>
      <c r="AD80" s="53" t="s">
        <v>430</v>
      </c>
      <c r="AE80">
        <f t="shared" ca="1" si="1"/>
        <v>0</v>
      </c>
      <c r="AF80" t="s">
        <v>251</v>
      </c>
      <c r="AG80" s="64">
        <v>40645.50677349537</v>
      </c>
      <c r="AH80" s="53" t="s">
        <v>432</v>
      </c>
      <c r="AJ80" t="s">
        <v>245</v>
      </c>
      <c r="AK80" t="s">
        <v>1450</v>
      </c>
      <c r="AL80" t="s">
        <v>987</v>
      </c>
      <c r="AM80" t="s">
        <v>1451</v>
      </c>
      <c r="AN80">
        <v>80</v>
      </c>
      <c r="AO80" t="s">
        <v>1453</v>
      </c>
      <c r="AP80" s="53" t="s">
        <v>430</v>
      </c>
      <c r="AQ80">
        <v>1901</v>
      </c>
      <c r="AR80" t="s">
        <v>253</v>
      </c>
      <c r="AU80" t="s">
        <v>251</v>
      </c>
      <c r="AW80" t="s">
        <v>245</v>
      </c>
      <c r="AX80" t="s">
        <v>1458</v>
      </c>
      <c r="AY80" t="s">
        <v>865</v>
      </c>
      <c r="AZ80">
        <v>1901</v>
      </c>
      <c r="BA80" t="s">
        <v>249</v>
      </c>
      <c r="BB80">
        <v>1891</v>
      </c>
      <c r="BC80" t="s">
        <v>253</v>
      </c>
      <c r="BG80" t="s">
        <v>245</v>
      </c>
      <c r="BH80" t="s">
        <v>1459</v>
      </c>
      <c r="BI80" t="s">
        <v>247</v>
      </c>
      <c r="BJ80" t="s">
        <v>1484</v>
      </c>
      <c r="BK80" s="53" t="s">
        <v>431</v>
      </c>
      <c r="BL80" s="56">
        <v>4424155161494710</v>
      </c>
      <c r="BM80" s="53" t="s">
        <v>431</v>
      </c>
      <c r="BN80" s="56">
        <v>4424154338885490</v>
      </c>
      <c r="BO80" s="53" t="s">
        <v>430</v>
      </c>
      <c r="BP80">
        <v>0</v>
      </c>
      <c r="BQ80" t="s">
        <v>253</v>
      </c>
    </row>
    <row r="81" spans="1:69" x14ac:dyDescent="0.25">
      <c r="A81" t="s">
        <v>245</v>
      </c>
      <c r="B81" t="s">
        <v>1133</v>
      </c>
      <c r="C81" t="s">
        <v>247</v>
      </c>
      <c r="D81" s="56">
        <v>4424155984103930</v>
      </c>
      <c r="E81" s="53" t="s">
        <v>431</v>
      </c>
      <c r="F81" s="56">
        <v>4424155161494710</v>
      </c>
      <c r="G81" s="53" t="s">
        <v>431</v>
      </c>
      <c r="H81" t="s">
        <v>1130</v>
      </c>
      <c r="I81" s="53" t="s">
        <v>432</v>
      </c>
      <c r="L81" t="s">
        <v>245</v>
      </c>
      <c r="M81" t="s">
        <v>1134</v>
      </c>
      <c r="N81" t="s">
        <v>250</v>
      </c>
      <c r="O81">
        <v>1911</v>
      </c>
      <c r="P81" t="s">
        <v>251</v>
      </c>
      <c r="Q81" s="56">
        <v>4424155984103930</v>
      </c>
      <c r="R81" s="53" t="s">
        <v>431</v>
      </c>
      <c r="S81" s="64">
        <v>40595.428231886573</v>
      </c>
      <c r="T81" s="53" t="s">
        <v>431</v>
      </c>
      <c r="U81" s="65" t="s">
        <v>1135</v>
      </c>
      <c r="V81" s="53" t="s">
        <v>432</v>
      </c>
      <c r="X81" t="s">
        <v>245</v>
      </c>
      <c r="Y81" t="s">
        <v>1449</v>
      </c>
      <c r="Z81" t="s">
        <v>250</v>
      </c>
      <c r="AA81">
        <v>1171</v>
      </c>
      <c r="AB81" t="s">
        <v>251</v>
      </c>
      <c r="AC81" s="56">
        <v>4424154338885490</v>
      </c>
      <c r="AD81" s="53" t="s">
        <v>430</v>
      </c>
      <c r="AE81">
        <f t="shared" ca="1" si="1"/>
        <v>3</v>
      </c>
      <c r="AF81" t="s">
        <v>251</v>
      </c>
      <c r="AG81" s="64">
        <v>40595.428231886573</v>
      </c>
      <c r="AH81" s="53" t="s">
        <v>432</v>
      </c>
      <c r="AJ81" t="s">
        <v>245</v>
      </c>
      <c r="AK81" t="s">
        <v>1450</v>
      </c>
      <c r="AL81" t="s">
        <v>987</v>
      </c>
      <c r="AM81" t="s">
        <v>1451</v>
      </c>
      <c r="AN81">
        <v>81</v>
      </c>
      <c r="AO81" t="s">
        <v>1454</v>
      </c>
      <c r="AP81" s="53" t="s">
        <v>430</v>
      </c>
      <c r="AQ81">
        <v>1171</v>
      </c>
      <c r="AR81" t="s">
        <v>253</v>
      </c>
      <c r="AU81" t="s">
        <v>251</v>
      </c>
      <c r="AW81" t="s">
        <v>245</v>
      </c>
      <c r="AX81" t="s">
        <v>1458</v>
      </c>
      <c r="AY81" t="s">
        <v>865</v>
      </c>
      <c r="AZ81">
        <v>1171</v>
      </c>
      <c r="BA81" t="s">
        <v>249</v>
      </c>
      <c r="BB81">
        <v>1901</v>
      </c>
      <c r="BC81" t="s">
        <v>253</v>
      </c>
      <c r="BG81" t="s">
        <v>245</v>
      </c>
      <c r="BH81" t="s">
        <v>1459</v>
      </c>
      <c r="BI81" t="s">
        <v>247</v>
      </c>
      <c r="BJ81" t="s">
        <v>1483</v>
      </c>
      <c r="BK81" s="53" t="s">
        <v>431</v>
      </c>
      <c r="BL81" s="56">
        <v>4424155984103930</v>
      </c>
      <c r="BM81" s="53" t="s">
        <v>431</v>
      </c>
      <c r="BN81" s="56">
        <v>4424155161494710</v>
      </c>
      <c r="BO81" s="53" t="s">
        <v>430</v>
      </c>
      <c r="BP81">
        <v>1</v>
      </c>
      <c r="BQ81" t="s">
        <v>253</v>
      </c>
    </row>
    <row r="82" spans="1:69" x14ac:dyDescent="0.25">
      <c r="A82" t="s">
        <v>245</v>
      </c>
      <c r="B82" t="s">
        <v>1133</v>
      </c>
      <c r="C82" t="s">
        <v>247</v>
      </c>
      <c r="D82" s="56">
        <v>4424156806713150</v>
      </c>
      <c r="E82" s="53" t="s">
        <v>431</v>
      </c>
      <c r="F82" s="56">
        <v>4424155984103930</v>
      </c>
      <c r="G82" s="53" t="s">
        <v>431</v>
      </c>
      <c r="H82" t="s">
        <v>1131</v>
      </c>
      <c r="I82" s="53" t="s">
        <v>432</v>
      </c>
      <c r="L82" t="s">
        <v>245</v>
      </c>
      <c r="M82" t="s">
        <v>1134</v>
      </c>
      <c r="N82" t="s">
        <v>250</v>
      </c>
      <c r="O82">
        <v>1921</v>
      </c>
      <c r="P82" t="s">
        <v>251</v>
      </c>
      <c r="Q82" s="56">
        <v>4424156806713150</v>
      </c>
      <c r="R82" s="53" t="s">
        <v>431</v>
      </c>
      <c r="S82" s="64">
        <v>40545.349690277777</v>
      </c>
      <c r="T82" s="53" t="s">
        <v>431</v>
      </c>
      <c r="U82" s="65" t="s">
        <v>1135</v>
      </c>
      <c r="V82" s="53" t="s">
        <v>432</v>
      </c>
      <c r="X82" t="s">
        <v>245</v>
      </c>
      <c r="Y82" t="s">
        <v>1449</v>
      </c>
      <c r="Z82" t="s">
        <v>250</v>
      </c>
      <c r="AA82">
        <v>2281</v>
      </c>
      <c r="AB82" t="s">
        <v>251</v>
      </c>
      <c r="AC82" s="56">
        <v>4424155161494710</v>
      </c>
      <c r="AD82" s="53" t="s">
        <v>430</v>
      </c>
      <c r="AE82">
        <f t="shared" ca="1" si="1"/>
        <v>1</v>
      </c>
      <c r="AF82" t="s">
        <v>251</v>
      </c>
      <c r="AG82" s="64">
        <v>40545.349690277777</v>
      </c>
      <c r="AH82" s="53" t="s">
        <v>432</v>
      </c>
      <c r="AJ82" t="s">
        <v>245</v>
      </c>
      <c r="AK82" t="s">
        <v>1450</v>
      </c>
      <c r="AL82" t="s">
        <v>987</v>
      </c>
      <c r="AM82" t="s">
        <v>1451</v>
      </c>
      <c r="AN82">
        <v>82</v>
      </c>
      <c r="AO82" t="s">
        <v>1455</v>
      </c>
      <c r="AP82" s="53" t="s">
        <v>430</v>
      </c>
      <c r="AQ82">
        <v>2281</v>
      </c>
      <c r="AR82" t="s">
        <v>253</v>
      </c>
      <c r="AU82" t="s">
        <v>251</v>
      </c>
      <c r="AW82" t="s">
        <v>245</v>
      </c>
      <c r="AX82" t="s">
        <v>1458</v>
      </c>
      <c r="AY82" t="s">
        <v>865</v>
      </c>
      <c r="AZ82">
        <v>2281</v>
      </c>
      <c r="BA82" t="s">
        <v>249</v>
      </c>
      <c r="BB82">
        <v>1911</v>
      </c>
      <c r="BC82" t="s">
        <v>253</v>
      </c>
      <c r="BG82" t="s">
        <v>245</v>
      </c>
      <c r="BH82" t="s">
        <v>1459</v>
      </c>
      <c r="BI82" t="s">
        <v>247</v>
      </c>
      <c r="BJ82" t="s">
        <v>1482</v>
      </c>
      <c r="BK82" s="53" t="s">
        <v>431</v>
      </c>
      <c r="BL82" s="56">
        <v>4424156806713150</v>
      </c>
      <c r="BM82" s="53" t="s">
        <v>431</v>
      </c>
      <c r="BN82" s="56">
        <v>4424155984103930</v>
      </c>
      <c r="BO82" s="53" t="s">
        <v>430</v>
      </c>
      <c r="BP82">
        <v>0</v>
      </c>
      <c r="BQ82" t="s">
        <v>253</v>
      </c>
    </row>
    <row r="83" spans="1:69" x14ac:dyDescent="0.25">
      <c r="A83" t="s">
        <v>245</v>
      </c>
      <c r="B83" t="s">
        <v>1133</v>
      </c>
      <c r="C83" t="s">
        <v>247</v>
      </c>
      <c r="D83" s="56">
        <v>4424157629322370</v>
      </c>
      <c r="E83" s="53" t="s">
        <v>431</v>
      </c>
      <c r="F83" s="56">
        <v>4424156806713150</v>
      </c>
      <c r="G83" s="53" t="s">
        <v>431</v>
      </c>
      <c r="H83" t="s">
        <v>1131</v>
      </c>
      <c r="I83" s="53" t="s">
        <v>432</v>
      </c>
      <c r="L83" t="s">
        <v>245</v>
      </c>
      <c r="M83" t="s">
        <v>1134</v>
      </c>
      <c r="N83" t="s">
        <v>250</v>
      </c>
      <c r="O83">
        <v>1931</v>
      </c>
      <c r="P83" t="s">
        <v>251</v>
      </c>
      <c r="Q83" s="56">
        <v>4424157629322370</v>
      </c>
      <c r="R83" s="53" t="s">
        <v>431</v>
      </c>
      <c r="S83" s="64">
        <v>40495.27114866898</v>
      </c>
      <c r="T83" s="53" t="s">
        <v>431</v>
      </c>
      <c r="U83" s="65" t="s">
        <v>1135</v>
      </c>
      <c r="V83" s="53" t="s">
        <v>432</v>
      </c>
      <c r="X83" t="s">
        <v>245</v>
      </c>
      <c r="Y83" t="s">
        <v>1449</v>
      </c>
      <c r="Z83" t="s">
        <v>250</v>
      </c>
      <c r="AA83">
        <v>1191</v>
      </c>
      <c r="AB83" t="s">
        <v>251</v>
      </c>
      <c r="AC83" s="56">
        <v>4424155984103930</v>
      </c>
      <c r="AD83" s="53" t="s">
        <v>430</v>
      </c>
      <c r="AE83">
        <f t="shared" ca="1" si="1"/>
        <v>3</v>
      </c>
      <c r="AF83" t="s">
        <v>251</v>
      </c>
      <c r="AG83" s="64">
        <v>40495.27114866898</v>
      </c>
      <c r="AH83" s="53" t="s">
        <v>432</v>
      </c>
      <c r="AJ83" t="s">
        <v>245</v>
      </c>
      <c r="AK83" t="s">
        <v>1450</v>
      </c>
      <c r="AL83" t="s">
        <v>987</v>
      </c>
      <c r="AM83" t="s">
        <v>1451</v>
      </c>
      <c r="AN83">
        <v>83</v>
      </c>
      <c r="AO83" t="s">
        <v>1456</v>
      </c>
      <c r="AP83" s="53" t="s">
        <v>430</v>
      </c>
      <c r="AQ83">
        <v>1191</v>
      </c>
      <c r="AR83" t="s">
        <v>253</v>
      </c>
      <c r="AU83" t="s">
        <v>251</v>
      </c>
      <c r="AW83" t="s">
        <v>245</v>
      </c>
      <c r="AX83" t="s">
        <v>1458</v>
      </c>
      <c r="AY83" t="s">
        <v>865</v>
      </c>
      <c r="AZ83">
        <v>1191</v>
      </c>
      <c r="BA83" t="s">
        <v>249</v>
      </c>
      <c r="BB83">
        <v>1921</v>
      </c>
      <c r="BC83" t="s">
        <v>253</v>
      </c>
      <c r="BG83" t="s">
        <v>245</v>
      </c>
      <c r="BH83" t="s">
        <v>1459</v>
      </c>
      <c r="BI83" t="s">
        <v>247</v>
      </c>
      <c r="BJ83" t="s">
        <v>1481</v>
      </c>
      <c r="BK83" s="53" t="s">
        <v>431</v>
      </c>
      <c r="BL83" s="56">
        <v>4424157629322370</v>
      </c>
      <c r="BM83" s="53" t="s">
        <v>431</v>
      </c>
      <c r="BN83" s="56">
        <v>4424156806713150</v>
      </c>
      <c r="BO83" s="53" t="s">
        <v>430</v>
      </c>
      <c r="BP83">
        <v>1</v>
      </c>
      <c r="BQ83" t="s">
        <v>253</v>
      </c>
    </row>
    <row r="84" spans="1:69" x14ac:dyDescent="0.25">
      <c r="A84" t="s">
        <v>245</v>
      </c>
      <c r="B84" t="s">
        <v>1133</v>
      </c>
      <c r="C84" t="s">
        <v>247</v>
      </c>
      <c r="D84" s="56">
        <v>4424158451931590</v>
      </c>
      <c r="E84" s="53" t="s">
        <v>431</v>
      </c>
      <c r="F84" s="56">
        <v>4424157629322370</v>
      </c>
      <c r="G84" s="53" t="s">
        <v>431</v>
      </c>
      <c r="H84" t="s">
        <v>1132</v>
      </c>
      <c r="I84" s="53" t="s">
        <v>432</v>
      </c>
      <c r="L84" t="s">
        <v>245</v>
      </c>
      <c r="M84" t="s">
        <v>1134</v>
      </c>
      <c r="N84" t="s">
        <v>250</v>
      </c>
      <c r="O84">
        <v>1941</v>
      </c>
      <c r="P84" t="s">
        <v>251</v>
      </c>
      <c r="Q84" s="56">
        <v>4424158451931590</v>
      </c>
      <c r="R84" s="53" t="s">
        <v>431</v>
      </c>
      <c r="S84" s="64">
        <v>40445.192607060184</v>
      </c>
      <c r="T84" s="53" t="s">
        <v>431</v>
      </c>
      <c r="U84" s="65" t="s">
        <v>1135</v>
      </c>
      <c r="V84" s="53" t="s">
        <v>432</v>
      </c>
      <c r="X84" t="s">
        <v>245</v>
      </c>
      <c r="Y84" t="s">
        <v>1449</v>
      </c>
      <c r="Z84" t="s">
        <v>250</v>
      </c>
      <c r="AA84">
        <v>1201</v>
      </c>
      <c r="AB84" t="s">
        <v>251</v>
      </c>
      <c r="AC84" s="56">
        <v>4424156806713150</v>
      </c>
      <c r="AD84" s="53" t="s">
        <v>430</v>
      </c>
      <c r="AE84">
        <f t="shared" ca="1" si="1"/>
        <v>0</v>
      </c>
      <c r="AF84" t="s">
        <v>251</v>
      </c>
      <c r="AG84" s="64">
        <v>40445.192607060184</v>
      </c>
      <c r="AH84" s="53" t="s">
        <v>432</v>
      </c>
      <c r="AJ84" t="s">
        <v>245</v>
      </c>
      <c r="AK84" t="s">
        <v>1450</v>
      </c>
      <c r="AL84" t="s">
        <v>987</v>
      </c>
      <c r="AM84" t="s">
        <v>1451</v>
      </c>
      <c r="AN84">
        <v>84</v>
      </c>
      <c r="AO84" t="s">
        <v>1457</v>
      </c>
      <c r="AP84" s="53" t="s">
        <v>430</v>
      </c>
      <c r="AQ84">
        <v>1201</v>
      </c>
      <c r="AR84" t="s">
        <v>253</v>
      </c>
      <c r="AU84" t="s">
        <v>251</v>
      </c>
      <c r="AW84" t="s">
        <v>245</v>
      </c>
      <c r="AX84" t="s">
        <v>1458</v>
      </c>
      <c r="AY84" t="s">
        <v>865</v>
      </c>
      <c r="AZ84">
        <v>1201</v>
      </c>
      <c r="BA84" t="s">
        <v>249</v>
      </c>
      <c r="BB84">
        <v>1931</v>
      </c>
      <c r="BC84" t="s">
        <v>253</v>
      </c>
      <c r="BG84" t="s">
        <v>245</v>
      </c>
      <c r="BH84" t="s">
        <v>1459</v>
      </c>
      <c r="BI84" t="s">
        <v>247</v>
      </c>
      <c r="BJ84" t="s">
        <v>1480</v>
      </c>
      <c r="BK84" s="53" t="s">
        <v>431</v>
      </c>
      <c r="BL84" s="56">
        <v>4424158451931590</v>
      </c>
      <c r="BM84" s="53" t="s">
        <v>431</v>
      </c>
      <c r="BN84" s="56">
        <v>4424157629322370</v>
      </c>
      <c r="BO84" s="53" t="s">
        <v>430</v>
      </c>
      <c r="BP84">
        <v>0</v>
      </c>
      <c r="BQ84" t="s">
        <v>253</v>
      </c>
    </row>
    <row r="85" spans="1:69" x14ac:dyDescent="0.25">
      <c r="A85" t="s">
        <v>245</v>
      </c>
      <c r="B85" t="s">
        <v>1133</v>
      </c>
      <c r="C85" t="s">
        <v>247</v>
      </c>
      <c r="D85" s="56">
        <v>4424159274540810</v>
      </c>
      <c r="E85" s="53" t="s">
        <v>431</v>
      </c>
      <c r="F85" s="56">
        <v>4424158451931590</v>
      </c>
      <c r="G85" s="53" t="s">
        <v>431</v>
      </c>
      <c r="H85" t="s">
        <v>1130</v>
      </c>
      <c r="I85" s="53" t="s">
        <v>432</v>
      </c>
      <c r="L85" t="s">
        <v>245</v>
      </c>
      <c r="M85" t="s">
        <v>1134</v>
      </c>
      <c r="N85" t="s">
        <v>250</v>
      </c>
      <c r="O85">
        <v>1951</v>
      </c>
      <c r="P85" t="s">
        <v>251</v>
      </c>
      <c r="Q85" s="56">
        <v>4424159274540810</v>
      </c>
      <c r="R85" s="53" t="s">
        <v>431</v>
      </c>
      <c r="S85" s="64">
        <v>40395.114065451387</v>
      </c>
      <c r="T85" s="53" t="s">
        <v>431</v>
      </c>
      <c r="U85" s="65" t="s">
        <v>1135</v>
      </c>
      <c r="V85" s="53" t="s">
        <v>432</v>
      </c>
      <c r="X85" t="s">
        <v>245</v>
      </c>
      <c r="Y85" t="s">
        <v>1449</v>
      </c>
      <c r="Z85" t="s">
        <v>250</v>
      </c>
      <c r="AA85">
        <v>1211</v>
      </c>
      <c r="AB85" t="s">
        <v>251</v>
      </c>
      <c r="AC85" s="56">
        <v>4424157629322370</v>
      </c>
      <c r="AD85" s="53" t="s">
        <v>430</v>
      </c>
      <c r="AE85">
        <f t="shared" ca="1" si="1"/>
        <v>0</v>
      </c>
      <c r="AF85" t="s">
        <v>251</v>
      </c>
      <c r="AG85" s="64">
        <v>40395.114065451387</v>
      </c>
      <c r="AH85" s="53" t="s">
        <v>432</v>
      </c>
      <c r="AJ85" t="s">
        <v>245</v>
      </c>
      <c r="AK85" t="s">
        <v>1450</v>
      </c>
      <c r="AL85" t="s">
        <v>987</v>
      </c>
      <c r="AM85" t="s">
        <v>1451</v>
      </c>
      <c r="AN85">
        <v>85</v>
      </c>
      <c r="AO85" t="s">
        <v>1452</v>
      </c>
      <c r="AP85" s="53" t="s">
        <v>430</v>
      </c>
      <c r="AQ85">
        <v>1211</v>
      </c>
      <c r="AR85" t="s">
        <v>253</v>
      </c>
      <c r="AU85" t="s">
        <v>251</v>
      </c>
      <c r="AW85" t="s">
        <v>245</v>
      </c>
      <c r="AX85" t="s">
        <v>1458</v>
      </c>
      <c r="AY85" t="s">
        <v>865</v>
      </c>
      <c r="AZ85">
        <v>1211</v>
      </c>
      <c r="BA85" t="s">
        <v>249</v>
      </c>
      <c r="BB85">
        <v>1941</v>
      </c>
      <c r="BC85" t="s">
        <v>253</v>
      </c>
      <c r="BG85" t="s">
        <v>245</v>
      </c>
      <c r="BH85" t="s">
        <v>1459</v>
      </c>
      <c r="BI85" t="s">
        <v>247</v>
      </c>
      <c r="BJ85" t="s">
        <v>1479</v>
      </c>
      <c r="BK85" s="53" t="s">
        <v>431</v>
      </c>
      <c r="BL85" s="56">
        <v>4424159274540810</v>
      </c>
      <c r="BM85" s="53" t="s">
        <v>431</v>
      </c>
      <c r="BN85" s="56">
        <v>4424158451931590</v>
      </c>
      <c r="BO85" s="53" t="s">
        <v>430</v>
      </c>
      <c r="BP85">
        <v>1</v>
      </c>
      <c r="BQ85" t="s">
        <v>253</v>
      </c>
    </row>
    <row r="86" spans="1:69" x14ac:dyDescent="0.25">
      <c r="A86" t="s">
        <v>245</v>
      </c>
      <c r="B86" t="s">
        <v>1133</v>
      </c>
      <c r="C86" t="s">
        <v>247</v>
      </c>
      <c r="D86" s="56">
        <v>4424160097150030</v>
      </c>
      <c r="E86" s="53" t="s">
        <v>431</v>
      </c>
      <c r="F86" s="56">
        <v>4424159274540810</v>
      </c>
      <c r="G86" s="53" t="s">
        <v>431</v>
      </c>
      <c r="H86" t="s">
        <v>1130</v>
      </c>
      <c r="I86" s="53" t="s">
        <v>432</v>
      </c>
      <c r="L86" t="s">
        <v>245</v>
      </c>
      <c r="M86" t="s">
        <v>1134</v>
      </c>
      <c r="N86" t="s">
        <v>250</v>
      </c>
      <c r="O86">
        <v>1961</v>
      </c>
      <c r="P86" t="s">
        <v>251</v>
      </c>
      <c r="Q86" s="56">
        <v>4424160097150030</v>
      </c>
      <c r="R86" s="53" t="s">
        <v>431</v>
      </c>
      <c r="S86" s="64">
        <v>40345.035523842591</v>
      </c>
      <c r="T86" s="53" t="s">
        <v>431</v>
      </c>
      <c r="U86" s="65" t="s">
        <v>1135</v>
      </c>
      <c r="V86" s="53" t="s">
        <v>432</v>
      </c>
      <c r="X86" t="s">
        <v>245</v>
      </c>
      <c r="Y86" t="s">
        <v>1449</v>
      </c>
      <c r="Z86" t="s">
        <v>250</v>
      </c>
      <c r="AA86">
        <v>1221</v>
      </c>
      <c r="AB86" t="s">
        <v>251</v>
      </c>
      <c r="AC86" s="56">
        <v>4424158451931590</v>
      </c>
      <c r="AD86" s="53" t="s">
        <v>430</v>
      </c>
      <c r="AE86">
        <f t="shared" ca="1" si="1"/>
        <v>2</v>
      </c>
      <c r="AF86" t="s">
        <v>251</v>
      </c>
      <c r="AG86" s="64">
        <v>40345.035523842591</v>
      </c>
      <c r="AH86" s="53" t="s">
        <v>432</v>
      </c>
      <c r="AJ86" t="s">
        <v>245</v>
      </c>
      <c r="AK86" t="s">
        <v>1450</v>
      </c>
      <c r="AL86" t="s">
        <v>987</v>
      </c>
      <c r="AM86" t="s">
        <v>1451</v>
      </c>
      <c r="AN86">
        <v>86</v>
      </c>
      <c r="AO86" t="s">
        <v>1453</v>
      </c>
      <c r="AP86" s="53" t="s">
        <v>430</v>
      </c>
      <c r="AQ86">
        <v>1221</v>
      </c>
      <c r="AR86" t="s">
        <v>253</v>
      </c>
      <c r="AU86" t="s">
        <v>251</v>
      </c>
      <c r="AW86" t="s">
        <v>245</v>
      </c>
      <c r="AX86" t="s">
        <v>1458</v>
      </c>
      <c r="AY86" t="s">
        <v>865</v>
      </c>
      <c r="AZ86">
        <v>1221</v>
      </c>
      <c r="BA86" t="s">
        <v>249</v>
      </c>
      <c r="BB86">
        <v>1951</v>
      </c>
      <c r="BC86" t="s">
        <v>253</v>
      </c>
      <c r="BG86" t="s">
        <v>245</v>
      </c>
      <c r="BH86" t="s">
        <v>1459</v>
      </c>
      <c r="BI86" t="s">
        <v>247</v>
      </c>
      <c r="BJ86" t="s">
        <v>1478</v>
      </c>
      <c r="BK86" s="53" t="s">
        <v>431</v>
      </c>
      <c r="BL86" s="56">
        <v>4424160097150030</v>
      </c>
      <c r="BM86" s="53" t="s">
        <v>431</v>
      </c>
      <c r="BN86" s="56">
        <v>4424159274540810</v>
      </c>
      <c r="BO86" s="53" t="s">
        <v>430</v>
      </c>
      <c r="BP86">
        <v>0</v>
      </c>
      <c r="BQ86" t="s">
        <v>253</v>
      </c>
    </row>
    <row r="87" spans="1:69" x14ac:dyDescent="0.25">
      <c r="A87" t="s">
        <v>245</v>
      </c>
      <c r="B87" t="s">
        <v>1133</v>
      </c>
      <c r="C87" t="s">
        <v>247</v>
      </c>
      <c r="D87" s="56">
        <v>4424160919759250</v>
      </c>
      <c r="E87" s="53" t="s">
        <v>431</v>
      </c>
      <c r="F87" s="56">
        <v>4424160097150030</v>
      </c>
      <c r="G87" s="53" t="s">
        <v>431</v>
      </c>
      <c r="H87" t="s">
        <v>1130</v>
      </c>
      <c r="I87" s="53" t="s">
        <v>432</v>
      </c>
      <c r="L87" t="s">
        <v>245</v>
      </c>
      <c r="M87" t="s">
        <v>1134</v>
      </c>
      <c r="N87" t="s">
        <v>250</v>
      </c>
      <c r="O87">
        <v>1971</v>
      </c>
      <c r="P87" t="s">
        <v>251</v>
      </c>
      <c r="Q87" s="56">
        <v>4424160919759250</v>
      </c>
      <c r="R87" s="53" t="s">
        <v>431</v>
      </c>
      <c r="S87" s="64">
        <v>40294.956982233794</v>
      </c>
      <c r="T87" s="53" t="s">
        <v>431</v>
      </c>
      <c r="U87" s="65" t="s">
        <v>1135</v>
      </c>
      <c r="V87" s="53" t="s">
        <v>432</v>
      </c>
      <c r="X87" t="s">
        <v>245</v>
      </c>
      <c r="Y87" t="s">
        <v>1449</v>
      </c>
      <c r="Z87" t="s">
        <v>250</v>
      </c>
      <c r="AA87">
        <v>1231</v>
      </c>
      <c r="AB87" t="s">
        <v>251</v>
      </c>
      <c r="AC87" s="56">
        <v>4424159274540810</v>
      </c>
      <c r="AD87" s="53" t="s">
        <v>430</v>
      </c>
      <c r="AE87">
        <f t="shared" ca="1" si="1"/>
        <v>0</v>
      </c>
      <c r="AF87" t="s">
        <v>251</v>
      </c>
      <c r="AG87" s="64">
        <v>40294.956982233794</v>
      </c>
      <c r="AH87" s="53" t="s">
        <v>432</v>
      </c>
      <c r="AJ87" t="s">
        <v>245</v>
      </c>
      <c r="AK87" t="s">
        <v>1450</v>
      </c>
      <c r="AL87" t="s">
        <v>987</v>
      </c>
      <c r="AM87" t="s">
        <v>1451</v>
      </c>
      <c r="AN87">
        <v>87</v>
      </c>
      <c r="AO87" t="s">
        <v>1454</v>
      </c>
      <c r="AP87" s="53" t="s">
        <v>430</v>
      </c>
      <c r="AQ87">
        <v>1231</v>
      </c>
      <c r="AR87" t="s">
        <v>253</v>
      </c>
      <c r="AU87" t="s">
        <v>251</v>
      </c>
      <c r="AW87" t="s">
        <v>245</v>
      </c>
      <c r="AX87" t="s">
        <v>1458</v>
      </c>
      <c r="AY87" t="s">
        <v>865</v>
      </c>
      <c r="AZ87">
        <v>1231</v>
      </c>
      <c r="BA87" t="s">
        <v>249</v>
      </c>
      <c r="BB87">
        <v>1961</v>
      </c>
      <c r="BC87" t="s">
        <v>253</v>
      </c>
      <c r="BG87" t="s">
        <v>245</v>
      </c>
      <c r="BH87" t="s">
        <v>1459</v>
      </c>
      <c r="BI87" t="s">
        <v>247</v>
      </c>
      <c r="BJ87" t="s">
        <v>1477</v>
      </c>
      <c r="BK87" s="53" t="s">
        <v>431</v>
      </c>
      <c r="BL87" s="56">
        <v>4424160919759250</v>
      </c>
      <c r="BM87" s="53" t="s">
        <v>431</v>
      </c>
      <c r="BN87" s="56">
        <v>4424160097150030</v>
      </c>
      <c r="BO87" s="53" t="s">
        <v>430</v>
      </c>
      <c r="BP87">
        <v>1</v>
      </c>
      <c r="BQ87" t="s">
        <v>253</v>
      </c>
    </row>
    <row r="88" spans="1:69" x14ac:dyDescent="0.25">
      <c r="A88" t="s">
        <v>245</v>
      </c>
      <c r="B88" t="s">
        <v>1133</v>
      </c>
      <c r="C88" t="s">
        <v>247</v>
      </c>
      <c r="D88" s="56">
        <v>4424161742368470</v>
      </c>
      <c r="E88" s="53" t="s">
        <v>431</v>
      </c>
      <c r="F88" s="56">
        <v>4424160919759250</v>
      </c>
      <c r="G88" s="53" t="s">
        <v>431</v>
      </c>
      <c r="H88" t="s">
        <v>1131</v>
      </c>
      <c r="I88" s="53" t="s">
        <v>432</v>
      </c>
      <c r="L88" t="s">
        <v>245</v>
      </c>
      <c r="M88" t="s">
        <v>1134</v>
      </c>
      <c r="N88" t="s">
        <v>250</v>
      </c>
      <c r="O88">
        <v>1981</v>
      </c>
      <c r="P88" t="s">
        <v>251</v>
      </c>
      <c r="Q88" s="56">
        <v>4424161742368470</v>
      </c>
      <c r="R88" s="53" t="s">
        <v>431</v>
      </c>
      <c r="S88" s="64">
        <v>40244.878440624998</v>
      </c>
      <c r="T88" s="53" t="s">
        <v>431</v>
      </c>
      <c r="U88" s="65" t="s">
        <v>1135</v>
      </c>
      <c r="V88" s="53" t="s">
        <v>432</v>
      </c>
      <c r="X88" t="s">
        <v>245</v>
      </c>
      <c r="Y88" t="s">
        <v>1449</v>
      </c>
      <c r="Z88" t="s">
        <v>250</v>
      </c>
      <c r="AA88">
        <v>1241</v>
      </c>
      <c r="AB88" t="s">
        <v>251</v>
      </c>
      <c r="AC88" s="56">
        <v>4424160097150030</v>
      </c>
      <c r="AD88" s="53" t="s">
        <v>430</v>
      </c>
      <c r="AE88">
        <f t="shared" ca="1" si="1"/>
        <v>2</v>
      </c>
      <c r="AF88" t="s">
        <v>251</v>
      </c>
      <c r="AG88" s="64">
        <v>40244.878440624998</v>
      </c>
      <c r="AH88" s="53" t="s">
        <v>432</v>
      </c>
      <c r="AJ88" t="s">
        <v>245</v>
      </c>
      <c r="AK88" t="s">
        <v>1450</v>
      </c>
      <c r="AL88" t="s">
        <v>987</v>
      </c>
      <c r="AM88" t="s">
        <v>1451</v>
      </c>
      <c r="AN88">
        <v>88</v>
      </c>
      <c r="AO88" t="s">
        <v>1455</v>
      </c>
      <c r="AP88" s="53" t="s">
        <v>430</v>
      </c>
      <c r="AQ88">
        <v>1241</v>
      </c>
      <c r="AR88" t="s">
        <v>253</v>
      </c>
      <c r="AU88" t="s">
        <v>251</v>
      </c>
      <c r="AW88" t="s">
        <v>245</v>
      </c>
      <c r="AX88" t="s">
        <v>1458</v>
      </c>
      <c r="AY88" t="s">
        <v>865</v>
      </c>
      <c r="AZ88">
        <v>1241</v>
      </c>
      <c r="BA88" t="s">
        <v>249</v>
      </c>
      <c r="BB88">
        <v>1971</v>
      </c>
      <c r="BC88" t="s">
        <v>253</v>
      </c>
      <c r="BG88" t="s">
        <v>245</v>
      </c>
      <c r="BH88" t="s">
        <v>1459</v>
      </c>
      <c r="BI88" t="s">
        <v>247</v>
      </c>
      <c r="BJ88" t="s">
        <v>1476</v>
      </c>
      <c r="BK88" s="53" t="s">
        <v>431</v>
      </c>
      <c r="BL88" s="56">
        <v>4424161742368470</v>
      </c>
      <c r="BM88" s="53" t="s">
        <v>431</v>
      </c>
      <c r="BN88" s="56">
        <v>4424160919759250</v>
      </c>
      <c r="BO88" s="53" t="s">
        <v>430</v>
      </c>
      <c r="BP88">
        <v>0</v>
      </c>
      <c r="BQ88" t="s">
        <v>253</v>
      </c>
    </row>
    <row r="89" spans="1:69" x14ac:dyDescent="0.25">
      <c r="A89" t="s">
        <v>245</v>
      </c>
      <c r="B89" t="s">
        <v>1133</v>
      </c>
      <c r="C89" t="s">
        <v>247</v>
      </c>
      <c r="D89" s="56">
        <v>4424162564977690</v>
      </c>
      <c r="E89" s="53" t="s">
        <v>431</v>
      </c>
      <c r="F89" s="56">
        <v>4424161742368470</v>
      </c>
      <c r="G89" s="53" t="s">
        <v>431</v>
      </c>
      <c r="H89" t="s">
        <v>1131</v>
      </c>
      <c r="I89" s="53" t="s">
        <v>432</v>
      </c>
      <c r="L89" t="s">
        <v>245</v>
      </c>
      <c r="M89" t="s">
        <v>1134</v>
      </c>
      <c r="N89" t="s">
        <v>250</v>
      </c>
      <c r="O89">
        <v>1991</v>
      </c>
      <c r="P89" t="s">
        <v>251</v>
      </c>
      <c r="Q89" s="56">
        <v>4424162564977690</v>
      </c>
      <c r="R89" s="53" t="s">
        <v>431</v>
      </c>
      <c r="S89" s="64">
        <v>40194.799899016201</v>
      </c>
      <c r="T89" s="53" t="s">
        <v>431</v>
      </c>
      <c r="U89" s="65" t="s">
        <v>1135</v>
      </c>
      <c r="V89" s="53" t="s">
        <v>432</v>
      </c>
      <c r="X89" t="s">
        <v>245</v>
      </c>
      <c r="Y89" t="s">
        <v>1449</v>
      </c>
      <c r="Z89" t="s">
        <v>250</v>
      </c>
      <c r="AA89">
        <v>1251</v>
      </c>
      <c r="AB89" t="s">
        <v>251</v>
      </c>
      <c r="AC89" s="56">
        <v>4424160919759250</v>
      </c>
      <c r="AD89" s="53" t="s">
        <v>430</v>
      </c>
      <c r="AE89">
        <f t="shared" ca="1" si="1"/>
        <v>2</v>
      </c>
      <c r="AF89" t="s">
        <v>251</v>
      </c>
      <c r="AG89" s="64">
        <v>40194.799899016201</v>
      </c>
      <c r="AH89" s="53" t="s">
        <v>432</v>
      </c>
      <c r="AJ89" t="s">
        <v>245</v>
      </c>
      <c r="AK89" t="s">
        <v>1450</v>
      </c>
      <c r="AL89" t="s">
        <v>987</v>
      </c>
      <c r="AM89" t="s">
        <v>1451</v>
      </c>
      <c r="AN89">
        <v>89</v>
      </c>
      <c r="AO89" t="s">
        <v>1456</v>
      </c>
      <c r="AP89" s="53" t="s">
        <v>430</v>
      </c>
      <c r="AQ89">
        <v>1251</v>
      </c>
      <c r="AR89" t="s">
        <v>253</v>
      </c>
      <c r="AU89" t="s">
        <v>251</v>
      </c>
      <c r="AW89" t="s">
        <v>245</v>
      </c>
      <c r="AX89" t="s">
        <v>1458</v>
      </c>
      <c r="AY89" t="s">
        <v>865</v>
      </c>
      <c r="AZ89">
        <v>1251</v>
      </c>
      <c r="BA89" t="s">
        <v>249</v>
      </c>
      <c r="BB89">
        <v>1981</v>
      </c>
      <c r="BC89" t="s">
        <v>253</v>
      </c>
      <c r="BG89" t="s">
        <v>245</v>
      </c>
      <c r="BH89" t="s">
        <v>1459</v>
      </c>
      <c r="BI89" t="s">
        <v>247</v>
      </c>
      <c r="BJ89" t="s">
        <v>1475</v>
      </c>
      <c r="BK89" s="53" t="s">
        <v>431</v>
      </c>
      <c r="BL89" s="56">
        <v>4424162564977690</v>
      </c>
      <c r="BM89" s="53" t="s">
        <v>431</v>
      </c>
      <c r="BN89" s="56">
        <v>4424161742368470</v>
      </c>
      <c r="BO89" s="53" t="s">
        <v>430</v>
      </c>
      <c r="BP89">
        <v>1</v>
      </c>
      <c r="BQ89" t="s">
        <v>253</v>
      </c>
    </row>
    <row r="90" spans="1:69" x14ac:dyDescent="0.25">
      <c r="A90" t="s">
        <v>245</v>
      </c>
      <c r="B90" t="s">
        <v>1133</v>
      </c>
      <c r="C90" t="s">
        <v>247</v>
      </c>
      <c r="D90" s="56">
        <v>4424163387586910</v>
      </c>
      <c r="E90" s="53" t="s">
        <v>431</v>
      </c>
      <c r="F90" s="56">
        <v>4424162564977690</v>
      </c>
      <c r="G90" s="53" t="s">
        <v>431</v>
      </c>
      <c r="H90" t="s">
        <v>1132</v>
      </c>
      <c r="I90" s="53" t="s">
        <v>432</v>
      </c>
      <c r="L90" t="s">
        <v>245</v>
      </c>
      <c r="M90" t="s">
        <v>1134</v>
      </c>
      <c r="N90" t="s">
        <v>250</v>
      </c>
      <c r="O90">
        <v>2001</v>
      </c>
      <c r="P90" t="s">
        <v>251</v>
      </c>
      <c r="Q90" s="56">
        <v>4424163387586910</v>
      </c>
      <c r="R90" s="53" t="s">
        <v>431</v>
      </c>
      <c r="S90" s="64">
        <v>40144.721357407405</v>
      </c>
      <c r="T90" s="53" t="s">
        <v>431</v>
      </c>
      <c r="U90" s="65" t="s">
        <v>1135</v>
      </c>
      <c r="V90" s="53" t="s">
        <v>432</v>
      </c>
      <c r="X90" t="s">
        <v>245</v>
      </c>
      <c r="Y90" t="s">
        <v>1449</v>
      </c>
      <c r="Z90" t="s">
        <v>250</v>
      </c>
      <c r="AA90">
        <v>2001</v>
      </c>
      <c r="AB90" t="s">
        <v>251</v>
      </c>
      <c r="AC90" s="56">
        <v>4424161742368470</v>
      </c>
      <c r="AD90" s="53" t="s">
        <v>430</v>
      </c>
      <c r="AE90">
        <f t="shared" ca="1" si="1"/>
        <v>4</v>
      </c>
      <c r="AF90" t="s">
        <v>251</v>
      </c>
      <c r="AG90" s="64">
        <v>40144.721357407405</v>
      </c>
      <c r="AH90" s="53" t="s">
        <v>432</v>
      </c>
      <c r="AJ90" t="s">
        <v>245</v>
      </c>
      <c r="AK90" t="s">
        <v>1450</v>
      </c>
      <c r="AL90" t="s">
        <v>987</v>
      </c>
      <c r="AM90" t="s">
        <v>1451</v>
      </c>
      <c r="AN90">
        <v>90</v>
      </c>
      <c r="AO90" t="s">
        <v>1457</v>
      </c>
      <c r="AP90" s="53" t="s">
        <v>430</v>
      </c>
      <c r="AQ90">
        <v>2001</v>
      </c>
      <c r="AR90" t="s">
        <v>253</v>
      </c>
      <c r="AU90" t="s">
        <v>251</v>
      </c>
      <c r="AW90" t="s">
        <v>245</v>
      </c>
      <c r="AX90" t="s">
        <v>1458</v>
      </c>
      <c r="AY90" t="s">
        <v>865</v>
      </c>
      <c r="AZ90">
        <v>2001</v>
      </c>
      <c r="BA90" t="s">
        <v>249</v>
      </c>
      <c r="BB90">
        <v>1991</v>
      </c>
      <c r="BC90" t="s">
        <v>253</v>
      </c>
      <c r="BG90" t="s">
        <v>245</v>
      </c>
      <c r="BH90" t="s">
        <v>1459</v>
      </c>
      <c r="BI90" t="s">
        <v>247</v>
      </c>
      <c r="BJ90" t="s">
        <v>1474</v>
      </c>
      <c r="BK90" s="53" t="s">
        <v>431</v>
      </c>
      <c r="BL90" s="56">
        <v>4424163387586910</v>
      </c>
      <c r="BM90" s="53" t="s">
        <v>431</v>
      </c>
      <c r="BN90" s="56">
        <v>4424162564977690</v>
      </c>
      <c r="BO90" s="53" t="s">
        <v>430</v>
      </c>
      <c r="BP90">
        <v>0</v>
      </c>
      <c r="BQ90" t="s">
        <v>253</v>
      </c>
    </row>
    <row r="91" spans="1:69" x14ac:dyDescent="0.25">
      <c r="A91" t="s">
        <v>245</v>
      </c>
      <c r="B91" t="s">
        <v>1133</v>
      </c>
      <c r="C91" t="s">
        <v>247</v>
      </c>
      <c r="D91" s="56">
        <v>4424164210196130</v>
      </c>
      <c r="E91" s="53" t="s">
        <v>431</v>
      </c>
      <c r="F91" s="56">
        <v>4424163387586910</v>
      </c>
      <c r="G91" s="53" t="s">
        <v>431</v>
      </c>
      <c r="H91" t="s">
        <v>1130</v>
      </c>
      <c r="I91" s="53" t="s">
        <v>432</v>
      </c>
      <c r="L91" t="s">
        <v>245</v>
      </c>
      <c r="M91" t="s">
        <v>1134</v>
      </c>
      <c r="N91" t="s">
        <v>250</v>
      </c>
      <c r="O91">
        <v>2011</v>
      </c>
      <c r="P91" t="s">
        <v>251</v>
      </c>
      <c r="Q91" s="56">
        <v>4424164210196130</v>
      </c>
      <c r="R91" s="53" t="s">
        <v>431</v>
      </c>
      <c r="S91" s="64">
        <v>40094.642815798608</v>
      </c>
      <c r="T91" s="53" t="s">
        <v>431</v>
      </c>
      <c r="U91" s="65" t="s">
        <v>1135</v>
      </c>
      <c r="V91" s="53" t="s">
        <v>432</v>
      </c>
      <c r="X91" t="s">
        <v>245</v>
      </c>
      <c r="Y91" t="s">
        <v>1449</v>
      </c>
      <c r="Z91" t="s">
        <v>250</v>
      </c>
      <c r="AA91">
        <v>2011</v>
      </c>
      <c r="AB91" t="s">
        <v>251</v>
      </c>
      <c r="AC91" s="56">
        <v>4424162564977690</v>
      </c>
      <c r="AD91" s="53" t="s">
        <v>430</v>
      </c>
      <c r="AE91">
        <f t="shared" ca="1" si="1"/>
        <v>4</v>
      </c>
      <c r="AF91" t="s">
        <v>251</v>
      </c>
      <c r="AG91" s="64">
        <v>40094.642815798608</v>
      </c>
      <c r="AH91" s="53" t="s">
        <v>432</v>
      </c>
      <c r="AJ91" t="s">
        <v>245</v>
      </c>
      <c r="AK91" t="s">
        <v>1450</v>
      </c>
      <c r="AL91" t="s">
        <v>987</v>
      </c>
      <c r="AM91" t="s">
        <v>1451</v>
      </c>
      <c r="AN91">
        <v>91</v>
      </c>
      <c r="AO91" t="s">
        <v>1452</v>
      </c>
      <c r="AP91" s="53" t="s">
        <v>430</v>
      </c>
      <c r="AQ91">
        <v>2011</v>
      </c>
      <c r="AR91" t="s">
        <v>253</v>
      </c>
      <c r="AU91" t="s">
        <v>251</v>
      </c>
      <c r="AW91" t="s">
        <v>245</v>
      </c>
      <c r="AX91" t="s">
        <v>1458</v>
      </c>
      <c r="AY91" t="s">
        <v>865</v>
      </c>
      <c r="AZ91">
        <v>2011</v>
      </c>
      <c r="BA91" t="s">
        <v>249</v>
      </c>
      <c r="BB91">
        <v>2001</v>
      </c>
      <c r="BC91" t="s">
        <v>253</v>
      </c>
      <c r="BG91" t="s">
        <v>245</v>
      </c>
      <c r="BH91" t="s">
        <v>1459</v>
      </c>
      <c r="BI91" t="s">
        <v>247</v>
      </c>
      <c r="BJ91" t="s">
        <v>1473</v>
      </c>
      <c r="BK91" s="53" t="s">
        <v>431</v>
      </c>
      <c r="BL91" s="56">
        <v>4424164210196130</v>
      </c>
      <c r="BM91" s="53" t="s">
        <v>431</v>
      </c>
      <c r="BN91" s="56">
        <v>4424163387586910</v>
      </c>
      <c r="BO91" s="53" t="s">
        <v>430</v>
      </c>
      <c r="BP91">
        <v>1</v>
      </c>
      <c r="BQ91" t="s">
        <v>253</v>
      </c>
    </row>
    <row r="92" spans="1:69" x14ac:dyDescent="0.25">
      <c r="A92" t="s">
        <v>245</v>
      </c>
      <c r="B92" t="s">
        <v>1133</v>
      </c>
      <c r="C92" t="s">
        <v>247</v>
      </c>
      <c r="D92" s="56">
        <v>4424165032805350</v>
      </c>
      <c r="E92" s="53" t="s">
        <v>431</v>
      </c>
      <c r="F92" s="56">
        <v>4424164210196130</v>
      </c>
      <c r="G92" s="53" t="s">
        <v>431</v>
      </c>
      <c r="H92" t="s">
        <v>1130</v>
      </c>
      <c r="I92" s="53" t="s">
        <v>432</v>
      </c>
      <c r="L92" t="s">
        <v>245</v>
      </c>
      <c r="M92" t="s">
        <v>1134</v>
      </c>
      <c r="N92" t="s">
        <v>250</v>
      </c>
      <c r="O92">
        <v>2021</v>
      </c>
      <c r="P92" t="s">
        <v>251</v>
      </c>
      <c r="Q92" s="56">
        <v>4424165032805350</v>
      </c>
      <c r="R92" s="53" t="s">
        <v>431</v>
      </c>
      <c r="S92" s="64">
        <v>40044.564274189812</v>
      </c>
      <c r="T92" s="53" t="s">
        <v>431</v>
      </c>
      <c r="U92" s="65" t="s">
        <v>1135</v>
      </c>
      <c r="V92" s="53" t="s">
        <v>432</v>
      </c>
      <c r="X92" t="s">
        <v>245</v>
      </c>
      <c r="Y92" t="s">
        <v>1449</v>
      </c>
      <c r="Z92" t="s">
        <v>250</v>
      </c>
      <c r="AA92">
        <v>2021</v>
      </c>
      <c r="AB92" t="s">
        <v>251</v>
      </c>
      <c r="AC92" s="56">
        <v>4424163387586910</v>
      </c>
      <c r="AD92" s="53" t="s">
        <v>430</v>
      </c>
      <c r="AE92">
        <f t="shared" ca="1" si="1"/>
        <v>2</v>
      </c>
      <c r="AF92" t="s">
        <v>251</v>
      </c>
      <c r="AG92" s="64">
        <v>40044.564274189812</v>
      </c>
      <c r="AH92" s="53" t="s">
        <v>432</v>
      </c>
      <c r="AJ92" t="s">
        <v>245</v>
      </c>
      <c r="AK92" t="s">
        <v>1450</v>
      </c>
      <c r="AL92" t="s">
        <v>987</v>
      </c>
      <c r="AM92" t="s">
        <v>1451</v>
      </c>
      <c r="AN92">
        <v>92</v>
      </c>
      <c r="AO92" t="s">
        <v>1453</v>
      </c>
      <c r="AP92" s="53" t="s">
        <v>430</v>
      </c>
      <c r="AQ92">
        <v>2021</v>
      </c>
      <c r="AR92" t="s">
        <v>253</v>
      </c>
      <c r="AU92" t="s">
        <v>251</v>
      </c>
      <c r="AW92" t="s">
        <v>245</v>
      </c>
      <c r="AX92" t="s">
        <v>1458</v>
      </c>
      <c r="AY92" t="s">
        <v>865</v>
      </c>
      <c r="AZ92">
        <v>2021</v>
      </c>
      <c r="BA92" t="s">
        <v>249</v>
      </c>
      <c r="BB92">
        <v>2011</v>
      </c>
      <c r="BC92" t="s">
        <v>253</v>
      </c>
      <c r="BG92" t="s">
        <v>245</v>
      </c>
      <c r="BH92" t="s">
        <v>1459</v>
      </c>
      <c r="BI92" t="s">
        <v>247</v>
      </c>
      <c r="BJ92" t="s">
        <v>1472</v>
      </c>
      <c r="BK92" s="53" t="s">
        <v>431</v>
      </c>
      <c r="BL92" s="56">
        <v>4424165032805350</v>
      </c>
      <c r="BM92" s="53" t="s">
        <v>431</v>
      </c>
      <c r="BN92" s="56">
        <v>4424164210196130</v>
      </c>
      <c r="BO92" s="53" t="s">
        <v>430</v>
      </c>
      <c r="BP92">
        <v>0</v>
      </c>
      <c r="BQ92" t="s">
        <v>253</v>
      </c>
    </row>
    <row r="93" spans="1:69" x14ac:dyDescent="0.25">
      <c r="A93" t="s">
        <v>245</v>
      </c>
      <c r="B93" t="s">
        <v>1133</v>
      </c>
      <c r="C93" t="s">
        <v>247</v>
      </c>
      <c r="D93" s="56">
        <v>4424165855414570</v>
      </c>
      <c r="E93" s="53" t="s">
        <v>431</v>
      </c>
      <c r="F93" s="56">
        <v>4424165032805350</v>
      </c>
      <c r="G93" s="53" t="s">
        <v>431</v>
      </c>
      <c r="H93" t="s">
        <v>1130</v>
      </c>
      <c r="I93" s="53" t="s">
        <v>432</v>
      </c>
      <c r="L93" t="s">
        <v>245</v>
      </c>
      <c r="M93" t="s">
        <v>1134</v>
      </c>
      <c r="N93" t="s">
        <v>250</v>
      </c>
      <c r="O93">
        <v>2031</v>
      </c>
      <c r="P93" t="s">
        <v>251</v>
      </c>
      <c r="Q93" s="56">
        <v>4424165855414570</v>
      </c>
      <c r="R93" s="53" t="s">
        <v>431</v>
      </c>
      <c r="S93" s="64">
        <v>39994.485732581015</v>
      </c>
      <c r="T93" s="53" t="s">
        <v>431</v>
      </c>
      <c r="U93" s="65" t="s">
        <v>1135</v>
      </c>
      <c r="V93" s="53" t="s">
        <v>432</v>
      </c>
      <c r="X93" t="s">
        <v>245</v>
      </c>
      <c r="Y93" t="s">
        <v>1449</v>
      </c>
      <c r="Z93" t="s">
        <v>250</v>
      </c>
      <c r="AA93">
        <v>2031</v>
      </c>
      <c r="AB93" t="s">
        <v>251</v>
      </c>
      <c r="AC93" s="56">
        <v>4424164210196130</v>
      </c>
      <c r="AD93" s="53" t="s">
        <v>430</v>
      </c>
      <c r="AE93">
        <f t="shared" ca="1" si="1"/>
        <v>4</v>
      </c>
      <c r="AF93" t="s">
        <v>251</v>
      </c>
      <c r="AG93" s="64">
        <v>39994.485732581015</v>
      </c>
      <c r="AH93" s="53" t="s">
        <v>432</v>
      </c>
      <c r="AJ93" t="s">
        <v>245</v>
      </c>
      <c r="AK93" t="s">
        <v>1450</v>
      </c>
      <c r="AL93" t="s">
        <v>987</v>
      </c>
      <c r="AM93" t="s">
        <v>1451</v>
      </c>
      <c r="AN93">
        <v>93</v>
      </c>
      <c r="AO93" t="s">
        <v>1454</v>
      </c>
      <c r="AP93" s="53" t="s">
        <v>430</v>
      </c>
      <c r="AQ93">
        <v>2031</v>
      </c>
      <c r="AR93" t="s">
        <v>253</v>
      </c>
      <c r="AU93" t="s">
        <v>251</v>
      </c>
      <c r="AW93" t="s">
        <v>245</v>
      </c>
      <c r="AX93" t="s">
        <v>1458</v>
      </c>
      <c r="AY93" t="s">
        <v>865</v>
      </c>
      <c r="AZ93">
        <v>2031</v>
      </c>
      <c r="BA93" t="s">
        <v>249</v>
      </c>
      <c r="BB93">
        <v>2021</v>
      </c>
      <c r="BC93" t="s">
        <v>253</v>
      </c>
      <c r="BG93" t="s">
        <v>245</v>
      </c>
      <c r="BH93" t="s">
        <v>1459</v>
      </c>
      <c r="BI93" t="s">
        <v>247</v>
      </c>
      <c r="BJ93" t="s">
        <v>1471</v>
      </c>
      <c r="BK93" s="53" t="s">
        <v>431</v>
      </c>
      <c r="BL93" s="56">
        <v>4424165855414570</v>
      </c>
      <c r="BM93" s="53" t="s">
        <v>431</v>
      </c>
      <c r="BN93" s="56">
        <v>4424165032805350</v>
      </c>
      <c r="BO93" s="53" t="s">
        <v>430</v>
      </c>
      <c r="BP93">
        <v>1</v>
      </c>
      <c r="BQ93" t="s">
        <v>253</v>
      </c>
    </row>
    <row r="94" spans="1:69" x14ac:dyDescent="0.25">
      <c r="A94" t="s">
        <v>245</v>
      </c>
      <c r="B94" t="s">
        <v>1133</v>
      </c>
      <c r="C94" t="s">
        <v>247</v>
      </c>
      <c r="D94" s="54" t="s">
        <v>435</v>
      </c>
      <c r="E94" s="53" t="s">
        <v>431</v>
      </c>
      <c r="F94" s="56">
        <v>4424165855414570</v>
      </c>
      <c r="G94" s="53" t="s">
        <v>431</v>
      </c>
      <c r="H94" t="s">
        <v>1131</v>
      </c>
      <c r="I94" s="53" t="s">
        <v>432</v>
      </c>
      <c r="L94" t="s">
        <v>245</v>
      </c>
      <c r="M94" t="s">
        <v>1134</v>
      </c>
      <c r="N94" t="s">
        <v>250</v>
      </c>
      <c r="O94">
        <v>2041</v>
      </c>
      <c r="P94" t="s">
        <v>251</v>
      </c>
      <c r="Q94" s="54" t="s">
        <v>435</v>
      </c>
      <c r="R94" s="53" t="s">
        <v>431</v>
      </c>
      <c r="S94" s="64">
        <v>39944.407190972219</v>
      </c>
      <c r="T94" s="53" t="s">
        <v>431</v>
      </c>
      <c r="U94" s="65" t="s">
        <v>1135</v>
      </c>
      <c r="V94" s="53" t="s">
        <v>432</v>
      </c>
      <c r="X94" t="s">
        <v>245</v>
      </c>
      <c r="Y94" t="s">
        <v>1449</v>
      </c>
      <c r="Z94" t="s">
        <v>250</v>
      </c>
      <c r="AA94">
        <v>2041</v>
      </c>
      <c r="AB94" t="s">
        <v>251</v>
      </c>
      <c r="AC94" s="56">
        <v>4424165032805350</v>
      </c>
      <c r="AD94" s="53" t="s">
        <v>430</v>
      </c>
      <c r="AE94">
        <f t="shared" ca="1" si="1"/>
        <v>1</v>
      </c>
      <c r="AF94" t="s">
        <v>251</v>
      </c>
      <c r="AG94" s="64">
        <v>39944.407190972219</v>
      </c>
      <c r="AH94" s="53" t="s">
        <v>432</v>
      </c>
      <c r="AJ94" t="s">
        <v>245</v>
      </c>
      <c r="AK94" t="s">
        <v>1450</v>
      </c>
      <c r="AL94" t="s">
        <v>987</v>
      </c>
      <c r="AM94" t="s">
        <v>1451</v>
      </c>
      <c r="AN94">
        <v>94</v>
      </c>
      <c r="AO94" t="s">
        <v>1455</v>
      </c>
      <c r="AP94" s="53" t="s">
        <v>430</v>
      </c>
      <c r="AQ94">
        <v>2041</v>
      </c>
      <c r="AR94" t="s">
        <v>253</v>
      </c>
      <c r="AU94" t="s">
        <v>251</v>
      </c>
      <c r="AW94" t="s">
        <v>245</v>
      </c>
      <c r="AX94" t="s">
        <v>1458</v>
      </c>
      <c r="AY94" t="s">
        <v>865</v>
      </c>
      <c r="AZ94">
        <v>2041</v>
      </c>
      <c r="BA94" t="s">
        <v>249</v>
      </c>
      <c r="BB94">
        <v>2031</v>
      </c>
      <c r="BC94" t="s">
        <v>253</v>
      </c>
      <c r="BG94" t="s">
        <v>245</v>
      </c>
      <c r="BH94" t="s">
        <v>1459</v>
      </c>
      <c r="BI94" t="s">
        <v>247</v>
      </c>
      <c r="BJ94" t="s">
        <v>1470</v>
      </c>
      <c r="BK94" s="53" t="s">
        <v>431</v>
      </c>
      <c r="BL94" s="54" t="s">
        <v>435</v>
      </c>
      <c r="BM94" s="53" t="s">
        <v>431</v>
      </c>
      <c r="BN94" s="56">
        <v>4424165855414570</v>
      </c>
      <c r="BO94" s="53" t="s">
        <v>430</v>
      </c>
      <c r="BP94">
        <v>0</v>
      </c>
      <c r="BQ94" t="s">
        <v>253</v>
      </c>
    </row>
    <row r="95" spans="1:69" x14ac:dyDescent="0.25">
      <c r="A95" t="s">
        <v>245</v>
      </c>
      <c r="B95" t="s">
        <v>1133</v>
      </c>
      <c r="C95" t="s">
        <v>247</v>
      </c>
      <c r="D95" s="56">
        <v>9783672234517590</v>
      </c>
      <c r="E95" s="53" t="s">
        <v>431</v>
      </c>
      <c r="F95" s="56">
        <v>4424166678023790</v>
      </c>
      <c r="G95" s="53" t="s">
        <v>431</v>
      </c>
      <c r="H95" t="s">
        <v>1131</v>
      </c>
      <c r="I95" s="53" t="s">
        <v>432</v>
      </c>
      <c r="L95" t="s">
        <v>245</v>
      </c>
      <c r="M95" t="s">
        <v>1134</v>
      </c>
      <c r="N95" t="s">
        <v>250</v>
      </c>
      <c r="O95">
        <v>2051</v>
      </c>
      <c r="P95" t="s">
        <v>251</v>
      </c>
      <c r="Q95" s="56">
        <v>9783672234517590</v>
      </c>
      <c r="R95" s="53" t="s">
        <v>431</v>
      </c>
      <c r="S95" s="64">
        <v>39894.328649363422</v>
      </c>
      <c r="T95" s="53" t="s">
        <v>431</v>
      </c>
      <c r="U95" s="65" t="s">
        <v>1135</v>
      </c>
      <c r="V95" s="53" t="s">
        <v>432</v>
      </c>
      <c r="X95" t="s">
        <v>245</v>
      </c>
      <c r="Y95" t="s">
        <v>1449</v>
      </c>
      <c r="Z95" t="s">
        <v>250</v>
      </c>
      <c r="AA95">
        <v>2051</v>
      </c>
      <c r="AB95" t="s">
        <v>251</v>
      </c>
      <c r="AC95" s="56">
        <v>4424165855414570</v>
      </c>
      <c r="AD95" s="53" t="s">
        <v>430</v>
      </c>
      <c r="AE95">
        <f t="shared" ca="1" si="1"/>
        <v>3</v>
      </c>
      <c r="AF95" t="s">
        <v>251</v>
      </c>
      <c r="AG95" s="64">
        <v>39894.328649363422</v>
      </c>
      <c r="AH95" s="53" t="s">
        <v>432</v>
      </c>
      <c r="AJ95" t="s">
        <v>245</v>
      </c>
      <c r="AK95" t="s">
        <v>1450</v>
      </c>
      <c r="AL95" t="s">
        <v>987</v>
      </c>
      <c r="AM95" t="s">
        <v>1451</v>
      </c>
      <c r="AN95">
        <v>95</v>
      </c>
      <c r="AO95" t="s">
        <v>1456</v>
      </c>
      <c r="AP95" s="53" t="s">
        <v>430</v>
      </c>
      <c r="AQ95">
        <v>2051</v>
      </c>
      <c r="AR95" t="s">
        <v>253</v>
      </c>
      <c r="AU95" t="s">
        <v>251</v>
      </c>
      <c r="AW95" t="s">
        <v>245</v>
      </c>
      <c r="AX95" t="s">
        <v>1458</v>
      </c>
      <c r="AY95" t="s">
        <v>865</v>
      </c>
      <c r="AZ95">
        <v>2051</v>
      </c>
      <c r="BA95" t="s">
        <v>249</v>
      </c>
      <c r="BB95">
        <v>2041</v>
      </c>
      <c r="BC95" t="s">
        <v>253</v>
      </c>
      <c r="BG95" t="s">
        <v>245</v>
      </c>
      <c r="BH95" t="s">
        <v>1459</v>
      </c>
      <c r="BI95" t="s">
        <v>247</v>
      </c>
      <c r="BJ95" t="s">
        <v>1469</v>
      </c>
      <c r="BK95" s="53" t="s">
        <v>431</v>
      </c>
      <c r="BL95" s="56">
        <v>9783672234517590</v>
      </c>
      <c r="BM95" s="53" t="s">
        <v>431</v>
      </c>
      <c r="BN95" s="56">
        <v>4424166678023790</v>
      </c>
      <c r="BO95" s="53" t="s">
        <v>430</v>
      </c>
      <c r="BP95">
        <v>1</v>
      </c>
      <c r="BQ95" t="s">
        <v>253</v>
      </c>
    </row>
    <row r="96" spans="1:69" x14ac:dyDescent="0.25">
      <c r="A96" t="s">
        <v>245</v>
      </c>
      <c r="B96" t="s">
        <v>1133</v>
      </c>
      <c r="C96" t="s">
        <v>247</v>
      </c>
      <c r="D96" s="56">
        <v>1312324312231210</v>
      </c>
      <c r="E96" s="53" t="s">
        <v>431</v>
      </c>
      <c r="F96" s="56">
        <v>4424167500633010</v>
      </c>
      <c r="G96" s="53" t="s">
        <v>431</v>
      </c>
      <c r="H96" t="s">
        <v>1132</v>
      </c>
      <c r="I96" s="53" t="s">
        <v>432</v>
      </c>
      <c r="L96" t="s">
        <v>245</v>
      </c>
      <c r="M96" t="s">
        <v>1134</v>
      </c>
      <c r="N96" t="s">
        <v>250</v>
      </c>
      <c r="O96">
        <v>2061</v>
      </c>
      <c r="P96" t="s">
        <v>251</v>
      </c>
      <c r="Q96" s="56">
        <v>1312324312231210</v>
      </c>
      <c r="R96" s="53" t="s">
        <v>431</v>
      </c>
      <c r="S96" s="64">
        <v>39844.250107754633</v>
      </c>
      <c r="T96" s="53" t="s">
        <v>431</v>
      </c>
      <c r="U96" s="65" t="s">
        <v>1135</v>
      </c>
      <c r="V96" s="53" t="s">
        <v>432</v>
      </c>
      <c r="X96" t="s">
        <v>245</v>
      </c>
      <c r="Y96" t="s">
        <v>1449</v>
      </c>
      <c r="Z96" t="s">
        <v>250</v>
      </c>
      <c r="AA96">
        <v>2061</v>
      </c>
      <c r="AB96" t="s">
        <v>251</v>
      </c>
      <c r="AC96" s="56">
        <v>4424166678023790</v>
      </c>
      <c r="AD96" s="53" t="s">
        <v>430</v>
      </c>
      <c r="AE96">
        <f t="shared" ca="1" si="1"/>
        <v>0</v>
      </c>
      <c r="AF96" t="s">
        <v>251</v>
      </c>
      <c r="AG96" s="64">
        <v>39844.250107754633</v>
      </c>
      <c r="AH96" s="53" t="s">
        <v>432</v>
      </c>
      <c r="AJ96" t="s">
        <v>245</v>
      </c>
      <c r="AK96" t="s">
        <v>1450</v>
      </c>
      <c r="AL96" t="s">
        <v>987</v>
      </c>
      <c r="AM96" t="s">
        <v>1451</v>
      </c>
      <c r="AN96">
        <v>96</v>
      </c>
      <c r="AO96" t="s">
        <v>1457</v>
      </c>
      <c r="AP96" s="53" t="s">
        <v>430</v>
      </c>
      <c r="AQ96">
        <v>2061</v>
      </c>
      <c r="AR96" t="s">
        <v>253</v>
      </c>
      <c r="AU96" t="s">
        <v>251</v>
      </c>
      <c r="AW96" t="s">
        <v>245</v>
      </c>
      <c r="AX96" t="s">
        <v>1458</v>
      </c>
      <c r="AY96" t="s">
        <v>865</v>
      </c>
      <c r="AZ96">
        <v>2061</v>
      </c>
      <c r="BA96" t="s">
        <v>249</v>
      </c>
      <c r="BB96">
        <v>2051</v>
      </c>
      <c r="BC96" t="s">
        <v>253</v>
      </c>
      <c r="BG96" t="s">
        <v>245</v>
      </c>
      <c r="BH96" t="s">
        <v>1459</v>
      </c>
      <c r="BI96" t="s">
        <v>247</v>
      </c>
      <c r="BJ96" t="s">
        <v>1468</v>
      </c>
      <c r="BK96" s="53" t="s">
        <v>431</v>
      </c>
      <c r="BL96" s="56">
        <v>1312324312231210</v>
      </c>
      <c r="BM96" s="53" t="s">
        <v>431</v>
      </c>
      <c r="BN96" s="56">
        <v>4424167500633010</v>
      </c>
      <c r="BO96" s="53" t="s">
        <v>430</v>
      </c>
      <c r="BP96">
        <v>0</v>
      </c>
      <c r="BQ96" t="s">
        <v>253</v>
      </c>
    </row>
    <row r="97" spans="1:69" x14ac:dyDescent="0.25">
      <c r="A97" t="s">
        <v>245</v>
      </c>
      <c r="B97" t="s">
        <v>1133</v>
      </c>
      <c r="C97" t="s">
        <v>247</v>
      </c>
      <c r="D97" s="56">
        <v>4326245645745620</v>
      </c>
      <c r="E97" s="53" t="s">
        <v>431</v>
      </c>
      <c r="F97" s="56">
        <v>4424168323242230</v>
      </c>
      <c r="G97" s="53" t="s">
        <v>431</v>
      </c>
      <c r="H97" t="s">
        <v>1130</v>
      </c>
      <c r="I97" s="53" t="s">
        <v>432</v>
      </c>
      <c r="L97" t="s">
        <v>245</v>
      </c>
      <c r="M97" t="s">
        <v>1134</v>
      </c>
      <c r="N97" t="s">
        <v>250</v>
      </c>
      <c r="O97">
        <v>2071</v>
      </c>
      <c r="P97" t="s">
        <v>251</v>
      </c>
      <c r="Q97" s="56">
        <v>4326245645745620</v>
      </c>
      <c r="R97" s="53" t="s">
        <v>431</v>
      </c>
      <c r="S97" s="64">
        <v>39794.171566145837</v>
      </c>
      <c r="T97" s="53" t="s">
        <v>431</v>
      </c>
      <c r="U97" s="65" t="s">
        <v>1135</v>
      </c>
      <c r="V97" s="53" t="s">
        <v>432</v>
      </c>
      <c r="X97" t="s">
        <v>245</v>
      </c>
      <c r="Y97" t="s">
        <v>1449</v>
      </c>
      <c r="Z97" t="s">
        <v>250</v>
      </c>
      <c r="AA97">
        <v>2071</v>
      </c>
      <c r="AB97" t="s">
        <v>251</v>
      </c>
      <c r="AC97" s="56">
        <v>4424167500633010</v>
      </c>
      <c r="AD97" s="53" t="s">
        <v>430</v>
      </c>
      <c r="AE97">
        <f t="shared" ca="1" si="1"/>
        <v>5</v>
      </c>
      <c r="AF97" t="s">
        <v>251</v>
      </c>
      <c r="AG97" s="64">
        <v>39794.171566145837</v>
      </c>
      <c r="AH97" s="53" t="s">
        <v>432</v>
      </c>
      <c r="AJ97" t="s">
        <v>245</v>
      </c>
      <c r="AK97" t="s">
        <v>1450</v>
      </c>
      <c r="AL97" t="s">
        <v>987</v>
      </c>
      <c r="AM97" t="s">
        <v>1451</v>
      </c>
      <c r="AN97">
        <v>97</v>
      </c>
      <c r="AO97" t="s">
        <v>1452</v>
      </c>
      <c r="AP97" s="53" t="s">
        <v>430</v>
      </c>
      <c r="AQ97">
        <v>2071</v>
      </c>
      <c r="AR97" t="s">
        <v>253</v>
      </c>
      <c r="AU97" t="s">
        <v>251</v>
      </c>
      <c r="AW97" t="s">
        <v>245</v>
      </c>
      <c r="AX97" t="s">
        <v>1458</v>
      </c>
      <c r="AY97" t="s">
        <v>865</v>
      </c>
      <c r="AZ97">
        <v>2071</v>
      </c>
      <c r="BA97" t="s">
        <v>249</v>
      </c>
      <c r="BB97">
        <v>2061</v>
      </c>
      <c r="BC97" t="s">
        <v>253</v>
      </c>
      <c r="BG97" t="s">
        <v>245</v>
      </c>
      <c r="BH97" t="s">
        <v>1459</v>
      </c>
      <c r="BI97" t="s">
        <v>247</v>
      </c>
      <c r="BJ97" t="s">
        <v>1467</v>
      </c>
      <c r="BK97" s="53" t="s">
        <v>431</v>
      </c>
      <c r="BL97" s="56">
        <v>4326245645745620</v>
      </c>
      <c r="BM97" s="53" t="s">
        <v>431</v>
      </c>
      <c r="BN97" s="56">
        <v>4424168323242230</v>
      </c>
      <c r="BO97" s="53" t="s">
        <v>430</v>
      </c>
      <c r="BP97">
        <v>1</v>
      </c>
      <c r="BQ97" t="s">
        <v>253</v>
      </c>
    </row>
    <row r="98" spans="1:69" x14ac:dyDescent="0.25">
      <c r="A98" t="s">
        <v>245</v>
      </c>
      <c r="B98" t="s">
        <v>1133</v>
      </c>
      <c r="C98" t="s">
        <v>247</v>
      </c>
      <c r="D98" s="56">
        <v>1453642574574250</v>
      </c>
      <c r="E98" s="53" t="s">
        <v>431</v>
      </c>
      <c r="F98" s="56">
        <v>4424169145851450</v>
      </c>
      <c r="G98" s="53" t="s">
        <v>431</v>
      </c>
      <c r="H98" t="s">
        <v>1130</v>
      </c>
      <c r="I98" s="53" t="s">
        <v>432</v>
      </c>
      <c r="L98" t="s">
        <v>245</v>
      </c>
      <c r="M98" t="s">
        <v>1134</v>
      </c>
      <c r="N98" t="s">
        <v>250</v>
      </c>
      <c r="O98">
        <v>2081</v>
      </c>
      <c r="P98" t="s">
        <v>251</v>
      </c>
      <c r="Q98" s="56">
        <v>1453642574574250</v>
      </c>
      <c r="R98" s="53" t="s">
        <v>431</v>
      </c>
      <c r="S98" s="64">
        <v>39744.09302453704</v>
      </c>
      <c r="T98" s="53" t="s">
        <v>431</v>
      </c>
      <c r="U98" s="65" t="s">
        <v>1135</v>
      </c>
      <c r="V98" s="53" t="s">
        <v>432</v>
      </c>
      <c r="X98" t="s">
        <v>245</v>
      </c>
      <c r="Y98" t="s">
        <v>1449</v>
      </c>
      <c r="Z98" t="s">
        <v>250</v>
      </c>
      <c r="AA98">
        <v>2081</v>
      </c>
      <c r="AB98" t="s">
        <v>251</v>
      </c>
      <c r="AC98" s="56">
        <v>4424168323242230</v>
      </c>
      <c r="AD98" s="53" t="s">
        <v>430</v>
      </c>
      <c r="AE98">
        <f t="shared" ca="1" si="1"/>
        <v>1</v>
      </c>
      <c r="AF98" t="s">
        <v>251</v>
      </c>
      <c r="AG98" s="64">
        <v>39744.09302453704</v>
      </c>
      <c r="AH98" s="53" t="s">
        <v>432</v>
      </c>
      <c r="AJ98" t="s">
        <v>245</v>
      </c>
      <c r="AK98" t="s">
        <v>1450</v>
      </c>
      <c r="AL98" t="s">
        <v>987</v>
      </c>
      <c r="AM98" t="s">
        <v>1451</v>
      </c>
      <c r="AN98">
        <v>98</v>
      </c>
      <c r="AO98" t="s">
        <v>1453</v>
      </c>
      <c r="AP98" s="53" t="s">
        <v>430</v>
      </c>
      <c r="AQ98">
        <v>2081</v>
      </c>
      <c r="AR98" t="s">
        <v>253</v>
      </c>
      <c r="AU98" t="s">
        <v>251</v>
      </c>
      <c r="AW98" t="s">
        <v>245</v>
      </c>
      <c r="AX98" t="s">
        <v>1458</v>
      </c>
      <c r="AY98" t="s">
        <v>865</v>
      </c>
      <c r="AZ98">
        <v>2081</v>
      </c>
      <c r="BA98" t="s">
        <v>249</v>
      </c>
      <c r="BB98">
        <v>2071</v>
      </c>
      <c r="BC98" t="s">
        <v>253</v>
      </c>
      <c r="BG98" t="s">
        <v>245</v>
      </c>
      <c r="BH98" t="s">
        <v>1459</v>
      </c>
      <c r="BI98" t="s">
        <v>247</v>
      </c>
      <c r="BJ98" t="s">
        <v>1466</v>
      </c>
      <c r="BK98" s="53" t="s">
        <v>431</v>
      </c>
      <c r="BL98" s="56">
        <v>1453642574574250</v>
      </c>
      <c r="BM98" s="53" t="s">
        <v>431</v>
      </c>
      <c r="BN98" s="56">
        <v>4424169145851450</v>
      </c>
      <c r="BO98" s="53" t="s">
        <v>430</v>
      </c>
      <c r="BP98">
        <v>0</v>
      </c>
      <c r="BQ98" t="s">
        <v>253</v>
      </c>
    </row>
    <row r="99" spans="1:69" x14ac:dyDescent="0.25">
      <c r="A99" t="s">
        <v>245</v>
      </c>
      <c r="B99" t="s">
        <v>1133</v>
      </c>
      <c r="C99" t="s">
        <v>247</v>
      </c>
      <c r="D99" s="56">
        <v>1235315473171540</v>
      </c>
      <c r="E99" s="53" t="s">
        <v>431</v>
      </c>
      <c r="F99" s="56">
        <v>4424169968460670</v>
      </c>
      <c r="G99" s="53" t="s">
        <v>431</v>
      </c>
      <c r="H99" t="s">
        <v>1130</v>
      </c>
      <c r="I99" s="53" t="s">
        <v>432</v>
      </c>
      <c r="L99" t="s">
        <v>245</v>
      </c>
      <c r="M99" t="s">
        <v>1134</v>
      </c>
      <c r="N99" t="s">
        <v>250</v>
      </c>
      <c r="O99">
        <v>2091</v>
      </c>
      <c r="P99" t="s">
        <v>251</v>
      </c>
      <c r="Q99" s="56">
        <v>1235315473171540</v>
      </c>
      <c r="R99" s="53" t="s">
        <v>431</v>
      </c>
      <c r="S99" s="64">
        <v>39694.014482928244</v>
      </c>
      <c r="T99" s="53" t="s">
        <v>431</v>
      </c>
      <c r="U99" s="65" t="s">
        <v>1135</v>
      </c>
      <c r="V99" s="53" t="s">
        <v>432</v>
      </c>
      <c r="X99" t="s">
        <v>245</v>
      </c>
      <c r="Y99" t="s">
        <v>1449</v>
      </c>
      <c r="Z99" t="s">
        <v>250</v>
      </c>
      <c r="AA99">
        <v>2091</v>
      </c>
      <c r="AB99" t="s">
        <v>251</v>
      </c>
      <c r="AC99" s="56">
        <v>4424169145851450</v>
      </c>
      <c r="AD99" s="53" t="s">
        <v>430</v>
      </c>
      <c r="AE99">
        <f t="shared" ca="1" si="1"/>
        <v>5</v>
      </c>
      <c r="AF99" t="s">
        <v>251</v>
      </c>
      <c r="AG99" s="64">
        <v>39694.014482928244</v>
      </c>
      <c r="AH99" s="53" t="s">
        <v>432</v>
      </c>
      <c r="AJ99" t="s">
        <v>245</v>
      </c>
      <c r="AK99" t="s">
        <v>1450</v>
      </c>
      <c r="AL99" t="s">
        <v>987</v>
      </c>
      <c r="AM99" t="s">
        <v>1451</v>
      </c>
      <c r="AN99">
        <v>99</v>
      </c>
      <c r="AO99" t="s">
        <v>1454</v>
      </c>
      <c r="AP99" s="53" t="s">
        <v>430</v>
      </c>
      <c r="AQ99">
        <v>2091</v>
      </c>
      <c r="AR99" t="s">
        <v>253</v>
      </c>
      <c r="AU99" t="s">
        <v>251</v>
      </c>
      <c r="AW99" t="s">
        <v>245</v>
      </c>
      <c r="AX99" t="s">
        <v>1458</v>
      </c>
      <c r="AY99" t="s">
        <v>865</v>
      </c>
      <c r="AZ99">
        <v>2091</v>
      </c>
      <c r="BA99" t="s">
        <v>249</v>
      </c>
      <c r="BB99">
        <v>2081</v>
      </c>
      <c r="BC99" t="s">
        <v>253</v>
      </c>
      <c r="BG99" t="s">
        <v>245</v>
      </c>
      <c r="BH99" t="s">
        <v>1459</v>
      </c>
      <c r="BI99" t="s">
        <v>247</v>
      </c>
      <c r="BJ99" t="s">
        <v>1465</v>
      </c>
      <c r="BK99" s="53" t="s">
        <v>431</v>
      </c>
      <c r="BL99" s="56">
        <v>1235315473171540</v>
      </c>
      <c r="BM99" s="53" t="s">
        <v>431</v>
      </c>
      <c r="BN99" s="56">
        <v>4424169968460670</v>
      </c>
      <c r="BO99" s="53" t="s">
        <v>430</v>
      </c>
      <c r="BP99">
        <v>1</v>
      </c>
      <c r="BQ99" t="s">
        <v>253</v>
      </c>
    </row>
    <row r="100" spans="1:69" x14ac:dyDescent="0.25">
      <c r="A100" t="s">
        <v>245</v>
      </c>
      <c r="B100" t="s">
        <v>1133</v>
      </c>
      <c r="C100" t="s">
        <v>247</v>
      </c>
      <c r="D100" s="56">
        <v>1016988371768830</v>
      </c>
      <c r="E100" s="53" t="s">
        <v>431</v>
      </c>
      <c r="F100" s="56">
        <v>4424170791069890</v>
      </c>
      <c r="G100" s="53" t="s">
        <v>431</v>
      </c>
      <c r="H100" t="s">
        <v>1131</v>
      </c>
      <c r="I100" s="53" t="s">
        <v>432</v>
      </c>
      <c r="L100" t="s">
        <v>245</v>
      </c>
      <c r="M100" t="s">
        <v>1134</v>
      </c>
      <c r="N100" t="s">
        <v>250</v>
      </c>
      <c r="O100">
        <v>2101</v>
      </c>
      <c r="P100" t="s">
        <v>251</v>
      </c>
      <c r="Q100" s="56">
        <v>1016988371768830</v>
      </c>
      <c r="R100" s="53" t="s">
        <v>431</v>
      </c>
      <c r="S100" s="64">
        <v>39643.935941319447</v>
      </c>
      <c r="T100" s="53" t="s">
        <v>431</v>
      </c>
      <c r="U100" s="65" t="s">
        <v>1135</v>
      </c>
      <c r="V100" s="53" t="s">
        <v>432</v>
      </c>
      <c r="X100" t="s">
        <v>245</v>
      </c>
      <c r="Y100" t="s">
        <v>1449</v>
      </c>
      <c r="Z100" t="s">
        <v>250</v>
      </c>
      <c r="AA100">
        <v>2101</v>
      </c>
      <c r="AB100" t="s">
        <v>251</v>
      </c>
      <c r="AC100" s="56">
        <v>4424169968460670</v>
      </c>
      <c r="AD100" s="53" t="s">
        <v>430</v>
      </c>
      <c r="AE100">
        <f t="shared" ca="1" si="1"/>
        <v>0</v>
      </c>
      <c r="AF100" t="s">
        <v>251</v>
      </c>
      <c r="AG100" s="64">
        <v>39643.935941319447</v>
      </c>
      <c r="AH100" s="53" t="s">
        <v>432</v>
      </c>
      <c r="AJ100" t="s">
        <v>245</v>
      </c>
      <c r="AK100" t="s">
        <v>1450</v>
      </c>
      <c r="AL100" t="s">
        <v>987</v>
      </c>
      <c r="AM100" t="s">
        <v>1451</v>
      </c>
      <c r="AN100">
        <v>100</v>
      </c>
      <c r="AO100" t="s">
        <v>1455</v>
      </c>
      <c r="AP100" s="53" t="s">
        <v>430</v>
      </c>
      <c r="AQ100">
        <v>2101</v>
      </c>
      <c r="AR100" t="s">
        <v>253</v>
      </c>
      <c r="AU100" t="s">
        <v>251</v>
      </c>
      <c r="AW100" t="s">
        <v>245</v>
      </c>
      <c r="AX100" t="s">
        <v>1458</v>
      </c>
      <c r="AY100" t="s">
        <v>865</v>
      </c>
      <c r="AZ100">
        <v>2101</v>
      </c>
      <c r="BA100" t="s">
        <v>249</v>
      </c>
      <c r="BB100">
        <v>2091</v>
      </c>
      <c r="BC100" t="s">
        <v>253</v>
      </c>
      <c r="BG100" t="s">
        <v>245</v>
      </c>
      <c r="BH100" t="s">
        <v>1459</v>
      </c>
      <c r="BI100" t="s">
        <v>247</v>
      </c>
      <c r="BJ100" t="s">
        <v>1464</v>
      </c>
      <c r="BK100" s="53" t="s">
        <v>431</v>
      </c>
      <c r="BL100" s="56">
        <v>1016988371768830</v>
      </c>
      <c r="BM100" s="53" t="s">
        <v>431</v>
      </c>
      <c r="BN100" s="56">
        <v>4424170791069890</v>
      </c>
      <c r="BO100" s="53" t="s">
        <v>430</v>
      </c>
      <c r="BP100">
        <v>0</v>
      </c>
      <c r="BQ100" t="s">
        <v>253</v>
      </c>
    </row>
    <row r="101" spans="1:69" x14ac:dyDescent="0.25">
      <c r="A101" t="s">
        <v>245</v>
      </c>
      <c r="B101" t="s">
        <v>1133</v>
      </c>
      <c r="C101" t="s">
        <v>247</v>
      </c>
      <c r="D101" s="56">
        <v>7986612270366120</v>
      </c>
      <c r="E101" s="53" t="s">
        <v>431</v>
      </c>
      <c r="F101" s="56">
        <v>4424171613679110</v>
      </c>
      <c r="G101" s="53" t="s">
        <v>431</v>
      </c>
      <c r="H101" t="s">
        <v>1131</v>
      </c>
      <c r="I101" s="53" t="s">
        <v>432</v>
      </c>
      <c r="L101" t="s">
        <v>245</v>
      </c>
      <c r="M101" t="s">
        <v>1134</v>
      </c>
      <c r="N101" t="s">
        <v>250</v>
      </c>
      <c r="O101">
        <v>2111</v>
      </c>
      <c r="P101" t="s">
        <v>251</v>
      </c>
      <c r="Q101" s="56">
        <v>7986612270366120</v>
      </c>
      <c r="R101" s="53" t="s">
        <v>431</v>
      </c>
      <c r="S101" s="64">
        <v>39593.85739971065</v>
      </c>
      <c r="T101" s="53" t="s">
        <v>431</v>
      </c>
      <c r="U101" s="65" t="s">
        <v>1135</v>
      </c>
      <c r="V101" s="53" t="s">
        <v>432</v>
      </c>
      <c r="X101" t="s">
        <v>245</v>
      </c>
      <c r="Y101" t="s">
        <v>1449</v>
      </c>
      <c r="Z101" t="s">
        <v>250</v>
      </c>
      <c r="AA101">
        <v>2111</v>
      </c>
      <c r="AB101" t="s">
        <v>251</v>
      </c>
      <c r="AC101" s="56">
        <v>4424170791069890</v>
      </c>
      <c r="AD101" s="53" t="s">
        <v>430</v>
      </c>
      <c r="AE101">
        <f t="shared" ca="1" si="1"/>
        <v>1</v>
      </c>
      <c r="AF101" t="s">
        <v>251</v>
      </c>
      <c r="AG101" s="64">
        <v>39593.85739971065</v>
      </c>
      <c r="AH101" s="53" t="s">
        <v>432</v>
      </c>
      <c r="AJ101" t="s">
        <v>245</v>
      </c>
      <c r="AK101" t="s">
        <v>1450</v>
      </c>
      <c r="AL101" t="s">
        <v>987</v>
      </c>
      <c r="AM101" t="s">
        <v>1451</v>
      </c>
      <c r="AN101">
        <v>101</v>
      </c>
      <c r="AO101" t="s">
        <v>1456</v>
      </c>
      <c r="AP101" s="53" t="s">
        <v>430</v>
      </c>
      <c r="AQ101">
        <v>2111</v>
      </c>
      <c r="AR101" t="s">
        <v>253</v>
      </c>
      <c r="AU101" t="s">
        <v>251</v>
      </c>
      <c r="AW101" t="s">
        <v>245</v>
      </c>
      <c r="AX101" t="s">
        <v>1458</v>
      </c>
      <c r="AY101" t="s">
        <v>865</v>
      </c>
      <c r="AZ101">
        <v>2111</v>
      </c>
      <c r="BA101" t="s">
        <v>249</v>
      </c>
      <c r="BB101">
        <v>2101</v>
      </c>
      <c r="BC101" t="s">
        <v>253</v>
      </c>
      <c r="BG101" t="s">
        <v>245</v>
      </c>
      <c r="BH101" t="s">
        <v>1459</v>
      </c>
      <c r="BI101" t="s">
        <v>247</v>
      </c>
      <c r="BJ101" t="s">
        <v>1463</v>
      </c>
      <c r="BK101" s="53" t="s">
        <v>431</v>
      </c>
      <c r="BL101" s="56">
        <v>7986612270366120</v>
      </c>
      <c r="BM101" s="53" t="s">
        <v>431</v>
      </c>
      <c r="BN101" s="56">
        <v>4424171613679110</v>
      </c>
      <c r="BO101" s="53" t="s">
        <v>430</v>
      </c>
      <c r="BP101">
        <v>1</v>
      </c>
      <c r="BQ101" t="s">
        <v>253</v>
      </c>
    </row>
    <row r="102" spans="1:69" x14ac:dyDescent="0.25">
      <c r="A102" t="s">
        <v>245</v>
      </c>
      <c r="B102" t="s">
        <v>1133</v>
      </c>
      <c r="C102" t="s">
        <v>247</v>
      </c>
      <c r="D102" s="56">
        <v>4424173258897550</v>
      </c>
      <c r="E102" s="53" t="s">
        <v>431</v>
      </c>
      <c r="F102" s="56">
        <v>4424172436288330</v>
      </c>
      <c r="G102" s="53" t="s">
        <v>431</v>
      </c>
      <c r="H102" t="s">
        <v>1132</v>
      </c>
      <c r="I102" s="53" t="s">
        <v>432</v>
      </c>
      <c r="L102" t="s">
        <v>245</v>
      </c>
      <c r="M102" t="s">
        <v>1134</v>
      </c>
      <c r="N102" t="s">
        <v>250</v>
      </c>
      <c r="O102">
        <v>2121</v>
      </c>
      <c r="P102" t="s">
        <v>251</v>
      </c>
      <c r="Q102" s="56">
        <v>4424173258897550</v>
      </c>
      <c r="R102" s="53" t="s">
        <v>431</v>
      </c>
      <c r="S102" s="64">
        <v>39543.778858101854</v>
      </c>
      <c r="T102" s="53" t="s">
        <v>431</v>
      </c>
      <c r="U102" s="65" t="s">
        <v>1135</v>
      </c>
      <c r="V102" s="53" t="s">
        <v>432</v>
      </c>
      <c r="X102" t="s">
        <v>245</v>
      </c>
      <c r="Y102" t="s">
        <v>1449</v>
      </c>
      <c r="Z102" t="s">
        <v>250</v>
      </c>
      <c r="AA102">
        <v>2121</v>
      </c>
      <c r="AB102" t="s">
        <v>251</v>
      </c>
      <c r="AC102" s="56">
        <v>4424171613679110</v>
      </c>
      <c r="AD102" s="53" t="s">
        <v>430</v>
      </c>
      <c r="AE102">
        <f t="shared" ca="1" si="1"/>
        <v>3</v>
      </c>
      <c r="AF102" t="s">
        <v>251</v>
      </c>
      <c r="AG102" s="64">
        <v>39543.778858101854</v>
      </c>
      <c r="AH102" s="53" t="s">
        <v>432</v>
      </c>
      <c r="AJ102" t="s">
        <v>245</v>
      </c>
      <c r="AK102" t="s">
        <v>1450</v>
      </c>
      <c r="AL102" t="s">
        <v>987</v>
      </c>
      <c r="AM102" t="s">
        <v>1451</v>
      </c>
      <c r="AN102">
        <v>102</v>
      </c>
      <c r="AO102" t="s">
        <v>1457</v>
      </c>
      <c r="AP102" s="53" t="s">
        <v>430</v>
      </c>
      <c r="AQ102">
        <v>2121</v>
      </c>
      <c r="AR102" t="s">
        <v>253</v>
      </c>
      <c r="AU102" t="s">
        <v>251</v>
      </c>
      <c r="AW102" t="s">
        <v>245</v>
      </c>
      <c r="AX102" t="s">
        <v>1458</v>
      </c>
      <c r="AY102" t="s">
        <v>865</v>
      </c>
      <c r="AZ102">
        <v>2121</v>
      </c>
      <c r="BA102" t="s">
        <v>249</v>
      </c>
      <c r="BB102">
        <v>2111</v>
      </c>
      <c r="BC102" t="s">
        <v>253</v>
      </c>
      <c r="BG102" t="s">
        <v>245</v>
      </c>
      <c r="BH102" t="s">
        <v>1459</v>
      </c>
      <c r="BI102" t="s">
        <v>247</v>
      </c>
      <c r="BJ102" t="s">
        <v>1462</v>
      </c>
      <c r="BK102" s="53" t="s">
        <v>431</v>
      </c>
      <c r="BL102" s="56">
        <v>4424173258897550</v>
      </c>
      <c r="BM102" s="53" t="s">
        <v>431</v>
      </c>
      <c r="BN102" s="56">
        <v>4424172436288330</v>
      </c>
      <c r="BO102" s="53" t="s">
        <v>430</v>
      </c>
      <c r="BP102">
        <v>0</v>
      </c>
      <c r="BQ102" t="s">
        <v>253</v>
      </c>
    </row>
    <row r="103" spans="1:69" x14ac:dyDescent="0.25">
      <c r="A103" t="s">
        <v>245</v>
      </c>
      <c r="B103" t="s">
        <v>1133</v>
      </c>
      <c r="C103" t="s">
        <v>247</v>
      </c>
      <c r="D103" s="56">
        <v>4424174081506770</v>
      </c>
      <c r="E103" s="53" t="s">
        <v>431</v>
      </c>
      <c r="F103" s="56">
        <v>4424173258897550</v>
      </c>
      <c r="G103" s="53" t="s">
        <v>431</v>
      </c>
      <c r="H103" t="s">
        <v>1130</v>
      </c>
      <c r="I103" s="53" t="s">
        <v>432</v>
      </c>
      <c r="L103" t="s">
        <v>245</v>
      </c>
      <c r="M103" t="s">
        <v>1134</v>
      </c>
      <c r="N103" t="s">
        <v>250</v>
      </c>
      <c r="O103">
        <v>2131</v>
      </c>
      <c r="P103" t="s">
        <v>251</v>
      </c>
      <c r="Q103" s="56">
        <v>4424174081506770</v>
      </c>
      <c r="R103" s="53" t="s">
        <v>431</v>
      </c>
      <c r="S103" s="64">
        <v>39493.700316493057</v>
      </c>
      <c r="T103" s="53" t="s">
        <v>431</v>
      </c>
      <c r="U103" s="65" t="s">
        <v>1135</v>
      </c>
      <c r="V103" s="53" t="s">
        <v>432</v>
      </c>
      <c r="X103" t="s">
        <v>245</v>
      </c>
      <c r="Y103" t="s">
        <v>1449</v>
      </c>
      <c r="Z103" t="s">
        <v>250</v>
      </c>
      <c r="AA103">
        <v>2131</v>
      </c>
      <c r="AB103" t="s">
        <v>251</v>
      </c>
      <c r="AC103" s="56">
        <v>4424172436288330</v>
      </c>
      <c r="AD103" s="53" t="s">
        <v>430</v>
      </c>
      <c r="AE103">
        <f t="shared" ca="1" si="1"/>
        <v>0</v>
      </c>
      <c r="AF103" t="s">
        <v>251</v>
      </c>
      <c r="AG103" s="64">
        <v>39493.700316493057</v>
      </c>
      <c r="AH103" s="53" t="s">
        <v>432</v>
      </c>
      <c r="AJ103" t="s">
        <v>245</v>
      </c>
      <c r="AK103" t="s">
        <v>1450</v>
      </c>
      <c r="AL103" t="s">
        <v>987</v>
      </c>
      <c r="AM103" t="s">
        <v>1451</v>
      </c>
      <c r="AN103">
        <v>103</v>
      </c>
      <c r="AO103" t="s">
        <v>1452</v>
      </c>
      <c r="AP103" s="53" t="s">
        <v>430</v>
      </c>
      <c r="AQ103">
        <v>2131</v>
      </c>
      <c r="AR103" t="s">
        <v>253</v>
      </c>
      <c r="AU103" t="s">
        <v>251</v>
      </c>
      <c r="AW103" t="s">
        <v>245</v>
      </c>
      <c r="AX103" t="s">
        <v>1458</v>
      </c>
      <c r="AY103" t="s">
        <v>865</v>
      </c>
      <c r="AZ103">
        <v>2131</v>
      </c>
      <c r="BA103" t="s">
        <v>249</v>
      </c>
      <c r="BB103">
        <v>2121</v>
      </c>
      <c r="BC103" t="s">
        <v>253</v>
      </c>
      <c r="BG103" t="s">
        <v>245</v>
      </c>
      <c r="BH103" t="s">
        <v>1459</v>
      </c>
      <c r="BI103" t="s">
        <v>247</v>
      </c>
      <c r="BJ103" t="s">
        <v>1461</v>
      </c>
      <c r="BK103" s="53" t="s">
        <v>431</v>
      </c>
      <c r="BL103" s="56">
        <v>4424174081506770</v>
      </c>
      <c r="BM103" s="53" t="s">
        <v>431</v>
      </c>
      <c r="BN103" s="56">
        <v>4424173258897550</v>
      </c>
      <c r="BO103" s="53" t="s">
        <v>430</v>
      </c>
      <c r="BP103">
        <v>1</v>
      </c>
      <c r="BQ103" t="s">
        <v>253</v>
      </c>
    </row>
    <row r="104" spans="1:69" x14ac:dyDescent="0.25">
      <c r="A104" t="s">
        <v>245</v>
      </c>
      <c r="B104" t="s">
        <v>1133</v>
      </c>
      <c r="C104" t="s">
        <v>247</v>
      </c>
      <c r="D104" s="56">
        <v>4424174904115990</v>
      </c>
      <c r="E104" s="53" t="s">
        <v>431</v>
      </c>
      <c r="F104" s="56">
        <v>4424174081506770</v>
      </c>
      <c r="G104" s="53" t="s">
        <v>431</v>
      </c>
      <c r="H104" t="s">
        <v>1130</v>
      </c>
      <c r="I104" s="53" t="s">
        <v>432</v>
      </c>
      <c r="L104" t="s">
        <v>245</v>
      </c>
      <c r="M104" t="s">
        <v>1134</v>
      </c>
      <c r="N104" t="s">
        <v>250</v>
      </c>
      <c r="O104">
        <v>2141</v>
      </c>
      <c r="P104" t="s">
        <v>251</v>
      </c>
      <c r="Q104" s="56">
        <v>4424174904115990</v>
      </c>
      <c r="R104" s="53" t="s">
        <v>431</v>
      </c>
      <c r="S104" s="64">
        <v>39443.621774884261</v>
      </c>
      <c r="T104" s="53" t="s">
        <v>431</v>
      </c>
      <c r="U104" s="65" t="s">
        <v>1135</v>
      </c>
      <c r="V104" s="53" t="s">
        <v>432</v>
      </c>
      <c r="X104" t="s">
        <v>245</v>
      </c>
      <c r="Y104" t="s">
        <v>1449</v>
      </c>
      <c r="Z104" t="s">
        <v>250</v>
      </c>
      <c r="AA104">
        <v>2141</v>
      </c>
      <c r="AB104" t="s">
        <v>251</v>
      </c>
      <c r="AC104" s="56">
        <v>4424173258897550</v>
      </c>
      <c r="AD104" s="53" t="s">
        <v>430</v>
      </c>
      <c r="AE104">
        <f t="shared" ca="1" si="1"/>
        <v>2</v>
      </c>
      <c r="AF104" t="s">
        <v>251</v>
      </c>
      <c r="AG104" s="64">
        <v>39443.621774884261</v>
      </c>
      <c r="AH104" s="53" t="s">
        <v>432</v>
      </c>
      <c r="AJ104" t="s">
        <v>245</v>
      </c>
      <c r="AK104" t="s">
        <v>1450</v>
      </c>
      <c r="AL104" t="s">
        <v>987</v>
      </c>
      <c r="AM104" t="s">
        <v>1451</v>
      </c>
      <c r="AN104">
        <v>104</v>
      </c>
      <c r="AO104" t="s">
        <v>1453</v>
      </c>
      <c r="AP104" s="53" t="s">
        <v>430</v>
      </c>
      <c r="AQ104">
        <v>2141</v>
      </c>
      <c r="AR104" t="s">
        <v>253</v>
      </c>
      <c r="AU104" t="s">
        <v>251</v>
      </c>
      <c r="AW104" t="s">
        <v>245</v>
      </c>
      <c r="AX104" t="s">
        <v>1458</v>
      </c>
      <c r="AY104" t="s">
        <v>865</v>
      </c>
      <c r="AZ104">
        <v>2141</v>
      </c>
      <c r="BA104" t="s">
        <v>249</v>
      </c>
      <c r="BB104">
        <v>2131</v>
      </c>
      <c r="BC104" t="s">
        <v>253</v>
      </c>
      <c r="BG104" t="s">
        <v>245</v>
      </c>
      <c r="BH104" t="s">
        <v>1459</v>
      </c>
      <c r="BI104" t="s">
        <v>247</v>
      </c>
      <c r="BJ104" t="s">
        <v>1460</v>
      </c>
      <c r="BK104" s="53" t="s">
        <v>431</v>
      </c>
      <c r="BL104" s="56">
        <v>4424174904115990</v>
      </c>
      <c r="BM104" s="53" t="s">
        <v>431</v>
      </c>
      <c r="BN104" s="56">
        <v>4424174081506770</v>
      </c>
      <c r="BO104" s="53" t="s">
        <v>430</v>
      </c>
      <c r="BP104">
        <v>0</v>
      </c>
      <c r="BQ104" t="s">
        <v>253</v>
      </c>
    </row>
    <row r="105" spans="1:69" x14ac:dyDescent="0.25">
      <c r="A105" t="s">
        <v>245</v>
      </c>
      <c r="B105" t="s">
        <v>1133</v>
      </c>
      <c r="C105" t="s">
        <v>247</v>
      </c>
      <c r="D105" s="56">
        <v>4424175726725210</v>
      </c>
      <c r="E105" s="53" t="s">
        <v>431</v>
      </c>
      <c r="F105" s="56">
        <v>4424174904115990</v>
      </c>
      <c r="G105" s="53" t="s">
        <v>431</v>
      </c>
      <c r="H105" t="s">
        <v>1130</v>
      </c>
      <c r="I105" s="53" t="s">
        <v>432</v>
      </c>
      <c r="L105" t="s">
        <v>245</v>
      </c>
      <c r="M105" t="s">
        <v>1134</v>
      </c>
      <c r="N105" t="s">
        <v>250</v>
      </c>
      <c r="O105">
        <v>2151</v>
      </c>
      <c r="P105" t="s">
        <v>251</v>
      </c>
      <c r="Q105" s="56">
        <v>4424175726725210</v>
      </c>
      <c r="R105" s="53" t="s">
        <v>431</v>
      </c>
      <c r="S105" s="64">
        <v>39393.543233275464</v>
      </c>
      <c r="T105" s="53" t="s">
        <v>431</v>
      </c>
      <c r="U105" s="65" t="s">
        <v>1135</v>
      </c>
      <c r="V105" s="53" t="s">
        <v>432</v>
      </c>
      <c r="X105" t="s">
        <v>245</v>
      </c>
      <c r="Y105" t="s">
        <v>1449</v>
      </c>
      <c r="Z105" t="s">
        <v>250</v>
      </c>
      <c r="AA105">
        <v>2151</v>
      </c>
      <c r="AB105" t="s">
        <v>251</v>
      </c>
      <c r="AC105" s="56">
        <v>4424174081506770</v>
      </c>
      <c r="AD105" s="53" t="s">
        <v>430</v>
      </c>
      <c r="AE105">
        <f t="shared" ca="1" si="1"/>
        <v>0</v>
      </c>
      <c r="AF105" t="s">
        <v>251</v>
      </c>
      <c r="AG105" s="64">
        <v>39393.543233275464</v>
      </c>
      <c r="AH105" s="53" t="s">
        <v>432</v>
      </c>
      <c r="AJ105" t="s">
        <v>245</v>
      </c>
      <c r="AK105" t="s">
        <v>1450</v>
      </c>
      <c r="AL105" t="s">
        <v>987</v>
      </c>
      <c r="AM105" t="s">
        <v>1451</v>
      </c>
      <c r="AN105">
        <v>105</v>
      </c>
      <c r="AO105" t="s">
        <v>1454</v>
      </c>
      <c r="AP105" s="53" t="s">
        <v>430</v>
      </c>
      <c r="AQ105">
        <v>2151</v>
      </c>
      <c r="AR105" t="s">
        <v>253</v>
      </c>
      <c r="AU105" t="s">
        <v>251</v>
      </c>
      <c r="AW105" t="s">
        <v>245</v>
      </c>
      <c r="AX105" t="s">
        <v>1458</v>
      </c>
      <c r="AY105" t="s">
        <v>865</v>
      </c>
      <c r="AZ105">
        <v>2151</v>
      </c>
      <c r="BA105" t="s">
        <v>249</v>
      </c>
      <c r="BB105">
        <v>2141</v>
      </c>
      <c r="BC105" t="s">
        <v>253</v>
      </c>
      <c r="BG105" t="s">
        <v>245</v>
      </c>
      <c r="BH105" t="s">
        <v>1459</v>
      </c>
      <c r="BI105" t="s">
        <v>247</v>
      </c>
      <c r="BJ105" t="s">
        <v>1485</v>
      </c>
      <c r="BK105" s="53" t="s">
        <v>431</v>
      </c>
      <c r="BL105" s="56">
        <v>4424175726725210</v>
      </c>
      <c r="BM105" s="53" t="s">
        <v>431</v>
      </c>
      <c r="BN105" s="56">
        <v>4424174904115990</v>
      </c>
      <c r="BO105" s="53" t="s">
        <v>430</v>
      </c>
      <c r="BP105">
        <v>1</v>
      </c>
      <c r="BQ105" t="s">
        <v>253</v>
      </c>
    </row>
    <row r="106" spans="1:69" x14ac:dyDescent="0.25">
      <c r="A106" t="s">
        <v>245</v>
      </c>
      <c r="B106" t="s">
        <v>1133</v>
      </c>
      <c r="C106" t="s">
        <v>247</v>
      </c>
      <c r="D106" s="56">
        <v>4424176549334430</v>
      </c>
      <c r="E106" s="53" t="s">
        <v>431</v>
      </c>
      <c r="F106" s="56">
        <v>4424175726725210</v>
      </c>
      <c r="G106" s="53" t="s">
        <v>431</v>
      </c>
      <c r="H106" t="s">
        <v>1131</v>
      </c>
      <c r="I106" s="53" t="s">
        <v>432</v>
      </c>
      <c r="L106" t="s">
        <v>245</v>
      </c>
      <c r="M106" t="s">
        <v>1134</v>
      </c>
      <c r="N106" t="s">
        <v>250</v>
      </c>
      <c r="O106">
        <v>2161</v>
      </c>
      <c r="P106" t="s">
        <v>251</v>
      </c>
      <c r="Q106" s="56">
        <v>4424176549334430</v>
      </c>
      <c r="R106" s="53" t="s">
        <v>431</v>
      </c>
      <c r="S106" s="64">
        <v>39343.464691666668</v>
      </c>
      <c r="T106" s="53" t="s">
        <v>431</v>
      </c>
      <c r="U106" s="65" t="s">
        <v>1135</v>
      </c>
      <c r="V106" s="53" t="s">
        <v>432</v>
      </c>
      <c r="X106" t="s">
        <v>245</v>
      </c>
      <c r="Y106" t="s">
        <v>1449</v>
      </c>
      <c r="Z106" t="s">
        <v>250</v>
      </c>
      <c r="AA106">
        <v>2161</v>
      </c>
      <c r="AB106" t="s">
        <v>251</v>
      </c>
      <c r="AC106" s="56">
        <v>4424174904115990</v>
      </c>
      <c r="AD106" s="53" t="s">
        <v>430</v>
      </c>
      <c r="AE106">
        <f t="shared" ca="1" si="1"/>
        <v>1</v>
      </c>
      <c r="AF106" t="s">
        <v>251</v>
      </c>
      <c r="AG106" s="64">
        <v>39343.464691666668</v>
      </c>
      <c r="AH106" s="53" t="s">
        <v>432</v>
      </c>
      <c r="AJ106" t="s">
        <v>245</v>
      </c>
      <c r="AK106" t="s">
        <v>1450</v>
      </c>
      <c r="AL106" t="s">
        <v>987</v>
      </c>
      <c r="AM106" t="s">
        <v>1451</v>
      </c>
      <c r="AN106">
        <v>106</v>
      </c>
      <c r="AO106" t="s">
        <v>1455</v>
      </c>
      <c r="AP106" s="53" t="s">
        <v>430</v>
      </c>
      <c r="AQ106">
        <v>2161</v>
      </c>
      <c r="AR106" t="s">
        <v>253</v>
      </c>
      <c r="AU106" t="s">
        <v>251</v>
      </c>
      <c r="AW106" t="s">
        <v>245</v>
      </c>
      <c r="AX106" t="s">
        <v>1458</v>
      </c>
      <c r="AY106" t="s">
        <v>865</v>
      </c>
      <c r="AZ106">
        <v>2161</v>
      </c>
      <c r="BA106" t="s">
        <v>249</v>
      </c>
      <c r="BB106">
        <v>2151</v>
      </c>
      <c r="BC106" t="s">
        <v>253</v>
      </c>
      <c r="BG106" t="s">
        <v>245</v>
      </c>
      <c r="BH106" t="s">
        <v>1459</v>
      </c>
      <c r="BI106" t="s">
        <v>247</v>
      </c>
      <c r="BJ106" t="s">
        <v>1484</v>
      </c>
      <c r="BK106" s="53" t="s">
        <v>431</v>
      </c>
      <c r="BL106" s="56">
        <v>4424176549334430</v>
      </c>
      <c r="BM106" s="53" t="s">
        <v>431</v>
      </c>
      <c r="BN106" s="56">
        <v>4424175726725210</v>
      </c>
      <c r="BO106" s="53" t="s">
        <v>430</v>
      </c>
      <c r="BP106">
        <v>0</v>
      </c>
      <c r="BQ106" t="s">
        <v>253</v>
      </c>
    </row>
    <row r="107" spans="1:69" x14ac:dyDescent="0.25">
      <c r="A107" t="s">
        <v>245</v>
      </c>
      <c r="B107" t="s">
        <v>1133</v>
      </c>
      <c r="C107" t="s">
        <v>247</v>
      </c>
      <c r="D107" s="56">
        <v>4424177371943650</v>
      </c>
      <c r="E107" s="53" t="s">
        <v>431</v>
      </c>
      <c r="F107" s="56">
        <v>4424176549334430</v>
      </c>
      <c r="G107" s="53" t="s">
        <v>431</v>
      </c>
      <c r="H107" t="s">
        <v>1131</v>
      </c>
      <c r="I107" s="53" t="s">
        <v>432</v>
      </c>
      <c r="L107" t="s">
        <v>245</v>
      </c>
      <c r="M107" t="s">
        <v>1134</v>
      </c>
      <c r="N107" t="s">
        <v>250</v>
      </c>
      <c r="O107">
        <v>2171</v>
      </c>
      <c r="P107" t="s">
        <v>251</v>
      </c>
      <c r="Q107" s="56">
        <v>4424177371943650</v>
      </c>
      <c r="R107" s="53" t="s">
        <v>431</v>
      </c>
      <c r="S107" s="64">
        <v>39293.386150057871</v>
      </c>
      <c r="T107" s="53" t="s">
        <v>431</v>
      </c>
      <c r="U107" s="65" t="s">
        <v>1135</v>
      </c>
      <c r="V107" s="53" t="s">
        <v>432</v>
      </c>
      <c r="X107" t="s">
        <v>245</v>
      </c>
      <c r="Y107" t="s">
        <v>1449</v>
      </c>
      <c r="Z107" t="s">
        <v>250</v>
      </c>
      <c r="AA107">
        <v>2171</v>
      </c>
      <c r="AB107" t="s">
        <v>251</v>
      </c>
      <c r="AC107" s="56">
        <v>4424175726725210</v>
      </c>
      <c r="AD107" s="53" t="s">
        <v>430</v>
      </c>
      <c r="AE107">
        <f t="shared" ca="1" si="1"/>
        <v>4</v>
      </c>
      <c r="AF107" t="s">
        <v>251</v>
      </c>
      <c r="AG107" s="64">
        <v>39293.386150057871</v>
      </c>
      <c r="AH107" s="53" t="s">
        <v>432</v>
      </c>
      <c r="AJ107" t="s">
        <v>245</v>
      </c>
      <c r="AK107" t="s">
        <v>1450</v>
      </c>
      <c r="AL107" t="s">
        <v>987</v>
      </c>
      <c r="AM107" t="s">
        <v>1451</v>
      </c>
      <c r="AN107">
        <v>107</v>
      </c>
      <c r="AO107" t="s">
        <v>1456</v>
      </c>
      <c r="AP107" s="53" t="s">
        <v>430</v>
      </c>
      <c r="AQ107">
        <v>2171</v>
      </c>
      <c r="AR107" t="s">
        <v>253</v>
      </c>
      <c r="AU107" t="s">
        <v>251</v>
      </c>
      <c r="AW107" t="s">
        <v>245</v>
      </c>
      <c r="AX107" t="s">
        <v>1458</v>
      </c>
      <c r="AY107" t="s">
        <v>865</v>
      </c>
      <c r="AZ107">
        <v>2171</v>
      </c>
      <c r="BA107" t="s">
        <v>249</v>
      </c>
      <c r="BB107">
        <v>2161</v>
      </c>
      <c r="BC107" t="s">
        <v>253</v>
      </c>
      <c r="BG107" t="s">
        <v>245</v>
      </c>
      <c r="BH107" t="s">
        <v>1459</v>
      </c>
      <c r="BI107" t="s">
        <v>247</v>
      </c>
      <c r="BJ107" t="s">
        <v>1483</v>
      </c>
      <c r="BK107" s="53" t="s">
        <v>431</v>
      </c>
      <c r="BL107" s="56">
        <v>4424177371943650</v>
      </c>
      <c r="BM107" s="53" t="s">
        <v>431</v>
      </c>
      <c r="BN107" s="56">
        <v>4424176549334430</v>
      </c>
      <c r="BO107" s="53" t="s">
        <v>430</v>
      </c>
      <c r="BP107">
        <v>1</v>
      </c>
      <c r="BQ107" t="s">
        <v>253</v>
      </c>
    </row>
    <row r="108" spans="1:69" x14ac:dyDescent="0.25">
      <c r="A108" t="s">
        <v>245</v>
      </c>
      <c r="B108" t="s">
        <v>1133</v>
      </c>
      <c r="C108" t="s">
        <v>247</v>
      </c>
      <c r="D108" s="56">
        <v>4424178194552870</v>
      </c>
      <c r="E108" s="53" t="s">
        <v>431</v>
      </c>
      <c r="F108" s="56">
        <v>4424177371943650</v>
      </c>
      <c r="G108" s="53" t="s">
        <v>431</v>
      </c>
      <c r="H108" t="s">
        <v>1132</v>
      </c>
      <c r="I108" s="53" t="s">
        <v>432</v>
      </c>
      <c r="L108" t="s">
        <v>245</v>
      </c>
      <c r="M108" t="s">
        <v>1134</v>
      </c>
      <c r="N108" t="s">
        <v>250</v>
      </c>
      <c r="O108">
        <v>2181</v>
      </c>
      <c r="P108" t="s">
        <v>251</v>
      </c>
      <c r="Q108" s="56">
        <v>4424178194552870</v>
      </c>
      <c r="R108" s="53" t="s">
        <v>431</v>
      </c>
      <c r="S108" s="64">
        <v>39243.307608449075</v>
      </c>
      <c r="T108" s="53" t="s">
        <v>431</v>
      </c>
      <c r="U108" s="65" t="s">
        <v>1135</v>
      </c>
      <c r="V108" s="53" t="s">
        <v>432</v>
      </c>
      <c r="X108" t="s">
        <v>245</v>
      </c>
      <c r="Y108" t="s">
        <v>1449</v>
      </c>
      <c r="Z108" t="s">
        <v>250</v>
      </c>
      <c r="AA108">
        <v>2181</v>
      </c>
      <c r="AB108" t="s">
        <v>251</v>
      </c>
      <c r="AC108" s="56">
        <v>4424176549334430</v>
      </c>
      <c r="AD108" s="53" t="s">
        <v>430</v>
      </c>
      <c r="AE108">
        <f t="shared" ca="1" si="1"/>
        <v>4</v>
      </c>
      <c r="AF108" t="s">
        <v>251</v>
      </c>
      <c r="AG108" s="64">
        <v>39243.307608449075</v>
      </c>
      <c r="AH108" s="53" t="s">
        <v>432</v>
      </c>
      <c r="AJ108" t="s">
        <v>245</v>
      </c>
      <c r="AK108" t="s">
        <v>1450</v>
      </c>
      <c r="AL108" t="s">
        <v>987</v>
      </c>
      <c r="AM108" t="s">
        <v>1451</v>
      </c>
      <c r="AN108">
        <v>108</v>
      </c>
      <c r="AO108" t="s">
        <v>1457</v>
      </c>
      <c r="AP108" s="53" t="s">
        <v>430</v>
      </c>
      <c r="AQ108">
        <v>2181</v>
      </c>
      <c r="AR108" t="s">
        <v>253</v>
      </c>
      <c r="AU108" t="s">
        <v>251</v>
      </c>
      <c r="AW108" t="s">
        <v>245</v>
      </c>
      <c r="AX108" t="s">
        <v>1458</v>
      </c>
      <c r="AY108" t="s">
        <v>865</v>
      </c>
      <c r="AZ108">
        <v>2181</v>
      </c>
      <c r="BA108" t="s">
        <v>249</v>
      </c>
      <c r="BB108">
        <v>2171</v>
      </c>
      <c r="BC108" t="s">
        <v>253</v>
      </c>
      <c r="BG108" t="s">
        <v>245</v>
      </c>
      <c r="BH108" t="s">
        <v>1459</v>
      </c>
      <c r="BI108" t="s">
        <v>247</v>
      </c>
      <c r="BJ108" t="s">
        <v>1482</v>
      </c>
      <c r="BK108" s="53" t="s">
        <v>431</v>
      </c>
      <c r="BL108" s="56">
        <v>4424178194552870</v>
      </c>
      <c r="BM108" s="53" t="s">
        <v>431</v>
      </c>
      <c r="BN108" s="56">
        <v>4424177371943650</v>
      </c>
      <c r="BO108" s="53" t="s">
        <v>430</v>
      </c>
      <c r="BP108">
        <v>0</v>
      </c>
      <c r="BQ108" t="s">
        <v>253</v>
      </c>
    </row>
    <row r="109" spans="1:69" x14ac:dyDescent="0.25">
      <c r="A109" t="s">
        <v>245</v>
      </c>
      <c r="B109" t="s">
        <v>1133</v>
      </c>
      <c r="C109" t="s">
        <v>247</v>
      </c>
      <c r="D109" s="56">
        <v>4424179017162090</v>
      </c>
      <c r="E109" s="53" t="s">
        <v>431</v>
      </c>
      <c r="F109" s="56">
        <v>4424178194552870</v>
      </c>
      <c r="G109" s="53" t="s">
        <v>431</v>
      </c>
      <c r="H109" t="s">
        <v>1130</v>
      </c>
      <c r="I109" s="53" t="s">
        <v>432</v>
      </c>
      <c r="L109" t="s">
        <v>245</v>
      </c>
      <c r="M109" t="s">
        <v>1134</v>
      </c>
      <c r="N109" t="s">
        <v>250</v>
      </c>
      <c r="O109">
        <v>2191</v>
      </c>
      <c r="P109" t="s">
        <v>251</v>
      </c>
      <c r="Q109" s="56">
        <v>4424179017162090</v>
      </c>
      <c r="R109" s="53" t="s">
        <v>431</v>
      </c>
      <c r="S109" s="64">
        <v>39193.229066840278</v>
      </c>
      <c r="T109" s="53" t="s">
        <v>431</v>
      </c>
      <c r="U109" s="65" t="s">
        <v>1135</v>
      </c>
      <c r="V109" s="53" t="s">
        <v>432</v>
      </c>
      <c r="X109" t="s">
        <v>245</v>
      </c>
      <c r="Y109" t="s">
        <v>1449</v>
      </c>
      <c r="Z109" t="s">
        <v>250</v>
      </c>
      <c r="AA109">
        <v>2191</v>
      </c>
      <c r="AB109" t="s">
        <v>251</v>
      </c>
      <c r="AC109" s="56">
        <v>4424177371943650</v>
      </c>
      <c r="AD109" s="53" t="s">
        <v>430</v>
      </c>
      <c r="AE109">
        <f t="shared" ca="1" si="1"/>
        <v>1</v>
      </c>
      <c r="AF109" t="s">
        <v>251</v>
      </c>
      <c r="AG109" s="64">
        <v>39193.229066840278</v>
      </c>
      <c r="AH109" s="53" t="s">
        <v>432</v>
      </c>
      <c r="AJ109" t="s">
        <v>245</v>
      </c>
      <c r="AK109" t="s">
        <v>1450</v>
      </c>
      <c r="AL109" t="s">
        <v>987</v>
      </c>
      <c r="AM109" t="s">
        <v>1451</v>
      </c>
      <c r="AN109">
        <v>109</v>
      </c>
      <c r="AO109" t="s">
        <v>1452</v>
      </c>
      <c r="AP109" s="53" t="s">
        <v>430</v>
      </c>
      <c r="AQ109">
        <v>2191</v>
      </c>
      <c r="AR109" t="s">
        <v>253</v>
      </c>
      <c r="AU109" t="s">
        <v>251</v>
      </c>
      <c r="AW109" t="s">
        <v>245</v>
      </c>
      <c r="AX109" t="s">
        <v>1458</v>
      </c>
      <c r="AY109" t="s">
        <v>865</v>
      </c>
      <c r="AZ109">
        <v>2191</v>
      </c>
      <c r="BA109" t="s">
        <v>249</v>
      </c>
      <c r="BB109">
        <v>2181</v>
      </c>
      <c r="BC109" t="s">
        <v>253</v>
      </c>
      <c r="BG109" t="s">
        <v>245</v>
      </c>
      <c r="BH109" t="s">
        <v>1459</v>
      </c>
      <c r="BI109" t="s">
        <v>247</v>
      </c>
      <c r="BJ109" t="s">
        <v>1481</v>
      </c>
      <c r="BK109" s="53" t="s">
        <v>431</v>
      </c>
      <c r="BL109" s="56">
        <v>4424179017162090</v>
      </c>
      <c r="BM109" s="53" t="s">
        <v>431</v>
      </c>
      <c r="BN109" s="56">
        <v>4424178194552870</v>
      </c>
      <c r="BO109" s="53" t="s">
        <v>430</v>
      </c>
      <c r="BP109">
        <v>1</v>
      </c>
      <c r="BQ109" t="s">
        <v>253</v>
      </c>
    </row>
    <row r="110" spans="1:69" x14ac:dyDescent="0.25">
      <c r="A110" t="s">
        <v>245</v>
      </c>
      <c r="B110" t="s">
        <v>1133</v>
      </c>
      <c r="C110" t="s">
        <v>247</v>
      </c>
      <c r="D110" s="56">
        <v>4424159274540810</v>
      </c>
      <c r="E110" s="53" t="s">
        <v>431</v>
      </c>
      <c r="F110" s="56">
        <v>4424179017162090</v>
      </c>
      <c r="G110" s="53" t="s">
        <v>431</v>
      </c>
      <c r="H110" t="s">
        <v>1130</v>
      </c>
      <c r="I110" s="53" t="s">
        <v>432</v>
      </c>
      <c r="L110" t="s">
        <v>245</v>
      </c>
      <c r="M110" t="s">
        <v>1134</v>
      </c>
      <c r="N110" t="s">
        <v>250</v>
      </c>
      <c r="O110">
        <v>2201</v>
      </c>
      <c r="P110" t="s">
        <v>251</v>
      </c>
      <c r="Q110" s="56">
        <v>4424159274540810</v>
      </c>
      <c r="R110" s="53" t="s">
        <v>431</v>
      </c>
      <c r="S110" s="64">
        <v>39143.150525231482</v>
      </c>
      <c r="T110" s="53" t="s">
        <v>431</v>
      </c>
      <c r="U110" s="65" t="s">
        <v>1135</v>
      </c>
      <c r="V110" s="53" t="s">
        <v>432</v>
      </c>
      <c r="X110" t="s">
        <v>245</v>
      </c>
      <c r="Y110" t="s">
        <v>1449</v>
      </c>
      <c r="Z110" t="s">
        <v>250</v>
      </c>
      <c r="AA110">
        <v>2201</v>
      </c>
      <c r="AB110" t="s">
        <v>251</v>
      </c>
      <c r="AC110" s="56">
        <v>4424178194552870</v>
      </c>
      <c r="AD110" s="53" t="s">
        <v>430</v>
      </c>
      <c r="AE110">
        <f t="shared" ca="1" si="1"/>
        <v>0</v>
      </c>
      <c r="AF110" t="s">
        <v>251</v>
      </c>
      <c r="AG110" s="64">
        <v>39143.150525231482</v>
      </c>
      <c r="AH110" s="53" t="s">
        <v>432</v>
      </c>
      <c r="AJ110" t="s">
        <v>245</v>
      </c>
      <c r="AK110" t="s">
        <v>1450</v>
      </c>
      <c r="AL110" t="s">
        <v>987</v>
      </c>
      <c r="AM110" t="s">
        <v>1451</v>
      </c>
      <c r="AN110">
        <v>110</v>
      </c>
      <c r="AO110" t="s">
        <v>1453</v>
      </c>
      <c r="AP110" s="53" t="s">
        <v>430</v>
      </c>
      <c r="AQ110">
        <v>2201</v>
      </c>
      <c r="AR110" t="s">
        <v>253</v>
      </c>
      <c r="AU110" t="s">
        <v>251</v>
      </c>
      <c r="AW110" t="s">
        <v>245</v>
      </c>
      <c r="AX110" t="s">
        <v>1458</v>
      </c>
      <c r="AY110" t="s">
        <v>865</v>
      </c>
      <c r="AZ110">
        <v>2201</v>
      </c>
      <c r="BA110" t="s">
        <v>249</v>
      </c>
      <c r="BB110">
        <v>2191</v>
      </c>
      <c r="BC110" t="s">
        <v>253</v>
      </c>
      <c r="BG110" t="s">
        <v>245</v>
      </c>
      <c r="BH110" t="s">
        <v>1459</v>
      </c>
      <c r="BI110" t="s">
        <v>247</v>
      </c>
      <c r="BJ110" t="s">
        <v>1480</v>
      </c>
      <c r="BK110" s="53" t="s">
        <v>431</v>
      </c>
      <c r="BL110" s="56">
        <v>4424159274540810</v>
      </c>
      <c r="BM110" s="53" t="s">
        <v>431</v>
      </c>
      <c r="BN110" s="56">
        <v>4424179017162090</v>
      </c>
      <c r="BO110" s="53" t="s">
        <v>430</v>
      </c>
      <c r="BP110">
        <v>0</v>
      </c>
      <c r="BQ110" t="s">
        <v>253</v>
      </c>
    </row>
    <row r="111" spans="1:69" x14ac:dyDescent="0.25">
      <c r="A111" t="s">
        <v>245</v>
      </c>
      <c r="B111" t="s">
        <v>1133</v>
      </c>
      <c r="C111" t="s">
        <v>247</v>
      </c>
      <c r="D111" s="56">
        <v>4424160097150030</v>
      </c>
      <c r="E111" s="53" t="s">
        <v>431</v>
      </c>
      <c r="F111" s="56">
        <v>4424179839771310</v>
      </c>
      <c r="G111" s="53" t="s">
        <v>431</v>
      </c>
      <c r="H111" t="s">
        <v>1130</v>
      </c>
      <c r="I111" s="53" t="s">
        <v>432</v>
      </c>
      <c r="L111" t="s">
        <v>245</v>
      </c>
      <c r="M111" t="s">
        <v>1134</v>
      </c>
      <c r="N111" t="s">
        <v>250</v>
      </c>
      <c r="O111">
        <v>2211</v>
      </c>
      <c r="P111" t="s">
        <v>251</v>
      </c>
      <c r="Q111" s="56">
        <v>4424160097150030</v>
      </c>
      <c r="R111" s="53" t="s">
        <v>431</v>
      </c>
      <c r="S111" s="64">
        <v>39093.071983622685</v>
      </c>
      <c r="T111" s="53" t="s">
        <v>431</v>
      </c>
      <c r="U111" s="65" t="s">
        <v>1135</v>
      </c>
      <c r="V111" s="53" t="s">
        <v>432</v>
      </c>
      <c r="X111" t="s">
        <v>245</v>
      </c>
      <c r="Y111" t="s">
        <v>1449</v>
      </c>
      <c r="Z111" t="s">
        <v>250</v>
      </c>
      <c r="AA111">
        <v>2211</v>
      </c>
      <c r="AB111" t="s">
        <v>251</v>
      </c>
      <c r="AC111" s="56">
        <v>4424179017162090</v>
      </c>
      <c r="AD111" s="53" t="s">
        <v>430</v>
      </c>
      <c r="AE111">
        <f t="shared" ca="1" si="1"/>
        <v>2</v>
      </c>
      <c r="AF111" t="s">
        <v>251</v>
      </c>
      <c r="AG111" s="64">
        <v>39093.071983622685</v>
      </c>
      <c r="AH111" s="53" t="s">
        <v>432</v>
      </c>
      <c r="AJ111" t="s">
        <v>245</v>
      </c>
      <c r="AK111" t="s">
        <v>1450</v>
      </c>
      <c r="AL111" t="s">
        <v>987</v>
      </c>
      <c r="AM111" t="s">
        <v>1451</v>
      </c>
      <c r="AN111">
        <v>111</v>
      </c>
      <c r="AO111" t="s">
        <v>1454</v>
      </c>
      <c r="AP111" s="53" t="s">
        <v>430</v>
      </c>
      <c r="AQ111">
        <v>2211</v>
      </c>
      <c r="AR111" t="s">
        <v>253</v>
      </c>
      <c r="AU111" t="s">
        <v>251</v>
      </c>
      <c r="AW111" t="s">
        <v>245</v>
      </c>
      <c r="AX111" t="s">
        <v>1458</v>
      </c>
      <c r="AY111" t="s">
        <v>865</v>
      </c>
      <c r="AZ111">
        <v>2211</v>
      </c>
      <c r="BA111" t="s">
        <v>249</v>
      </c>
      <c r="BB111">
        <v>2201</v>
      </c>
      <c r="BC111" t="s">
        <v>253</v>
      </c>
      <c r="BG111" t="s">
        <v>245</v>
      </c>
      <c r="BH111" t="s">
        <v>1459</v>
      </c>
      <c r="BI111" t="s">
        <v>247</v>
      </c>
      <c r="BJ111" t="s">
        <v>1479</v>
      </c>
      <c r="BK111" s="53" t="s">
        <v>431</v>
      </c>
      <c r="BL111" s="56">
        <v>4424160097150030</v>
      </c>
      <c r="BM111" s="53" t="s">
        <v>431</v>
      </c>
      <c r="BN111" s="56">
        <v>4424179839771310</v>
      </c>
      <c r="BO111" s="53" t="s">
        <v>430</v>
      </c>
      <c r="BP111">
        <v>1</v>
      </c>
      <c r="BQ111" t="s">
        <v>253</v>
      </c>
    </row>
    <row r="112" spans="1:69" x14ac:dyDescent="0.25">
      <c r="A112" t="s">
        <v>245</v>
      </c>
      <c r="B112" t="s">
        <v>1133</v>
      </c>
      <c r="C112" t="s">
        <v>247</v>
      </c>
      <c r="D112" s="56">
        <v>4424160919759250</v>
      </c>
      <c r="E112" s="53" t="s">
        <v>431</v>
      </c>
      <c r="F112" s="56">
        <v>4424180662380530</v>
      </c>
      <c r="G112" s="53" t="s">
        <v>431</v>
      </c>
      <c r="H112" t="s">
        <v>1131</v>
      </c>
      <c r="I112" s="53" t="s">
        <v>432</v>
      </c>
      <c r="L112" t="s">
        <v>245</v>
      </c>
      <c r="M112" t="s">
        <v>1134</v>
      </c>
      <c r="N112" t="s">
        <v>250</v>
      </c>
      <c r="O112">
        <v>2221</v>
      </c>
      <c r="P112" t="s">
        <v>251</v>
      </c>
      <c r="Q112" s="56">
        <v>4424160919759250</v>
      </c>
      <c r="R112" s="53" t="s">
        <v>431</v>
      </c>
      <c r="S112" s="64">
        <v>39042.993442013889</v>
      </c>
      <c r="T112" s="53" t="s">
        <v>431</v>
      </c>
      <c r="U112" s="65" t="s">
        <v>1135</v>
      </c>
      <c r="V112" s="53" t="s">
        <v>432</v>
      </c>
      <c r="X112" t="s">
        <v>245</v>
      </c>
      <c r="Y112" t="s">
        <v>1449</v>
      </c>
      <c r="Z112" t="s">
        <v>250</v>
      </c>
      <c r="AA112">
        <v>2221</v>
      </c>
      <c r="AB112" t="s">
        <v>251</v>
      </c>
      <c r="AC112" s="56">
        <v>4424179839771310</v>
      </c>
      <c r="AD112" s="53" t="s">
        <v>430</v>
      </c>
      <c r="AE112">
        <f t="shared" ca="1" si="1"/>
        <v>5</v>
      </c>
      <c r="AF112" t="s">
        <v>251</v>
      </c>
      <c r="AG112" s="64">
        <v>39042.993442013889</v>
      </c>
      <c r="AH112" s="53" t="s">
        <v>432</v>
      </c>
      <c r="AJ112" t="s">
        <v>245</v>
      </c>
      <c r="AK112" t="s">
        <v>1450</v>
      </c>
      <c r="AL112" t="s">
        <v>987</v>
      </c>
      <c r="AM112" t="s">
        <v>1451</v>
      </c>
      <c r="AN112">
        <v>112</v>
      </c>
      <c r="AO112" t="s">
        <v>1455</v>
      </c>
      <c r="AP112" s="53" t="s">
        <v>430</v>
      </c>
      <c r="AQ112">
        <v>2221</v>
      </c>
      <c r="AR112" t="s">
        <v>253</v>
      </c>
      <c r="AU112" t="s">
        <v>251</v>
      </c>
      <c r="AW112" t="s">
        <v>245</v>
      </c>
      <c r="AX112" t="s">
        <v>1458</v>
      </c>
      <c r="AY112" t="s">
        <v>865</v>
      </c>
      <c r="AZ112">
        <v>2221</v>
      </c>
      <c r="BA112" t="s">
        <v>249</v>
      </c>
      <c r="BB112">
        <v>2211</v>
      </c>
      <c r="BC112" t="s">
        <v>253</v>
      </c>
      <c r="BG112" t="s">
        <v>245</v>
      </c>
      <c r="BH112" t="s">
        <v>1459</v>
      </c>
      <c r="BI112" t="s">
        <v>247</v>
      </c>
      <c r="BJ112" t="s">
        <v>1478</v>
      </c>
      <c r="BK112" s="53" t="s">
        <v>431</v>
      </c>
      <c r="BL112" s="56">
        <v>4424160919759250</v>
      </c>
      <c r="BM112" s="53" t="s">
        <v>431</v>
      </c>
      <c r="BN112" s="56">
        <v>4424180662380530</v>
      </c>
      <c r="BO112" s="53" t="s">
        <v>430</v>
      </c>
      <c r="BP112">
        <v>0</v>
      </c>
      <c r="BQ112" t="s">
        <v>253</v>
      </c>
    </row>
    <row r="113" spans="1:69" x14ac:dyDescent="0.25">
      <c r="A113" t="s">
        <v>245</v>
      </c>
      <c r="B113" t="s">
        <v>1133</v>
      </c>
      <c r="C113" t="s">
        <v>247</v>
      </c>
      <c r="D113" s="56">
        <v>4424161742368470</v>
      </c>
      <c r="E113" s="53" t="s">
        <v>431</v>
      </c>
      <c r="F113" s="56">
        <v>4424181484989750</v>
      </c>
      <c r="G113" s="53" t="s">
        <v>431</v>
      </c>
      <c r="H113" t="s">
        <v>1131</v>
      </c>
      <c r="I113" s="53" t="s">
        <v>432</v>
      </c>
      <c r="L113" t="s">
        <v>245</v>
      </c>
      <c r="M113" t="s">
        <v>1134</v>
      </c>
      <c r="N113" t="s">
        <v>250</v>
      </c>
      <c r="O113">
        <v>2231</v>
      </c>
      <c r="P113" t="s">
        <v>251</v>
      </c>
      <c r="Q113" s="56">
        <v>4424161742368470</v>
      </c>
      <c r="R113" s="53" t="s">
        <v>431</v>
      </c>
      <c r="S113" s="64">
        <v>38992.914900405092</v>
      </c>
      <c r="T113" s="53" t="s">
        <v>431</v>
      </c>
      <c r="U113" s="65" t="s">
        <v>1135</v>
      </c>
      <c r="V113" s="53" t="s">
        <v>432</v>
      </c>
      <c r="X113" t="s">
        <v>245</v>
      </c>
      <c r="Y113" t="s">
        <v>1449</v>
      </c>
      <c r="Z113" t="s">
        <v>250</v>
      </c>
      <c r="AA113">
        <v>2231</v>
      </c>
      <c r="AB113" t="s">
        <v>251</v>
      </c>
      <c r="AC113" s="56">
        <v>4424180662380530</v>
      </c>
      <c r="AD113" s="53" t="s">
        <v>430</v>
      </c>
      <c r="AE113">
        <f t="shared" ca="1" si="1"/>
        <v>1</v>
      </c>
      <c r="AF113" t="s">
        <v>251</v>
      </c>
      <c r="AG113" s="64">
        <v>38992.914900405092</v>
      </c>
      <c r="AH113" s="53" t="s">
        <v>432</v>
      </c>
      <c r="AJ113" t="s">
        <v>245</v>
      </c>
      <c r="AK113" t="s">
        <v>1450</v>
      </c>
      <c r="AL113" t="s">
        <v>987</v>
      </c>
      <c r="AM113" t="s">
        <v>1451</v>
      </c>
      <c r="AN113">
        <v>113</v>
      </c>
      <c r="AO113" t="s">
        <v>1456</v>
      </c>
      <c r="AP113" s="53" t="s">
        <v>430</v>
      </c>
      <c r="AQ113">
        <v>2231</v>
      </c>
      <c r="AR113" t="s">
        <v>253</v>
      </c>
      <c r="AU113" t="s">
        <v>251</v>
      </c>
      <c r="AW113" t="s">
        <v>245</v>
      </c>
      <c r="AX113" t="s">
        <v>1458</v>
      </c>
      <c r="AY113" t="s">
        <v>865</v>
      </c>
      <c r="AZ113">
        <v>2231</v>
      </c>
      <c r="BA113" t="s">
        <v>249</v>
      </c>
      <c r="BB113">
        <v>2221</v>
      </c>
      <c r="BC113" t="s">
        <v>253</v>
      </c>
      <c r="BG113" t="s">
        <v>245</v>
      </c>
      <c r="BH113" t="s">
        <v>1459</v>
      </c>
      <c r="BI113" t="s">
        <v>247</v>
      </c>
      <c r="BJ113" t="s">
        <v>1477</v>
      </c>
      <c r="BK113" s="53" t="s">
        <v>431</v>
      </c>
      <c r="BL113" s="56">
        <v>4424161742368470</v>
      </c>
      <c r="BM113" s="53" t="s">
        <v>431</v>
      </c>
      <c r="BN113" s="56">
        <v>4424181484989750</v>
      </c>
      <c r="BO113" s="53" t="s">
        <v>430</v>
      </c>
      <c r="BP113">
        <v>1</v>
      </c>
      <c r="BQ113" t="s">
        <v>253</v>
      </c>
    </row>
    <row r="114" spans="1:69" x14ac:dyDescent="0.25">
      <c r="A114" t="s">
        <v>245</v>
      </c>
      <c r="B114" t="s">
        <v>1133</v>
      </c>
      <c r="C114" t="s">
        <v>247</v>
      </c>
      <c r="D114" s="56">
        <v>4424183130208190</v>
      </c>
      <c r="E114" s="53" t="s">
        <v>431</v>
      </c>
      <c r="F114" s="56">
        <v>4424182307598970</v>
      </c>
      <c r="G114" s="53" t="s">
        <v>431</v>
      </c>
      <c r="H114" t="s">
        <v>1132</v>
      </c>
      <c r="I114" s="53" t="s">
        <v>432</v>
      </c>
      <c r="L114" t="s">
        <v>245</v>
      </c>
      <c r="M114" t="s">
        <v>1134</v>
      </c>
      <c r="N114" t="s">
        <v>250</v>
      </c>
      <c r="O114">
        <v>2241</v>
      </c>
      <c r="P114" t="s">
        <v>251</v>
      </c>
      <c r="Q114" s="56">
        <v>4424183130208190</v>
      </c>
      <c r="R114" s="53" t="s">
        <v>431</v>
      </c>
      <c r="S114" s="64">
        <v>38942.836358796296</v>
      </c>
      <c r="T114" s="53" t="s">
        <v>431</v>
      </c>
      <c r="U114" s="65" t="s">
        <v>1135</v>
      </c>
      <c r="V114" s="53" t="s">
        <v>432</v>
      </c>
      <c r="X114" t="s">
        <v>245</v>
      </c>
      <c r="Y114" t="s">
        <v>1449</v>
      </c>
      <c r="Z114" t="s">
        <v>250</v>
      </c>
      <c r="AA114">
        <v>2241</v>
      </c>
      <c r="AB114" t="s">
        <v>251</v>
      </c>
      <c r="AC114" s="56">
        <v>4424181484989750</v>
      </c>
      <c r="AD114" s="53" t="s">
        <v>430</v>
      </c>
      <c r="AE114">
        <f t="shared" ca="1" si="1"/>
        <v>5</v>
      </c>
      <c r="AF114" t="s">
        <v>251</v>
      </c>
      <c r="AG114" s="64">
        <v>38942.836358796296</v>
      </c>
      <c r="AH114" s="53" t="s">
        <v>432</v>
      </c>
      <c r="AJ114" t="s">
        <v>245</v>
      </c>
      <c r="AK114" t="s">
        <v>1450</v>
      </c>
      <c r="AL114" t="s">
        <v>987</v>
      </c>
      <c r="AM114" t="s">
        <v>1451</v>
      </c>
      <c r="AN114">
        <v>114</v>
      </c>
      <c r="AO114" t="s">
        <v>1457</v>
      </c>
      <c r="AP114" s="53" t="s">
        <v>430</v>
      </c>
      <c r="AQ114">
        <v>2241</v>
      </c>
      <c r="AR114" t="s">
        <v>253</v>
      </c>
      <c r="AU114" t="s">
        <v>251</v>
      </c>
      <c r="AW114" t="s">
        <v>245</v>
      </c>
      <c r="AX114" t="s">
        <v>1458</v>
      </c>
      <c r="AY114" t="s">
        <v>865</v>
      </c>
      <c r="AZ114">
        <v>2241</v>
      </c>
      <c r="BA114" t="s">
        <v>249</v>
      </c>
      <c r="BB114">
        <v>2231</v>
      </c>
      <c r="BC114" t="s">
        <v>253</v>
      </c>
      <c r="BG114" t="s">
        <v>245</v>
      </c>
      <c r="BH114" t="s">
        <v>1459</v>
      </c>
      <c r="BI114" t="s">
        <v>247</v>
      </c>
      <c r="BJ114" t="s">
        <v>1476</v>
      </c>
      <c r="BK114" s="53" t="s">
        <v>431</v>
      </c>
      <c r="BL114" s="56">
        <v>4424183130208190</v>
      </c>
      <c r="BM114" s="53" t="s">
        <v>431</v>
      </c>
      <c r="BN114" s="56">
        <v>4424182307598970</v>
      </c>
      <c r="BO114" s="53" t="s">
        <v>430</v>
      </c>
      <c r="BP114">
        <v>0</v>
      </c>
      <c r="BQ114" t="s">
        <v>253</v>
      </c>
    </row>
    <row r="115" spans="1:69" x14ac:dyDescent="0.25">
      <c r="A115" t="s">
        <v>245</v>
      </c>
      <c r="B115" t="s">
        <v>1133</v>
      </c>
      <c r="C115" t="s">
        <v>247</v>
      </c>
      <c r="D115" s="56">
        <v>4424183952817410</v>
      </c>
      <c r="E115" s="53" t="s">
        <v>431</v>
      </c>
      <c r="F115" s="56">
        <v>4424183130208190</v>
      </c>
      <c r="G115" s="53" t="s">
        <v>431</v>
      </c>
      <c r="H115" t="s">
        <v>1130</v>
      </c>
      <c r="I115" s="53" t="s">
        <v>432</v>
      </c>
      <c r="L115" t="s">
        <v>245</v>
      </c>
      <c r="M115" t="s">
        <v>1134</v>
      </c>
      <c r="N115" t="s">
        <v>250</v>
      </c>
      <c r="O115">
        <v>2251</v>
      </c>
      <c r="P115" t="s">
        <v>251</v>
      </c>
      <c r="Q115" s="56">
        <v>4424183952817410</v>
      </c>
      <c r="R115" s="53" t="s">
        <v>431</v>
      </c>
      <c r="S115" s="64">
        <v>38892.757817187499</v>
      </c>
      <c r="T115" s="53" t="s">
        <v>431</v>
      </c>
      <c r="U115" s="65" t="s">
        <v>1135</v>
      </c>
      <c r="V115" s="53" t="s">
        <v>432</v>
      </c>
      <c r="X115" t="s">
        <v>245</v>
      </c>
      <c r="Y115" t="s">
        <v>1449</v>
      </c>
      <c r="Z115" t="s">
        <v>250</v>
      </c>
      <c r="AA115">
        <v>2251</v>
      </c>
      <c r="AB115" t="s">
        <v>251</v>
      </c>
      <c r="AC115" s="56">
        <v>4424182307598970</v>
      </c>
      <c r="AD115" s="53" t="s">
        <v>430</v>
      </c>
      <c r="AE115">
        <f t="shared" ca="1" si="1"/>
        <v>2</v>
      </c>
      <c r="AF115" t="s">
        <v>251</v>
      </c>
      <c r="AG115" s="64">
        <v>38892.757817187499</v>
      </c>
      <c r="AH115" s="53" t="s">
        <v>432</v>
      </c>
      <c r="AJ115" t="s">
        <v>245</v>
      </c>
      <c r="AK115" t="s">
        <v>1450</v>
      </c>
      <c r="AL115" t="s">
        <v>987</v>
      </c>
      <c r="AM115" t="s">
        <v>1451</v>
      </c>
      <c r="AN115">
        <v>115</v>
      </c>
      <c r="AO115" t="s">
        <v>1452</v>
      </c>
      <c r="AP115" s="53" t="s">
        <v>430</v>
      </c>
      <c r="AQ115">
        <v>2251</v>
      </c>
      <c r="AR115" t="s">
        <v>253</v>
      </c>
      <c r="AU115" t="s">
        <v>251</v>
      </c>
      <c r="AW115" t="s">
        <v>245</v>
      </c>
      <c r="AX115" t="s">
        <v>1458</v>
      </c>
      <c r="AY115" t="s">
        <v>865</v>
      </c>
      <c r="AZ115">
        <v>2251</v>
      </c>
      <c r="BA115" t="s">
        <v>249</v>
      </c>
      <c r="BB115">
        <v>2241</v>
      </c>
      <c r="BC115" t="s">
        <v>253</v>
      </c>
      <c r="BG115" t="s">
        <v>245</v>
      </c>
      <c r="BH115" t="s">
        <v>1459</v>
      </c>
      <c r="BI115" t="s">
        <v>247</v>
      </c>
      <c r="BJ115" t="s">
        <v>1475</v>
      </c>
      <c r="BK115" s="53" t="s">
        <v>431</v>
      </c>
      <c r="BL115" s="56">
        <v>4424183952817410</v>
      </c>
      <c r="BM115" s="53" t="s">
        <v>431</v>
      </c>
      <c r="BN115" s="56">
        <v>4424183130208190</v>
      </c>
      <c r="BO115" s="53" t="s">
        <v>430</v>
      </c>
      <c r="BP115">
        <v>1</v>
      </c>
      <c r="BQ115" t="s">
        <v>253</v>
      </c>
    </row>
    <row r="116" spans="1:69" x14ac:dyDescent="0.25">
      <c r="A116" t="s">
        <v>245</v>
      </c>
      <c r="B116" t="s">
        <v>1133</v>
      </c>
      <c r="C116" t="s">
        <v>247</v>
      </c>
      <c r="D116" s="56">
        <v>4424184775426630</v>
      </c>
      <c r="E116" s="53" t="s">
        <v>431</v>
      </c>
      <c r="F116" s="56">
        <v>4424183952817410</v>
      </c>
      <c r="G116" s="53" t="s">
        <v>431</v>
      </c>
      <c r="H116" t="s">
        <v>1130</v>
      </c>
      <c r="I116" s="53" t="s">
        <v>432</v>
      </c>
      <c r="L116" t="s">
        <v>245</v>
      </c>
      <c r="M116" t="s">
        <v>1134</v>
      </c>
      <c r="N116" t="s">
        <v>250</v>
      </c>
      <c r="O116">
        <v>2261</v>
      </c>
      <c r="P116" t="s">
        <v>251</v>
      </c>
      <c r="Q116" s="56">
        <v>4424184775426630</v>
      </c>
      <c r="R116" s="53" t="s">
        <v>431</v>
      </c>
      <c r="S116" s="64">
        <v>38842.679275578703</v>
      </c>
      <c r="T116" s="53" t="s">
        <v>431</v>
      </c>
      <c r="U116" s="65" t="s">
        <v>1135</v>
      </c>
      <c r="V116" s="53" t="s">
        <v>432</v>
      </c>
      <c r="X116" t="s">
        <v>245</v>
      </c>
      <c r="Y116" t="s">
        <v>1449</v>
      </c>
      <c r="Z116" t="s">
        <v>250</v>
      </c>
      <c r="AA116">
        <v>2261</v>
      </c>
      <c r="AB116" t="s">
        <v>251</v>
      </c>
      <c r="AC116" s="56">
        <v>4424183130208190</v>
      </c>
      <c r="AD116" s="53" t="s">
        <v>430</v>
      </c>
      <c r="AE116">
        <f t="shared" ca="1" si="1"/>
        <v>2</v>
      </c>
      <c r="AF116" t="s">
        <v>251</v>
      </c>
      <c r="AG116" s="64">
        <v>38842.679275578703</v>
      </c>
      <c r="AH116" s="53" t="s">
        <v>432</v>
      </c>
      <c r="AJ116" t="s">
        <v>245</v>
      </c>
      <c r="AK116" t="s">
        <v>1450</v>
      </c>
      <c r="AL116" t="s">
        <v>987</v>
      </c>
      <c r="AM116" t="s">
        <v>1451</v>
      </c>
      <c r="AN116">
        <v>116</v>
      </c>
      <c r="AO116" t="s">
        <v>1453</v>
      </c>
      <c r="AP116" s="53" t="s">
        <v>430</v>
      </c>
      <c r="AQ116">
        <v>2261</v>
      </c>
      <c r="AR116" t="s">
        <v>253</v>
      </c>
      <c r="AU116" t="s">
        <v>251</v>
      </c>
      <c r="AW116" t="s">
        <v>245</v>
      </c>
      <c r="AX116" t="s">
        <v>1458</v>
      </c>
      <c r="AY116" t="s">
        <v>865</v>
      </c>
      <c r="AZ116">
        <v>2261</v>
      </c>
      <c r="BA116" t="s">
        <v>249</v>
      </c>
      <c r="BB116">
        <v>2251</v>
      </c>
      <c r="BC116" t="s">
        <v>253</v>
      </c>
      <c r="BG116" t="s">
        <v>245</v>
      </c>
      <c r="BH116" t="s">
        <v>1459</v>
      </c>
      <c r="BI116" t="s">
        <v>247</v>
      </c>
      <c r="BJ116" t="s">
        <v>1474</v>
      </c>
      <c r="BK116" s="53" t="s">
        <v>431</v>
      </c>
      <c r="BL116" s="56">
        <v>4424184775426630</v>
      </c>
      <c r="BM116" s="53" t="s">
        <v>431</v>
      </c>
      <c r="BN116" s="56">
        <v>4424183952817410</v>
      </c>
      <c r="BO116" s="53" t="s">
        <v>430</v>
      </c>
      <c r="BP116">
        <v>0</v>
      </c>
      <c r="BQ116" t="s">
        <v>253</v>
      </c>
    </row>
    <row r="117" spans="1:69" x14ac:dyDescent="0.25">
      <c r="A117" t="s">
        <v>245</v>
      </c>
      <c r="B117" t="s">
        <v>1133</v>
      </c>
      <c r="C117" t="s">
        <v>247</v>
      </c>
      <c r="D117" s="56">
        <v>4424185598035850</v>
      </c>
      <c r="E117" s="53" t="s">
        <v>431</v>
      </c>
      <c r="F117" s="56">
        <v>4424184775426630</v>
      </c>
      <c r="G117" s="53" t="s">
        <v>431</v>
      </c>
      <c r="H117" t="s">
        <v>1130</v>
      </c>
      <c r="I117" s="53" t="s">
        <v>432</v>
      </c>
      <c r="L117" t="s">
        <v>245</v>
      </c>
      <c r="M117" t="s">
        <v>1134</v>
      </c>
      <c r="N117" t="s">
        <v>250</v>
      </c>
      <c r="O117">
        <v>2271</v>
      </c>
      <c r="P117" t="s">
        <v>251</v>
      </c>
      <c r="Q117" s="56">
        <v>4424185598035850</v>
      </c>
      <c r="R117" s="53" t="s">
        <v>431</v>
      </c>
      <c r="S117" s="64">
        <v>38792.600733969906</v>
      </c>
      <c r="T117" s="53" t="s">
        <v>431</v>
      </c>
      <c r="U117" s="65" t="s">
        <v>1135</v>
      </c>
      <c r="V117" s="53" t="s">
        <v>432</v>
      </c>
      <c r="X117" t="s">
        <v>245</v>
      </c>
      <c r="Y117" t="s">
        <v>1449</v>
      </c>
      <c r="Z117" t="s">
        <v>250</v>
      </c>
      <c r="AA117">
        <v>2271</v>
      </c>
      <c r="AB117" t="s">
        <v>251</v>
      </c>
      <c r="AC117" s="56">
        <v>4424183952817410</v>
      </c>
      <c r="AD117" s="53" t="s">
        <v>430</v>
      </c>
      <c r="AE117">
        <f t="shared" ca="1" si="1"/>
        <v>4</v>
      </c>
      <c r="AF117" t="s">
        <v>251</v>
      </c>
      <c r="AG117" s="64">
        <v>38792.600733969906</v>
      </c>
      <c r="AH117" s="53" t="s">
        <v>432</v>
      </c>
      <c r="AJ117" t="s">
        <v>245</v>
      </c>
      <c r="AK117" t="s">
        <v>1450</v>
      </c>
      <c r="AL117" t="s">
        <v>987</v>
      </c>
      <c r="AM117" t="s">
        <v>1451</v>
      </c>
      <c r="AN117">
        <v>117</v>
      </c>
      <c r="AO117" t="s">
        <v>1454</v>
      </c>
      <c r="AP117" s="53" t="s">
        <v>430</v>
      </c>
      <c r="AQ117">
        <v>2271</v>
      </c>
      <c r="AR117" t="s">
        <v>253</v>
      </c>
      <c r="AU117" t="s">
        <v>251</v>
      </c>
      <c r="AW117" t="s">
        <v>245</v>
      </c>
      <c r="AX117" t="s">
        <v>1458</v>
      </c>
      <c r="AY117" t="s">
        <v>865</v>
      </c>
      <c r="AZ117">
        <v>2271</v>
      </c>
      <c r="BA117" t="s">
        <v>249</v>
      </c>
      <c r="BB117">
        <v>2261</v>
      </c>
      <c r="BC117" t="s">
        <v>253</v>
      </c>
      <c r="BG117" t="s">
        <v>245</v>
      </c>
      <c r="BH117" t="s">
        <v>1459</v>
      </c>
      <c r="BI117" t="s">
        <v>247</v>
      </c>
      <c r="BJ117" t="s">
        <v>1473</v>
      </c>
      <c r="BK117" s="53" t="s">
        <v>431</v>
      </c>
      <c r="BL117" s="56">
        <v>4424185598035850</v>
      </c>
      <c r="BM117" s="53" t="s">
        <v>431</v>
      </c>
      <c r="BN117" s="56">
        <v>4424184775426630</v>
      </c>
      <c r="BO117" s="53" t="s">
        <v>430</v>
      </c>
      <c r="BP117">
        <v>1</v>
      </c>
      <c r="BQ117" t="s">
        <v>253</v>
      </c>
    </row>
    <row r="118" spans="1:69" x14ac:dyDescent="0.25">
      <c r="A118" t="s">
        <v>245</v>
      </c>
      <c r="B118" t="s">
        <v>1133</v>
      </c>
      <c r="C118" t="s">
        <v>247</v>
      </c>
      <c r="D118" s="56">
        <v>4424186420645070</v>
      </c>
      <c r="E118" s="53" t="s">
        <v>431</v>
      </c>
      <c r="F118" s="56">
        <v>4424185598035850</v>
      </c>
      <c r="G118" s="53" t="s">
        <v>431</v>
      </c>
      <c r="H118" t="s">
        <v>1131</v>
      </c>
      <c r="I118" s="53" t="s">
        <v>432</v>
      </c>
      <c r="L118" t="s">
        <v>245</v>
      </c>
      <c r="M118" t="s">
        <v>1134</v>
      </c>
      <c r="N118" t="s">
        <v>250</v>
      </c>
      <c r="O118">
        <v>2281</v>
      </c>
      <c r="P118" t="s">
        <v>251</v>
      </c>
      <c r="Q118" s="56">
        <v>4424186420645070</v>
      </c>
      <c r="R118" s="53" t="s">
        <v>431</v>
      </c>
      <c r="S118" s="64">
        <v>38742.52219236111</v>
      </c>
      <c r="T118" s="53" t="s">
        <v>431</v>
      </c>
      <c r="U118" s="65" t="s">
        <v>1135</v>
      </c>
      <c r="V118" s="53" t="s">
        <v>432</v>
      </c>
      <c r="X118" t="s">
        <v>245</v>
      </c>
      <c r="Y118" t="s">
        <v>1449</v>
      </c>
      <c r="Z118" t="s">
        <v>250</v>
      </c>
      <c r="AA118">
        <v>2281</v>
      </c>
      <c r="AB118" t="s">
        <v>251</v>
      </c>
      <c r="AC118" s="56">
        <v>4424184775426630</v>
      </c>
      <c r="AD118" s="53" t="s">
        <v>430</v>
      </c>
      <c r="AE118">
        <f t="shared" ca="1" si="1"/>
        <v>1</v>
      </c>
      <c r="AF118" t="s">
        <v>251</v>
      </c>
      <c r="AG118" s="64">
        <v>38742.52219236111</v>
      </c>
      <c r="AH118" s="53" t="s">
        <v>432</v>
      </c>
      <c r="AJ118" t="s">
        <v>245</v>
      </c>
      <c r="AK118" t="s">
        <v>1450</v>
      </c>
      <c r="AL118" t="s">
        <v>987</v>
      </c>
      <c r="AM118" t="s">
        <v>1451</v>
      </c>
      <c r="AN118">
        <v>118</v>
      </c>
      <c r="AO118" t="s">
        <v>1455</v>
      </c>
      <c r="AP118" s="53" t="s">
        <v>430</v>
      </c>
      <c r="AQ118">
        <v>2281</v>
      </c>
      <c r="AR118" t="s">
        <v>253</v>
      </c>
      <c r="AU118" t="s">
        <v>251</v>
      </c>
      <c r="AW118" t="s">
        <v>245</v>
      </c>
      <c r="AX118" t="s">
        <v>1458</v>
      </c>
      <c r="AY118" t="s">
        <v>865</v>
      </c>
      <c r="AZ118">
        <v>2281</v>
      </c>
      <c r="BA118" t="s">
        <v>249</v>
      </c>
      <c r="BB118">
        <v>2271</v>
      </c>
      <c r="BC118" t="s">
        <v>253</v>
      </c>
      <c r="BG118" t="s">
        <v>245</v>
      </c>
      <c r="BH118" t="s">
        <v>1459</v>
      </c>
      <c r="BI118" t="s">
        <v>247</v>
      </c>
      <c r="BJ118" t="s">
        <v>1472</v>
      </c>
      <c r="BK118" s="53" t="s">
        <v>431</v>
      </c>
      <c r="BL118" s="56">
        <v>4424186420645070</v>
      </c>
      <c r="BM118" s="53" t="s">
        <v>431</v>
      </c>
      <c r="BN118" s="56">
        <v>4424185598035850</v>
      </c>
      <c r="BO118" s="53" t="s">
        <v>430</v>
      </c>
      <c r="BP118">
        <v>0</v>
      </c>
      <c r="BQ118" t="s">
        <v>253</v>
      </c>
    </row>
    <row r="119" spans="1:69" x14ac:dyDescent="0.25">
      <c r="A119" t="s">
        <v>245</v>
      </c>
      <c r="B119" t="s">
        <v>1133</v>
      </c>
      <c r="C119" t="s">
        <v>247</v>
      </c>
      <c r="D119" s="56">
        <v>4424187243254290</v>
      </c>
      <c r="E119" s="53" t="s">
        <v>431</v>
      </c>
      <c r="F119" s="56">
        <v>4424186420645070</v>
      </c>
      <c r="G119" s="53" t="s">
        <v>431</v>
      </c>
      <c r="H119" t="s">
        <v>1131</v>
      </c>
      <c r="I119" s="53" t="s">
        <v>432</v>
      </c>
      <c r="L119" t="s">
        <v>245</v>
      </c>
      <c r="M119" t="s">
        <v>1134</v>
      </c>
      <c r="N119" t="s">
        <v>250</v>
      </c>
      <c r="O119">
        <v>2291</v>
      </c>
      <c r="P119" t="s">
        <v>251</v>
      </c>
      <c r="Q119" s="56">
        <v>4424187243254290</v>
      </c>
      <c r="R119" s="53" t="s">
        <v>431</v>
      </c>
      <c r="S119" s="64">
        <v>38692.443650752313</v>
      </c>
      <c r="T119" s="53" t="s">
        <v>431</v>
      </c>
      <c r="U119" s="65" t="s">
        <v>1135</v>
      </c>
      <c r="V119" s="53" t="s">
        <v>432</v>
      </c>
      <c r="X119" t="s">
        <v>245</v>
      </c>
      <c r="Y119" t="s">
        <v>1449</v>
      </c>
      <c r="Z119" t="s">
        <v>250</v>
      </c>
      <c r="AA119">
        <v>2291</v>
      </c>
      <c r="AB119" t="s">
        <v>251</v>
      </c>
      <c r="AC119" s="56">
        <v>4424185598035850</v>
      </c>
      <c r="AD119" s="53" t="s">
        <v>430</v>
      </c>
      <c r="AE119">
        <f t="shared" ca="1" si="1"/>
        <v>3</v>
      </c>
      <c r="AF119" t="s">
        <v>251</v>
      </c>
      <c r="AG119" s="64">
        <v>38692.443650752313</v>
      </c>
      <c r="AH119" s="53" t="s">
        <v>432</v>
      </c>
      <c r="AJ119" t="s">
        <v>245</v>
      </c>
      <c r="AK119" t="s">
        <v>1450</v>
      </c>
      <c r="AL119" t="s">
        <v>987</v>
      </c>
      <c r="AM119" t="s">
        <v>1451</v>
      </c>
      <c r="AN119">
        <v>119</v>
      </c>
      <c r="AO119" t="s">
        <v>1456</v>
      </c>
      <c r="AP119" s="53" t="s">
        <v>430</v>
      </c>
      <c r="AQ119">
        <v>2291</v>
      </c>
      <c r="AR119" t="s">
        <v>253</v>
      </c>
      <c r="AU119" t="s">
        <v>251</v>
      </c>
      <c r="AW119" t="s">
        <v>245</v>
      </c>
      <c r="AX119" t="s">
        <v>1458</v>
      </c>
      <c r="AY119" t="s">
        <v>865</v>
      </c>
      <c r="AZ119">
        <v>2291</v>
      </c>
      <c r="BA119" t="s">
        <v>249</v>
      </c>
      <c r="BB119">
        <v>2281</v>
      </c>
      <c r="BC119" t="s">
        <v>253</v>
      </c>
      <c r="BG119" t="s">
        <v>245</v>
      </c>
      <c r="BH119" t="s">
        <v>1459</v>
      </c>
      <c r="BI119" t="s">
        <v>247</v>
      </c>
      <c r="BJ119" t="s">
        <v>1471</v>
      </c>
      <c r="BK119" s="53" t="s">
        <v>431</v>
      </c>
      <c r="BL119" s="56">
        <v>4424187243254290</v>
      </c>
      <c r="BM119" s="53" t="s">
        <v>431</v>
      </c>
      <c r="BN119" s="56">
        <v>4424186420645070</v>
      </c>
      <c r="BO119" s="53" t="s">
        <v>430</v>
      </c>
      <c r="BP119">
        <v>1</v>
      </c>
      <c r="BQ119" t="s">
        <v>253</v>
      </c>
    </row>
    <row r="120" spans="1:69" x14ac:dyDescent="0.25">
      <c r="A120" t="s">
        <v>245</v>
      </c>
      <c r="B120" t="s">
        <v>1133</v>
      </c>
      <c r="C120" t="s">
        <v>247</v>
      </c>
      <c r="D120" s="56">
        <v>4424188065863510</v>
      </c>
      <c r="E120" s="53" t="s">
        <v>431</v>
      </c>
      <c r="F120" s="56">
        <v>4424187243254290</v>
      </c>
      <c r="G120" s="53" t="s">
        <v>431</v>
      </c>
      <c r="H120" t="s">
        <v>1132</v>
      </c>
      <c r="I120" s="53" t="s">
        <v>432</v>
      </c>
      <c r="L120" t="s">
        <v>245</v>
      </c>
      <c r="M120" t="s">
        <v>1134</v>
      </c>
      <c r="N120" t="s">
        <v>250</v>
      </c>
      <c r="O120">
        <v>2301</v>
      </c>
      <c r="P120" t="s">
        <v>251</v>
      </c>
      <c r="Q120" s="56">
        <v>4424188065863510</v>
      </c>
      <c r="R120" s="53" t="s">
        <v>431</v>
      </c>
      <c r="S120" s="64">
        <v>38742.562696759262</v>
      </c>
      <c r="T120" s="53" t="s">
        <v>431</v>
      </c>
      <c r="U120" s="65" t="s">
        <v>1135</v>
      </c>
      <c r="V120" s="53" t="s">
        <v>432</v>
      </c>
      <c r="X120" t="s">
        <v>245</v>
      </c>
      <c r="Y120" t="s">
        <v>1449</v>
      </c>
      <c r="Z120" t="s">
        <v>250</v>
      </c>
      <c r="AA120">
        <v>2301</v>
      </c>
      <c r="AB120" t="s">
        <v>251</v>
      </c>
      <c r="AC120" s="56">
        <v>4424186420645070</v>
      </c>
      <c r="AD120" s="53" t="s">
        <v>430</v>
      </c>
      <c r="AE120">
        <f t="shared" ca="1" si="1"/>
        <v>4</v>
      </c>
      <c r="AF120" t="s">
        <v>251</v>
      </c>
      <c r="AG120" s="64">
        <v>38742.562696759262</v>
      </c>
      <c r="AH120" s="53" t="s">
        <v>432</v>
      </c>
      <c r="AJ120" t="s">
        <v>245</v>
      </c>
      <c r="AK120" t="s">
        <v>1450</v>
      </c>
      <c r="AL120" t="s">
        <v>987</v>
      </c>
      <c r="AM120" t="s">
        <v>1451</v>
      </c>
      <c r="AN120">
        <v>120</v>
      </c>
      <c r="AO120" t="s">
        <v>1457</v>
      </c>
      <c r="AP120" s="53" t="s">
        <v>430</v>
      </c>
      <c r="AQ120">
        <v>2301</v>
      </c>
      <c r="AR120" t="s">
        <v>253</v>
      </c>
      <c r="AU120" t="s">
        <v>251</v>
      </c>
      <c r="AW120" t="s">
        <v>245</v>
      </c>
      <c r="AX120" t="s">
        <v>1458</v>
      </c>
      <c r="AY120" t="s">
        <v>865</v>
      </c>
      <c r="AZ120">
        <v>2301</v>
      </c>
      <c r="BA120" t="s">
        <v>249</v>
      </c>
      <c r="BB120">
        <v>2291</v>
      </c>
      <c r="BC120" t="s">
        <v>253</v>
      </c>
      <c r="BG120" t="s">
        <v>245</v>
      </c>
      <c r="BH120" t="s">
        <v>1459</v>
      </c>
      <c r="BI120" t="s">
        <v>247</v>
      </c>
      <c r="BJ120" t="s">
        <v>1470</v>
      </c>
      <c r="BK120" s="53" t="s">
        <v>431</v>
      </c>
      <c r="BL120" s="56">
        <v>4424188065863510</v>
      </c>
      <c r="BM120" s="53" t="s">
        <v>431</v>
      </c>
      <c r="BN120" s="56">
        <v>4424187243254290</v>
      </c>
      <c r="BO120" s="53" t="s">
        <v>430</v>
      </c>
      <c r="BP120">
        <v>0</v>
      </c>
      <c r="BQ120" t="s">
        <v>253</v>
      </c>
    </row>
    <row r="121" spans="1:69" x14ac:dyDescent="0.25">
      <c r="A121" t="s">
        <v>245</v>
      </c>
      <c r="B121" t="s">
        <v>1133</v>
      </c>
      <c r="C121" t="s">
        <v>247</v>
      </c>
      <c r="D121" s="56">
        <v>4424188888472730</v>
      </c>
      <c r="E121" s="53" t="s">
        <v>431</v>
      </c>
      <c r="F121" s="56">
        <v>4424188065863510</v>
      </c>
      <c r="G121" s="53" t="s">
        <v>431</v>
      </c>
      <c r="H121" t="s">
        <v>1130</v>
      </c>
      <c r="I121" s="53" t="s">
        <v>432</v>
      </c>
      <c r="L121" t="s">
        <v>245</v>
      </c>
      <c r="M121" t="s">
        <v>1134</v>
      </c>
      <c r="N121" t="s">
        <v>250</v>
      </c>
      <c r="O121">
        <v>2311</v>
      </c>
      <c r="P121" t="s">
        <v>251</v>
      </c>
      <c r="Q121" s="56">
        <v>4424188888472730</v>
      </c>
      <c r="R121" s="53" t="s">
        <v>431</v>
      </c>
      <c r="S121" s="64">
        <v>38775.685416666667</v>
      </c>
      <c r="T121" s="53" t="s">
        <v>431</v>
      </c>
      <c r="U121" s="65" t="s">
        <v>1135</v>
      </c>
      <c r="V121" s="53" t="s">
        <v>432</v>
      </c>
      <c r="X121" t="s">
        <v>245</v>
      </c>
      <c r="Y121" t="s">
        <v>1449</v>
      </c>
      <c r="Z121" t="s">
        <v>250</v>
      </c>
      <c r="AA121">
        <v>2311</v>
      </c>
      <c r="AB121" t="s">
        <v>251</v>
      </c>
      <c r="AC121" s="56">
        <v>4424187243254290</v>
      </c>
      <c r="AD121" s="53" t="s">
        <v>430</v>
      </c>
      <c r="AE121">
        <f t="shared" ca="1" si="1"/>
        <v>0</v>
      </c>
      <c r="AF121" t="s">
        <v>251</v>
      </c>
      <c r="AG121" s="64">
        <v>38775.685416666667</v>
      </c>
      <c r="AH121" s="53" t="s">
        <v>432</v>
      </c>
      <c r="AJ121" t="s">
        <v>245</v>
      </c>
      <c r="AK121" t="s">
        <v>1450</v>
      </c>
      <c r="AL121" t="s">
        <v>987</v>
      </c>
      <c r="AM121" t="s">
        <v>1451</v>
      </c>
      <c r="AN121">
        <v>121</v>
      </c>
      <c r="AO121" t="s">
        <v>1452</v>
      </c>
      <c r="AP121" s="53" t="s">
        <v>430</v>
      </c>
      <c r="AQ121">
        <v>2311</v>
      </c>
      <c r="AR121" t="s">
        <v>253</v>
      </c>
      <c r="AU121" t="s">
        <v>251</v>
      </c>
      <c r="AW121" t="s">
        <v>245</v>
      </c>
      <c r="AX121" t="s">
        <v>1458</v>
      </c>
      <c r="AY121" t="s">
        <v>865</v>
      </c>
      <c r="AZ121">
        <v>2311</v>
      </c>
      <c r="BA121" t="s">
        <v>249</v>
      </c>
      <c r="BB121">
        <v>2301</v>
      </c>
      <c r="BC121" t="s">
        <v>253</v>
      </c>
      <c r="BG121" t="s">
        <v>245</v>
      </c>
      <c r="BH121" t="s">
        <v>1459</v>
      </c>
      <c r="BI121" t="s">
        <v>247</v>
      </c>
      <c r="BJ121" t="s">
        <v>1469</v>
      </c>
      <c r="BK121" s="53" t="s">
        <v>431</v>
      </c>
      <c r="BL121" s="56">
        <v>4424188888472730</v>
      </c>
      <c r="BM121" s="53" t="s">
        <v>431</v>
      </c>
      <c r="BN121" s="56">
        <v>4424188065863510</v>
      </c>
      <c r="BO121" s="53" t="s">
        <v>430</v>
      </c>
      <c r="BP121">
        <v>1</v>
      </c>
      <c r="BQ121" t="s">
        <v>253</v>
      </c>
    </row>
    <row r="122" spans="1:69" x14ac:dyDescent="0.25">
      <c r="A122" t="s">
        <v>245</v>
      </c>
      <c r="B122" t="s">
        <v>1133</v>
      </c>
      <c r="C122" t="s">
        <v>247</v>
      </c>
      <c r="D122" s="56">
        <v>4424189711081950</v>
      </c>
      <c r="E122" s="53" t="s">
        <v>431</v>
      </c>
      <c r="F122" s="56">
        <v>4424188888472730</v>
      </c>
      <c r="G122" s="53" t="s">
        <v>431</v>
      </c>
      <c r="H122" t="s">
        <v>1130</v>
      </c>
      <c r="I122" s="53" t="s">
        <v>432</v>
      </c>
      <c r="L122" t="s">
        <v>245</v>
      </c>
      <c r="M122" t="s">
        <v>1134</v>
      </c>
      <c r="N122" t="s">
        <v>250</v>
      </c>
      <c r="O122">
        <v>2321</v>
      </c>
      <c r="P122" t="s">
        <v>251</v>
      </c>
      <c r="Q122" s="56">
        <v>4424189711081950</v>
      </c>
      <c r="R122" s="53" t="s">
        <v>431</v>
      </c>
      <c r="S122" s="64">
        <v>38808.808136574073</v>
      </c>
      <c r="T122" s="53" t="s">
        <v>431</v>
      </c>
      <c r="U122" s="65" t="s">
        <v>1135</v>
      </c>
      <c r="V122" s="53" t="s">
        <v>432</v>
      </c>
      <c r="X122" t="s">
        <v>245</v>
      </c>
      <c r="Y122" t="s">
        <v>1449</v>
      </c>
      <c r="Z122" t="s">
        <v>250</v>
      </c>
      <c r="AA122">
        <v>2321</v>
      </c>
      <c r="AB122" t="s">
        <v>251</v>
      </c>
      <c r="AC122" s="56">
        <v>4424188065863510</v>
      </c>
      <c r="AD122" s="53" t="s">
        <v>430</v>
      </c>
      <c r="AE122">
        <f t="shared" ca="1" si="1"/>
        <v>0</v>
      </c>
      <c r="AF122" t="s">
        <v>251</v>
      </c>
      <c r="AG122" s="64">
        <v>38808.808136574073</v>
      </c>
      <c r="AH122" s="53" t="s">
        <v>432</v>
      </c>
      <c r="AJ122" t="s">
        <v>245</v>
      </c>
      <c r="AK122" t="s">
        <v>1450</v>
      </c>
      <c r="AL122" t="s">
        <v>987</v>
      </c>
      <c r="AM122" t="s">
        <v>1451</v>
      </c>
      <c r="AN122">
        <v>122</v>
      </c>
      <c r="AO122" t="s">
        <v>1453</v>
      </c>
      <c r="AP122" s="53" t="s">
        <v>430</v>
      </c>
      <c r="AQ122">
        <v>2321</v>
      </c>
      <c r="AR122" t="s">
        <v>253</v>
      </c>
      <c r="AU122" t="s">
        <v>251</v>
      </c>
      <c r="AW122" t="s">
        <v>245</v>
      </c>
      <c r="AX122" t="s">
        <v>1458</v>
      </c>
      <c r="AY122" t="s">
        <v>865</v>
      </c>
      <c r="AZ122">
        <v>2321</v>
      </c>
      <c r="BA122" t="s">
        <v>249</v>
      </c>
      <c r="BB122">
        <v>2311</v>
      </c>
      <c r="BC122" t="s">
        <v>253</v>
      </c>
      <c r="BG122" t="s">
        <v>245</v>
      </c>
      <c r="BH122" t="s">
        <v>1459</v>
      </c>
      <c r="BI122" t="s">
        <v>247</v>
      </c>
      <c r="BJ122" t="s">
        <v>1468</v>
      </c>
      <c r="BK122" s="53" t="s">
        <v>431</v>
      </c>
      <c r="BL122" s="56">
        <v>4424189711081950</v>
      </c>
      <c r="BM122" s="53" t="s">
        <v>431</v>
      </c>
      <c r="BN122" s="56">
        <v>4424188888472730</v>
      </c>
      <c r="BO122" s="53" t="s">
        <v>430</v>
      </c>
      <c r="BP122">
        <v>0</v>
      </c>
      <c r="BQ122" t="s">
        <v>253</v>
      </c>
    </row>
    <row r="123" spans="1:69" x14ac:dyDescent="0.25">
      <c r="A123" t="s">
        <v>245</v>
      </c>
      <c r="B123" t="s">
        <v>1133</v>
      </c>
      <c r="C123" t="s">
        <v>247</v>
      </c>
      <c r="D123" s="56">
        <v>4424190533691170</v>
      </c>
      <c r="E123" s="53" t="s">
        <v>431</v>
      </c>
      <c r="F123" s="56">
        <v>4424189711081950</v>
      </c>
      <c r="G123" s="53" t="s">
        <v>431</v>
      </c>
      <c r="H123" t="s">
        <v>1130</v>
      </c>
      <c r="I123" s="53" t="s">
        <v>432</v>
      </c>
      <c r="L123" t="s">
        <v>245</v>
      </c>
      <c r="M123" t="s">
        <v>1134</v>
      </c>
      <c r="N123" t="s">
        <v>250</v>
      </c>
      <c r="O123">
        <v>2331</v>
      </c>
      <c r="P123" t="s">
        <v>251</v>
      </c>
      <c r="Q123" s="56">
        <v>4424190533691170</v>
      </c>
      <c r="R123" s="53" t="s">
        <v>431</v>
      </c>
      <c r="S123" s="64">
        <v>38841.930856481478</v>
      </c>
      <c r="T123" s="53" t="s">
        <v>431</v>
      </c>
      <c r="U123" s="65" t="s">
        <v>1135</v>
      </c>
      <c r="V123" s="53" t="s">
        <v>432</v>
      </c>
      <c r="X123" t="s">
        <v>245</v>
      </c>
      <c r="Y123" t="s">
        <v>1449</v>
      </c>
      <c r="Z123" t="s">
        <v>250</v>
      </c>
      <c r="AA123">
        <v>2331</v>
      </c>
      <c r="AB123" t="s">
        <v>251</v>
      </c>
      <c r="AC123" s="56">
        <v>4424188888472730</v>
      </c>
      <c r="AD123" s="53" t="s">
        <v>430</v>
      </c>
      <c r="AE123">
        <f t="shared" ca="1" si="1"/>
        <v>2</v>
      </c>
      <c r="AF123" t="s">
        <v>251</v>
      </c>
      <c r="AG123" s="64">
        <v>38841.930856481478</v>
      </c>
      <c r="AH123" s="53" t="s">
        <v>432</v>
      </c>
      <c r="AJ123" t="s">
        <v>245</v>
      </c>
      <c r="AK123" t="s">
        <v>1450</v>
      </c>
      <c r="AL123" t="s">
        <v>987</v>
      </c>
      <c r="AM123" t="s">
        <v>1451</v>
      </c>
      <c r="AN123">
        <v>123</v>
      </c>
      <c r="AO123" t="s">
        <v>1454</v>
      </c>
      <c r="AP123" s="53" t="s">
        <v>430</v>
      </c>
      <c r="AQ123">
        <v>2331</v>
      </c>
      <c r="AR123" t="s">
        <v>253</v>
      </c>
      <c r="AU123" t="s">
        <v>251</v>
      </c>
      <c r="AW123" t="s">
        <v>245</v>
      </c>
      <c r="AX123" t="s">
        <v>1458</v>
      </c>
      <c r="AY123" t="s">
        <v>865</v>
      </c>
      <c r="AZ123">
        <v>2331</v>
      </c>
      <c r="BA123" t="s">
        <v>249</v>
      </c>
      <c r="BB123">
        <v>2321</v>
      </c>
      <c r="BC123" t="s">
        <v>253</v>
      </c>
      <c r="BG123" t="s">
        <v>245</v>
      </c>
      <c r="BH123" t="s">
        <v>1459</v>
      </c>
      <c r="BI123" t="s">
        <v>247</v>
      </c>
      <c r="BJ123" t="s">
        <v>1467</v>
      </c>
      <c r="BK123" s="53" t="s">
        <v>431</v>
      </c>
      <c r="BL123" s="56">
        <v>4424190533691170</v>
      </c>
      <c r="BM123" s="53" t="s">
        <v>431</v>
      </c>
      <c r="BN123" s="56">
        <v>4424189711081950</v>
      </c>
      <c r="BO123" s="53" t="s">
        <v>430</v>
      </c>
      <c r="BP123">
        <v>1</v>
      </c>
      <c r="BQ123" t="s">
        <v>253</v>
      </c>
    </row>
    <row r="124" spans="1:69" x14ac:dyDescent="0.25">
      <c r="A124" t="s">
        <v>245</v>
      </c>
      <c r="B124" t="s">
        <v>1133</v>
      </c>
      <c r="C124" t="s">
        <v>247</v>
      </c>
      <c r="D124" s="56">
        <v>4424191356300390</v>
      </c>
      <c r="E124" s="53" t="s">
        <v>431</v>
      </c>
      <c r="F124" s="56">
        <v>4424190533691170</v>
      </c>
      <c r="G124" s="53" t="s">
        <v>431</v>
      </c>
      <c r="H124" t="s">
        <v>1131</v>
      </c>
      <c r="I124" s="53" t="s">
        <v>432</v>
      </c>
      <c r="L124" t="s">
        <v>245</v>
      </c>
      <c r="M124" t="s">
        <v>1134</v>
      </c>
      <c r="N124" t="s">
        <v>250</v>
      </c>
      <c r="O124">
        <v>2341</v>
      </c>
      <c r="P124" t="s">
        <v>251</v>
      </c>
      <c r="Q124" s="56">
        <v>4424191356300390</v>
      </c>
      <c r="R124" s="53" t="s">
        <v>431</v>
      </c>
      <c r="S124" s="64">
        <v>38875.053576388891</v>
      </c>
      <c r="T124" s="53" t="s">
        <v>431</v>
      </c>
      <c r="U124" s="65" t="s">
        <v>1135</v>
      </c>
      <c r="V124" s="53" t="s">
        <v>432</v>
      </c>
      <c r="X124" t="s">
        <v>245</v>
      </c>
      <c r="Y124" t="s">
        <v>1449</v>
      </c>
      <c r="Z124" t="s">
        <v>250</v>
      </c>
      <c r="AA124">
        <v>2341</v>
      </c>
      <c r="AB124" t="s">
        <v>251</v>
      </c>
      <c r="AC124" s="56">
        <v>4424189711081950</v>
      </c>
      <c r="AD124" s="53" t="s">
        <v>430</v>
      </c>
      <c r="AE124">
        <f t="shared" ca="1" si="1"/>
        <v>5</v>
      </c>
      <c r="AF124" t="s">
        <v>251</v>
      </c>
      <c r="AG124" s="64">
        <v>38875.053576388891</v>
      </c>
      <c r="AH124" s="53" t="s">
        <v>432</v>
      </c>
      <c r="AJ124" t="s">
        <v>245</v>
      </c>
      <c r="AK124" t="s">
        <v>1450</v>
      </c>
      <c r="AL124" t="s">
        <v>987</v>
      </c>
      <c r="AM124" t="s">
        <v>1451</v>
      </c>
      <c r="AN124">
        <v>124</v>
      </c>
      <c r="AO124" t="s">
        <v>1455</v>
      </c>
      <c r="AP124" s="53" t="s">
        <v>430</v>
      </c>
      <c r="AQ124">
        <v>2341</v>
      </c>
      <c r="AR124" t="s">
        <v>253</v>
      </c>
      <c r="AU124" t="s">
        <v>251</v>
      </c>
      <c r="AW124" t="s">
        <v>245</v>
      </c>
      <c r="AX124" t="s">
        <v>1458</v>
      </c>
      <c r="AY124" t="s">
        <v>865</v>
      </c>
      <c r="AZ124">
        <v>2341</v>
      </c>
      <c r="BA124" t="s">
        <v>249</v>
      </c>
      <c r="BB124">
        <v>2331</v>
      </c>
      <c r="BC124" t="s">
        <v>253</v>
      </c>
      <c r="BG124" t="s">
        <v>245</v>
      </c>
      <c r="BH124" t="s">
        <v>1459</v>
      </c>
      <c r="BI124" t="s">
        <v>247</v>
      </c>
      <c r="BJ124" t="s">
        <v>1466</v>
      </c>
      <c r="BK124" s="53" t="s">
        <v>431</v>
      </c>
      <c r="BL124" s="56">
        <v>4424191356300390</v>
      </c>
      <c r="BM124" s="53" t="s">
        <v>431</v>
      </c>
      <c r="BN124" s="56">
        <v>4424190533691170</v>
      </c>
      <c r="BO124" s="53" t="s">
        <v>430</v>
      </c>
      <c r="BP124">
        <v>0</v>
      </c>
      <c r="BQ124" t="s">
        <v>253</v>
      </c>
    </row>
    <row r="125" spans="1:69" x14ac:dyDescent="0.25">
      <c r="A125" t="s">
        <v>245</v>
      </c>
      <c r="B125" t="s">
        <v>1133</v>
      </c>
      <c r="C125" t="s">
        <v>247</v>
      </c>
      <c r="D125" s="56">
        <v>4424192178909610</v>
      </c>
      <c r="E125" s="53" t="s">
        <v>431</v>
      </c>
      <c r="F125" s="56">
        <v>4424191356300390</v>
      </c>
      <c r="G125" s="53" t="s">
        <v>431</v>
      </c>
      <c r="H125" t="s">
        <v>1131</v>
      </c>
      <c r="I125" s="53" t="s">
        <v>432</v>
      </c>
      <c r="L125" t="s">
        <v>245</v>
      </c>
      <c r="M125" t="s">
        <v>1134</v>
      </c>
      <c r="N125" t="s">
        <v>250</v>
      </c>
      <c r="O125">
        <v>2351</v>
      </c>
      <c r="P125" t="s">
        <v>251</v>
      </c>
      <c r="Q125" s="56">
        <v>4424192178909610</v>
      </c>
      <c r="R125" s="53" t="s">
        <v>431</v>
      </c>
      <c r="S125" s="64">
        <v>38908.176296296297</v>
      </c>
      <c r="T125" s="53" t="s">
        <v>431</v>
      </c>
      <c r="U125" s="65" t="s">
        <v>1135</v>
      </c>
      <c r="V125" s="53" t="s">
        <v>432</v>
      </c>
      <c r="X125" t="s">
        <v>245</v>
      </c>
      <c r="Y125" t="s">
        <v>1449</v>
      </c>
      <c r="Z125" t="s">
        <v>250</v>
      </c>
      <c r="AA125">
        <v>2351</v>
      </c>
      <c r="AB125" t="s">
        <v>251</v>
      </c>
      <c r="AC125" s="56">
        <v>4424190533691170</v>
      </c>
      <c r="AD125" s="53" t="s">
        <v>430</v>
      </c>
      <c r="AE125">
        <f t="shared" ca="1" si="1"/>
        <v>5</v>
      </c>
      <c r="AF125" t="s">
        <v>251</v>
      </c>
      <c r="AG125" s="64">
        <v>38908.176296296297</v>
      </c>
      <c r="AH125" s="53" t="s">
        <v>432</v>
      </c>
      <c r="AJ125" t="s">
        <v>245</v>
      </c>
      <c r="AK125" t="s">
        <v>1450</v>
      </c>
      <c r="AL125" t="s">
        <v>987</v>
      </c>
      <c r="AM125" t="s">
        <v>1451</v>
      </c>
      <c r="AN125">
        <v>125</v>
      </c>
      <c r="AO125" t="s">
        <v>1456</v>
      </c>
      <c r="AP125" s="53" t="s">
        <v>430</v>
      </c>
      <c r="AQ125">
        <v>2351</v>
      </c>
      <c r="AR125" t="s">
        <v>253</v>
      </c>
      <c r="AU125" t="s">
        <v>251</v>
      </c>
      <c r="AW125" t="s">
        <v>245</v>
      </c>
      <c r="AX125" t="s">
        <v>1458</v>
      </c>
      <c r="AY125" t="s">
        <v>865</v>
      </c>
      <c r="AZ125">
        <v>2351</v>
      </c>
      <c r="BA125" t="s">
        <v>249</v>
      </c>
      <c r="BB125">
        <v>2341</v>
      </c>
      <c r="BC125" t="s">
        <v>253</v>
      </c>
      <c r="BG125" t="s">
        <v>245</v>
      </c>
      <c r="BH125" t="s">
        <v>1459</v>
      </c>
      <c r="BI125" t="s">
        <v>247</v>
      </c>
      <c r="BJ125" t="s">
        <v>1465</v>
      </c>
      <c r="BK125" s="53" t="s">
        <v>431</v>
      </c>
      <c r="BL125" s="56">
        <v>4424192178909610</v>
      </c>
      <c r="BM125" s="53" t="s">
        <v>431</v>
      </c>
      <c r="BN125" s="56">
        <v>4424191356300390</v>
      </c>
      <c r="BO125" s="53" t="s">
        <v>430</v>
      </c>
      <c r="BP125">
        <v>1</v>
      </c>
      <c r="BQ125" t="s">
        <v>253</v>
      </c>
    </row>
    <row r="126" spans="1:69" x14ac:dyDescent="0.25">
      <c r="A126" t="s">
        <v>245</v>
      </c>
      <c r="B126" t="s">
        <v>1133</v>
      </c>
      <c r="C126" t="s">
        <v>247</v>
      </c>
      <c r="D126" s="56">
        <v>4424193001518830</v>
      </c>
      <c r="E126" s="53" t="s">
        <v>431</v>
      </c>
      <c r="F126" s="56">
        <v>4424192178909610</v>
      </c>
      <c r="G126" s="53" t="s">
        <v>431</v>
      </c>
      <c r="H126" t="s">
        <v>1132</v>
      </c>
      <c r="I126" s="53" t="s">
        <v>432</v>
      </c>
      <c r="L126" t="s">
        <v>245</v>
      </c>
      <c r="M126" t="s">
        <v>1134</v>
      </c>
      <c r="N126" t="s">
        <v>250</v>
      </c>
      <c r="O126">
        <v>2361</v>
      </c>
      <c r="P126" t="s">
        <v>251</v>
      </c>
      <c r="Q126" s="56">
        <v>4424193001518830</v>
      </c>
      <c r="R126" s="53" t="s">
        <v>431</v>
      </c>
      <c r="S126" s="64">
        <v>38941.299016203702</v>
      </c>
      <c r="T126" s="53" t="s">
        <v>431</v>
      </c>
      <c r="U126" s="65" t="s">
        <v>1135</v>
      </c>
      <c r="V126" s="53" t="s">
        <v>432</v>
      </c>
      <c r="X126" t="s">
        <v>245</v>
      </c>
      <c r="Y126" t="s">
        <v>1449</v>
      </c>
      <c r="Z126" t="s">
        <v>250</v>
      </c>
      <c r="AA126">
        <v>2361</v>
      </c>
      <c r="AB126" t="s">
        <v>251</v>
      </c>
      <c r="AC126" s="56">
        <v>4424191356300390</v>
      </c>
      <c r="AD126" s="53" t="s">
        <v>430</v>
      </c>
      <c r="AE126">
        <f t="shared" ca="1" si="1"/>
        <v>0</v>
      </c>
      <c r="AF126" t="s">
        <v>251</v>
      </c>
      <c r="AG126" s="64">
        <v>38941.299016203702</v>
      </c>
      <c r="AH126" s="53" t="s">
        <v>432</v>
      </c>
      <c r="AJ126" t="s">
        <v>245</v>
      </c>
      <c r="AK126" t="s">
        <v>1450</v>
      </c>
      <c r="AL126" t="s">
        <v>987</v>
      </c>
      <c r="AM126" t="s">
        <v>1451</v>
      </c>
      <c r="AN126">
        <v>126</v>
      </c>
      <c r="AO126" t="s">
        <v>1457</v>
      </c>
      <c r="AP126" s="53" t="s">
        <v>430</v>
      </c>
      <c r="AQ126">
        <v>2361</v>
      </c>
      <c r="AR126" t="s">
        <v>253</v>
      </c>
      <c r="AU126" t="s">
        <v>251</v>
      </c>
      <c r="AW126" t="s">
        <v>245</v>
      </c>
      <c r="AX126" t="s">
        <v>1458</v>
      </c>
      <c r="AY126" t="s">
        <v>865</v>
      </c>
      <c r="AZ126">
        <v>2361</v>
      </c>
      <c r="BA126" t="s">
        <v>249</v>
      </c>
      <c r="BB126">
        <v>2351</v>
      </c>
      <c r="BC126" t="s">
        <v>253</v>
      </c>
      <c r="BG126" t="s">
        <v>245</v>
      </c>
      <c r="BH126" t="s">
        <v>1459</v>
      </c>
      <c r="BI126" t="s">
        <v>247</v>
      </c>
      <c r="BJ126" t="s">
        <v>1464</v>
      </c>
      <c r="BK126" s="53" t="s">
        <v>431</v>
      </c>
      <c r="BL126" s="56">
        <v>4424193001518830</v>
      </c>
      <c r="BM126" s="53" t="s">
        <v>431</v>
      </c>
      <c r="BN126" s="56">
        <v>4424192178909610</v>
      </c>
      <c r="BO126" s="53" t="s">
        <v>430</v>
      </c>
      <c r="BP126">
        <v>0</v>
      </c>
      <c r="BQ126" t="s">
        <v>253</v>
      </c>
    </row>
    <row r="127" spans="1:69" x14ac:dyDescent="0.25">
      <c r="A127" t="s">
        <v>245</v>
      </c>
      <c r="B127" t="s">
        <v>1133</v>
      </c>
      <c r="C127" t="s">
        <v>247</v>
      </c>
      <c r="D127" s="56">
        <v>4424193824128050</v>
      </c>
      <c r="E127" s="53" t="s">
        <v>431</v>
      </c>
      <c r="F127" s="56">
        <v>4424193001518830</v>
      </c>
      <c r="G127" s="53" t="s">
        <v>431</v>
      </c>
      <c r="H127" t="s">
        <v>1130</v>
      </c>
      <c r="I127" s="53" t="s">
        <v>432</v>
      </c>
      <c r="L127" t="s">
        <v>245</v>
      </c>
      <c r="M127" t="s">
        <v>1134</v>
      </c>
      <c r="N127" t="s">
        <v>250</v>
      </c>
      <c r="O127">
        <v>2371</v>
      </c>
      <c r="P127" t="s">
        <v>251</v>
      </c>
      <c r="Q127" s="56">
        <v>4424193824128050</v>
      </c>
      <c r="R127" s="53" t="s">
        <v>431</v>
      </c>
      <c r="S127" s="64">
        <v>38974.421736111108</v>
      </c>
      <c r="T127" s="53" t="s">
        <v>431</v>
      </c>
      <c r="U127" s="65" t="s">
        <v>1135</v>
      </c>
      <c r="V127" s="53" t="s">
        <v>432</v>
      </c>
      <c r="X127" t="s">
        <v>245</v>
      </c>
      <c r="Y127" t="s">
        <v>1449</v>
      </c>
      <c r="Z127" t="s">
        <v>250</v>
      </c>
      <c r="AA127">
        <v>2371</v>
      </c>
      <c r="AB127" t="s">
        <v>251</v>
      </c>
      <c r="AC127" s="56">
        <v>4424192178909610</v>
      </c>
      <c r="AD127" s="53" t="s">
        <v>430</v>
      </c>
      <c r="AE127">
        <f t="shared" ca="1" si="1"/>
        <v>5</v>
      </c>
      <c r="AF127" t="s">
        <v>251</v>
      </c>
      <c r="AG127" s="64">
        <v>38974.421736111108</v>
      </c>
      <c r="AH127" s="53" t="s">
        <v>432</v>
      </c>
      <c r="AJ127" t="s">
        <v>245</v>
      </c>
      <c r="AK127" t="s">
        <v>1450</v>
      </c>
      <c r="AL127" t="s">
        <v>987</v>
      </c>
      <c r="AM127" t="s">
        <v>1451</v>
      </c>
      <c r="AN127">
        <v>127</v>
      </c>
      <c r="AO127" t="s">
        <v>1452</v>
      </c>
      <c r="AP127" s="53" t="s">
        <v>430</v>
      </c>
      <c r="AQ127">
        <v>2371</v>
      </c>
      <c r="AR127" t="s">
        <v>253</v>
      </c>
      <c r="AU127" t="s">
        <v>251</v>
      </c>
      <c r="AW127" t="s">
        <v>245</v>
      </c>
      <c r="AX127" t="s">
        <v>1458</v>
      </c>
      <c r="AY127" t="s">
        <v>865</v>
      </c>
      <c r="AZ127">
        <v>2371</v>
      </c>
      <c r="BA127" t="s">
        <v>249</v>
      </c>
      <c r="BB127">
        <v>2361</v>
      </c>
      <c r="BC127" t="s">
        <v>253</v>
      </c>
      <c r="BG127" t="s">
        <v>245</v>
      </c>
      <c r="BH127" t="s">
        <v>1459</v>
      </c>
      <c r="BI127" t="s">
        <v>247</v>
      </c>
      <c r="BJ127" t="s">
        <v>1463</v>
      </c>
      <c r="BK127" s="53" t="s">
        <v>431</v>
      </c>
      <c r="BL127" s="56">
        <v>4424193824128050</v>
      </c>
      <c r="BM127" s="53" t="s">
        <v>431</v>
      </c>
      <c r="BN127" s="56">
        <v>4424193001518830</v>
      </c>
      <c r="BO127" s="53" t="s">
        <v>430</v>
      </c>
      <c r="BP127">
        <v>1</v>
      </c>
      <c r="BQ127" t="s">
        <v>253</v>
      </c>
    </row>
    <row r="128" spans="1:69" x14ac:dyDescent="0.25">
      <c r="A128" t="s">
        <v>245</v>
      </c>
      <c r="B128" t="s">
        <v>1133</v>
      </c>
      <c r="C128" t="s">
        <v>247</v>
      </c>
      <c r="D128" s="56">
        <v>4424194646737270</v>
      </c>
      <c r="E128" s="53" t="s">
        <v>431</v>
      </c>
      <c r="F128" s="56">
        <v>4424193824128050</v>
      </c>
      <c r="G128" s="53" t="s">
        <v>431</v>
      </c>
      <c r="H128" t="s">
        <v>1130</v>
      </c>
      <c r="I128" s="53" t="s">
        <v>432</v>
      </c>
      <c r="L128" t="s">
        <v>245</v>
      </c>
      <c r="M128" t="s">
        <v>1134</v>
      </c>
      <c r="N128" t="s">
        <v>250</v>
      </c>
      <c r="O128">
        <v>2381</v>
      </c>
      <c r="P128" t="s">
        <v>251</v>
      </c>
      <c r="Q128" s="56">
        <v>4424194646737270</v>
      </c>
      <c r="R128" s="53" t="s">
        <v>431</v>
      </c>
      <c r="S128" s="64">
        <v>39007.544456018521</v>
      </c>
      <c r="T128" s="53" t="s">
        <v>431</v>
      </c>
      <c r="U128" s="65" t="s">
        <v>1135</v>
      </c>
      <c r="V128" s="53" t="s">
        <v>432</v>
      </c>
      <c r="X128" t="s">
        <v>245</v>
      </c>
      <c r="Y128" t="s">
        <v>1449</v>
      </c>
      <c r="Z128" t="s">
        <v>250</v>
      </c>
      <c r="AA128">
        <v>2381</v>
      </c>
      <c r="AB128" t="s">
        <v>251</v>
      </c>
      <c r="AC128" s="56">
        <v>4424193001518830</v>
      </c>
      <c r="AD128" s="53" t="s">
        <v>430</v>
      </c>
      <c r="AE128">
        <f t="shared" ca="1" si="1"/>
        <v>5</v>
      </c>
      <c r="AF128" t="s">
        <v>251</v>
      </c>
      <c r="AG128" s="64">
        <v>39007.544456018521</v>
      </c>
      <c r="AH128" s="53" t="s">
        <v>432</v>
      </c>
      <c r="AJ128" t="s">
        <v>245</v>
      </c>
      <c r="AK128" t="s">
        <v>1450</v>
      </c>
      <c r="AL128" t="s">
        <v>987</v>
      </c>
      <c r="AM128" t="s">
        <v>1451</v>
      </c>
      <c r="AN128">
        <v>128</v>
      </c>
      <c r="AO128" t="s">
        <v>1453</v>
      </c>
      <c r="AP128" s="53" t="s">
        <v>430</v>
      </c>
      <c r="AQ128">
        <v>2381</v>
      </c>
      <c r="AR128" t="s">
        <v>253</v>
      </c>
      <c r="AU128" t="s">
        <v>251</v>
      </c>
      <c r="AW128" t="s">
        <v>245</v>
      </c>
      <c r="AX128" t="s">
        <v>1458</v>
      </c>
      <c r="AY128" t="s">
        <v>865</v>
      </c>
      <c r="AZ128">
        <v>2381</v>
      </c>
      <c r="BA128" t="s">
        <v>249</v>
      </c>
      <c r="BB128">
        <v>2371</v>
      </c>
      <c r="BC128" t="s">
        <v>253</v>
      </c>
      <c r="BG128" t="s">
        <v>245</v>
      </c>
      <c r="BH128" t="s">
        <v>1459</v>
      </c>
      <c r="BI128" t="s">
        <v>247</v>
      </c>
      <c r="BJ128" t="s">
        <v>1462</v>
      </c>
      <c r="BK128" s="53" t="s">
        <v>431</v>
      </c>
      <c r="BL128" s="56">
        <v>4424194646737270</v>
      </c>
      <c r="BM128" s="53" t="s">
        <v>431</v>
      </c>
      <c r="BN128" s="56">
        <v>4424193824128050</v>
      </c>
      <c r="BO128" s="53" t="s">
        <v>430</v>
      </c>
      <c r="BP128">
        <v>0</v>
      </c>
      <c r="BQ128" t="s">
        <v>253</v>
      </c>
    </row>
    <row r="129" spans="1:69" x14ac:dyDescent="0.25">
      <c r="A129" t="s">
        <v>245</v>
      </c>
      <c r="B129" t="s">
        <v>1133</v>
      </c>
      <c r="C129" t="s">
        <v>247</v>
      </c>
      <c r="D129" s="56">
        <v>4424195469346490</v>
      </c>
      <c r="E129" s="53" t="s">
        <v>431</v>
      </c>
      <c r="F129" s="56">
        <v>4424194646737270</v>
      </c>
      <c r="G129" s="53" t="s">
        <v>431</v>
      </c>
      <c r="H129" t="s">
        <v>1130</v>
      </c>
      <c r="I129" s="53" t="s">
        <v>432</v>
      </c>
      <c r="L129" t="s">
        <v>245</v>
      </c>
      <c r="M129" t="s">
        <v>1134</v>
      </c>
      <c r="N129" t="s">
        <v>250</v>
      </c>
      <c r="O129">
        <v>2391</v>
      </c>
      <c r="P129" t="s">
        <v>251</v>
      </c>
      <c r="Q129" s="56">
        <v>4424195469346490</v>
      </c>
      <c r="R129" s="53" t="s">
        <v>431</v>
      </c>
      <c r="S129" s="64">
        <v>39040.667175925926</v>
      </c>
      <c r="T129" s="53" t="s">
        <v>431</v>
      </c>
      <c r="U129" s="65" t="s">
        <v>1135</v>
      </c>
      <c r="V129" s="53" t="s">
        <v>432</v>
      </c>
      <c r="X129" t="s">
        <v>245</v>
      </c>
      <c r="Y129" t="s">
        <v>1449</v>
      </c>
      <c r="Z129" t="s">
        <v>250</v>
      </c>
      <c r="AA129">
        <v>2391</v>
      </c>
      <c r="AB129" t="s">
        <v>251</v>
      </c>
      <c r="AC129" s="56">
        <v>4424193824128050</v>
      </c>
      <c r="AD129" s="53" t="s">
        <v>430</v>
      </c>
      <c r="AE129">
        <f t="shared" ca="1" si="1"/>
        <v>3</v>
      </c>
      <c r="AF129" t="s">
        <v>251</v>
      </c>
      <c r="AG129" s="64">
        <v>39040.667175925926</v>
      </c>
      <c r="AH129" s="53" t="s">
        <v>432</v>
      </c>
      <c r="AJ129" t="s">
        <v>245</v>
      </c>
      <c r="AK129" t="s">
        <v>1450</v>
      </c>
      <c r="AL129" t="s">
        <v>987</v>
      </c>
      <c r="AM129" t="s">
        <v>1451</v>
      </c>
      <c r="AN129">
        <v>129</v>
      </c>
      <c r="AO129" t="s">
        <v>1454</v>
      </c>
      <c r="AP129" s="53" t="s">
        <v>430</v>
      </c>
      <c r="AQ129">
        <v>2391</v>
      </c>
      <c r="AR129" t="s">
        <v>253</v>
      </c>
      <c r="AU129" t="s">
        <v>251</v>
      </c>
      <c r="AW129" t="s">
        <v>245</v>
      </c>
      <c r="AX129" t="s">
        <v>1458</v>
      </c>
      <c r="AY129" t="s">
        <v>865</v>
      </c>
      <c r="AZ129">
        <v>2391</v>
      </c>
      <c r="BA129" t="s">
        <v>249</v>
      </c>
      <c r="BB129">
        <v>2381</v>
      </c>
      <c r="BC129" t="s">
        <v>253</v>
      </c>
      <c r="BG129" t="s">
        <v>245</v>
      </c>
      <c r="BH129" t="s">
        <v>1459</v>
      </c>
      <c r="BI129" t="s">
        <v>247</v>
      </c>
      <c r="BJ129" t="s">
        <v>1461</v>
      </c>
      <c r="BK129" s="53" t="s">
        <v>431</v>
      </c>
      <c r="BL129" s="56">
        <v>4424195469346490</v>
      </c>
      <c r="BM129" s="53" t="s">
        <v>431</v>
      </c>
      <c r="BN129" s="56">
        <v>4424194646737270</v>
      </c>
      <c r="BO129" s="53" t="s">
        <v>430</v>
      </c>
      <c r="BP129">
        <v>1</v>
      </c>
      <c r="BQ129" t="s">
        <v>253</v>
      </c>
    </row>
    <row r="130" spans="1:69" x14ac:dyDescent="0.25">
      <c r="A130" t="s">
        <v>245</v>
      </c>
      <c r="B130" t="s">
        <v>1133</v>
      </c>
      <c r="C130" t="s">
        <v>247</v>
      </c>
      <c r="D130" s="56">
        <v>4424196291955710</v>
      </c>
      <c r="E130" s="53" t="s">
        <v>431</v>
      </c>
      <c r="F130" s="56">
        <v>4424195469346490</v>
      </c>
      <c r="G130" s="53" t="s">
        <v>431</v>
      </c>
      <c r="H130" t="s">
        <v>1131</v>
      </c>
      <c r="I130" s="53" t="s">
        <v>432</v>
      </c>
      <c r="L130" t="s">
        <v>245</v>
      </c>
      <c r="M130" t="s">
        <v>1134</v>
      </c>
      <c r="N130" t="s">
        <v>250</v>
      </c>
      <c r="O130">
        <v>2401</v>
      </c>
      <c r="P130" t="s">
        <v>251</v>
      </c>
      <c r="Q130" s="56">
        <v>4424196291955710</v>
      </c>
      <c r="R130" s="53" t="s">
        <v>431</v>
      </c>
      <c r="S130" s="64">
        <v>39073.789895833332</v>
      </c>
      <c r="T130" s="53" t="s">
        <v>431</v>
      </c>
      <c r="U130" s="65" t="s">
        <v>1135</v>
      </c>
      <c r="V130" s="53" t="s">
        <v>432</v>
      </c>
      <c r="X130" t="s">
        <v>245</v>
      </c>
      <c r="Y130" t="s">
        <v>1449</v>
      </c>
      <c r="Z130" t="s">
        <v>250</v>
      </c>
      <c r="AA130">
        <v>2401</v>
      </c>
      <c r="AB130" t="s">
        <v>251</v>
      </c>
      <c r="AC130" s="56">
        <v>4424194646737270</v>
      </c>
      <c r="AD130" s="53" t="s">
        <v>430</v>
      </c>
      <c r="AE130">
        <f t="shared" ref="AE130:AE150" ca="1" si="2">RANDBETWEEN(0,5)</f>
        <v>3</v>
      </c>
      <c r="AF130" t="s">
        <v>251</v>
      </c>
      <c r="AG130" s="64">
        <v>39073.789895833332</v>
      </c>
      <c r="AH130" s="53" t="s">
        <v>432</v>
      </c>
      <c r="AJ130" t="s">
        <v>245</v>
      </c>
      <c r="AK130" t="s">
        <v>1450</v>
      </c>
      <c r="AL130" t="s">
        <v>987</v>
      </c>
      <c r="AM130" t="s">
        <v>1451</v>
      </c>
      <c r="AN130">
        <v>130</v>
      </c>
      <c r="AO130" t="s">
        <v>1455</v>
      </c>
      <c r="AP130" s="53" t="s">
        <v>430</v>
      </c>
      <c r="AQ130">
        <v>2401</v>
      </c>
      <c r="AR130" t="s">
        <v>253</v>
      </c>
      <c r="AU130" t="s">
        <v>251</v>
      </c>
      <c r="AW130" t="s">
        <v>245</v>
      </c>
      <c r="AX130" t="s">
        <v>1458</v>
      </c>
      <c r="AY130" t="s">
        <v>865</v>
      </c>
      <c r="AZ130">
        <v>2401</v>
      </c>
      <c r="BA130" t="s">
        <v>249</v>
      </c>
      <c r="BB130">
        <v>2391</v>
      </c>
      <c r="BC130" t="s">
        <v>253</v>
      </c>
      <c r="BG130" t="s">
        <v>245</v>
      </c>
      <c r="BH130" t="s">
        <v>1459</v>
      </c>
      <c r="BI130" t="s">
        <v>247</v>
      </c>
      <c r="BJ130" t="s">
        <v>1460</v>
      </c>
      <c r="BK130" s="53" t="s">
        <v>431</v>
      </c>
      <c r="BL130" s="56">
        <v>4424196291955710</v>
      </c>
      <c r="BM130" s="53" t="s">
        <v>431</v>
      </c>
      <c r="BN130" s="56">
        <v>4424195469346490</v>
      </c>
      <c r="BO130" s="53" t="s">
        <v>430</v>
      </c>
      <c r="BP130">
        <v>0</v>
      </c>
      <c r="BQ130" t="s">
        <v>253</v>
      </c>
    </row>
    <row r="131" spans="1:69" x14ac:dyDescent="0.25">
      <c r="A131" t="s">
        <v>245</v>
      </c>
      <c r="B131" t="s">
        <v>1133</v>
      </c>
      <c r="C131" t="s">
        <v>247</v>
      </c>
      <c r="D131" s="56">
        <v>4424197114564930</v>
      </c>
      <c r="E131" s="53" t="s">
        <v>431</v>
      </c>
      <c r="F131" s="56">
        <v>4424196291955710</v>
      </c>
      <c r="G131" s="53" t="s">
        <v>431</v>
      </c>
      <c r="H131" t="s">
        <v>1131</v>
      </c>
      <c r="I131" s="53" t="s">
        <v>432</v>
      </c>
      <c r="L131" t="s">
        <v>245</v>
      </c>
      <c r="M131" t="s">
        <v>1134</v>
      </c>
      <c r="N131" t="s">
        <v>250</v>
      </c>
      <c r="O131">
        <v>2411</v>
      </c>
      <c r="P131" t="s">
        <v>251</v>
      </c>
      <c r="Q131" s="56">
        <v>4424197114564930</v>
      </c>
      <c r="R131" s="53" t="s">
        <v>431</v>
      </c>
      <c r="S131" s="64">
        <v>39106.912615740737</v>
      </c>
      <c r="T131" s="53" t="s">
        <v>431</v>
      </c>
      <c r="U131" s="65" t="s">
        <v>1135</v>
      </c>
      <c r="V131" s="53" t="s">
        <v>432</v>
      </c>
      <c r="X131" t="s">
        <v>245</v>
      </c>
      <c r="Y131" t="s">
        <v>1449</v>
      </c>
      <c r="Z131" t="s">
        <v>250</v>
      </c>
      <c r="AA131">
        <v>2411</v>
      </c>
      <c r="AB131" t="s">
        <v>251</v>
      </c>
      <c r="AC131" s="56">
        <v>4424195469346490</v>
      </c>
      <c r="AD131" s="53" t="s">
        <v>430</v>
      </c>
      <c r="AE131">
        <f t="shared" ca="1" si="2"/>
        <v>3</v>
      </c>
      <c r="AF131" t="s">
        <v>251</v>
      </c>
      <c r="AG131" s="64">
        <v>39106.912615740737</v>
      </c>
      <c r="AH131" s="53" t="s">
        <v>432</v>
      </c>
      <c r="AJ131" t="s">
        <v>245</v>
      </c>
      <c r="AK131" t="s">
        <v>1450</v>
      </c>
      <c r="AL131" t="s">
        <v>987</v>
      </c>
      <c r="AM131" t="s">
        <v>1451</v>
      </c>
      <c r="AN131">
        <v>131</v>
      </c>
      <c r="AO131" t="s">
        <v>1456</v>
      </c>
      <c r="AP131" s="53" t="s">
        <v>430</v>
      </c>
      <c r="AQ131">
        <v>2411</v>
      </c>
      <c r="AR131" t="s">
        <v>253</v>
      </c>
      <c r="AU131" t="s">
        <v>251</v>
      </c>
      <c r="AW131" t="s">
        <v>245</v>
      </c>
      <c r="AX131" t="s">
        <v>1458</v>
      </c>
      <c r="AY131" t="s">
        <v>865</v>
      </c>
      <c r="AZ131">
        <v>2411</v>
      </c>
      <c r="BA131" t="s">
        <v>249</v>
      </c>
      <c r="BB131">
        <v>2401</v>
      </c>
      <c r="BC131" t="s">
        <v>253</v>
      </c>
      <c r="BG131" t="s">
        <v>245</v>
      </c>
      <c r="BH131" t="s">
        <v>1459</v>
      </c>
      <c r="BI131" t="s">
        <v>247</v>
      </c>
      <c r="BJ131" t="s">
        <v>1485</v>
      </c>
      <c r="BK131" s="53" t="s">
        <v>431</v>
      </c>
      <c r="BL131" s="56">
        <v>4424197114564930</v>
      </c>
      <c r="BM131" s="53" t="s">
        <v>431</v>
      </c>
      <c r="BN131" s="56">
        <v>4424196291955710</v>
      </c>
      <c r="BO131" s="53" t="s">
        <v>430</v>
      </c>
      <c r="BP131">
        <v>1</v>
      </c>
      <c r="BQ131" t="s">
        <v>253</v>
      </c>
    </row>
    <row r="132" spans="1:69" x14ac:dyDescent="0.25">
      <c r="A132" t="s">
        <v>245</v>
      </c>
      <c r="B132" t="s">
        <v>1133</v>
      </c>
      <c r="C132" t="s">
        <v>247</v>
      </c>
      <c r="D132" s="56">
        <v>4424197937174150</v>
      </c>
      <c r="E132" s="53" t="s">
        <v>431</v>
      </c>
      <c r="F132" s="56">
        <v>4424197114564930</v>
      </c>
      <c r="G132" s="53" t="s">
        <v>431</v>
      </c>
      <c r="H132" t="s">
        <v>1132</v>
      </c>
      <c r="I132" s="53" t="s">
        <v>432</v>
      </c>
      <c r="L132" t="s">
        <v>245</v>
      </c>
      <c r="M132" t="s">
        <v>1134</v>
      </c>
      <c r="N132" t="s">
        <v>250</v>
      </c>
      <c r="O132">
        <v>2421</v>
      </c>
      <c r="P132" t="s">
        <v>251</v>
      </c>
      <c r="Q132" s="56">
        <v>4424197937174150</v>
      </c>
      <c r="R132" s="53" t="s">
        <v>431</v>
      </c>
      <c r="S132" s="64">
        <v>39140.03533564815</v>
      </c>
      <c r="T132" s="53" t="s">
        <v>431</v>
      </c>
      <c r="U132" s="65" t="s">
        <v>1135</v>
      </c>
      <c r="V132" s="53" t="s">
        <v>432</v>
      </c>
      <c r="X132" t="s">
        <v>245</v>
      </c>
      <c r="Y132" t="s">
        <v>1449</v>
      </c>
      <c r="Z132" t="s">
        <v>250</v>
      </c>
      <c r="AA132">
        <v>2421</v>
      </c>
      <c r="AB132" t="s">
        <v>251</v>
      </c>
      <c r="AC132" s="56">
        <v>4424196291955710</v>
      </c>
      <c r="AD132" s="53" t="s">
        <v>430</v>
      </c>
      <c r="AE132">
        <f t="shared" ca="1" si="2"/>
        <v>3</v>
      </c>
      <c r="AF132" t="s">
        <v>251</v>
      </c>
      <c r="AG132" s="64">
        <v>39140.03533564815</v>
      </c>
      <c r="AH132" s="53" t="s">
        <v>432</v>
      </c>
      <c r="AJ132" t="s">
        <v>245</v>
      </c>
      <c r="AK132" t="s">
        <v>1450</v>
      </c>
      <c r="AL132" t="s">
        <v>987</v>
      </c>
      <c r="AM132" t="s">
        <v>1451</v>
      </c>
      <c r="AN132">
        <v>132</v>
      </c>
      <c r="AO132" t="s">
        <v>1457</v>
      </c>
      <c r="AP132" s="53" t="s">
        <v>430</v>
      </c>
      <c r="AQ132">
        <v>2421</v>
      </c>
      <c r="AR132" t="s">
        <v>253</v>
      </c>
      <c r="AU132" t="s">
        <v>251</v>
      </c>
      <c r="AW132" t="s">
        <v>245</v>
      </c>
      <c r="AX132" t="s">
        <v>1458</v>
      </c>
      <c r="AY132" t="s">
        <v>865</v>
      </c>
      <c r="AZ132">
        <v>2421</v>
      </c>
      <c r="BA132" t="s">
        <v>249</v>
      </c>
      <c r="BB132">
        <v>2411</v>
      </c>
      <c r="BC132" t="s">
        <v>253</v>
      </c>
      <c r="BG132" t="s">
        <v>245</v>
      </c>
      <c r="BH132" t="s">
        <v>1459</v>
      </c>
      <c r="BI132" t="s">
        <v>247</v>
      </c>
      <c r="BJ132" t="s">
        <v>1484</v>
      </c>
      <c r="BK132" s="53" t="s">
        <v>431</v>
      </c>
      <c r="BL132" s="56">
        <v>4424197937174150</v>
      </c>
      <c r="BM132" s="53" t="s">
        <v>431</v>
      </c>
      <c r="BN132" s="56">
        <v>4424197114564930</v>
      </c>
      <c r="BO132" s="53" t="s">
        <v>430</v>
      </c>
      <c r="BP132">
        <v>0</v>
      </c>
      <c r="BQ132" t="s">
        <v>253</v>
      </c>
    </row>
    <row r="133" spans="1:69" x14ac:dyDescent="0.25">
      <c r="A133" t="s">
        <v>245</v>
      </c>
      <c r="B133" t="s">
        <v>1133</v>
      </c>
      <c r="C133" t="s">
        <v>247</v>
      </c>
      <c r="D133" s="56">
        <v>4424198759783370</v>
      </c>
      <c r="E133" s="53" t="s">
        <v>431</v>
      </c>
      <c r="F133" s="56">
        <v>4424197937174150</v>
      </c>
      <c r="G133" s="53" t="s">
        <v>431</v>
      </c>
      <c r="H133" t="s">
        <v>1130</v>
      </c>
      <c r="I133" s="53" t="s">
        <v>432</v>
      </c>
      <c r="L133" t="s">
        <v>245</v>
      </c>
      <c r="M133" t="s">
        <v>1134</v>
      </c>
      <c r="N133" t="s">
        <v>250</v>
      </c>
      <c r="O133">
        <v>2431</v>
      </c>
      <c r="P133" t="s">
        <v>251</v>
      </c>
      <c r="Q133" s="56">
        <v>4424198759783370</v>
      </c>
      <c r="R133" s="53" t="s">
        <v>431</v>
      </c>
      <c r="S133" s="64">
        <v>39173.158055555556</v>
      </c>
      <c r="T133" s="53" t="s">
        <v>431</v>
      </c>
      <c r="U133" s="65" t="s">
        <v>1135</v>
      </c>
      <c r="V133" s="53" t="s">
        <v>432</v>
      </c>
      <c r="X133" t="s">
        <v>245</v>
      </c>
      <c r="Y133" t="s">
        <v>1449</v>
      </c>
      <c r="Z133" t="s">
        <v>250</v>
      </c>
      <c r="AA133">
        <v>2431</v>
      </c>
      <c r="AB133" t="s">
        <v>251</v>
      </c>
      <c r="AC133" s="56">
        <v>4424197114564930</v>
      </c>
      <c r="AD133" s="53" t="s">
        <v>430</v>
      </c>
      <c r="AE133">
        <f t="shared" ca="1" si="2"/>
        <v>5</v>
      </c>
      <c r="AF133" t="s">
        <v>251</v>
      </c>
      <c r="AG133" s="64">
        <v>39173.158055555556</v>
      </c>
      <c r="AH133" s="53" t="s">
        <v>432</v>
      </c>
      <c r="AJ133" t="s">
        <v>245</v>
      </c>
      <c r="AK133" t="s">
        <v>1450</v>
      </c>
      <c r="AL133" t="s">
        <v>987</v>
      </c>
      <c r="AM133" t="s">
        <v>1451</v>
      </c>
      <c r="AN133">
        <v>133</v>
      </c>
      <c r="AO133" t="s">
        <v>1452</v>
      </c>
      <c r="AP133" s="53" t="s">
        <v>430</v>
      </c>
      <c r="AQ133">
        <v>2431</v>
      </c>
      <c r="AR133" t="s">
        <v>253</v>
      </c>
      <c r="AU133" t="s">
        <v>251</v>
      </c>
      <c r="AW133" t="s">
        <v>245</v>
      </c>
      <c r="AX133" t="s">
        <v>1458</v>
      </c>
      <c r="AY133" t="s">
        <v>865</v>
      </c>
      <c r="AZ133">
        <v>2431</v>
      </c>
      <c r="BA133" t="s">
        <v>249</v>
      </c>
      <c r="BB133">
        <v>2421</v>
      </c>
      <c r="BC133" t="s">
        <v>253</v>
      </c>
      <c r="BG133" t="s">
        <v>245</v>
      </c>
      <c r="BH133" t="s">
        <v>1459</v>
      </c>
      <c r="BI133" t="s">
        <v>247</v>
      </c>
      <c r="BJ133" t="s">
        <v>1483</v>
      </c>
      <c r="BK133" s="53" t="s">
        <v>431</v>
      </c>
      <c r="BL133" s="56">
        <v>4424198759783370</v>
      </c>
      <c r="BM133" s="53" t="s">
        <v>431</v>
      </c>
      <c r="BN133" s="56">
        <v>4424197937174150</v>
      </c>
      <c r="BO133" s="53" t="s">
        <v>430</v>
      </c>
      <c r="BP133">
        <v>1</v>
      </c>
      <c r="BQ133" t="s">
        <v>253</v>
      </c>
    </row>
    <row r="134" spans="1:69" x14ac:dyDescent="0.25">
      <c r="A134" t="s">
        <v>245</v>
      </c>
      <c r="B134" t="s">
        <v>1133</v>
      </c>
      <c r="C134" t="s">
        <v>247</v>
      </c>
      <c r="D134" s="56">
        <v>4424199582392590</v>
      </c>
      <c r="E134" s="53" t="s">
        <v>431</v>
      </c>
      <c r="F134" s="56">
        <v>4424198759783370</v>
      </c>
      <c r="G134" s="53" t="s">
        <v>431</v>
      </c>
      <c r="H134" t="s">
        <v>1130</v>
      </c>
      <c r="I134" s="53" t="s">
        <v>432</v>
      </c>
      <c r="L134" t="s">
        <v>245</v>
      </c>
      <c r="M134" t="s">
        <v>1134</v>
      </c>
      <c r="N134" t="s">
        <v>250</v>
      </c>
      <c r="O134">
        <v>2441</v>
      </c>
      <c r="P134" t="s">
        <v>251</v>
      </c>
      <c r="Q134" s="56">
        <v>4424199582392590</v>
      </c>
      <c r="R134" s="53" t="s">
        <v>431</v>
      </c>
      <c r="S134" s="64">
        <v>39206.280775462961</v>
      </c>
      <c r="T134" s="53" t="s">
        <v>431</v>
      </c>
      <c r="U134" s="65" t="s">
        <v>1135</v>
      </c>
      <c r="V134" s="53" t="s">
        <v>432</v>
      </c>
      <c r="X134" t="s">
        <v>245</v>
      </c>
      <c r="Y134" t="s">
        <v>1449</v>
      </c>
      <c r="Z134" t="s">
        <v>250</v>
      </c>
      <c r="AA134">
        <v>2151</v>
      </c>
      <c r="AB134" t="s">
        <v>251</v>
      </c>
      <c r="AC134" s="56">
        <v>4424197937174150</v>
      </c>
      <c r="AD134" s="53" t="s">
        <v>430</v>
      </c>
      <c r="AE134">
        <f t="shared" ca="1" si="2"/>
        <v>3</v>
      </c>
      <c r="AF134" t="s">
        <v>251</v>
      </c>
      <c r="AG134" s="64">
        <v>39206.280775462961</v>
      </c>
      <c r="AH134" s="53" t="s">
        <v>432</v>
      </c>
      <c r="AJ134" t="s">
        <v>245</v>
      </c>
      <c r="AK134" t="s">
        <v>1450</v>
      </c>
      <c r="AL134" t="s">
        <v>987</v>
      </c>
      <c r="AM134" t="s">
        <v>1451</v>
      </c>
      <c r="AN134">
        <v>134</v>
      </c>
      <c r="AO134" t="s">
        <v>1453</v>
      </c>
      <c r="AP134" s="53" t="s">
        <v>430</v>
      </c>
      <c r="AQ134">
        <v>2151</v>
      </c>
      <c r="AR134" t="s">
        <v>253</v>
      </c>
      <c r="AU134" t="s">
        <v>251</v>
      </c>
      <c r="AW134" t="s">
        <v>245</v>
      </c>
      <c r="AX134" t="s">
        <v>1458</v>
      </c>
      <c r="AY134" t="s">
        <v>865</v>
      </c>
      <c r="AZ134">
        <v>2151</v>
      </c>
      <c r="BA134" t="s">
        <v>249</v>
      </c>
      <c r="BB134">
        <v>2431</v>
      </c>
      <c r="BC134" t="s">
        <v>253</v>
      </c>
      <c r="BG134" t="s">
        <v>245</v>
      </c>
      <c r="BH134" t="s">
        <v>1459</v>
      </c>
      <c r="BI134" t="s">
        <v>247</v>
      </c>
      <c r="BJ134" t="s">
        <v>1482</v>
      </c>
      <c r="BK134" s="53" t="s">
        <v>431</v>
      </c>
      <c r="BL134" s="56">
        <v>4424199582392590</v>
      </c>
      <c r="BM134" s="53" t="s">
        <v>431</v>
      </c>
      <c r="BN134" s="56">
        <v>4424198759783370</v>
      </c>
      <c r="BO134" s="53" t="s">
        <v>430</v>
      </c>
      <c r="BP134">
        <v>0</v>
      </c>
      <c r="BQ134" t="s">
        <v>253</v>
      </c>
    </row>
    <row r="135" spans="1:69" x14ac:dyDescent="0.25">
      <c r="A135" t="s">
        <v>245</v>
      </c>
      <c r="B135" t="s">
        <v>1133</v>
      </c>
      <c r="C135" t="s">
        <v>247</v>
      </c>
      <c r="D135" s="56">
        <v>4424200405001810</v>
      </c>
      <c r="E135" s="53" t="s">
        <v>431</v>
      </c>
      <c r="F135" s="56">
        <v>4424199582392590</v>
      </c>
      <c r="G135" s="53" t="s">
        <v>431</v>
      </c>
      <c r="H135" t="s">
        <v>1130</v>
      </c>
      <c r="I135" s="53" t="s">
        <v>432</v>
      </c>
      <c r="L135" t="s">
        <v>245</v>
      </c>
      <c r="M135" t="s">
        <v>1134</v>
      </c>
      <c r="N135" t="s">
        <v>250</v>
      </c>
      <c r="O135">
        <v>2451</v>
      </c>
      <c r="P135" t="s">
        <v>251</v>
      </c>
      <c r="Q135" s="56">
        <v>4424200405001810</v>
      </c>
      <c r="R135" s="53" t="s">
        <v>431</v>
      </c>
      <c r="S135" s="64">
        <v>39239.403495370374</v>
      </c>
      <c r="T135" s="53" t="s">
        <v>431</v>
      </c>
      <c r="U135" s="65" t="s">
        <v>1135</v>
      </c>
      <c r="V135" s="53" t="s">
        <v>432</v>
      </c>
      <c r="X135" t="s">
        <v>245</v>
      </c>
      <c r="Y135" t="s">
        <v>1449</v>
      </c>
      <c r="Z135" t="s">
        <v>250</v>
      </c>
      <c r="AA135">
        <v>2161</v>
      </c>
      <c r="AB135" t="s">
        <v>251</v>
      </c>
      <c r="AC135" s="56">
        <v>4424198759783370</v>
      </c>
      <c r="AD135" s="53" t="s">
        <v>430</v>
      </c>
      <c r="AE135">
        <f t="shared" ca="1" si="2"/>
        <v>5</v>
      </c>
      <c r="AF135" t="s">
        <v>251</v>
      </c>
      <c r="AG135" s="64">
        <v>39239.403495370374</v>
      </c>
      <c r="AH135" s="53" t="s">
        <v>432</v>
      </c>
      <c r="AJ135" t="s">
        <v>245</v>
      </c>
      <c r="AK135" t="s">
        <v>1450</v>
      </c>
      <c r="AL135" t="s">
        <v>987</v>
      </c>
      <c r="AM135" t="s">
        <v>1451</v>
      </c>
      <c r="AN135">
        <v>135</v>
      </c>
      <c r="AO135" t="s">
        <v>1454</v>
      </c>
      <c r="AP135" s="53" t="s">
        <v>430</v>
      </c>
      <c r="AQ135">
        <v>2161</v>
      </c>
      <c r="AR135" t="s">
        <v>253</v>
      </c>
      <c r="AU135" t="s">
        <v>251</v>
      </c>
      <c r="AW135" t="s">
        <v>245</v>
      </c>
      <c r="AX135" t="s">
        <v>1458</v>
      </c>
      <c r="AY135" t="s">
        <v>865</v>
      </c>
      <c r="AZ135">
        <v>2161</v>
      </c>
      <c r="BA135" t="s">
        <v>249</v>
      </c>
      <c r="BB135">
        <v>2441</v>
      </c>
      <c r="BC135" t="s">
        <v>253</v>
      </c>
      <c r="BG135" t="s">
        <v>245</v>
      </c>
      <c r="BH135" t="s">
        <v>1459</v>
      </c>
      <c r="BI135" t="s">
        <v>247</v>
      </c>
      <c r="BJ135" t="s">
        <v>1481</v>
      </c>
      <c r="BK135" s="53" t="s">
        <v>431</v>
      </c>
      <c r="BL135" s="56">
        <v>4424200405001810</v>
      </c>
      <c r="BM135" s="53" t="s">
        <v>431</v>
      </c>
      <c r="BN135" s="56">
        <v>4424199582392590</v>
      </c>
      <c r="BO135" s="53" t="s">
        <v>430</v>
      </c>
      <c r="BP135">
        <v>1</v>
      </c>
      <c r="BQ135" t="s">
        <v>253</v>
      </c>
    </row>
    <row r="136" spans="1:69" x14ac:dyDescent="0.25">
      <c r="A136" t="s">
        <v>245</v>
      </c>
      <c r="B136" t="s">
        <v>1133</v>
      </c>
      <c r="C136" t="s">
        <v>247</v>
      </c>
      <c r="D136" s="56">
        <v>4424201227611030</v>
      </c>
      <c r="E136" s="53" t="s">
        <v>431</v>
      </c>
      <c r="F136" s="56">
        <v>4424200405001810</v>
      </c>
      <c r="G136" s="53" t="s">
        <v>431</v>
      </c>
      <c r="H136" t="s">
        <v>1131</v>
      </c>
      <c r="I136" s="53" t="s">
        <v>432</v>
      </c>
      <c r="L136" t="s">
        <v>245</v>
      </c>
      <c r="M136" t="s">
        <v>1134</v>
      </c>
      <c r="N136" t="s">
        <v>250</v>
      </c>
      <c r="O136">
        <v>2461</v>
      </c>
      <c r="P136" t="s">
        <v>251</v>
      </c>
      <c r="Q136" s="56">
        <v>4424201227611030</v>
      </c>
      <c r="R136" s="53" t="s">
        <v>431</v>
      </c>
      <c r="S136" s="64">
        <v>39272.52621527778</v>
      </c>
      <c r="T136" s="53" t="s">
        <v>431</v>
      </c>
      <c r="U136" s="65" t="s">
        <v>1135</v>
      </c>
      <c r="V136" s="53" t="s">
        <v>432</v>
      </c>
      <c r="X136" t="s">
        <v>245</v>
      </c>
      <c r="Y136" t="s">
        <v>1449</v>
      </c>
      <c r="Z136" t="s">
        <v>250</v>
      </c>
      <c r="AA136">
        <v>2171</v>
      </c>
      <c r="AB136" t="s">
        <v>251</v>
      </c>
      <c r="AC136" s="56">
        <v>4424199582392590</v>
      </c>
      <c r="AD136" s="53" t="s">
        <v>430</v>
      </c>
      <c r="AE136">
        <f t="shared" ca="1" si="2"/>
        <v>3</v>
      </c>
      <c r="AF136" t="s">
        <v>251</v>
      </c>
      <c r="AG136" s="64">
        <v>39272.52621527778</v>
      </c>
      <c r="AH136" s="53" t="s">
        <v>432</v>
      </c>
      <c r="AJ136" t="s">
        <v>245</v>
      </c>
      <c r="AK136" t="s">
        <v>1450</v>
      </c>
      <c r="AL136" t="s">
        <v>987</v>
      </c>
      <c r="AM136" t="s">
        <v>1451</v>
      </c>
      <c r="AN136">
        <v>136</v>
      </c>
      <c r="AO136" t="s">
        <v>1455</v>
      </c>
      <c r="AP136" s="53" t="s">
        <v>430</v>
      </c>
      <c r="AQ136">
        <v>2171</v>
      </c>
      <c r="AR136" t="s">
        <v>253</v>
      </c>
      <c r="AU136" t="s">
        <v>251</v>
      </c>
      <c r="AW136" t="s">
        <v>245</v>
      </c>
      <c r="AX136" t="s">
        <v>1458</v>
      </c>
      <c r="AY136" t="s">
        <v>865</v>
      </c>
      <c r="AZ136">
        <v>2171</v>
      </c>
      <c r="BA136" t="s">
        <v>249</v>
      </c>
      <c r="BB136">
        <v>2451</v>
      </c>
      <c r="BC136" t="s">
        <v>253</v>
      </c>
      <c r="BG136" t="s">
        <v>245</v>
      </c>
      <c r="BH136" t="s">
        <v>1459</v>
      </c>
      <c r="BI136" t="s">
        <v>247</v>
      </c>
      <c r="BJ136" t="s">
        <v>1480</v>
      </c>
      <c r="BK136" s="53" t="s">
        <v>431</v>
      </c>
      <c r="BL136" s="56">
        <v>4424201227611030</v>
      </c>
      <c r="BM136" s="53" t="s">
        <v>431</v>
      </c>
      <c r="BN136" s="56">
        <v>4424200405001810</v>
      </c>
      <c r="BO136" s="53" t="s">
        <v>430</v>
      </c>
      <c r="BP136">
        <v>0</v>
      </c>
      <c r="BQ136" t="s">
        <v>253</v>
      </c>
    </row>
    <row r="137" spans="1:69" x14ac:dyDescent="0.25">
      <c r="A137" t="s">
        <v>245</v>
      </c>
      <c r="B137" t="s">
        <v>1133</v>
      </c>
      <c r="C137" t="s">
        <v>247</v>
      </c>
      <c r="D137" s="56">
        <v>4424202050220250</v>
      </c>
      <c r="E137" s="53" t="s">
        <v>431</v>
      </c>
      <c r="F137" s="56">
        <v>4424201227611030</v>
      </c>
      <c r="G137" s="53" t="s">
        <v>431</v>
      </c>
      <c r="H137" t="s">
        <v>1131</v>
      </c>
      <c r="I137" s="53" t="s">
        <v>432</v>
      </c>
      <c r="L137" t="s">
        <v>245</v>
      </c>
      <c r="M137" t="s">
        <v>1134</v>
      </c>
      <c r="N137" t="s">
        <v>250</v>
      </c>
      <c r="O137">
        <v>2471</v>
      </c>
      <c r="P137" t="s">
        <v>251</v>
      </c>
      <c r="Q137" s="56">
        <v>4424202050220250</v>
      </c>
      <c r="R137" s="53" t="s">
        <v>431</v>
      </c>
      <c r="S137" s="64">
        <v>39305.648935185185</v>
      </c>
      <c r="T137" s="53" t="s">
        <v>431</v>
      </c>
      <c r="U137" s="65" t="s">
        <v>1135</v>
      </c>
      <c r="V137" s="53" t="s">
        <v>432</v>
      </c>
      <c r="X137" t="s">
        <v>245</v>
      </c>
      <c r="Y137" t="s">
        <v>1449</v>
      </c>
      <c r="Z137" t="s">
        <v>250</v>
      </c>
      <c r="AA137">
        <v>2181</v>
      </c>
      <c r="AB137" t="s">
        <v>251</v>
      </c>
      <c r="AC137" s="56">
        <v>4424200405001810</v>
      </c>
      <c r="AD137" s="53" t="s">
        <v>430</v>
      </c>
      <c r="AE137">
        <f t="shared" ca="1" si="2"/>
        <v>0</v>
      </c>
      <c r="AF137" t="s">
        <v>251</v>
      </c>
      <c r="AG137" s="64">
        <v>39305.648935185185</v>
      </c>
      <c r="AH137" s="53" t="s">
        <v>432</v>
      </c>
      <c r="AJ137" t="s">
        <v>245</v>
      </c>
      <c r="AK137" t="s">
        <v>1450</v>
      </c>
      <c r="AL137" t="s">
        <v>987</v>
      </c>
      <c r="AM137" t="s">
        <v>1451</v>
      </c>
      <c r="AN137">
        <v>137</v>
      </c>
      <c r="AO137" t="s">
        <v>1456</v>
      </c>
      <c r="AP137" s="53" t="s">
        <v>430</v>
      </c>
      <c r="AQ137">
        <v>2181</v>
      </c>
      <c r="AR137" t="s">
        <v>253</v>
      </c>
      <c r="AU137" t="s">
        <v>251</v>
      </c>
      <c r="AW137" t="s">
        <v>245</v>
      </c>
      <c r="AX137" t="s">
        <v>1458</v>
      </c>
      <c r="AY137" t="s">
        <v>865</v>
      </c>
      <c r="AZ137">
        <v>2181</v>
      </c>
      <c r="BA137" t="s">
        <v>249</v>
      </c>
      <c r="BB137">
        <v>2461</v>
      </c>
      <c r="BC137" t="s">
        <v>253</v>
      </c>
      <c r="BG137" t="s">
        <v>245</v>
      </c>
      <c r="BH137" t="s">
        <v>1459</v>
      </c>
      <c r="BI137" t="s">
        <v>247</v>
      </c>
      <c r="BJ137" t="s">
        <v>1479</v>
      </c>
      <c r="BK137" s="53" t="s">
        <v>431</v>
      </c>
      <c r="BL137" s="56">
        <v>4424202050220250</v>
      </c>
      <c r="BM137" s="53" t="s">
        <v>431</v>
      </c>
      <c r="BN137" s="56">
        <v>4424201227611030</v>
      </c>
      <c r="BO137" s="53" t="s">
        <v>430</v>
      </c>
      <c r="BP137">
        <v>1</v>
      </c>
      <c r="BQ137" t="s">
        <v>253</v>
      </c>
    </row>
    <row r="138" spans="1:69" x14ac:dyDescent="0.25">
      <c r="A138" t="s">
        <v>245</v>
      </c>
      <c r="B138" t="s">
        <v>1133</v>
      </c>
      <c r="C138" t="s">
        <v>247</v>
      </c>
      <c r="D138" s="56">
        <v>4424202872829470</v>
      </c>
      <c r="E138" s="53" t="s">
        <v>431</v>
      </c>
      <c r="F138" s="56">
        <v>4424202050220250</v>
      </c>
      <c r="G138" s="53" t="s">
        <v>431</v>
      </c>
      <c r="H138" t="s">
        <v>1132</v>
      </c>
      <c r="I138" s="53" t="s">
        <v>432</v>
      </c>
      <c r="L138" t="s">
        <v>245</v>
      </c>
      <c r="M138" t="s">
        <v>1134</v>
      </c>
      <c r="N138" t="s">
        <v>250</v>
      </c>
      <c r="O138">
        <v>2481</v>
      </c>
      <c r="P138" t="s">
        <v>251</v>
      </c>
      <c r="Q138" s="56">
        <v>4424202872829470</v>
      </c>
      <c r="R138" s="53" t="s">
        <v>431</v>
      </c>
      <c r="S138" s="64">
        <v>39338.771655092591</v>
      </c>
      <c r="T138" s="53" t="s">
        <v>431</v>
      </c>
      <c r="U138" s="65" t="s">
        <v>1135</v>
      </c>
      <c r="V138" s="53" t="s">
        <v>432</v>
      </c>
      <c r="X138" t="s">
        <v>245</v>
      </c>
      <c r="Y138" t="s">
        <v>1449</v>
      </c>
      <c r="Z138" t="s">
        <v>250</v>
      </c>
      <c r="AA138">
        <v>2191</v>
      </c>
      <c r="AB138" t="s">
        <v>251</v>
      </c>
      <c r="AC138" s="56">
        <v>4424201227611030</v>
      </c>
      <c r="AD138" s="53" t="s">
        <v>430</v>
      </c>
      <c r="AE138">
        <f t="shared" ca="1" si="2"/>
        <v>3</v>
      </c>
      <c r="AF138" t="s">
        <v>251</v>
      </c>
      <c r="AG138" s="64">
        <v>39338.771655092591</v>
      </c>
      <c r="AH138" s="53" t="s">
        <v>432</v>
      </c>
      <c r="AJ138" t="s">
        <v>245</v>
      </c>
      <c r="AK138" t="s">
        <v>1450</v>
      </c>
      <c r="AL138" t="s">
        <v>987</v>
      </c>
      <c r="AM138" t="s">
        <v>1451</v>
      </c>
      <c r="AN138">
        <v>138</v>
      </c>
      <c r="AO138" t="s">
        <v>1457</v>
      </c>
      <c r="AP138" s="53" t="s">
        <v>430</v>
      </c>
      <c r="AQ138">
        <v>2191</v>
      </c>
      <c r="AR138" t="s">
        <v>253</v>
      </c>
      <c r="AU138" t="s">
        <v>251</v>
      </c>
      <c r="AW138" t="s">
        <v>245</v>
      </c>
      <c r="AX138" t="s">
        <v>1458</v>
      </c>
      <c r="AY138" t="s">
        <v>865</v>
      </c>
      <c r="AZ138">
        <v>2191</v>
      </c>
      <c r="BA138" t="s">
        <v>249</v>
      </c>
      <c r="BB138">
        <v>2471</v>
      </c>
      <c r="BC138" t="s">
        <v>253</v>
      </c>
      <c r="BG138" t="s">
        <v>245</v>
      </c>
      <c r="BH138" t="s">
        <v>1459</v>
      </c>
      <c r="BI138" t="s">
        <v>247</v>
      </c>
      <c r="BJ138" t="s">
        <v>1478</v>
      </c>
      <c r="BK138" s="53" t="s">
        <v>431</v>
      </c>
      <c r="BL138" s="56">
        <v>4424202872829470</v>
      </c>
      <c r="BM138" s="53" t="s">
        <v>431</v>
      </c>
      <c r="BN138" s="56">
        <v>4424202050220250</v>
      </c>
      <c r="BO138" s="53" t="s">
        <v>430</v>
      </c>
      <c r="BP138">
        <v>0</v>
      </c>
      <c r="BQ138" t="s">
        <v>253</v>
      </c>
    </row>
    <row r="139" spans="1:69" x14ac:dyDescent="0.25">
      <c r="A139" t="s">
        <v>245</v>
      </c>
      <c r="B139" t="s">
        <v>1133</v>
      </c>
      <c r="C139" t="s">
        <v>247</v>
      </c>
      <c r="D139" s="56">
        <v>4424189711081950</v>
      </c>
      <c r="E139" s="53" t="s">
        <v>431</v>
      </c>
      <c r="F139" s="56">
        <v>4424202872829470</v>
      </c>
      <c r="G139" s="53" t="s">
        <v>431</v>
      </c>
      <c r="H139" t="s">
        <v>1130</v>
      </c>
      <c r="I139" s="53" t="s">
        <v>432</v>
      </c>
      <c r="L139" t="s">
        <v>245</v>
      </c>
      <c r="M139" t="s">
        <v>1134</v>
      </c>
      <c r="N139" t="s">
        <v>250</v>
      </c>
      <c r="O139">
        <v>2491</v>
      </c>
      <c r="P139" t="s">
        <v>251</v>
      </c>
      <c r="Q139" s="56">
        <v>4424189711081950</v>
      </c>
      <c r="R139" s="53" t="s">
        <v>431</v>
      </c>
      <c r="S139" s="64">
        <v>39371.894375000003</v>
      </c>
      <c r="T139" s="53" t="s">
        <v>431</v>
      </c>
      <c r="U139" s="65" t="s">
        <v>1135</v>
      </c>
      <c r="V139" s="53" t="s">
        <v>432</v>
      </c>
      <c r="X139" t="s">
        <v>245</v>
      </c>
      <c r="Y139" t="s">
        <v>1449</v>
      </c>
      <c r="Z139" t="s">
        <v>250</v>
      </c>
      <c r="AA139">
        <v>2201</v>
      </c>
      <c r="AB139" t="s">
        <v>251</v>
      </c>
      <c r="AC139" s="56">
        <v>4424202050220250</v>
      </c>
      <c r="AD139" s="53" t="s">
        <v>430</v>
      </c>
      <c r="AE139">
        <f t="shared" ca="1" si="2"/>
        <v>5</v>
      </c>
      <c r="AF139" t="s">
        <v>251</v>
      </c>
      <c r="AG139" s="64">
        <v>39371.894375000003</v>
      </c>
      <c r="AH139" s="53" t="s">
        <v>432</v>
      </c>
      <c r="AJ139" t="s">
        <v>245</v>
      </c>
      <c r="AK139" t="s">
        <v>1450</v>
      </c>
      <c r="AL139" t="s">
        <v>987</v>
      </c>
      <c r="AM139" t="s">
        <v>1451</v>
      </c>
      <c r="AN139">
        <v>139</v>
      </c>
      <c r="AO139" t="s">
        <v>1452</v>
      </c>
      <c r="AP139" s="53" t="s">
        <v>430</v>
      </c>
      <c r="AQ139">
        <v>2201</v>
      </c>
      <c r="AR139" t="s">
        <v>253</v>
      </c>
      <c r="AU139" t="s">
        <v>251</v>
      </c>
      <c r="AW139" t="s">
        <v>245</v>
      </c>
      <c r="AX139" t="s">
        <v>1458</v>
      </c>
      <c r="AY139" t="s">
        <v>865</v>
      </c>
      <c r="AZ139">
        <v>2201</v>
      </c>
      <c r="BA139" t="s">
        <v>249</v>
      </c>
      <c r="BB139">
        <v>2481</v>
      </c>
      <c r="BC139" t="s">
        <v>253</v>
      </c>
      <c r="BG139" t="s">
        <v>245</v>
      </c>
      <c r="BH139" t="s">
        <v>1459</v>
      </c>
      <c r="BI139" t="s">
        <v>247</v>
      </c>
      <c r="BJ139" t="s">
        <v>1477</v>
      </c>
      <c r="BK139" s="53" t="s">
        <v>431</v>
      </c>
      <c r="BL139" s="56">
        <v>4424189711081950</v>
      </c>
      <c r="BM139" s="53" t="s">
        <v>431</v>
      </c>
      <c r="BN139" s="56">
        <v>4424202872829470</v>
      </c>
      <c r="BO139" s="53" t="s">
        <v>430</v>
      </c>
      <c r="BP139">
        <v>1</v>
      </c>
      <c r="BQ139" t="s">
        <v>253</v>
      </c>
    </row>
    <row r="140" spans="1:69" x14ac:dyDescent="0.25">
      <c r="A140" t="s">
        <v>245</v>
      </c>
      <c r="B140" t="s">
        <v>1133</v>
      </c>
      <c r="C140" t="s">
        <v>247</v>
      </c>
      <c r="D140" s="56">
        <v>4424190533691170</v>
      </c>
      <c r="E140" s="53" t="s">
        <v>431</v>
      </c>
      <c r="F140" s="56">
        <v>4424203695438690</v>
      </c>
      <c r="G140" s="53" t="s">
        <v>431</v>
      </c>
      <c r="H140" t="s">
        <v>1130</v>
      </c>
      <c r="I140" s="53" t="s">
        <v>432</v>
      </c>
      <c r="L140" t="s">
        <v>245</v>
      </c>
      <c r="M140" t="s">
        <v>1134</v>
      </c>
      <c r="N140" t="s">
        <v>250</v>
      </c>
      <c r="O140">
        <v>2501</v>
      </c>
      <c r="P140" t="s">
        <v>251</v>
      </c>
      <c r="Q140" s="56">
        <v>4424190533691170</v>
      </c>
      <c r="R140" s="53" t="s">
        <v>431</v>
      </c>
      <c r="S140" s="64">
        <v>39405.017094907409</v>
      </c>
      <c r="T140" s="53" t="s">
        <v>431</v>
      </c>
      <c r="U140" s="65" t="s">
        <v>1135</v>
      </c>
      <c r="V140" s="53" t="s">
        <v>432</v>
      </c>
      <c r="X140" t="s">
        <v>245</v>
      </c>
      <c r="Y140" t="s">
        <v>1449</v>
      </c>
      <c r="Z140" t="s">
        <v>250</v>
      </c>
      <c r="AA140">
        <v>2501</v>
      </c>
      <c r="AB140" t="s">
        <v>251</v>
      </c>
      <c r="AC140" s="56">
        <v>4424202872829470</v>
      </c>
      <c r="AD140" s="53" t="s">
        <v>430</v>
      </c>
      <c r="AE140">
        <f t="shared" ca="1" si="2"/>
        <v>3</v>
      </c>
      <c r="AF140" t="s">
        <v>251</v>
      </c>
      <c r="AG140" s="64">
        <v>39405.017094907409</v>
      </c>
      <c r="AH140" s="53" t="s">
        <v>432</v>
      </c>
      <c r="AJ140" t="s">
        <v>245</v>
      </c>
      <c r="AK140" t="s">
        <v>1450</v>
      </c>
      <c r="AL140" t="s">
        <v>987</v>
      </c>
      <c r="AM140" t="s">
        <v>1451</v>
      </c>
      <c r="AN140">
        <v>140</v>
      </c>
      <c r="AO140" t="s">
        <v>1453</v>
      </c>
      <c r="AP140" s="53" t="s">
        <v>430</v>
      </c>
      <c r="AQ140">
        <v>2501</v>
      </c>
      <c r="AR140" t="s">
        <v>253</v>
      </c>
      <c r="AU140" t="s">
        <v>251</v>
      </c>
      <c r="AW140" t="s">
        <v>245</v>
      </c>
      <c r="AX140" t="s">
        <v>1458</v>
      </c>
      <c r="AY140" t="s">
        <v>865</v>
      </c>
      <c r="AZ140">
        <v>2501</v>
      </c>
      <c r="BA140" t="s">
        <v>249</v>
      </c>
      <c r="BB140">
        <v>2491</v>
      </c>
      <c r="BC140" t="s">
        <v>253</v>
      </c>
      <c r="BG140" t="s">
        <v>245</v>
      </c>
      <c r="BH140" t="s">
        <v>1459</v>
      </c>
      <c r="BI140" t="s">
        <v>247</v>
      </c>
      <c r="BJ140" t="s">
        <v>1476</v>
      </c>
      <c r="BK140" s="53" t="s">
        <v>431</v>
      </c>
      <c r="BL140" s="56">
        <v>4424190533691170</v>
      </c>
      <c r="BM140" s="53" t="s">
        <v>431</v>
      </c>
      <c r="BN140" s="56">
        <v>4424203695438690</v>
      </c>
      <c r="BO140" s="53" t="s">
        <v>430</v>
      </c>
      <c r="BP140">
        <v>0</v>
      </c>
      <c r="BQ140" t="s">
        <v>253</v>
      </c>
    </row>
    <row r="141" spans="1:69" x14ac:dyDescent="0.25">
      <c r="A141" t="s">
        <v>245</v>
      </c>
      <c r="B141" t="s">
        <v>1133</v>
      </c>
      <c r="C141" t="s">
        <v>247</v>
      </c>
      <c r="D141" s="56">
        <v>4424191356300390</v>
      </c>
      <c r="E141" s="53" t="s">
        <v>431</v>
      </c>
      <c r="F141" s="56">
        <v>4424204518047910</v>
      </c>
      <c r="G141" s="53" t="s">
        <v>431</v>
      </c>
      <c r="H141" t="s">
        <v>1130</v>
      </c>
      <c r="I141" s="53" t="s">
        <v>432</v>
      </c>
      <c r="L141" t="s">
        <v>245</v>
      </c>
      <c r="M141" t="s">
        <v>1134</v>
      </c>
      <c r="N141" t="s">
        <v>250</v>
      </c>
      <c r="O141">
        <v>2511</v>
      </c>
      <c r="P141" t="s">
        <v>251</v>
      </c>
      <c r="Q141" s="56">
        <v>4424191356300390</v>
      </c>
      <c r="R141" s="53" t="s">
        <v>431</v>
      </c>
      <c r="S141" s="64">
        <v>39438.139814814815</v>
      </c>
      <c r="T141" s="53" t="s">
        <v>431</v>
      </c>
      <c r="U141" s="65" t="s">
        <v>1135</v>
      </c>
      <c r="V141" s="53" t="s">
        <v>432</v>
      </c>
      <c r="X141" t="s">
        <v>245</v>
      </c>
      <c r="Y141" t="s">
        <v>1449</v>
      </c>
      <c r="Z141" t="s">
        <v>250</v>
      </c>
      <c r="AA141">
        <v>2511</v>
      </c>
      <c r="AB141" t="s">
        <v>251</v>
      </c>
      <c r="AC141" s="56">
        <v>4424203695438690</v>
      </c>
      <c r="AD141" s="53" t="s">
        <v>430</v>
      </c>
      <c r="AE141">
        <f t="shared" ca="1" si="2"/>
        <v>3</v>
      </c>
      <c r="AF141" t="s">
        <v>251</v>
      </c>
      <c r="AG141" s="64">
        <v>39438.139814814815</v>
      </c>
      <c r="AH141" s="53" t="s">
        <v>432</v>
      </c>
      <c r="AJ141" t="s">
        <v>245</v>
      </c>
      <c r="AK141" t="s">
        <v>1450</v>
      </c>
      <c r="AL141" t="s">
        <v>987</v>
      </c>
      <c r="AM141" t="s">
        <v>1451</v>
      </c>
      <c r="AN141">
        <v>141</v>
      </c>
      <c r="AO141" t="s">
        <v>1454</v>
      </c>
      <c r="AP141" s="53" t="s">
        <v>430</v>
      </c>
      <c r="AQ141">
        <v>2511</v>
      </c>
      <c r="AR141" t="s">
        <v>253</v>
      </c>
      <c r="AU141" t="s">
        <v>251</v>
      </c>
      <c r="AW141" t="s">
        <v>245</v>
      </c>
      <c r="AX141" t="s">
        <v>1458</v>
      </c>
      <c r="AY141" t="s">
        <v>865</v>
      </c>
      <c r="AZ141">
        <v>2511</v>
      </c>
      <c r="BA141" t="s">
        <v>249</v>
      </c>
      <c r="BB141">
        <v>2501</v>
      </c>
      <c r="BC141" t="s">
        <v>253</v>
      </c>
      <c r="BG141" t="s">
        <v>245</v>
      </c>
      <c r="BH141" t="s">
        <v>1459</v>
      </c>
      <c r="BI141" t="s">
        <v>247</v>
      </c>
      <c r="BJ141" t="s">
        <v>1475</v>
      </c>
      <c r="BK141" s="53" t="s">
        <v>431</v>
      </c>
      <c r="BL141" s="56">
        <v>4424191356300390</v>
      </c>
      <c r="BM141" s="53" t="s">
        <v>431</v>
      </c>
      <c r="BN141" s="56">
        <v>4424204518047910</v>
      </c>
      <c r="BO141" s="53" t="s">
        <v>430</v>
      </c>
      <c r="BP141">
        <v>1</v>
      </c>
      <c r="BQ141" t="s">
        <v>253</v>
      </c>
    </row>
    <row r="142" spans="1:69" x14ac:dyDescent="0.25">
      <c r="A142" t="s">
        <v>245</v>
      </c>
      <c r="B142" t="s">
        <v>1133</v>
      </c>
      <c r="C142" t="s">
        <v>247</v>
      </c>
      <c r="D142" s="56">
        <v>4424192178909610</v>
      </c>
      <c r="E142" s="53" t="s">
        <v>431</v>
      </c>
      <c r="F142" s="56">
        <v>4424205340657130</v>
      </c>
      <c r="G142" s="53" t="s">
        <v>431</v>
      </c>
      <c r="H142" t="s">
        <v>1131</v>
      </c>
      <c r="I142" s="53" t="s">
        <v>432</v>
      </c>
      <c r="L142" t="s">
        <v>245</v>
      </c>
      <c r="M142" t="s">
        <v>1134</v>
      </c>
      <c r="N142" t="s">
        <v>250</v>
      </c>
      <c r="O142">
        <v>2521</v>
      </c>
      <c r="P142" t="s">
        <v>251</v>
      </c>
      <c r="Q142" s="56">
        <v>4424192178909610</v>
      </c>
      <c r="R142" s="53" t="s">
        <v>431</v>
      </c>
      <c r="S142" s="64">
        <v>39471.26253472222</v>
      </c>
      <c r="T142" s="53" t="s">
        <v>431</v>
      </c>
      <c r="U142" s="65" t="s">
        <v>1135</v>
      </c>
      <c r="V142" s="53" t="s">
        <v>432</v>
      </c>
      <c r="X142" t="s">
        <v>245</v>
      </c>
      <c r="Y142" t="s">
        <v>1449</v>
      </c>
      <c r="Z142" t="s">
        <v>250</v>
      </c>
      <c r="AA142">
        <v>2521</v>
      </c>
      <c r="AB142" t="s">
        <v>251</v>
      </c>
      <c r="AC142" s="56">
        <v>4424204518047910</v>
      </c>
      <c r="AD142" s="53" t="s">
        <v>430</v>
      </c>
      <c r="AE142">
        <f t="shared" ca="1" si="2"/>
        <v>0</v>
      </c>
      <c r="AF142" t="s">
        <v>251</v>
      </c>
      <c r="AG142" s="64">
        <v>39471.26253472222</v>
      </c>
      <c r="AH142" s="53" t="s">
        <v>432</v>
      </c>
      <c r="AJ142" t="s">
        <v>245</v>
      </c>
      <c r="AK142" t="s">
        <v>1450</v>
      </c>
      <c r="AL142" t="s">
        <v>987</v>
      </c>
      <c r="AM142" t="s">
        <v>1451</v>
      </c>
      <c r="AN142">
        <v>142</v>
      </c>
      <c r="AO142" t="s">
        <v>1455</v>
      </c>
      <c r="AP142" s="53" t="s">
        <v>430</v>
      </c>
      <c r="AQ142">
        <v>2521</v>
      </c>
      <c r="AR142" t="s">
        <v>253</v>
      </c>
      <c r="AU142" t="s">
        <v>251</v>
      </c>
      <c r="AW142" t="s">
        <v>245</v>
      </c>
      <c r="AX142" t="s">
        <v>1458</v>
      </c>
      <c r="AY142" t="s">
        <v>865</v>
      </c>
      <c r="AZ142">
        <v>2521</v>
      </c>
      <c r="BA142" t="s">
        <v>249</v>
      </c>
      <c r="BB142">
        <v>2511</v>
      </c>
      <c r="BC142" t="s">
        <v>253</v>
      </c>
      <c r="BG142" t="s">
        <v>245</v>
      </c>
      <c r="BH142" t="s">
        <v>1459</v>
      </c>
      <c r="BI142" t="s">
        <v>247</v>
      </c>
      <c r="BJ142" t="s">
        <v>1474</v>
      </c>
      <c r="BK142" s="53" t="s">
        <v>431</v>
      </c>
      <c r="BL142" s="56">
        <v>4424192178909610</v>
      </c>
      <c r="BM142" s="53" t="s">
        <v>431</v>
      </c>
      <c r="BN142" s="56">
        <v>4424205340657130</v>
      </c>
      <c r="BO142" s="53" t="s">
        <v>430</v>
      </c>
      <c r="BP142">
        <v>0</v>
      </c>
      <c r="BQ142" t="s">
        <v>253</v>
      </c>
    </row>
    <row r="143" spans="1:69" x14ac:dyDescent="0.25">
      <c r="A143" t="s">
        <v>245</v>
      </c>
      <c r="B143" t="s">
        <v>1133</v>
      </c>
      <c r="C143" t="s">
        <v>247</v>
      </c>
      <c r="D143" s="56">
        <v>4424193001518830</v>
      </c>
      <c r="E143" s="53" t="s">
        <v>431</v>
      </c>
      <c r="F143" s="56">
        <v>4424206163266350</v>
      </c>
      <c r="G143" s="53" t="s">
        <v>431</v>
      </c>
      <c r="H143" t="s">
        <v>1131</v>
      </c>
      <c r="I143" s="53" t="s">
        <v>432</v>
      </c>
      <c r="L143" t="s">
        <v>245</v>
      </c>
      <c r="M143" t="s">
        <v>1134</v>
      </c>
      <c r="N143" t="s">
        <v>250</v>
      </c>
      <c r="O143">
        <v>2531</v>
      </c>
      <c r="P143" t="s">
        <v>251</v>
      </c>
      <c r="Q143" s="56">
        <v>4424193001518830</v>
      </c>
      <c r="R143" s="53" t="s">
        <v>431</v>
      </c>
      <c r="S143" s="64">
        <v>39504.385254629633</v>
      </c>
      <c r="T143" s="53" t="s">
        <v>431</v>
      </c>
      <c r="U143" s="65" t="s">
        <v>1135</v>
      </c>
      <c r="V143" s="53" t="s">
        <v>432</v>
      </c>
      <c r="X143" t="s">
        <v>245</v>
      </c>
      <c r="Y143" t="s">
        <v>1449</v>
      </c>
      <c r="Z143" t="s">
        <v>250</v>
      </c>
      <c r="AA143">
        <v>2531</v>
      </c>
      <c r="AB143" t="s">
        <v>251</v>
      </c>
      <c r="AC143" s="56">
        <v>4424205340657130</v>
      </c>
      <c r="AD143" s="53" t="s">
        <v>430</v>
      </c>
      <c r="AE143">
        <f t="shared" ca="1" si="2"/>
        <v>3</v>
      </c>
      <c r="AF143" t="s">
        <v>251</v>
      </c>
      <c r="AG143" s="64">
        <v>39504.385254629633</v>
      </c>
      <c r="AH143" s="53" t="s">
        <v>432</v>
      </c>
      <c r="AJ143" t="s">
        <v>245</v>
      </c>
      <c r="AK143" t="s">
        <v>1450</v>
      </c>
      <c r="AL143" t="s">
        <v>987</v>
      </c>
      <c r="AM143" t="s">
        <v>1451</v>
      </c>
      <c r="AN143">
        <v>143</v>
      </c>
      <c r="AO143" t="s">
        <v>1456</v>
      </c>
      <c r="AP143" s="53" t="s">
        <v>430</v>
      </c>
      <c r="AQ143">
        <v>2531</v>
      </c>
      <c r="AR143" t="s">
        <v>253</v>
      </c>
      <c r="AU143" t="s">
        <v>251</v>
      </c>
      <c r="AW143" t="s">
        <v>245</v>
      </c>
      <c r="AX143" t="s">
        <v>1458</v>
      </c>
      <c r="AY143" t="s">
        <v>865</v>
      </c>
      <c r="AZ143">
        <v>2531</v>
      </c>
      <c r="BA143" t="s">
        <v>249</v>
      </c>
      <c r="BB143">
        <v>2521</v>
      </c>
      <c r="BC143" t="s">
        <v>253</v>
      </c>
      <c r="BG143" t="s">
        <v>245</v>
      </c>
      <c r="BH143" t="s">
        <v>1459</v>
      </c>
      <c r="BI143" t="s">
        <v>247</v>
      </c>
      <c r="BJ143" t="s">
        <v>1473</v>
      </c>
      <c r="BK143" s="53" t="s">
        <v>431</v>
      </c>
      <c r="BL143" s="56">
        <v>4424193001518830</v>
      </c>
      <c r="BM143" s="53" t="s">
        <v>431</v>
      </c>
      <c r="BN143" s="56">
        <v>4424206163266350</v>
      </c>
      <c r="BO143" s="53" t="s">
        <v>430</v>
      </c>
      <c r="BP143">
        <v>1</v>
      </c>
      <c r="BQ143" t="s">
        <v>253</v>
      </c>
    </row>
    <row r="144" spans="1:69" x14ac:dyDescent="0.25">
      <c r="A144" t="s">
        <v>245</v>
      </c>
      <c r="B144" t="s">
        <v>1133</v>
      </c>
      <c r="C144" t="s">
        <v>247</v>
      </c>
      <c r="D144" s="56">
        <v>4424207808484790</v>
      </c>
      <c r="E144" s="53" t="s">
        <v>431</v>
      </c>
      <c r="F144" s="56">
        <v>4424206985875570</v>
      </c>
      <c r="G144" s="53" t="s">
        <v>431</v>
      </c>
      <c r="H144" t="s">
        <v>1132</v>
      </c>
      <c r="I144" s="53" t="s">
        <v>432</v>
      </c>
      <c r="L144" t="s">
        <v>245</v>
      </c>
      <c r="M144" t="s">
        <v>1134</v>
      </c>
      <c r="N144" t="s">
        <v>250</v>
      </c>
      <c r="O144">
        <v>2541</v>
      </c>
      <c r="P144" t="s">
        <v>251</v>
      </c>
      <c r="Q144" s="56">
        <v>4424207808484790</v>
      </c>
      <c r="R144" s="53" t="s">
        <v>431</v>
      </c>
      <c r="S144" s="64">
        <v>39537.507974537039</v>
      </c>
      <c r="T144" s="53" t="s">
        <v>431</v>
      </c>
      <c r="U144" s="65" t="s">
        <v>1135</v>
      </c>
      <c r="V144" s="53" t="s">
        <v>432</v>
      </c>
      <c r="X144" t="s">
        <v>245</v>
      </c>
      <c r="Y144" t="s">
        <v>1449</v>
      </c>
      <c r="Z144" t="s">
        <v>250</v>
      </c>
      <c r="AA144">
        <v>2541</v>
      </c>
      <c r="AB144" t="s">
        <v>251</v>
      </c>
      <c r="AC144" s="56">
        <v>4424206163266350</v>
      </c>
      <c r="AD144" s="53" t="s">
        <v>430</v>
      </c>
      <c r="AE144">
        <f t="shared" ca="1" si="2"/>
        <v>4</v>
      </c>
      <c r="AF144" t="s">
        <v>251</v>
      </c>
      <c r="AG144" s="64">
        <v>39537.507974537039</v>
      </c>
      <c r="AH144" s="53" t="s">
        <v>432</v>
      </c>
      <c r="AJ144" t="s">
        <v>245</v>
      </c>
      <c r="AK144" t="s">
        <v>1450</v>
      </c>
      <c r="AL144" t="s">
        <v>987</v>
      </c>
      <c r="AM144" t="s">
        <v>1451</v>
      </c>
      <c r="AN144">
        <v>144</v>
      </c>
      <c r="AO144" t="s">
        <v>1457</v>
      </c>
      <c r="AP144" s="53" t="s">
        <v>430</v>
      </c>
      <c r="AQ144">
        <v>2541</v>
      </c>
      <c r="AR144" t="s">
        <v>253</v>
      </c>
      <c r="AU144" t="s">
        <v>251</v>
      </c>
      <c r="AW144" t="s">
        <v>245</v>
      </c>
      <c r="AX144" t="s">
        <v>1458</v>
      </c>
      <c r="AY144" t="s">
        <v>865</v>
      </c>
      <c r="AZ144">
        <v>2541</v>
      </c>
      <c r="BA144" t="s">
        <v>249</v>
      </c>
      <c r="BB144">
        <v>2531</v>
      </c>
      <c r="BC144" t="s">
        <v>253</v>
      </c>
      <c r="BG144" t="s">
        <v>245</v>
      </c>
      <c r="BH144" t="s">
        <v>1459</v>
      </c>
      <c r="BI144" t="s">
        <v>247</v>
      </c>
      <c r="BJ144" t="s">
        <v>1472</v>
      </c>
      <c r="BK144" s="53" t="s">
        <v>431</v>
      </c>
      <c r="BL144" s="56">
        <v>4424207808484790</v>
      </c>
      <c r="BM144" s="53" t="s">
        <v>431</v>
      </c>
      <c r="BN144" s="56">
        <v>4424206985875570</v>
      </c>
      <c r="BO144" s="53" t="s">
        <v>430</v>
      </c>
      <c r="BP144">
        <v>0</v>
      </c>
      <c r="BQ144" t="s">
        <v>253</v>
      </c>
    </row>
    <row r="145" spans="1:69" x14ac:dyDescent="0.25">
      <c r="A145" t="s">
        <v>245</v>
      </c>
      <c r="B145" t="s">
        <v>1133</v>
      </c>
      <c r="C145" t="s">
        <v>247</v>
      </c>
      <c r="D145" s="56">
        <v>4424208631094010</v>
      </c>
      <c r="E145" s="53" t="s">
        <v>431</v>
      </c>
      <c r="F145" s="56">
        <v>4424207808484790</v>
      </c>
      <c r="G145" s="53" t="s">
        <v>431</v>
      </c>
      <c r="H145" t="s">
        <v>1130</v>
      </c>
      <c r="I145" s="53" t="s">
        <v>432</v>
      </c>
      <c r="L145" t="s">
        <v>245</v>
      </c>
      <c r="M145" t="s">
        <v>1134</v>
      </c>
      <c r="N145" t="s">
        <v>250</v>
      </c>
      <c r="O145">
        <v>2551</v>
      </c>
      <c r="P145" t="s">
        <v>251</v>
      </c>
      <c r="Q145" s="56">
        <v>4424208631094010</v>
      </c>
      <c r="R145" s="53" t="s">
        <v>431</v>
      </c>
      <c r="S145" s="64">
        <v>39570.630694444444</v>
      </c>
      <c r="T145" s="53" t="s">
        <v>431</v>
      </c>
      <c r="U145" s="65" t="s">
        <v>1135</v>
      </c>
      <c r="V145" s="53" t="s">
        <v>432</v>
      </c>
      <c r="X145" t="s">
        <v>245</v>
      </c>
      <c r="Y145" t="s">
        <v>1449</v>
      </c>
      <c r="Z145" t="s">
        <v>250</v>
      </c>
      <c r="AA145">
        <v>2551</v>
      </c>
      <c r="AB145" t="s">
        <v>251</v>
      </c>
      <c r="AC145" s="56">
        <v>4424206985875570</v>
      </c>
      <c r="AD145" s="53" t="s">
        <v>430</v>
      </c>
      <c r="AE145">
        <f t="shared" ca="1" si="2"/>
        <v>2</v>
      </c>
      <c r="AF145" t="s">
        <v>251</v>
      </c>
      <c r="AG145" s="64">
        <v>39570.630694444444</v>
      </c>
      <c r="AH145" s="53" t="s">
        <v>432</v>
      </c>
      <c r="AJ145" t="s">
        <v>245</v>
      </c>
      <c r="AK145" t="s">
        <v>1450</v>
      </c>
      <c r="AL145" t="s">
        <v>987</v>
      </c>
      <c r="AM145" t="s">
        <v>1451</v>
      </c>
      <c r="AN145">
        <v>145</v>
      </c>
      <c r="AO145" t="s">
        <v>1452</v>
      </c>
      <c r="AP145" s="53" t="s">
        <v>430</v>
      </c>
      <c r="AQ145">
        <v>2551</v>
      </c>
      <c r="AR145" t="s">
        <v>253</v>
      </c>
      <c r="AU145" t="s">
        <v>251</v>
      </c>
      <c r="AW145" t="s">
        <v>245</v>
      </c>
      <c r="AX145" t="s">
        <v>1458</v>
      </c>
      <c r="AY145" t="s">
        <v>865</v>
      </c>
      <c r="AZ145">
        <v>2551</v>
      </c>
      <c r="BA145" t="s">
        <v>249</v>
      </c>
      <c r="BB145">
        <v>2541</v>
      </c>
      <c r="BC145" t="s">
        <v>253</v>
      </c>
      <c r="BG145" t="s">
        <v>245</v>
      </c>
      <c r="BH145" t="s">
        <v>1459</v>
      </c>
      <c r="BI145" t="s">
        <v>247</v>
      </c>
      <c r="BJ145" t="s">
        <v>1471</v>
      </c>
      <c r="BK145" s="53" t="s">
        <v>431</v>
      </c>
      <c r="BL145" s="56">
        <v>4424208631094010</v>
      </c>
      <c r="BM145" s="53" t="s">
        <v>431</v>
      </c>
      <c r="BN145" s="56">
        <v>4424207808484790</v>
      </c>
      <c r="BO145" s="53" t="s">
        <v>430</v>
      </c>
      <c r="BP145">
        <v>1</v>
      </c>
      <c r="BQ145" t="s">
        <v>253</v>
      </c>
    </row>
    <row r="146" spans="1:69" x14ac:dyDescent="0.25">
      <c r="A146" t="s">
        <v>245</v>
      </c>
      <c r="B146" t="s">
        <v>1133</v>
      </c>
      <c r="C146" t="s">
        <v>247</v>
      </c>
      <c r="D146" s="56">
        <v>4424209453703230</v>
      </c>
      <c r="E146" s="53" t="s">
        <v>431</v>
      </c>
      <c r="F146" s="56">
        <v>4424208631094010</v>
      </c>
      <c r="G146" s="53" t="s">
        <v>431</v>
      </c>
      <c r="H146" t="s">
        <v>1130</v>
      </c>
      <c r="I146" s="53" t="s">
        <v>432</v>
      </c>
      <c r="L146" t="s">
        <v>245</v>
      </c>
      <c r="M146" t="s">
        <v>1134</v>
      </c>
      <c r="N146" t="s">
        <v>250</v>
      </c>
      <c r="O146">
        <v>2561</v>
      </c>
      <c r="P146" t="s">
        <v>251</v>
      </c>
      <c r="Q146" s="56">
        <v>4424209453703230</v>
      </c>
      <c r="R146" s="53" t="s">
        <v>431</v>
      </c>
      <c r="S146" s="64">
        <v>39603.75341435185</v>
      </c>
      <c r="T146" s="53" t="s">
        <v>431</v>
      </c>
      <c r="U146" s="65" t="s">
        <v>1135</v>
      </c>
      <c r="V146" s="53" t="s">
        <v>432</v>
      </c>
      <c r="X146" t="s">
        <v>245</v>
      </c>
      <c r="Y146" t="s">
        <v>1449</v>
      </c>
      <c r="Z146" t="s">
        <v>250</v>
      </c>
      <c r="AA146">
        <v>2561</v>
      </c>
      <c r="AB146" t="s">
        <v>251</v>
      </c>
      <c r="AC146" s="56">
        <v>4424207808484790</v>
      </c>
      <c r="AD146" s="53" t="s">
        <v>430</v>
      </c>
      <c r="AE146">
        <f t="shared" ca="1" si="2"/>
        <v>2</v>
      </c>
      <c r="AF146" t="s">
        <v>251</v>
      </c>
      <c r="AG146" s="64">
        <v>39603.75341435185</v>
      </c>
      <c r="AH146" s="53" t="s">
        <v>432</v>
      </c>
      <c r="AJ146" t="s">
        <v>245</v>
      </c>
      <c r="AK146" t="s">
        <v>1450</v>
      </c>
      <c r="AL146" t="s">
        <v>987</v>
      </c>
      <c r="AM146" t="s">
        <v>1451</v>
      </c>
      <c r="AN146">
        <v>146</v>
      </c>
      <c r="AO146" t="s">
        <v>1453</v>
      </c>
      <c r="AP146" s="53" t="s">
        <v>430</v>
      </c>
      <c r="AQ146">
        <v>2561</v>
      </c>
      <c r="AR146" t="s">
        <v>253</v>
      </c>
      <c r="AU146" t="s">
        <v>251</v>
      </c>
      <c r="AW146" t="s">
        <v>245</v>
      </c>
      <c r="AX146" t="s">
        <v>1458</v>
      </c>
      <c r="AY146" t="s">
        <v>865</v>
      </c>
      <c r="AZ146">
        <v>2561</v>
      </c>
      <c r="BA146" t="s">
        <v>249</v>
      </c>
      <c r="BB146">
        <v>2551</v>
      </c>
      <c r="BC146" t="s">
        <v>253</v>
      </c>
      <c r="BG146" t="s">
        <v>245</v>
      </c>
      <c r="BH146" t="s">
        <v>1459</v>
      </c>
      <c r="BI146" t="s">
        <v>247</v>
      </c>
      <c r="BJ146" t="s">
        <v>1470</v>
      </c>
      <c r="BK146" s="53" t="s">
        <v>431</v>
      </c>
      <c r="BL146" s="56">
        <v>4424209453703230</v>
      </c>
      <c r="BM146" s="53" t="s">
        <v>431</v>
      </c>
      <c r="BN146" s="56">
        <v>4424208631094010</v>
      </c>
      <c r="BO146" s="53" t="s">
        <v>430</v>
      </c>
      <c r="BP146">
        <v>0</v>
      </c>
      <c r="BQ146" t="s">
        <v>253</v>
      </c>
    </row>
    <row r="147" spans="1:69" x14ac:dyDescent="0.25">
      <c r="A147" t="s">
        <v>245</v>
      </c>
      <c r="B147" t="s">
        <v>1133</v>
      </c>
      <c r="C147" t="s">
        <v>247</v>
      </c>
      <c r="D147" s="56">
        <v>4424210276312450</v>
      </c>
      <c r="E147" s="53" t="s">
        <v>431</v>
      </c>
      <c r="F147" s="56">
        <v>4424209453703230</v>
      </c>
      <c r="G147" s="53" t="s">
        <v>431</v>
      </c>
      <c r="H147" t="s">
        <v>1130</v>
      </c>
      <c r="I147" s="53" t="s">
        <v>432</v>
      </c>
      <c r="L147" t="s">
        <v>245</v>
      </c>
      <c r="M147" t="s">
        <v>1134</v>
      </c>
      <c r="N147" t="s">
        <v>250</v>
      </c>
      <c r="O147">
        <v>2571</v>
      </c>
      <c r="P147" t="s">
        <v>251</v>
      </c>
      <c r="Q147" s="56">
        <v>4424210276312450</v>
      </c>
      <c r="R147" s="53" t="s">
        <v>431</v>
      </c>
      <c r="S147" s="64">
        <v>39636.876134259262</v>
      </c>
      <c r="T147" s="53" t="s">
        <v>431</v>
      </c>
      <c r="U147" s="65" t="s">
        <v>1135</v>
      </c>
      <c r="V147" s="53" t="s">
        <v>432</v>
      </c>
      <c r="X147" t="s">
        <v>245</v>
      </c>
      <c r="Y147" t="s">
        <v>1449</v>
      </c>
      <c r="Z147" t="s">
        <v>250</v>
      </c>
      <c r="AA147">
        <v>2571</v>
      </c>
      <c r="AB147" t="s">
        <v>251</v>
      </c>
      <c r="AC147" s="56">
        <v>4424208631094010</v>
      </c>
      <c r="AD147" s="53" t="s">
        <v>430</v>
      </c>
      <c r="AE147">
        <f t="shared" ca="1" si="2"/>
        <v>4</v>
      </c>
      <c r="AF147" t="s">
        <v>251</v>
      </c>
      <c r="AG147" s="64">
        <v>39636.876134259262</v>
      </c>
      <c r="AH147" s="53" t="s">
        <v>432</v>
      </c>
      <c r="AJ147" t="s">
        <v>245</v>
      </c>
      <c r="AK147" t="s">
        <v>1450</v>
      </c>
      <c r="AL147" t="s">
        <v>987</v>
      </c>
      <c r="AM147" t="s">
        <v>1451</v>
      </c>
      <c r="AN147">
        <v>147</v>
      </c>
      <c r="AO147" t="s">
        <v>1454</v>
      </c>
      <c r="AP147" s="53" t="s">
        <v>430</v>
      </c>
      <c r="AQ147">
        <v>2571</v>
      </c>
      <c r="AR147" t="s">
        <v>253</v>
      </c>
      <c r="AU147" t="s">
        <v>251</v>
      </c>
      <c r="AW147" t="s">
        <v>245</v>
      </c>
      <c r="AX147" t="s">
        <v>1458</v>
      </c>
      <c r="AY147" t="s">
        <v>865</v>
      </c>
      <c r="AZ147">
        <v>2571</v>
      </c>
      <c r="BA147" t="s">
        <v>249</v>
      </c>
      <c r="BB147">
        <v>2561</v>
      </c>
      <c r="BC147" t="s">
        <v>253</v>
      </c>
      <c r="BG147" t="s">
        <v>245</v>
      </c>
      <c r="BH147" t="s">
        <v>1459</v>
      </c>
      <c r="BI147" t="s">
        <v>247</v>
      </c>
      <c r="BJ147" t="s">
        <v>1469</v>
      </c>
      <c r="BK147" s="53" t="s">
        <v>431</v>
      </c>
      <c r="BL147" s="56">
        <v>4424210276312450</v>
      </c>
      <c r="BM147" s="53" t="s">
        <v>431</v>
      </c>
      <c r="BN147" s="56">
        <v>4424209453703230</v>
      </c>
      <c r="BO147" s="53" t="s">
        <v>430</v>
      </c>
      <c r="BP147">
        <v>1</v>
      </c>
      <c r="BQ147" t="s">
        <v>253</v>
      </c>
    </row>
    <row r="148" spans="1:69" x14ac:dyDescent="0.25">
      <c r="A148" t="s">
        <v>245</v>
      </c>
      <c r="B148" t="s">
        <v>1133</v>
      </c>
      <c r="C148" t="s">
        <v>247</v>
      </c>
      <c r="D148" s="56">
        <v>4424211098921670</v>
      </c>
      <c r="E148" s="53" t="s">
        <v>431</v>
      </c>
      <c r="F148" s="56">
        <v>4424210276312450</v>
      </c>
      <c r="G148" s="53" t="s">
        <v>431</v>
      </c>
      <c r="H148" t="s">
        <v>1131</v>
      </c>
      <c r="I148" s="53" t="s">
        <v>432</v>
      </c>
      <c r="L148" t="s">
        <v>245</v>
      </c>
      <c r="M148" t="s">
        <v>1134</v>
      </c>
      <c r="N148" t="s">
        <v>250</v>
      </c>
      <c r="O148">
        <v>2581</v>
      </c>
      <c r="P148" t="s">
        <v>251</v>
      </c>
      <c r="Q148" s="56">
        <v>4424211098921670</v>
      </c>
      <c r="R148" s="53" t="s">
        <v>431</v>
      </c>
      <c r="S148" s="64">
        <v>39669.998854166668</v>
      </c>
      <c r="T148" s="53" t="s">
        <v>431</v>
      </c>
      <c r="U148" s="65" t="s">
        <v>1135</v>
      </c>
      <c r="V148" s="53" t="s">
        <v>432</v>
      </c>
      <c r="X148" t="s">
        <v>245</v>
      </c>
      <c r="Y148" t="s">
        <v>1449</v>
      </c>
      <c r="Z148" t="s">
        <v>250</v>
      </c>
      <c r="AA148">
        <v>2151</v>
      </c>
      <c r="AB148" t="s">
        <v>251</v>
      </c>
      <c r="AC148" s="56">
        <v>4424209453703230</v>
      </c>
      <c r="AD148" s="53" t="s">
        <v>430</v>
      </c>
      <c r="AE148">
        <f t="shared" ca="1" si="2"/>
        <v>3</v>
      </c>
      <c r="AF148" t="s">
        <v>251</v>
      </c>
      <c r="AG148" s="64">
        <v>39669.998854166668</v>
      </c>
      <c r="AH148" s="53" t="s">
        <v>432</v>
      </c>
      <c r="AJ148" t="s">
        <v>245</v>
      </c>
      <c r="AK148" t="s">
        <v>1450</v>
      </c>
      <c r="AL148" t="s">
        <v>987</v>
      </c>
      <c r="AM148" t="s">
        <v>1451</v>
      </c>
      <c r="AN148">
        <v>148</v>
      </c>
      <c r="AO148" t="s">
        <v>1455</v>
      </c>
      <c r="AP148" s="53" t="s">
        <v>430</v>
      </c>
      <c r="AQ148">
        <v>2151</v>
      </c>
      <c r="AR148" t="s">
        <v>253</v>
      </c>
      <c r="AU148" t="s">
        <v>251</v>
      </c>
      <c r="AW148" t="s">
        <v>245</v>
      </c>
      <c r="AX148" t="s">
        <v>1458</v>
      </c>
      <c r="AY148" t="s">
        <v>865</v>
      </c>
      <c r="AZ148">
        <v>2151</v>
      </c>
      <c r="BA148" t="s">
        <v>249</v>
      </c>
      <c r="BB148">
        <v>2571</v>
      </c>
      <c r="BC148" t="s">
        <v>253</v>
      </c>
      <c r="BG148" t="s">
        <v>245</v>
      </c>
      <c r="BH148" t="s">
        <v>1459</v>
      </c>
      <c r="BI148" t="s">
        <v>247</v>
      </c>
      <c r="BJ148" t="s">
        <v>1468</v>
      </c>
      <c r="BK148" s="53" t="s">
        <v>431</v>
      </c>
      <c r="BL148" s="56">
        <v>4424211098921670</v>
      </c>
      <c r="BM148" s="53" t="s">
        <v>431</v>
      </c>
      <c r="BN148" s="56">
        <v>4424210276312450</v>
      </c>
      <c r="BO148" s="53" t="s">
        <v>430</v>
      </c>
      <c r="BP148">
        <v>0</v>
      </c>
      <c r="BQ148" t="s">
        <v>253</v>
      </c>
    </row>
    <row r="149" spans="1:69" x14ac:dyDescent="0.25">
      <c r="A149" t="s">
        <v>245</v>
      </c>
      <c r="B149" t="s">
        <v>1133</v>
      </c>
      <c r="C149" t="s">
        <v>247</v>
      </c>
      <c r="D149" s="56">
        <v>4424211921530890</v>
      </c>
      <c r="E149" s="53" t="s">
        <v>431</v>
      </c>
      <c r="F149" s="56">
        <v>4424211098921670</v>
      </c>
      <c r="G149" s="53" t="s">
        <v>431</v>
      </c>
      <c r="H149" t="s">
        <v>1131</v>
      </c>
      <c r="I149" s="53" t="s">
        <v>432</v>
      </c>
      <c r="L149" t="s">
        <v>245</v>
      </c>
      <c r="M149" t="s">
        <v>1134</v>
      </c>
      <c r="N149" t="s">
        <v>250</v>
      </c>
      <c r="O149">
        <v>2591</v>
      </c>
      <c r="P149" t="s">
        <v>251</v>
      </c>
      <c r="Q149" s="56">
        <v>4424211921530890</v>
      </c>
      <c r="R149" s="53" t="s">
        <v>431</v>
      </c>
      <c r="S149" s="64">
        <v>39703.121574074074</v>
      </c>
      <c r="T149" s="53" t="s">
        <v>431</v>
      </c>
      <c r="U149" s="65" t="s">
        <v>1135</v>
      </c>
      <c r="V149" s="53" t="s">
        <v>432</v>
      </c>
      <c r="X149" t="s">
        <v>245</v>
      </c>
      <c r="Y149" t="s">
        <v>1449</v>
      </c>
      <c r="Z149" t="s">
        <v>250</v>
      </c>
      <c r="AA149">
        <v>2161</v>
      </c>
      <c r="AB149" t="s">
        <v>251</v>
      </c>
      <c r="AC149" s="56">
        <v>4424210276312450</v>
      </c>
      <c r="AD149" s="53" t="s">
        <v>430</v>
      </c>
      <c r="AE149">
        <f t="shared" ca="1" si="2"/>
        <v>1</v>
      </c>
      <c r="AF149" t="s">
        <v>251</v>
      </c>
      <c r="AG149" s="64">
        <v>39703.121574074074</v>
      </c>
      <c r="AH149" s="53" t="s">
        <v>432</v>
      </c>
      <c r="AJ149" t="s">
        <v>245</v>
      </c>
      <c r="AK149" t="s">
        <v>1450</v>
      </c>
      <c r="AL149" t="s">
        <v>987</v>
      </c>
      <c r="AM149" t="s">
        <v>1451</v>
      </c>
      <c r="AN149">
        <v>149</v>
      </c>
      <c r="AO149" t="s">
        <v>1456</v>
      </c>
      <c r="AP149" s="53" t="s">
        <v>430</v>
      </c>
      <c r="AQ149">
        <v>2161</v>
      </c>
      <c r="AR149" t="s">
        <v>253</v>
      </c>
      <c r="AU149" t="s">
        <v>251</v>
      </c>
      <c r="AW149" t="s">
        <v>245</v>
      </c>
      <c r="AX149" t="s">
        <v>1458</v>
      </c>
      <c r="AY149" t="s">
        <v>865</v>
      </c>
      <c r="AZ149">
        <v>2161</v>
      </c>
      <c r="BA149" t="s">
        <v>249</v>
      </c>
      <c r="BB149">
        <v>2581</v>
      </c>
      <c r="BC149" t="s">
        <v>253</v>
      </c>
      <c r="BG149" t="s">
        <v>245</v>
      </c>
      <c r="BH149" t="s">
        <v>1459</v>
      </c>
      <c r="BI149" t="s">
        <v>247</v>
      </c>
      <c r="BJ149" t="s">
        <v>1467</v>
      </c>
      <c r="BK149" s="53" t="s">
        <v>431</v>
      </c>
      <c r="BL149" s="56">
        <v>4424211921530890</v>
      </c>
      <c r="BM149" s="53" t="s">
        <v>431</v>
      </c>
      <c r="BN149" s="56">
        <v>4424211098921670</v>
      </c>
      <c r="BO149" s="53" t="s">
        <v>430</v>
      </c>
      <c r="BP149">
        <v>1</v>
      </c>
      <c r="BQ149" t="s">
        <v>253</v>
      </c>
    </row>
    <row r="150" spans="1:69" x14ac:dyDescent="0.25">
      <c r="A150" t="s">
        <v>245</v>
      </c>
      <c r="B150" t="s">
        <v>1133</v>
      </c>
      <c r="C150" t="s">
        <v>247</v>
      </c>
      <c r="D150" s="56">
        <v>4424212744140110</v>
      </c>
      <c r="E150" s="53" t="s">
        <v>431</v>
      </c>
      <c r="F150" s="56">
        <v>4424211921530890</v>
      </c>
      <c r="G150" s="53" t="s">
        <v>431</v>
      </c>
      <c r="H150" t="s">
        <v>1132</v>
      </c>
      <c r="I150" s="53" t="s">
        <v>432</v>
      </c>
      <c r="L150" t="s">
        <v>245</v>
      </c>
      <c r="M150" t="s">
        <v>1134</v>
      </c>
      <c r="N150" t="s">
        <v>250</v>
      </c>
      <c r="O150">
        <v>2601</v>
      </c>
      <c r="P150" t="s">
        <v>251</v>
      </c>
      <c r="Q150" s="56">
        <v>4424212744140110</v>
      </c>
      <c r="R150" s="53" t="s">
        <v>431</v>
      </c>
      <c r="S150" s="64">
        <v>39736.244293981479</v>
      </c>
      <c r="T150" s="53" t="s">
        <v>431</v>
      </c>
      <c r="U150" s="65" t="s">
        <v>1135</v>
      </c>
      <c r="V150" s="53" t="s">
        <v>432</v>
      </c>
      <c r="X150" t="s">
        <v>245</v>
      </c>
      <c r="Y150" t="s">
        <v>1449</v>
      </c>
      <c r="Z150" t="s">
        <v>250</v>
      </c>
      <c r="AA150">
        <v>2171</v>
      </c>
      <c r="AB150" t="s">
        <v>251</v>
      </c>
      <c r="AC150" s="56">
        <v>4424211098921670</v>
      </c>
      <c r="AD150" s="53" t="s">
        <v>430</v>
      </c>
      <c r="AE150">
        <f t="shared" ca="1" si="2"/>
        <v>3</v>
      </c>
      <c r="AF150" t="s">
        <v>251</v>
      </c>
      <c r="AG150" s="64">
        <v>39736.244293981479</v>
      </c>
      <c r="AH150" s="53" t="s">
        <v>432</v>
      </c>
      <c r="AJ150" t="s">
        <v>245</v>
      </c>
      <c r="AK150" t="s">
        <v>1450</v>
      </c>
      <c r="AL150" t="s">
        <v>987</v>
      </c>
      <c r="AM150" t="s">
        <v>1451</v>
      </c>
      <c r="AN150">
        <v>150</v>
      </c>
      <c r="AO150" t="s">
        <v>1457</v>
      </c>
      <c r="AP150" s="53" t="s">
        <v>430</v>
      </c>
      <c r="AQ150">
        <v>2171</v>
      </c>
      <c r="AR150" t="s">
        <v>253</v>
      </c>
      <c r="AU150" t="s">
        <v>251</v>
      </c>
      <c r="AW150" t="s">
        <v>245</v>
      </c>
      <c r="AX150" t="s">
        <v>1458</v>
      </c>
      <c r="AY150" t="s">
        <v>865</v>
      </c>
      <c r="AZ150">
        <v>2171</v>
      </c>
      <c r="BA150" t="s">
        <v>249</v>
      </c>
      <c r="BB150">
        <v>2591</v>
      </c>
      <c r="BC150" t="s">
        <v>253</v>
      </c>
      <c r="BG150" t="s">
        <v>245</v>
      </c>
      <c r="BH150" t="s">
        <v>1459</v>
      </c>
      <c r="BI150" t="s">
        <v>247</v>
      </c>
      <c r="BJ150" t="s">
        <v>1466</v>
      </c>
      <c r="BK150" s="53" t="s">
        <v>431</v>
      </c>
      <c r="BL150" s="56">
        <v>4424212744140110</v>
      </c>
      <c r="BM150" s="53" t="s">
        <v>431</v>
      </c>
      <c r="BN150" s="56">
        <v>4424211921530890</v>
      </c>
      <c r="BO150" s="53" t="s">
        <v>430</v>
      </c>
      <c r="BP150">
        <v>0</v>
      </c>
      <c r="BQ150" t="s">
        <v>253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9"/>
  <sheetViews>
    <sheetView zoomScale="85" zoomScaleNormal="85" workbookViewId="0">
      <selection activeCell="AA1" sqref="AA1:AC1048576"/>
    </sheetView>
  </sheetViews>
  <sheetFormatPr defaultRowHeight="15" x14ac:dyDescent="0.25"/>
  <cols>
    <col min="1" max="1" width="12.42578125" bestFit="1" customWidth="1"/>
    <col min="2" max="2" width="5.7109375" bestFit="1" customWidth="1"/>
    <col min="3" max="3" width="9.28515625" bestFit="1" customWidth="1"/>
    <col min="4" max="4" width="5" bestFit="1" customWidth="1"/>
    <col min="5" max="5" width="2" bestFit="1" customWidth="1"/>
    <col min="6" max="6" width="30.28515625" bestFit="1" customWidth="1"/>
    <col min="7" max="7" width="2.42578125" bestFit="1" customWidth="1"/>
    <col min="8" max="8" width="11.7109375" bestFit="1" customWidth="1"/>
    <col min="9" max="9" width="2.42578125" bestFit="1" customWidth="1"/>
    <col min="10" max="10" width="10.7109375" bestFit="1" customWidth="1"/>
    <col min="11" max="11" width="2.42578125" bestFit="1" customWidth="1"/>
    <col min="12" max="12" width="10.7109375" bestFit="1" customWidth="1"/>
    <col min="13" max="13" width="2" bestFit="1" customWidth="1"/>
    <col min="14" max="14" width="5" bestFit="1" customWidth="1"/>
    <col min="15" max="15" width="2.28515625" bestFit="1" customWidth="1"/>
    <col min="16" max="16" width="12.42578125" bestFit="1" customWidth="1"/>
    <col min="17" max="17" width="16.140625" bestFit="1" customWidth="1"/>
    <col min="18" max="18" width="9.28515625" bestFit="1" customWidth="1"/>
    <col min="19" max="20" width="2" bestFit="1" customWidth="1"/>
    <col min="21" max="21" width="8.140625" bestFit="1" customWidth="1"/>
    <col min="22" max="22" width="2" bestFit="1" customWidth="1"/>
    <col min="23" max="23" width="5" bestFit="1" customWidth="1"/>
    <col min="24" max="24" width="2" bestFit="1" customWidth="1"/>
    <col min="25" max="25" width="8.140625" bestFit="1" customWidth="1"/>
    <col min="26" max="26" width="2.42578125" bestFit="1" customWidth="1"/>
    <col min="27" max="27" width="21.7109375" bestFit="1" customWidth="1"/>
    <col min="28" max="28" width="2" bestFit="1" customWidth="1"/>
    <col min="29" max="29" width="5" bestFit="1" customWidth="1"/>
    <col min="30" max="30" width="2.28515625" bestFit="1" customWidth="1"/>
    <col min="32" max="32" width="12.42578125" bestFit="1" customWidth="1"/>
    <col min="33" max="33" width="5.7109375" bestFit="1" customWidth="1"/>
    <col min="34" max="34" width="9.28515625" bestFit="1" customWidth="1"/>
    <col min="35" max="35" width="5" bestFit="1" customWidth="1"/>
    <col min="36" max="36" width="2" bestFit="1" customWidth="1"/>
    <col min="37" max="37" width="17.28515625" bestFit="1" customWidth="1"/>
  </cols>
  <sheetData>
    <row r="1" spans="1:38" x14ac:dyDescent="0.25">
      <c r="A1" t="s">
        <v>245</v>
      </c>
      <c r="B1" t="s">
        <v>1136</v>
      </c>
      <c r="C1" t="s">
        <v>865</v>
      </c>
      <c r="D1">
        <v>7777</v>
      </c>
      <c r="E1" s="53" t="s">
        <v>251</v>
      </c>
      <c r="F1" t="s">
        <v>1144</v>
      </c>
      <c r="G1" s="53" t="s">
        <v>431</v>
      </c>
      <c r="H1" t="s">
        <v>1176</v>
      </c>
      <c r="I1" s="53" t="s">
        <v>431</v>
      </c>
      <c r="J1" s="57">
        <v>42475</v>
      </c>
      <c r="K1" s="53" t="s">
        <v>431</v>
      </c>
      <c r="L1" s="57">
        <f>J1+30*7</f>
        <v>42685</v>
      </c>
      <c r="M1" t="s">
        <v>249</v>
      </c>
      <c r="N1" s="54">
        <v>5034</v>
      </c>
      <c r="O1" t="s">
        <v>253</v>
      </c>
      <c r="P1" t="s">
        <v>245</v>
      </c>
      <c r="Q1" t="s">
        <v>1183</v>
      </c>
      <c r="R1" t="s">
        <v>865</v>
      </c>
      <c r="S1">
        <v>1</v>
      </c>
      <c r="T1" t="s">
        <v>251</v>
      </c>
      <c r="U1" s="63">
        <v>0.52083333333333337</v>
      </c>
      <c r="V1" s="53" t="s">
        <v>430</v>
      </c>
      <c r="W1">
        <v>7777</v>
      </c>
      <c r="X1" s="53" t="s">
        <v>251</v>
      </c>
      <c r="Y1" s="63">
        <v>2.0833333333333332E-2</v>
      </c>
      <c r="Z1" s="53" t="s">
        <v>431</v>
      </c>
      <c r="AA1" t="s">
        <v>994</v>
      </c>
      <c r="AB1" s="53" t="s">
        <v>430</v>
      </c>
      <c r="AC1" s="54">
        <v>5034</v>
      </c>
      <c r="AD1" t="s">
        <v>253</v>
      </c>
      <c r="AF1" t="s">
        <v>245</v>
      </c>
      <c r="AG1" t="s">
        <v>1487</v>
      </c>
      <c r="AH1" t="s">
        <v>865</v>
      </c>
      <c r="AI1">
        <v>7777</v>
      </c>
      <c r="AJ1" s="53" t="s">
        <v>251</v>
      </c>
      <c r="AK1" s="54" t="s">
        <v>435</v>
      </c>
      <c r="AL1" s="53" t="s">
        <v>432</v>
      </c>
    </row>
    <row r="2" spans="1:38" x14ac:dyDescent="0.25">
      <c r="A2" t="s">
        <v>245</v>
      </c>
      <c r="B2" t="s">
        <v>1136</v>
      </c>
      <c r="C2" t="s">
        <v>865</v>
      </c>
      <c r="D2">
        <v>7767</v>
      </c>
      <c r="E2" s="53" t="s">
        <v>251</v>
      </c>
      <c r="F2" t="s">
        <v>1145</v>
      </c>
      <c r="G2" s="53" t="s">
        <v>431</v>
      </c>
      <c r="H2" t="s">
        <v>1177</v>
      </c>
      <c r="I2" s="53" t="s">
        <v>431</v>
      </c>
      <c r="J2" s="57">
        <v>42459</v>
      </c>
      <c r="K2" s="53" t="s">
        <v>431</v>
      </c>
      <c r="L2" s="57">
        <f t="shared" ref="L2:L65" si="0">J2+30*7</f>
        <v>42669</v>
      </c>
      <c r="M2" s="53" t="s">
        <v>430</v>
      </c>
      <c r="N2">
        <v>5037</v>
      </c>
      <c r="O2" t="s">
        <v>253</v>
      </c>
      <c r="P2" t="s">
        <v>245</v>
      </c>
      <c r="Q2" t="s">
        <v>1183</v>
      </c>
      <c r="R2" t="s">
        <v>865</v>
      </c>
      <c r="S2">
        <v>2</v>
      </c>
      <c r="T2" t="s">
        <v>251</v>
      </c>
      <c r="U2" s="63">
        <v>0.53125</v>
      </c>
      <c r="V2" s="53" t="s">
        <v>430</v>
      </c>
      <c r="W2">
        <v>7767</v>
      </c>
      <c r="X2" s="53" t="s">
        <v>251</v>
      </c>
      <c r="Y2" s="63">
        <v>3.125E-2</v>
      </c>
      <c r="Z2" s="53" t="s">
        <v>431</v>
      </c>
      <c r="AA2" t="s">
        <v>988</v>
      </c>
      <c r="AB2" s="53" t="s">
        <v>430</v>
      </c>
      <c r="AC2">
        <v>5037</v>
      </c>
      <c r="AD2" t="s">
        <v>253</v>
      </c>
      <c r="AF2" t="s">
        <v>245</v>
      </c>
      <c r="AG2" t="s">
        <v>1487</v>
      </c>
      <c r="AH2" t="s">
        <v>865</v>
      </c>
      <c r="AI2">
        <v>7767</v>
      </c>
      <c r="AJ2" s="53" t="s">
        <v>251</v>
      </c>
      <c r="AK2" s="56">
        <v>9783672234517590</v>
      </c>
      <c r="AL2" s="53" t="s">
        <v>432</v>
      </c>
    </row>
    <row r="3" spans="1:38" x14ac:dyDescent="0.25">
      <c r="A3" t="s">
        <v>245</v>
      </c>
      <c r="B3" t="s">
        <v>1136</v>
      </c>
      <c r="C3" t="s">
        <v>865</v>
      </c>
      <c r="D3">
        <v>7757</v>
      </c>
      <c r="E3" s="53" t="s">
        <v>251</v>
      </c>
      <c r="F3" t="s">
        <v>1140</v>
      </c>
      <c r="G3" s="53" t="s">
        <v>431</v>
      </c>
      <c r="H3" t="s">
        <v>1178</v>
      </c>
      <c r="I3" s="53" t="s">
        <v>431</v>
      </c>
      <c r="J3" s="57">
        <v>42443</v>
      </c>
      <c r="K3" s="53" t="s">
        <v>431</v>
      </c>
      <c r="L3" s="57">
        <f t="shared" si="0"/>
        <v>42653</v>
      </c>
      <c r="M3" s="53" t="s">
        <v>430</v>
      </c>
      <c r="N3" s="54">
        <v>5040</v>
      </c>
      <c r="O3" t="s">
        <v>253</v>
      </c>
      <c r="P3" t="s">
        <v>245</v>
      </c>
      <c r="Q3" t="s">
        <v>1183</v>
      </c>
      <c r="R3" t="s">
        <v>865</v>
      </c>
      <c r="S3">
        <v>3</v>
      </c>
      <c r="T3" t="s">
        <v>251</v>
      </c>
      <c r="U3" s="63">
        <v>0.54166666666666696</v>
      </c>
      <c r="V3" s="53" t="s">
        <v>430</v>
      </c>
      <c r="W3">
        <v>7757</v>
      </c>
      <c r="X3" s="53" t="s">
        <v>251</v>
      </c>
      <c r="Y3" s="63">
        <v>4.1666666666666602E-2</v>
      </c>
      <c r="Z3" s="53" t="s">
        <v>431</v>
      </c>
      <c r="AA3" t="s">
        <v>989</v>
      </c>
      <c r="AB3" s="53" t="s">
        <v>430</v>
      </c>
      <c r="AC3" s="54">
        <v>5040</v>
      </c>
      <c r="AD3" t="s">
        <v>253</v>
      </c>
      <c r="AF3" t="s">
        <v>245</v>
      </c>
      <c r="AG3" t="s">
        <v>1487</v>
      </c>
      <c r="AH3" t="s">
        <v>865</v>
      </c>
      <c r="AI3">
        <v>7757</v>
      </c>
      <c r="AJ3" s="53" t="s">
        <v>251</v>
      </c>
      <c r="AK3" s="56">
        <v>1312324312231210</v>
      </c>
      <c r="AL3" s="53" t="s">
        <v>432</v>
      </c>
    </row>
    <row r="4" spans="1:38" x14ac:dyDescent="0.25">
      <c r="A4" t="s">
        <v>245</v>
      </c>
      <c r="B4" t="s">
        <v>1136</v>
      </c>
      <c r="C4" t="s">
        <v>865</v>
      </c>
      <c r="D4">
        <v>7747</v>
      </c>
      <c r="E4" s="53" t="s">
        <v>251</v>
      </c>
      <c r="F4" t="s">
        <v>1146</v>
      </c>
      <c r="G4" s="53" t="s">
        <v>431</v>
      </c>
      <c r="H4" t="s">
        <v>1179</v>
      </c>
      <c r="I4" s="53" t="s">
        <v>431</v>
      </c>
      <c r="J4" s="57">
        <v>42427</v>
      </c>
      <c r="K4" s="53" t="s">
        <v>431</v>
      </c>
      <c r="L4" s="57">
        <f t="shared" si="0"/>
        <v>42637</v>
      </c>
      <c r="M4" s="53" t="s">
        <v>430</v>
      </c>
      <c r="N4">
        <v>5043</v>
      </c>
      <c r="O4" t="s">
        <v>253</v>
      </c>
      <c r="P4" t="s">
        <v>245</v>
      </c>
      <c r="Q4" t="s">
        <v>1183</v>
      </c>
      <c r="R4" t="s">
        <v>865</v>
      </c>
      <c r="S4">
        <v>4</v>
      </c>
      <c r="T4" t="s">
        <v>251</v>
      </c>
      <c r="U4" s="63">
        <v>0.55208333333333304</v>
      </c>
      <c r="V4" s="53" t="s">
        <v>430</v>
      </c>
      <c r="W4">
        <v>7747</v>
      </c>
      <c r="X4" s="53" t="s">
        <v>251</v>
      </c>
      <c r="Y4" s="63">
        <v>5.2083333333333301E-2</v>
      </c>
      <c r="Z4" s="53" t="s">
        <v>431</v>
      </c>
      <c r="AA4" t="s">
        <v>990</v>
      </c>
      <c r="AB4" s="53" t="s">
        <v>430</v>
      </c>
      <c r="AC4">
        <v>5043</v>
      </c>
      <c r="AD4" t="s">
        <v>253</v>
      </c>
      <c r="AF4" t="s">
        <v>245</v>
      </c>
      <c r="AG4" t="s">
        <v>1487</v>
      </c>
      <c r="AH4" t="s">
        <v>865</v>
      </c>
      <c r="AI4">
        <v>7747</v>
      </c>
      <c r="AJ4" s="53" t="s">
        <v>251</v>
      </c>
      <c r="AK4" s="56">
        <v>4326245645745620</v>
      </c>
      <c r="AL4" s="53" t="s">
        <v>432</v>
      </c>
    </row>
    <row r="5" spans="1:38" x14ac:dyDescent="0.25">
      <c r="A5" t="s">
        <v>245</v>
      </c>
      <c r="B5" t="s">
        <v>1136</v>
      </c>
      <c r="C5" t="s">
        <v>865</v>
      </c>
      <c r="D5">
        <v>7737</v>
      </c>
      <c r="E5" s="53" t="s">
        <v>251</v>
      </c>
      <c r="F5" t="s">
        <v>1147</v>
      </c>
      <c r="G5" s="53" t="s">
        <v>431</v>
      </c>
      <c r="H5" t="s">
        <v>1180</v>
      </c>
      <c r="I5" s="53" t="s">
        <v>431</v>
      </c>
      <c r="J5" s="57">
        <v>42411</v>
      </c>
      <c r="K5" s="53" t="s">
        <v>431</v>
      </c>
      <c r="L5" s="57">
        <f t="shared" si="0"/>
        <v>42621</v>
      </c>
      <c r="M5" s="53" t="s">
        <v>430</v>
      </c>
      <c r="N5" s="54">
        <v>5046</v>
      </c>
      <c r="O5" t="s">
        <v>253</v>
      </c>
      <c r="P5" t="s">
        <v>245</v>
      </c>
      <c r="Q5" t="s">
        <v>1183</v>
      </c>
      <c r="R5" t="s">
        <v>865</v>
      </c>
      <c r="S5">
        <v>5</v>
      </c>
      <c r="T5" t="s">
        <v>251</v>
      </c>
      <c r="U5" s="63">
        <v>0.5625</v>
      </c>
      <c r="V5" s="53" t="s">
        <v>430</v>
      </c>
      <c r="W5">
        <v>7737</v>
      </c>
      <c r="X5" s="53" t="s">
        <v>251</v>
      </c>
      <c r="Y5" s="63">
        <v>6.25E-2</v>
      </c>
      <c r="Z5" s="53" t="s">
        <v>431</v>
      </c>
      <c r="AA5" t="s">
        <v>991</v>
      </c>
      <c r="AB5" s="53" t="s">
        <v>430</v>
      </c>
      <c r="AC5" s="54">
        <v>5046</v>
      </c>
      <c r="AD5" t="s">
        <v>253</v>
      </c>
      <c r="AF5" t="s">
        <v>245</v>
      </c>
      <c r="AG5" t="s">
        <v>1487</v>
      </c>
      <c r="AH5" t="s">
        <v>865</v>
      </c>
      <c r="AI5">
        <v>7737</v>
      </c>
      <c r="AJ5" s="53" t="s">
        <v>251</v>
      </c>
      <c r="AK5" s="56">
        <v>1453642574574250</v>
      </c>
      <c r="AL5" s="53" t="s">
        <v>432</v>
      </c>
    </row>
    <row r="6" spans="1:38" x14ac:dyDescent="0.25">
      <c r="A6" t="s">
        <v>245</v>
      </c>
      <c r="B6" t="s">
        <v>1136</v>
      </c>
      <c r="C6" t="s">
        <v>865</v>
      </c>
      <c r="D6">
        <v>7727</v>
      </c>
      <c r="E6" s="53" t="s">
        <v>251</v>
      </c>
      <c r="F6" t="s">
        <v>1148</v>
      </c>
      <c r="G6" s="53" t="s">
        <v>431</v>
      </c>
      <c r="H6" t="s">
        <v>1181</v>
      </c>
      <c r="I6" s="53" t="s">
        <v>431</v>
      </c>
      <c r="J6" s="57">
        <v>42395</v>
      </c>
      <c r="K6" s="53" t="s">
        <v>431</v>
      </c>
      <c r="L6" s="57">
        <f t="shared" si="0"/>
        <v>42605</v>
      </c>
      <c r="M6" s="53" t="s">
        <v>430</v>
      </c>
      <c r="N6">
        <v>5049</v>
      </c>
      <c r="O6" t="s">
        <v>253</v>
      </c>
      <c r="P6" t="s">
        <v>245</v>
      </c>
      <c r="Q6" t="s">
        <v>1183</v>
      </c>
      <c r="R6" t="s">
        <v>865</v>
      </c>
      <c r="S6">
        <v>6</v>
      </c>
      <c r="T6" t="s">
        <v>251</v>
      </c>
      <c r="U6" s="63">
        <v>0.57291666666666696</v>
      </c>
      <c r="V6" s="53" t="s">
        <v>430</v>
      </c>
      <c r="W6">
        <v>7727</v>
      </c>
      <c r="X6" s="53" t="s">
        <v>251</v>
      </c>
      <c r="Y6" s="63">
        <v>7.2916666666666602E-2</v>
      </c>
      <c r="Z6" s="53" t="s">
        <v>431</v>
      </c>
      <c r="AA6" t="s">
        <v>992</v>
      </c>
      <c r="AB6" s="53" t="s">
        <v>430</v>
      </c>
      <c r="AC6">
        <v>5049</v>
      </c>
      <c r="AD6" t="s">
        <v>253</v>
      </c>
      <c r="AF6" t="s">
        <v>245</v>
      </c>
      <c r="AG6" t="s">
        <v>1487</v>
      </c>
      <c r="AH6" t="s">
        <v>865</v>
      </c>
      <c r="AI6">
        <v>7727</v>
      </c>
      <c r="AJ6" s="53" t="s">
        <v>251</v>
      </c>
      <c r="AK6" s="56">
        <v>1235315473171540</v>
      </c>
      <c r="AL6" s="53" t="s">
        <v>432</v>
      </c>
    </row>
    <row r="7" spans="1:38" x14ac:dyDescent="0.25">
      <c r="A7" t="s">
        <v>245</v>
      </c>
      <c r="B7" t="s">
        <v>1136</v>
      </c>
      <c r="C7" t="s">
        <v>865</v>
      </c>
      <c r="D7">
        <v>7717</v>
      </c>
      <c r="E7" s="53" t="s">
        <v>251</v>
      </c>
      <c r="F7" t="s">
        <v>1149</v>
      </c>
      <c r="G7" s="53" t="s">
        <v>431</v>
      </c>
      <c r="H7" t="s">
        <v>1182</v>
      </c>
      <c r="I7" s="53" t="s">
        <v>431</v>
      </c>
      <c r="J7" s="57">
        <v>42379</v>
      </c>
      <c r="K7" s="53" t="s">
        <v>431</v>
      </c>
      <c r="L7" s="57">
        <f t="shared" si="0"/>
        <v>42589</v>
      </c>
      <c r="M7" s="53" t="s">
        <v>430</v>
      </c>
      <c r="N7" s="54">
        <v>5052</v>
      </c>
      <c r="O7" t="s">
        <v>253</v>
      </c>
      <c r="P7" t="s">
        <v>245</v>
      </c>
      <c r="Q7" t="s">
        <v>1183</v>
      </c>
      <c r="R7" t="s">
        <v>865</v>
      </c>
      <c r="S7">
        <v>7</v>
      </c>
      <c r="T7" t="s">
        <v>251</v>
      </c>
      <c r="U7" s="63">
        <v>0.58333333333333304</v>
      </c>
      <c r="V7" s="53" t="s">
        <v>430</v>
      </c>
      <c r="W7">
        <v>7717</v>
      </c>
      <c r="X7" s="53" t="s">
        <v>251</v>
      </c>
      <c r="Y7" s="63">
        <v>8.3333333333333301E-2</v>
      </c>
      <c r="Z7" s="53" t="s">
        <v>431</v>
      </c>
      <c r="AA7" t="s">
        <v>993</v>
      </c>
      <c r="AB7" s="53" t="s">
        <v>430</v>
      </c>
      <c r="AC7" s="54">
        <v>5052</v>
      </c>
      <c r="AD7" t="s">
        <v>253</v>
      </c>
      <c r="AF7" t="s">
        <v>245</v>
      </c>
      <c r="AG7" t="s">
        <v>1487</v>
      </c>
      <c r="AH7" t="s">
        <v>865</v>
      </c>
      <c r="AI7">
        <v>7717</v>
      </c>
      <c r="AJ7" s="53" t="s">
        <v>251</v>
      </c>
      <c r="AK7" s="56">
        <v>1016988371768830</v>
      </c>
      <c r="AL7" s="53" t="s">
        <v>432</v>
      </c>
    </row>
    <row r="8" spans="1:38" x14ac:dyDescent="0.25">
      <c r="A8" t="s">
        <v>245</v>
      </c>
      <c r="B8" t="s">
        <v>1136</v>
      </c>
      <c r="C8" t="s">
        <v>865</v>
      </c>
      <c r="D8">
        <v>7707</v>
      </c>
      <c r="E8" s="53" t="s">
        <v>251</v>
      </c>
      <c r="F8" t="s">
        <v>1150</v>
      </c>
      <c r="G8" s="53" t="s">
        <v>431</v>
      </c>
      <c r="H8" t="s">
        <v>1176</v>
      </c>
      <c r="I8" s="53" t="s">
        <v>431</v>
      </c>
      <c r="J8" s="57">
        <v>42363</v>
      </c>
      <c r="K8" s="53" t="s">
        <v>431</v>
      </c>
      <c r="L8" s="57">
        <f t="shared" si="0"/>
        <v>42573</v>
      </c>
      <c r="M8" s="53" t="s">
        <v>430</v>
      </c>
      <c r="N8">
        <v>5055</v>
      </c>
      <c r="O8" t="s">
        <v>253</v>
      </c>
      <c r="P8" t="s">
        <v>245</v>
      </c>
      <c r="Q8" t="s">
        <v>1183</v>
      </c>
      <c r="R8" t="s">
        <v>865</v>
      </c>
      <c r="S8">
        <v>1</v>
      </c>
      <c r="T8" t="s">
        <v>251</v>
      </c>
      <c r="U8" s="63">
        <v>0.59375</v>
      </c>
      <c r="V8" s="53" t="s">
        <v>430</v>
      </c>
      <c r="W8">
        <v>7707</v>
      </c>
      <c r="X8" s="53" t="s">
        <v>251</v>
      </c>
      <c r="Y8" s="63">
        <v>2.0833333333333332E-2</v>
      </c>
      <c r="Z8" s="53" t="s">
        <v>431</v>
      </c>
      <c r="AA8" t="s">
        <v>995</v>
      </c>
      <c r="AB8" s="53" t="s">
        <v>430</v>
      </c>
      <c r="AC8">
        <v>5055</v>
      </c>
      <c r="AD8" t="s">
        <v>253</v>
      </c>
      <c r="AF8" t="s">
        <v>245</v>
      </c>
      <c r="AG8" t="s">
        <v>1487</v>
      </c>
      <c r="AH8" t="s">
        <v>865</v>
      </c>
      <c r="AI8">
        <v>7707</v>
      </c>
      <c r="AJ8" s="53" t="s">
        <v>251</v>
      </c>
      <c r="AK8" s="56">
        <v>7986612270366120</v>
      </c>
      <c r="AL8" s="53" t="s">
        <v>432</v>
      </c>
    </row>
    <row r="9" spans="1:38" x14ac:dyDescent="0.25">
      <c r="A9" t="s">
        <v>245</v>
      </c>
      <c r="B9" t="s">
        <v>1136</v>
      </c>
      <c r="C9" t="s">
        <v>865</v>
      </c>
      <c r="D9">
        <v>7697</v>
      </c>
      <c r="E9" s="53" t="s">
        <v>251</v>
      </c>
      <c r="F9" t="s">
        <v>1151</v>
      </c>
      <c r="G9" s="53" t="s">
        <v>431</v>
      </c>
      <c r="H9" t="s">
        <v>1177</v>
      </c>
      <c r="I9" s="53" t="s">
        <v>431</v>
      </c>
      <c r="J9" s="57">
        <v>42347</v>
      </c>
      <c r="K9" s="53" t="s">
        <v>431</v>
      </c>
      <c r="L9" s="57">
        <f t="shared" si="0"/>
        <v>42557</v>
      </c>
      <c r="M9" s="53" t="s">
        <v>430</v>
      </c>
      <c r="N9" s="54">
        <v>5058</v>
      </c>
      <c r="O9" t="s">
        <v>253</v>
      </c>
      <c r="P9" t="s">
        <v>245</v>
      </c>
      <c r="Q9" t="s">
        <v>1183</v>
      </c>
      <c r="R9" t="s">
        <v>865</v>
      </c>
      <c r="S9">
        <v>1</v>
      </c>
      <c r="T9" t="s">
        <v>251</v>
      </c>
      <c r="U9" s="63">
        <v>0.60416666666666596</v>
      </c>
      <c r="V9" s="53" t="s">
        <v>430</v>
      </c>
      <c r="W9">
        <v>7697</v>
      </c>
      <c r="X9" s="53" t="s">
        <v>251</v>
      </c>
      <c r="Y9" s="63">
        <v>2.0833333333333332E-2</v>
      </c>
      <c r="Z9" s="53" t="s">
        <v>431</v>
      </c>
      <c r="AA9" t="s">
        <v>996</v>
      </c>
      <c r="AB9" s="53" t="s">
        <v>430</v>
      </c>
      <c r="AC9" s="54">
        <v>5058</v>
      </c>
      <c r="AD9" t="s">
        <v>253</v>
      </c>
      <c r="AF9" t="s">
        <v>245</v>
      </c>
      <c r="AG9" t="s">
        <v>1487</v>
      </c>
      <c r="AH9" t="s">
        <v>865</v>
      </c>
      <c r="AI9">
        <v>7697</v>
      </c>
      <c r="AJ9" s="53" t="s">
        <v>251</v>
      </c>
      <c r="AK9" s="56">
        <v>5803341448963410</v>
      </c>
      <c r="AL9" s="53" t="s">
        <v>432</v>
      </c>
    </row>
    <row r="10" spans="1:38" x14ac:dyDescent="0.25">
      <c r="A10" t="s">
        <v>245</v>
      </c>
      <c r="B10" t="s">
        <v>1136</v>
      </c>
      <c r="C10" t="s">
        <v>865</v>
      </c>
      <c r="D10">
        <v>7687</v>
      </c>
      <c r="E10" s="53" t="s">
        <v>251</v>
      </c>
      <c r="F10" t="s">
        <v>1152</v>
      </c>
      <c r="G10" s="53" t="s">
        <v>431</v>
      </c>
      <c r="H10" t="s">
        <v>1178</v>
      </c>
      <c r="I10" s="53" t="s">
        <v>431</v>
      </c>
      <c r="J10" s="57">
        <v>42331</v>
      </c>
      <c r="K10" s="53" t="s">
        <v>431</v>
      </c>
      <c r="L10" s="57">
        <f t="shared" si="0"/>
        <v>42541</v>
      </c>
      <c r="M10" s="53" t="s">
        <v>430</v>
      </c>
      <c r="N10">
        <v>5061</v>
      </c>
      <c r="O10" t="s">
        <v>253</v>
      </c>
      <c r="P10" t="s">
        <v>245</v>
      </c>
      <c r="Q10" t="s">
        <v>1183</v>
      </c>
      <c r="R10" t="s">
        <v>865</v>
      </c>
      <c r="S10">
        <v>2</v>
      </c>
      <c r="T10" t="s">
        <v>251</v>
      </c>
      <c r="U10" s="63">
        <v>0.61458333333333304</v>
      </c>
      <c r="V10" s="53" t="s">
        <v>430</v>
      </c>
      <c r="W10">
        <v>7687</v>
      </c>
      <c r="X10" s="53" t="s">
        <v>251</v>
      </c>
      <c r="Y10" s="63">
        <v>3.125E-2</v>
      </c>
      <c r="Z10" s="53" t="s">
        <v>431</v>
      </c>
      <c r="AA10" t="s">
        <v>997</v>
      </c>
      <c r="AB10" s="53" t="s">
        <v>430</v>
      </c>
      <c r="AC10">
        <v>5061</v>
      </c>
      <c r="AD10" t="s">
        <v>253</v>
      </c>
      <c r="AF10" t="s">
        <v>245</v>
      </c>
      <c r="AG10" t="s">
        <v>1487</v>
      </c>
      <c r="AH10" t="s">
        <v>865</v>
      </c>
      <c r="AI10">
        <v>7687</v>
      </c>
      <c r="AJ10" s="53" t="s">
        <v>251</v>
      </c>
      <c r="AK10" s="56">
        <v>3620070647560700</v>
      </c>
      <c r="AL10" s="53" t="s">
        <v>432</v>
      </c>
    </row>
    <row r="11" spans="1:38" x14ac:dyDescent="0.25">
      <c r="A11" t="s">
        <v>245</v>
      </c>
      <c r="B11" t="s">
        <v>1136</v>
      </c>
      <c r="C11" t="s">
        <v>865</v>
      </c>
      <c r="D11">
        <v>7677</v>
      </c>
      <c r="E11" s="53" t="s">
        <v>251</v>
      </c>
      <c r="F11" t="s">
        <v>1153</v>
      </c>
      <c r="G11" s="53" t="s">
        <v>431</v>
      </c>
      <c r="H11" t="s">
        <v>1179</v>
      </c>
      <c r="I11" s="53" t="s">
        <v>431</v>
      </c>
      <c r="J11" s="57">
        <v>42315</v>
      </c>
      <c r="K11" s="53" t="s">
        <v>431</v>
      </c>
      <c r="L11" s="57">
        <f t="shared" si="0"/>
        <v>42525</v>
      </c>
      <c r="M11" s="53" t="s">
        <v>430</v>
      </c>
      <c r="N11" s="54">
        <v>5064</v>
      </c>
      <c r="O11" t="s">
        <v>253</v>
      </c>
      <c r="P11" t="s">
        <v>245</v>
      </c>
      <c r="Q11" t="s">
        <v>1183</v>
      </c>
      <c r="R11" t="s">
        <v>865</v>
      </c>
      <c r="S11">
        <v>3</v>
      </c>
      <c r="T11" t="s">
        <v>251</v>
      </c>
      <c r="U11" s="63">
        <v>0.624999999999999</v>
      </c>
      <c r="V11" s="53" t="s">
        <v>430</v>
      </c>
      <c r="W11">
        <v>7677</v>
      </c>
      <c r="X11" s="53" t="s">
        <v>251</v>
      </c>
      <c r="Y11" s="63">
        <v>4.1666666666666602E-2</v>
      </c>
      <c r="Z11" s="53" t="s">
        <v>431</v>
      </c>
      <c r="AA11" t="s">
        <v>998</v>
      </c>
      <c r="AB11" s="53" t="s">
        <v>430</v>
      </c>
      <c r="AC11" s="54">
        <v>5064</v>
      </c>
      <c r="AD11" t="s">
        <v>253</v>
      </c>
      <c r="AF11" t="s">
        <v>245</v>
      </c>
      <c r="AG11" t="s">
        <v>1487</v>
      </c>
      <c r="AH11" t="s">
        <v>865</v>
      </c>
      <c r="AI11">
        <v>7677</v>
      </c>
      <c r="AJ11" s="53" t="s">
        <v>251</v>
      </c>
      <c r="AK11" s="56">
        <v>1436794966157990</v>
      </c>
      <c r="AL11" s="53" t="s">
        <v>432</v>
      </c>
    </row>
    <row r="12" spans="1:38" x14ac:dyDescent="0.25">
      <c r="A12" t="s">
        <v>245</v>
      </c>
      <c r="B12" t="s">
        <v>1136</v>
      </c>
      <c r="C12" t="s">
        <v>865</v>
      </c>
      <c r="D12">
        <v>7667</v>
      </c>
      <c r="E12" s="53" t="s">
        <v>251</v>
      </c>
      <c r="F12" t="s">
        <v>1154</v>
      </c>
      <c r="G12" s="53" t="s">
        <v>431</v>
      </c>
      <c r="H12" t="s">
        <v>1180</v>
      </c>
      <c r="I12" s="53" t="s">
        <v>431</v>
      </c>
      <c r="J12" s="57">
        <v>42299</v>
      </c>
      <c r="K12" s="53" t="s">
        <v>431</v>
      </c>
      <c r="L12" s="57">
        <f t="shared" si="0"/>
        <v>42509</v>
      </c>
      <c r="M12" s="53" t="s">
        <v>430</v>
      </c>
      <c r="N12">
        <v>5067</v>
      </c>
      <c r="O12" t="s">
        <v>253</v>
      </c>
      <c r="P12" t="s">
        <v>245</v>
      </c>
      <c r="Q12" t="s">
        <v>1183</v>
      </c>
      <c r="R12" t="s">
        <v>865</v>
      </c>
      <c r="S12">
        <v>4</v>
      </c>
      <c r="T12" t="s">
        <v>251</v>
      </c>
      <c r="U12" s="63">
        <v>0.63541666666666596</v>
      </c>
      <c r="V12" s="53" t="s">
        <v>430</v>
      </c>
      <c r="W12">
        <v>7667</v>
      </c>
      <c r="X12" s="53" t="s">
        <v>251</v>
      </c>
      <c r="Y12" s="63">
        <v>5.2083333333333301E-2</v>
      </c>
      <c r="Z12" s="53" t="s">
        <v>431</v>
      </c>
      <c r="AA12" t="s">
        <v>999</v>
      </c>
      <c r="AB12" s="53" t="s">
        <v>430</v>
      </c>
      <c r="AC12">
        <v>5067</v>
      </c>
      <c r="AD12" t="s">
        <v>253</v>
      </c>
      <c r="AF12" t="s">
        <v>245</v>
      </c>
      <c r="AG12" t="s">
        <v>1487</v>
      </c>
      <c r="AH12" t="s">
        <v>865</v>
      </c>
      <c r="AI12">
        <v>7667</v>
      </c>
      <c r="AJ12" s="53" t="s">
        <v>251</v>
      </c>
      <c r="AK12" s="56">
        <v>1436798676442170</v>
      </c>
      <c r="AL12" s="53" t="s">
        <v>432</v>
      </c>
    </row>
    <row r="13" spans="1:38" x14ac:dyDescent="0.25">
      <c r="A13" t="s">
        <v>245</v>
      </c>
      <c r="B13" t="s">
        <v>1136</v>
      </c>
      <c r="C13" t="s">
        <v>865</v>
      </c>
      <c r="D13">
        <v>7657</v>
      </c>
      <c r="E13" s="53" t="s">
        <v>251</v>
      </c>
      <c r="F13" t="s">
        <v>1155</v>
      </c>
      <c r="G13" s="53" t="s">
        <v>431</v>
      </c>
      <c r="H13" t="s">
        <v>1181</v>
      </c>
      <c r="I13" s="53" t="s">
        <v>431</v>
      </c>
      <c r="J13" s="57">
        <v>42283</v>
      </c>
      <c r="K13" s="53" t="s">
        <v>431</v>
      </c>
      <c r="L13" s="57">
        <f t="shared" si="0"/>
        <v>42493</v>
      </c>
      <c r="M13" s="53" t="s">
        <v>430</v>
      </c>
      <c r="N13" s="54">
        <v>5070</v>
      </c>
      <c r="O13" t="s">
        <v>253</v>
      </c>
      <c r="P13" t="s">
        <v>245</v>
      </c>
      <c r="Q13" t="s">
        <v>1183</v>
      </c>
      <c r="R13" t="s">
        <v>865</v>
      </c>
      <c r="S13">
        <v>5</v>
      </c>
      <c r="T13" t="s">
        <v>251</v>
      </c>
      <c r="U13" s="63">
        <v>0.64583333333333304</v>
      </c>
      <c r="V13" s="53" t="s">
        <v>430</v>
      </c>
      <c r="W13">
        <v>7657</v>
      </c>
      <c r="X13" s="53" t="s">
        <v>251</v>
      </c>
      <c r="Y13" s="63">
        <v>6.25E-2</v>
      </c>
      <c r="Z13" s="53" t="s">
        <v>431</v>
      </c>
      <c r="AA13" t="s">
        <v>1002</v>
      </c>
      <c r="AB13" s="53" t="s">
        <v>430</v>
      </c>
      <c r="AC13" s="54">
        <v>5070</v>
      </c>
      <c r="AD13" t="s">
        <v>253</v>
      </c>
      <c r="AF13" t="s">
        <v>245</v>
      </c>
      <c r="AG13" t="s">
        <v>1487</v>
      </c>
      <c r="AH13" t="s">
        <v>865</v>
      </c>
      <c r="AI13">
        <v>7657</v>
      </c>
      <c r="AJ13" s="53" t="s">
        <v>251</v>
      </c>
      <c r="AK13" s="56">
        <v>1436802386726350</v>
      </c>
      <c r="AL13" s="53" t="s">
        <v>432</v>
      </c>
    </row>
    <row r="14" spans="1:38" x14ac:dyDescent="0.25">
      <c r="A14" t="s">
        <v>245</v>
      </c>
      <c r="B14" t="s">
        <v>1136</v>
      </c>
      <c r="C14" t="s">
        <v>865</v>
      </c>
      <c r="D14">
        <v>7647</v>
      </c>
      <c r="E14" s="53" t="s">
        <v>251</v>
      </c>
      <c r="F14" t="s">
        <v>1156</v>
      </c>
      <c r="G14" s="53" t="s">
        <v>431</v>
      </c>
      <c r="H14" t="s">
        <v>1182</v>
      </c>
      <c r="I14" s="53" t="s">
        <v>431</v>
      </c>
      <c r="J14" s="57">
        <v>42267</v>
      </c>
      <c r="K14" s="53" t="s">
        <v>431</v>
      </c>
      <c r="L14" s="57">
        <f t="shared" si="0"/>
        <v>42477</v>
      </c>
      <c r="M14" s="53" t="s">
        <v>430</v>
      </c>
      <c r="N14">
        <v>5073</v>
      </c>
      <c r="O14" t="s">
        <v>253</v>
      </c>
      <c r="P14" t="s">
        <v>245</v>
      </c>
      <c r="Q14" t="s">
        <v>1183</v>
      </c>
      <c r="R14" t="s">
        <v>865</v>
      </c>
      <c r="S14">
        <v>6</v>
      </c>
      <c r="T14" t="s">
        <v>251</v>
      </c>
      <c r="U14" s="63">
        <v>0.656249999999999</v>
      </c>
      <c r="V14" s="53" t="s">
        <v>430</v>
      </c>
      <c r="W14">
        <v>7647</v>
      </c>
      <c r="X14" s="53" t="s">
        <v>251</v>
      </c>
      <c r="Y14" s="63">
        <v>7.2916666666666602E-2</v>
      </c>
      <c r="Z14" s="53" t="s">
        <v>431</v>
      </c>
      <c r="AA14" t="s">
        <v>1001</v>
      </c>
      <c r="AB14" s="53" t="s">
        <v>430</v>
      </c>
      <c r="AC14">
        <v>5073</v>
      </c>
      <c r="AD14" t="s">
        <v>253</v>
      </c>
      <c r="AF14" t="s">
        <v>245</v>
      </c>
      <c r="AG14" t="s">
        <v>1487</v>
      </c>
      <c r="AH14" t="s">
        <v>865</v>
      </c>
      <c r="AI14">
        <v>7647</v>
      </c>
      <c r="AJ14" s="53" t="s">
        <v>251</v>
      </c>
      <c r="AK14" s="56">
        <v>1436806097010530</v>
      </c>
      <c r="AL14" s="53" t="s">
        <v>432</v>
      </c>
    </row>
    <row r="15" spans="1:38" x14ac:dyDescent="0.25">
      <c r="A15" t="s">
        <v>245</v>
      </c>
      <c r="B15" t="s">
        <v>1136</v>
      </c>
      <c r="C15" t="s">
        <v>865</v>
      </c>
      <c r="D15">
        <v>7637</v>
      </c>
      <c r="E15" s="53" t="s">
        <v>251</v>
      </c>
      <c r="F15" t="s">
        <v>1142</v>
      </c>
      <c r="G15" s="53" t="s">
        <v>431</v>
      </c>
      <c r="H15" t="s">
        <v>1176</v>
      </c>
      <c r="I15" s="53" t="s">
        <v>431</v>
      </c>
      <c r="J15" s="57">
        <v>42251</v>
      </c>
      <c r="K15" s="53" t="s">
        <v>431</v>
      </c>
      <c r="L15" s="57">
        <f t="shared" si="0"/>
        <v>42461</v>
      </c>
      <c r="M15" s="53" t="s">
        <v>430</v>
      </c>
      <c r="N15" s="54">
        <v>5076</v>
      </c>
      <c r="O15" t="s">
        <v>253</v>
      </c>
      <c r="P15" t="s">
        <v>245</v>
      </c>
      <c r="Q15" t="s">
        <v>1183</v>
      </c>
      <c r="R15" t="s">
        <v>865</v>
      </c>
      <c r="S15">
        <v>7</v>
      </c>
      <c r="T15" t="s">
        <v>251</v>
      </c>
      <c r="U15" s="63">
        <v>0.66666666666666596</v>
      </c>
      <c r="V15" s="53" t="s">
        <v>430</v>
      </c>
      <c r="W15">
        <v>7637</v>
      </c>
      <c r="X15" s="53" t="s">
        <v>251</v>
      </c>
      <c r="Y15" s="63">
        <v>8.3333333333333301E-2</v>
      </c>
      <c r="Z15" s="53" t="s">
        <v>431</v>
      </c>
      <c r="AA15" t="s">
        <v>994</v>
      </c>
      <c r="AB15" s="53" t="s">
        <v>430</v>
      </c>
      <c r="AC15" s="54">
        <v>5076</v>
      </c>
      <c r="AD15" t="s">
        <v>253</v>
      </c>
      <c r="AF15" t="s">
        <v>245</v>
      </c>
      <c r="AG15" t="s">
        <v>1487</v>
      </c>
      <c r="AH15" t="s">
        <v>865</v>
      </c>
      <c r="AI15">
        <v>7637</v>
      </c>
      <c r="AJ15" s="53" t="s">
        <v>251</v>
      </c>
      <c r="AK15" s="56">
        <v>1436809807294710</v>
      </c>
      <c r="AL15" s="53" t="s">
        <v>432</v>
      </c>
    </row>
    <row r="16" spans="1:38" x14ac:dyDescent="0.25">
      <c r="A16" t="s">
        <v>245</v>
      </c>
      <c r="B16" t="s">
        <v>1136</v>
      </c>
      <c r="C16" t="s">
        <v>865</v>
      </c>
      <c r="D16">
        <v>7627</v>
      </c>
      <c r="E16" s="53" t="s">
        <v>251</v>
      </c>
      <c r="F16" t="s">
        <v>1157</v>
      </c>
      <c r="G16" s="53" t="s">
        <v>431</v>
      </c>
      <c r="H16" t="s">
        <v>1177</v>
      </c>
      <c r="I16" s="53" t="s">
        <v>431</v>
      </c>
      <c r="J16" s="57">
        <v>42235</v>
      </c>
      <c r="K16" s="53" t="s">
        <v>431</v>
      </c>
      <c r="L16" s="57">
        <f t="shared" si="0"/>
        <v>42445</v>
      </c>
      <c r="M16" s="53" t="s">
        <v>430</v>
      </c>
      <c r="N16">
        <v>5079</v>
      </c>
      <c r="O16" t="s">
        <v>253</v>
      </c>
      <c r="P16" t="s">
        <v>245</v>
      </c>
      <c r="Q16" t="s">
        <v>1183</v>
      </c>
      <c r="R16" t="s">
        <v>865</v>
      </c>
      <c r="S16">
        <v>1</v>
      </c>
      <c r="T16" t="s">
        <v>251</v>
      </c>
      <c r="U16" s="63">
        <v>0.67708333333333204</v>
      </c>
      <c r="V16" s="53" t="s">
        <v>430</v>
      </c>
      <c r="W16">
        <v>7627</v>
      </c>
      <c r="X16" s="53" t="s">
        <v>251</v>
      </c>
      <c r="Y16" s="63">
        <v>2.0833333333333332E-2</v>
      </c>
      <c r="Z16" s="53" t="s">
        <v>431</v>
      </c>
      <c r="AA16" t="s">
        <v>988</v>
      </c>
      <c r="AB16" s="53" t="s">
        <v>430</v>
      </c>
      <c r="AC16">
        <v>5079</v>
      </c>
      <c r="AD16" t="s">
        <v>253</v>
      </c>
      <c r="AF16" t="s">
        <v>245</v>
      </c>
      <c r="AG16" t="s">
        <v>1487</v>
      </c>
      <c r="AH16" t="s">
        <v>865</v>
      </c>
      <c r="AI16">
        <v>7627</v>
      </c>
      <c r="AJ16" s="53" t="s">
        <v>251</v>
      </c>
      <c r="AK16" s="56">
        <v>1436813517578890</v>
      </c>
      <c r="AL16" s="53" t="s">
        <v>432</v>
      </c>
    </row>
    <row r="17" spans="1:38" x14ac:dyDescent="0.25">
      <c r="A17" t="s">
        <v>245</v>
      </c>
      <c r="B17" t="s">
        <v>1136</v>
      </c>
      <c r="C17" t="s">
        <v>865</v>
      </c>
      <c r="D17">
        <v>7617</v>
      </c>
      <c r="E17" s="53" t="s">
        <v>251</v>
      </c>
      <c r="F17" t="s">
        <v>1151</v>
      </c>
      <c r="G17" s="53" t="s">
        <v>431</v>
      </c>
      <c r="H17" t="s">
        <v>1178</v>
      </c>
      <c r="I17" s="53" t="s">
        <v>431</v>
      </c>
      <c r="J17" s="57">
        <v>42219</v>
      </c>
      <c r="K17" s="53" t="s">
        <v>431</v>
      </c>
      <c r="L17" s="57">
        <f t="shared" si="0"/>
        <v>42429</v>
      </c>
      <c r="M17" s="53" t="s">
        <v>430</v>
      </c>
      <c r="N17" s="54">
        <v>5082</v>
      </c>
      <c r="O17" t="s">
        <v>253</v>
      </c>
      <c r="P17" t="s">
        <v>245</v>
      </c>
      <c r="Q17" t="s">
        <v>1183</v>
      </c>
      <c r="R17" t="s">
        <v>865</v>
      </c>
      <c r="S17">
        <v>1</v>
      </c>
      <c r="T17" t="s">
        <v>251</v>
      </c>
      <c r="U17" s="63">
        <v>0.687499999999999</v>
      </c>
      <c r="V17" s="53" t="s">
        <v>430</v>
      </c>
      <c r="W17">
        <v>7617</v>
      </c>
      <c r="X17" s="53" t="s">
        <v>251</v>
      </c>
      <c r="Y17" s="63">
        <v>2.0833333333333332E-2</v>
      </c>
      <c r="Z17" s="53" t="s">
        <v>431</v>
      </c>
      <c r="AA17" t="s">
        <v>989</v>
      </c>
      <c r="AB17" s="53" t="s">
        <v>430</v>
      </c>
      <c r="AC17" s="54">
        <v>5082</v>
      </c>
      <c r="AD17" t="s">
        <v>253</v>
      </c>
      <c r="AF17" t="s">
        <v>245</v>
      </c>
      <c r="AG17" t="s">
        <v>1487</v>
      </c>
      <c r="AH17" t="s">
        <v>865</v>
      </c>
      <c r="AI17">
        <v>7617</v>
      </c>
      <c r="AJ17" s="53" t="s">
        <v>251</v>
      </c>
      <c r="AK17" s="56">
        <v>1436817227863070</v>
      </c>
      <c r="AL17" s="53" t="s">
        <v>432</v>
      </c>
    </row>
    <row r="18" spans="1:38" x14ac:dyDescent="0.25">
      <c r="A18" t="s">
        <v>245</v>
      </c>
      <c r="B18" t="s">
        <v>1136</v>
      </c>
      <c r="C18" t="s">
        <v>865</v>
      </c>
      <c r="D18">
        <v>7607</v>
      </c>
      <c r="E18" s="53" t="s">
        <v>251</v>
      </c>
      <c r="F18" t="s">
        <v>1152</v>
      </c>
      <c r="G18" s="53" t="s">
        <v>431</v>
      </c>
      <c r="H18" t="s">
        <v>1179</v>
      </c>
      <c r="I18" s="53" t="s">
        <v>431</v>
      </c>
      <c r="J18" s="57">
        <v>42203</v>
      </c>
      <c r="K18" s="53" t="s">
        <v>431</v>
      </c>
      <c r="L18" s="57">
        <f t="shared" si="0"/>
        <v>42413</v>
      </c>
      <c r="M18" s="53" t="s">
        <v>430</v>
      </c>
      <c r="N18">
        <v>5085</v>
      </c>
      <c r="O18" t="s">
        <v>253</v>
      </c>
      <c r="P18" t="s">
        <v>245</v>
      </c>
      <c r="Q18" t="s">
        <v>1183</v>
      </c>
      <c r="R18" t="s">
        <v>865</v>
      </c>
      <c r="S18">
        <v>2</v>
      </c>
      <c r="T18" t="s">
        <v>251</v>
      </c>
      <c r="U18" s="63">
        <v>0.69791666666666596</v>
      </c>
      <c r="V18" s="53" t="s">
        <v>430</v>
      </c>
      <c r="W18">
        <v>7607</v>
      </c>
      <c r="X18" s="53" t="s">
        <v>251</v>
      </c>
      <c r="Y18" s="63">
        <v>3.125E-2</v>
      </c>
      <c r="Z18" s="53" t="s">
        <v>431</v>
      </c>
      <c r="AA18" t="s">
        <v>990</v>
      </c>
      <c r="AB18" s="53" t="s">
        <v>430</v>
      </c>
      <c r="AC18">
        <v>5085</v>
      </c>
      <c r="AD18" t="s">
        <v>253</v>
      </c>
      <c r="AF18" t="s">
        <v>245</v>
      </c>
      <c r="AG18" t="s">
        <v>1487</v>
      </c>
      <c r="AH18" t="s">
        <v>865</v>
      </c>
      <c r="AI18">
        <v>7607</v>
      </c>
      <c r="AJ18" s="53" t="s">
        <v>251</v>
      </c>
      <c r="AK18" s="56">
        <v>1436820938147250</v>
      </c>
      <c r="AL18" s="53" t="s">
        <v>432</v>
      </c>
    </row>
    <row r="19" spans="1:38" x14ac:dyDescent="0.25">
      <c r="A19" t="s">
        <v>245</v>
      </c>
      <c r="B19" t="s">
        <v>1136</v>
      </c>
      <c r="C19" t="s">
        <v>865</v>
      </c>
      <c r="D19">
        <v>7597</v>
      </c>
      <c r="E19" s="53" t="s">
        <v>251</v>
      </c>
      <c r="F19" t="s">
        <v>1153</v>
      </c>
      <c r="G19" s="53" t="s">
        <v>431</v>
      </c>
      <c r="H19" t="s">
        <v>1180</v>
      </c>
      <c r="I19" s="53" t="s">
        <v>431</v>
      </c>
      <c r="J19" s="57">
        <v>42187</v>
      </c>
      <c r="K19" s="53" t="s">
        <v>431</v>
      </c>
      <c r="L19" s="57">
        <f t="shared" si="0"/>
        <v>42397</v>
      </c>
      <c r="M19" s="53" t="s">
        <v>430</v>
      </c>
      <c r="N19" s="54">
        <v>5088</v>
      </c>
      <c r="O19" t="s">
        <v>253</v>
      </c>
      <c r="P19" t="s">
        <v>245</v>
      </c>
      <c r="Q19" t="s">
        <v>1183</v>
      </c>
      <c r="R19" t="s">
        <v>865</v>
      </c>
      <c r="S19">
        <v>3</v>
      </c>
      <c r="T19" t="s">
        <v>251</v>
      </c>
      <c r="U19" s="63">
        <v>0.70833333333333204</v>
      </c>
      <c r="V19" s="53" t="s">
        <v>430</v>
      </c>
      <c r="W19">
        <v>7597</v>
      </c>
      <c r="X19" s="53" t="s">
        <v>251</v>
      </c>
      <c r="Y19" s="63">
        <v>4.1666666666666602E-2</v>
      </c>
      <c r="Z19" s="53" t="s">
        <v>431</v>
      </c>
      <c r="AA19" t="s">
        <v>991</v>
      </c>
      <c r="AB19" s="53" t="s">
        <v>430</v>
      </c>
      <c r="AC19" s="54">
        <v>5088</v>
      </c>
      <c r="AD19" t="s">
        <v>253</v>
      </c>
      <c r="AF19" t="s">
        <v>245</v>
      </c>
      <c r="AG19" t="s">
        <v>1487</v>
      </c>
      <c r="AH19" t="s">
        <v>865</v>
      </c>
      <c r="AI19">
        <v>7597</v>
      </c>
      <c r="AJ19" s="53" t="s">
        <v>251</v>
      </c>
      <c r="AK19" s="56">
        <v>1436824648431430</v>
      </c>
      <c r="AL19" s="53" t="s">
        <v>432</v>
      </c>
    </row>
    <row r="20" spans="1:38" x14ac:dyDescent="0.25">
      <c r="A20" t="s">
        <v>245</v>
      </c>
      <c r="B20" t="s">
        <v>1136</v>
      </c>
      <c r="C20" t="s">
        <v>865</v>
      </c>
      <c r="D20">
        <v>7587</v>
      </c>
      <c r="E20" s="53" t="s">
        <v>251</v>
      </c>
      <c r="F20" t="s">
        <v>1154</v>
      </c>
      <c r="G20" s="53" t="s">
        <v>431</v>
      </c>
      <c r="H20" t="s">
        <v>1181</v>
      </c>
      <c r="I20" s="53" t="s">
        <v>431</v>
      </c>
      <c r="J20" s="57">
        <v>42171</v>
      </c>
      <c r="K20" s="53" t="s">
        <v>431</v>
      </c>
      <c r="L20" s="57">
        <f t="shared" si="0"/>
        <v>42381</v>
      </c>
      <c r="M20" s="53" t="s">
        <v>430</v>
      </c>
      <c r="N20">
        <v>5091</v>
      </c>
      <c r="O20" t="s">
        <v>253</v>
      </c>
      <c r="P20" t="s">
        <v>245</v>
      </c>
      <c r="Q20" t="s">
        <v>1183</v>
      </c>
      <c r="R20" t="s">
        <v>865</v>
      </c>
      <c r="S20">
        <v>4</v>
      </c>
      <c r="T20" t="s">
        <v>251</v>
      </c>
      <c r="U20" s="63">
        <v>0.718749999999999</v>
      </c>
      <c r="V20" s="53" t="s">
        <v>430</v>
      </c>
      <c r="W20">
        <v>7587</v>
      </c>
      <c r="X20" s="53" t="s">
        <v>251</v>
      </c>
      <c r="Y20" s="63">
        <v>5.2083333333333301E-2</v>
      </c>
      <c r="Z20" s="53" t="s">
        <v>431</v>
      </c>
      <c r="AA20" t="s">
        <v>992</v>
      </c>
      <c r="AB20" s="53" t="s">
        <v>430</v>
      </c>
      <c r="AC20">
        <v>5091</v>
      </c>
      <c r="AD20" t="s">
        <v>253</v>
      </c>
      <c r="AF20" t="s">
        <v>245</v>
      </c>
      <c r="AG20" t="s">
        <v>1487</v>
      </c>
      <c r="AH20" t="s">
        <v>865</v>
      </c>
      <c r="AI20">
        <v>7587</v>
      </c>
      <c r="AJ20" s="53" t="s">
        <v>251</v>
      </c>
      <c r="AK20" s="56">
        <v>1436828358715610</v>
      </c>
      <c r="AL20" s="53" t="s">
        <v>432</v>
      </c>
    </row>
    <row r="21" spans="1:38" x14ac:dyDescent="0.25">
      <c r="A21" t="s">
        <v>245</v>
      </c>
      <c r="B21" t="s">
        <v>1136</v>
      </c>
      <c r="C21" t="s">
        <v>865</v>
      </c>
      <c r="D21">
        <v>7577</v>
      </c>
      <c r="E21" s="53" t="s">
        <v>251</v>
      </c>
      <c r="F21" t="s">
        <v>1155</v>
      </c>
      <c r="G21" s="53" t="s">
        <v>431</v>
      </c>
      <c r="H21" t="s">
        <v>1182</v>
      </c>
      <c r="I21" s="53" t="s">
        <v>431</v>
      </c>
      <c r="J21" s="57">
        <v>42155</v>
      </c>
      <c r="K21" s="53" t="s">
        <v>431</v>
      </c>
      <c r="L21" s="57">
        <f t="shared" si="0"/>
        <v>42365</v>
      </c>
      <c r="M21" s="53" t="s">
        <v>430</v>
      </c>
      <c r="N21" s="54">
        <v>5094</v>
      </c>
      <c r="O21" t="s">
        <v>253</v>
      </c>
      <c r="P21" t="s">
        <v>245</v>
      </c>
      <c r="Q21" t="s">
        <v>1183</v>
      </c>
      <c r="R21" t="s">
        <v>865</v>
      </c>
      <c r="S21">
        <v>5</v>
      </c>
      <c r="T21" t="s">
        <v>251</v>
      </c>
      <c r="U21" s="63">
        <v>0.72916666666666596</v>
      </c>
      <c r="V21" s="53" t="s">
        <v>430</v>
      </c>
      <c r="W21">
        <v>7577</v>
      </c>
      <c r="X21" s="53" t="s">
        <v>251</v>
      </c>
      <c r="Y21" s="63">
        <v>6.25E-2</v>
      </c>
      <c r="Z21" s="53" t="s">
        <v>431</v>
      </c>
      <c r="AA21" t="s">
        <v>993</v>
      </c>
      <c r="AB21" s="53" t="s">
        <v>430</v>
      </c>
      <c r="AC21" s="54">
        <v>5094</v>
      </c>
      <c r="AD21" t="s">
        <v>253</v>
      </c>
      <c r="AF21" t="s">
        <v>245</v>
      </c>
      <c r="AG21" t="s">
        <v>1487</v>
      </c>
      <c r="AH21" t="s">
        <v>865</v>
      </c>
      <c r="AI21">
        <v>7577</v>
      </c>
      <c r="AJ21" s="53" t="s">
        <v>251</v>
      </c>
      <c r="AK21" s="56">
        <v>1436832068999790</v>
      </c>
      <c r="AL21" s="53" t="s">
        <v>432</v>
      </c>
    </row>
    <row r="22" spans="1:38" x14ac:dyDescent="0.25">
      <c r="A22" t="s">
        <v>245</v>
      </c>
      <c r="B22" t="s">
        <v>1136</v>
      </c>
      <c r="C22" t="s">
        <v>865</v>
      </c>
      <c r="D22">
        <v>7567</v>
      </c>
      <c r="E22" s="53" t="s">
        <v>251</v>
      </c>
      <c r="F22" t="s">
        <v>1156</v>
      </c>
      <c r="G22" s="53" t="s">
        <v>431</v>
      </c>
      <c r="H22" t="s">
        <v>1176</v>
      </c>
      <c r="I22" s="53" t="s">
        <v>431</v>
      </c>
      <c r="J22" s="57">
        <v>42139</v>
      </c>
      <c r="K22" s="53" t="s">
        <v>431</v>
      </c>
      <c r="L22" s="57">
        <f t="shared" si="0"/>
        <v>42349</v>
      </c>
      <c r="M22" s="53" t="s">
        <v>430</v>
      </c>
      <c r="N22">
        <v>5097</v>
      </c>
      <c r="O22" t="s">
        <v>253</v>
      </c>
      <c r="P22" t="s">
        <v>245</v>
      </c>
      <c r="Q22" t="s">
        <v>1183</v>
      </c>
      <c r="R22" t="s">
        <v>865</v>
      </c>
      <c r="S22">
        <v>6</v>
      </c>
      <c r="T22" t="s">
        <v>251</v>
      </c>
      <c r="U22" s="63">
        <v>0.73958333333333204</v>
      </c>
      <c r="V22" s="53" t="s">
        <v>430</v>
      </c>
      <c r="W22">
        <v>7567</v>
      </c>
      <c r="X22" s="53" t="s">
        <v>251</v>
      </c>
      <c r="Y22" s="63">
        <v>7.2916666666666602E-2</v>
      </c>
      <c r="Z22" s="53" t="s">
        <v>431</v>
      </c>
      <c r="AA22" t="s">
        <v>995</v>
      </c>
      <c r="AB22" s="53" t="s">
        <v>430</v>
      </c>
      <c r="AC22">
        <v>5097</v>
      </c>
      <c r="AD22" t="s">
        <v>253</v>
      </c>
      <c r="AF22" t="s">
        <v>245</v>
      </c>
      <c r="AG22" t="s">
        <v>1487</v>
      </c>
      <c r="AH22" t="s">
        <v>865</v>
      </c>
      <c r="AI22">
        <v>7567</v>
      </c>
      <c r="AJ22" s="53" t="s">
        <v>251</v>
      </c>
      <c r="AK22" s="56">
        <v>1436835779283970</v>
      </c>
      <c r="AL22" s="53" t="s">
        <v>432</v>
      </c>
    </row>
    <row r="23" spans="1:38" x14ac:dyDescent="0.25">
      <c r="A23" t="s">
        <v>245</v>
      </c>
      <c r="B23" t="s">
        <v>1136</v>
      </c>
      <c r="C23" t="s">
        <v>865</v>
      </c>
      <c r="D23">
        <v>7557</v>
      </c>
      <c r="E23" s="53" t="s">
        <v>251</v>
      </c>
      <c r="F23" t="s">
        <v>1142</v>
      </c>
      <c r="G23" s="53" t="s">
        <v>431</v>
      </c>
      <c r="H23" t="s">
        <v>1177</v>
      </c>
      <c r="I23" s="53" t="s">
        <v>431</v>
      </c>
      <c r="J23" s="57">
        <v>42123</v>
      </c>
      <c r="K23" s="53" t="s">
        <v>431</v>
      </c>
      <c r="L23" s="57">
        <f t="shared" si="0"/>
        <v>42333</v>
      </c>
      <c r="M23" s="53" t="s">
        <v>430</v>
      </c>
      <c r="N23" s="54">
        <v>5100</v>
      </c>
      <c r="O23" t="s">
        <v>253</v>
      </c>
      <c r="P23" t="s">
        <v>245</v>
      </c>
      <c r="Q23" t="s">
        <v>1183</v>
      </c>
      <c r="R23" t="s">
        <v>865</v>
      </c>
      <c r="S23">
        <v>7</v>
      </c>
      <c r="T23" t="s">
        <v>251</v>
      </c>
      <c r="U23" s="63">
        <v>0.749999999999999</v>
      </c>
      <c r="V23" s="53" t="s">
        <v>430</v>
      </c>
      <c r="W23">
        <v>7557</v>
      </c>
      <c r="X23" s="53" t="s">
        <v>251</v>
      </c>
      <c r="Y23" s="63">
        <v>8.3333333333333301E-2</v>
      </c>
      <c r="Z23" s="53" t="s">
        <v>431</v>
      </c>
      <c r="AA23" t="s">
        <v>996</v>
      </c>
      <c r="AB23" s="53" t="s">
        <v>430</v>
      </c>
      <c r="AC23" s="54">
        <v>5100</v>
      </c>
      <c r="AD23" t="s">
        <v>253</v>
      </c>
      <c r="AF23" t="s">
        <v>245</v>
      </c>
      <c r="AG23" t="s">
        <v>1487</v>
      </c>
      <c r="AH23" t="s">
        <v>865</v>
      </c>
      <c r="AI23">
        <v>7557</v>
      </c>
      <c r="AJ23" s="53" t="s">
        <v>251</v>
      </c>
      <c r="AK23" s="56">
        <v>1436839489568150</v>
      </c>
      <c r="AL23" s="53" t="s">
        <v>432</v>
      </c>
    </row>
    <row r="24" spans="1:38" x14ac:dyDescent="0.25">
      <c r="A24" t="s">
        <v>245</v>
      </c>
      <c r="B24" t="s">
        <v>1136</v>
      </c>
      <c r="C24" t="s">
        <v>865</v>
      </c>
      <c r="D24">
        <v>7547</v>
      </c>
      <c r="E24" s="53" t="s">
        <v>251</v>
      </c>
      <c r="F24" t="s">
        <v>1157</v>
      </c>
      <c r="G24" s="53" t="s">
        <v>431</v>
      </c>
      <c r="H24" t="s">
        <v>1178</v>
      </c>
      <c r="I24" s="53" t="s">
        <v>431</v>
      </c>
      <c r="J24" s="57">
        <v>42107</v>
      </c>
      <c r="K24" s="53" t="s">
        <v>431</v>
      </c>
      <c r="L24" s="57">
        <f t="shared" si="0"/>
        <v>42317</v>
      </c>
      <c r="M24" s="53" t="s">
        <v>430</v>
      </c>
      <c r="N24">
        <v>5103</v>
      </c>
      <c r="O24" t="s">
        <v>253</v>
      </c>
      <c r="P24" t="s">
        <v>245</v>
      </c>
      <c r="Q24" t="s">
        <v>1183</v>
      </c>
      <c r="R24" t="s">
        <v>865</v>
      </c>
      <c r="S24">
        <v>1</v>
      </c>
      <c r="T24" t="s">
        <v>251</v>
      </c>
      <c r="U24" s="63">
        <v>0.76041666666666496</v>
      </c>
      <c r="V24" s="53" t="s">
        <v>430</v>
      </c>
      <c r="W24">
        <v>7547</v>
      </c>
      <c r="X24" s="53" t="s">
        <v>251</v>
      </c>
      <c r="Y24" s="63">
        <v>2.0833333333333332E-2</v>
      </c>
      <c r="Z24" s="53" t="s">
        <v>431</v>
      </c>
      <c r="AA24" t="s">
        <v>997</v>
      </c>
      <c r="AB24" s="53" t="s">
        <v>430</v>
      </c>
      <c r="AC24">
        <v>5103</v>
      </c>
      <c r="AD24" t="s">
        <v>253</v>
      </c>
      <c r="AF24" t="s">
        <v>245</v>
      </c>
      <c r="AG24" t="s">
        <v>1487</v>
      </c>
      <c r="AH24" t="s">
        <v>865</v>
      </c>
      <c r="AI24">
        <v>7547</v>
      </c>
      <c r="AJ24" s="53" t="s">
        <v>251</v>
      </c>
      <c r="AK24" s="56">
        <v>1436843199852330</v>
      </c>
      <c r="AL24" s="53" t="s">
        <v>432</v>
      </c>
    </row>
    <row r="25" spans="1:38" x14ac:dyDescent="0.25">
      <c r="A25" t="s">
        <v>245</v>
      </c>
      <c r="B25" t="s">
        <v>1136</v>
      </c>
      <c r="C25" t="s">
        <v>865</v>
      </c>
      <c r="D25">
        <v>7537</v>
      </c>
      <c r="E25" s="53" t="s">
        <v>251</v>
      </c>
      <c r="F25" t="s">
        <v>1137</v>
      </c>
      <c r="G25" s="53" t="s">
        <v>431</v>
      </c>
      <c r="H25" t="s">
        <v>1179</v>
      </c>
      <c r="I25" s="53" t="s">
        <v>431</v>
      </c>
      <c r="J25" s="57">
        <v>42091</v>
      </c>
      <c r="K25" s="53" t="s">
        <v>431</v>
      </c>
      <c r="L25" s="57">
        <f t="shared" si="0"/>
        <v>42301</v>
      </c>
      <c r="M25" s="53" t="s">
        <v>430</v>
      </c>
      <c r="N25" s="54">
        <v>5106</v>
      </c>
      <c r="O25" t="s">
        <v>253</v>
      </c>
      <c r="P25" t="s">
        <v>245</v>
      </c>
      <c r="Q25" t="s">
        <v>1183</v>
      </c>
      <c r="R25" t="s">
        <v>865</v>
      </c>
      <c r="S25">
        <v>1</v>
      </c>
      <c r="T25" t="s">
        <v>251</v>
      </c>
      <c r="U25" s="63">
        <v>0.77083333333333204</v>
      </c>
      <c r="V25" s="53" t="s">
        <v>430</v>
      </c>
      <c r="W25">
        <v>7117</v>
      </c>
      <c r="X25" s="53" t="s">
        <v>251</v>
      </c>
      <c r="Y25" s="63">
        <v>2.0833333333333332E-2</v>
      </c>
      <c r="Z25" s="53" t="s">
        <v>431</v>
      </c>
      <c r="AA25" t="s">
        <v>1002</v>
      </c>
      <c r="AB25" s="53" t="s">
        <v>430</v>
      </c>
      <c r="AC25" s="54">
        <v>5106</v>
      </c>
      <c r="AD25" t="s">
        <v>253</v>
      </c>
      <c r="AF25" t="s">
        <v>245</v>
      </c>
      <c r="AG25" t="s">
        <v>1487</v>
      </c>
      <c r="AH25" t="s">
        <v>865</v>
      </c>
      <c r="AI25">
        <v>7537</v>
      </c>
      <c r="AJ25" s="53" t="s">
        <v>251</v>
      </c>
      <c r="AK25" s="56">
        <v>1436846910136510</v>
      </c>
      <c r="AL25" s="53" t="s">
        <v>432</v>
      </c>
    </row>
    <row r="26" spans="1:38" x14ac:dyDescent="0.25">
      <c r="A26" t="s">
        <v>245</v>
      </c>
      <c r="B26" t="s">
        <v>1136</v>
      </c>
      <c r="C26" t="s">
        <v>865</v>
      </c>
      <c r="D26">
        <v>7527</v>
      </c>
      <c r="E26" s="53" t="s">
        <v>251</v>
      </c>
      <c r="F26" t="s">
        <v>1143</v>
      </c>
      <c r="G26" s="53" t="s">
        <v>431</v>
      </c>
      <c r="H26" t="s">
        <v>1180</v>
      </c>
      <c r="I26" s="53" t="s">
        <v>431</v>
      </c>
      <c r="J26" s="57">
        <v>42075</v>
      </c>
      <c r="K26" s="53" t="s">
        <v>431</v>
      </c>
      <c r="L26" s="57">
        <f t="shared" si="0"/>
        <v>42285</v>
      </c>
      <c r="M26" s="53" t="s">
        <v>430</v>
      </c>
      <c r="N26">
        <v>5109</v>
      </c>
      <c r="O26" t="s">
        <v>253</v>
      </c>
      <c r="P26" t="s">
        <v>245</v>
      </c>
      <c r="Q26" t="s">
        <v>1183</v>
      </c>
      <c r="R26" t="s">
        <v>865</v>
      </c>
      <c r="S26">
        <v>2</v>
      </c>
      <c r="T26" t="s">
        <v>251</v>
      </c>
      <c r="U26" s="63">
        <v>0.781249999999999</v>
      </c>
      <c r="V26" s="53" t="s">
        <v>430</v>
      </c>
      <c r="W26">
        <v>7107</v>
      </c>
      <c r="X26" s="53" t="s">
        <v>251</v>
      </c>
      <c r="Y26" s="63">
        <v>3.125E-2</v>
      </c>
      <c r="Z26" s="53" t="s">
        <v>431</v>
      </c>
      <c r="AA26" t="s">
        <v>999</v>
      </c>
      <c r="AB26" s="53" t="s">
        <v>430</v>
      </c>
      <c r="AC26">
        <v>5109</v>
      </c>
      <c r="AD26" t="s">
        <v>253</v>
      </c>
      <c r="AF26" t="s">
        <v>245</v>
      </c>
      <c r="AG26" t="s">
        <v>1487</v>
      </c>
      <c r="AH26" t="s">
        <v>865</v>
      </c>
      <c r="AI26">
        <v>7527</v>
      </c>
      <c r="AJ26" s="53" t="s">
        <v>251</v>
      </c>
      <c r="AK26" s="56">
        <v>1436850620420690</v>
      </c>
      <c r="AL26" s="53" t="s">
        <v>432</v>
      </c>
    </row>
    <row r="27" spans="1:38" x14ac:dyDescent="0.25">
      <c r="A27" t="s">
        <v>245</v>
      </c>
      <c r="B27" t="s">
        <v>1136</v>
      </c>
      <c r="C27" t="s">
        <v>865</v>
      </c>
      <c r="D27">
        <v>7517</v>
      </c>
      <c r="E27" s="53" t="s">
        <v>251</v>
      </c>
      <c r="F27" t="s">
        <v>1158</v>
      </c>
      <c r="G27" s="53" t="s">
        <v>431</v>
      </c>
      <c r="H27" t="s">
        <v>1181</v>
      </c>
      <c r="I27" s="53" t="s">
        <v>431</v>
      </c>
      <c r="J27" s="57">
        <v>42059</v>
      </c>
      <c r="K27" s="53" t="s">
        <v>431</v>
      </c>
      <c r="L27" s="57">
        <f t="shared" si="0"/>
        <v>42269</v>
      </c>
      <c r="M27" s="53" t="s">
        <v>430</v>
      </c>
      <c r="N27" s="54">
        <v>5112</v>
      </c>
      <c r="O27" t="s">
        <v>253</v>
      </c>
      <c r="P27" t="s">
        <v>245</v>
      </c>
      <c r="Q27" t="s">
        <v>1183</v>
      </c>
      <c r="R27" t="s">
        <v>865</v>
      </c>
      <c r="S27">
        <v>3</v>
      </c>
      <c r="T27" t="s">
        <v>251</v>
      </c>
      <c r="U27" s="63">
        <v>0.79166666666666496</v>
      </c>
      <c r="V27" s="53" t="s">
        <v>430</v>
      </c>
      <c r="W27">
        <v>7517</v>
      </c>
      <c r="X27" s="53" t="s">
        <v>251</v>
      </c>
      <c r="Y27" s="63">
        <v>4.1666666666666602E-2</v>
      </c>
      <c r="Z27" s="53" t="s">
        <v>431</v>
      </c>
      <c r="AA27" t="s">
        <v>1000</v>
      </c>
      <c r="AB27" s="53" t="s">
        <v>430</v>
      </c>
      <c r="AC27" s="54">
        <v>5112</v>
      </c>
      <c r="AD27" t="s">
        <v>253</v>
      </c>
      <c r="AF27" t="s">
        <v>245</v>
      </c>
      <c r="AG27" t="s">
        <v>1487</v>
      </c>
      <c r="AH27" t="s">
        <v>865</v>
      </c>
      <c r="AI27">
        <v>7517</v>
      </c>
      <c r="AJ27" s="53" t="s">
        <v>251</v>
      </c>
      <c r="AK27" s="56">
        <v>1436854330704870</v>
      </c>
      <c r="AL27" s="53" t="s">
        <v>432</v>
      </c>
    </row>
    <row r="28" spans="1:38" x14ac:dyDescent="0.25">
      <c r="A28" t="s">
        <v>245</v>
      </c>
      <c r="B28" t="s">
        <v>1136</v>
      </c>
      <c r="C28" t="s">
        <v>865</v>
      </c>
      <c r="D28">
        <v>7507</v>
      </c>
      <c r="E28" s="53" t="s">
        <v>251</v>
      </c>
      <c r="F28" t="s">
        <v>1139</v>
      </c>
      <c r="G28" s="53" t="s">
        <v>431</v>
      </c>
      <c r="H28" t="s">
        <v>1182</v>
      </c>
      <c r="I28" s="53" t="s">
        <v>431</v>
      </c>
      <c r="J28" s="57">
        <v>42043</v>
      </c>
      <c r="K28" s="53" t="s">
        <v>431</v>
      </c>
      <c r="L28" s="57">
        <f t="shared" si="0"/>
        <v>42253</v>
      </c>
      <c r="M28" s="53" t="s">
        <v>430</v>
      </c>
      <c r="N28">
        <v>5115</v>
      </c>
      <c r="O28" t="s">
        <v>253</v>
      </c>
      <c r="P28" t="s">
        <v>245</v>
      </c>
      <c r="Q28" t="s">
        <v>1183</v>
      </c>
      <c r="R28" t="s">
        <v>865</v>
      </c>
      <c r="S28">
        <v>4</v>
      </c>
      <c r="T28" t="s">
        <v>251</v>
      </c>
      <c r="U28" s="63">
        <v>0.80208333333333204</v>
      </c>
      <c r="V28" s="53" t="s">
        <v>430</v>
      </c>
      <c r="W28">
        <v>7507</v>
      </c>
      <c r="X28" s="53" t="s">
        <v>251</v>
      </c>
      <c r="Y28" s="63">
        <v>5.2083333333333301E-2</v>
      </c>
      <c r="Z28" s="53" t="s">
        <v>431</v>
      </c>
      <c r="AA28" t="s">
        <v>1001</v>
      </c>
      <c r="AB28" s="53" t="s">
        <v>430</v>
      </c>
      <c r="AC28">
        <v>5115</v>
      </c>
      <c r="AD28" t="s">
        <v>253</v>
      </c>
      <c r="AF28" t="s">
        <v>245</v>
      </c>
      <c r="AG28" t="s">
        <v>1487</v>
      </c>
      <c r="AH28" t="s">
        <v>865</v>
      </c>
      <c r="AI28">
        <v>7507</v>
      </c>
      <c r="AJ28" s="53" t="s">
        <v>251</v>
      </c>
      <c r="AK28" s="56">
        <v>1436858040989050</v>
      </c>
      <c r="AL28" s="53" t="s">
        <v>432</v>
      </c>
    </row>
    <row r="29" spans="1:38" x14ac:dyDescent="0.25">
      <c r="A29" t="s">
        <v>245</v>
      </c>
      <c r="B29" t="s">
        <v>1136</v>
      </c>
      <c r="C29" t="s">
        <v>865</v>
      </c>
      <c r="D29">
        <v>7497</v>
      </c>
      <c r="E29" s="53" t="s">
        <v>251</v>
      </c>
      <c r="F29" t="s">
        <v>1159</v>
      </c>
      <c r="G29" s="53" t="s">
        <v>431</v>
      </c>
      <c r="H29" t="s">
        <v>1176</v>
      </c>
      <c r="I29" s="53" t="s">
        <v>431</v>
      </c>
      <c r="J29" s="57">
        <v>42027</v>
      </c>
      <c r="K29" s="53" t="s">
        <v>431</v>
      </c>
      <c r="L29" s="57">
        <f t="shared" si="0"/>
        <v>42237</v>
      </c>
      <c r="M29" s="53" t="s">
        <v>430</v>
      </c>
      <c r="N29" s="54">
        <v>5118</v>
      </c>
      <c r="O29" t="s">
        <v>253</v>
      </c>
      <c r="P29" t="s">
        <v>245</v>
      </c>
      <c r="Q29" t="s">
        <v>1183</v>
      </c>
      <c r="R29" t="s">
        <v>865</v>
      </c>
      <c r="S29">
        <v>5</v>
      </c>
      <c r="T29" t="s">
        <v>251</v>
      </c>
      <c r="U29" s="63">
        <v>0.812499999999999</v>
      </c>
      <c r="V29" s="53" t="s">
        <v>430</v>
      </c>
      <c r="W29">
        <v>7497</v>
      </c>
      <c r="X29" s="53" t="s">
        <v>251</v>
      </c>
      <c r="Y29" s="63">
        <v>6.25E-2</v>
      </c>
      <c r="Z29" s="53" t="s">
        <v>431</v>
      </c>
      <c r="AA29" t="s">
        <v>994</v>
      </c>
      <c r="AB29" s="53" t="s">
        <v>430</v>
      </c>
      <c r="AC29" s="54">
        <v>5118</v>
      </c>
      <c r="AD29" t="s">
        <v>253</v>
      </c>
      <c r="AF29" t="s">
        <v>245</v>
      </c>
      <c r="AG29" t="s">
        <v>1487</v>
      </c>
      <c r="AH29" t="s">
        <v>865</v>
      </c>
      <c r="AI29">
        <v>7767</v>
      </c>
      <c r="AJ29" s="53" t="s">
        <v>251</v>
      </c>
      <c r="AK29" s="56">
        <v>1436861751273230</v>
      </c>
      <c r="AL29" s="53" t="s">
        <v>432</v>
      </c>
    </row>
    <row r="30" spans="1:38" x14ac:dyDescent="0.25">
      <c r="A30" t="s">
        <v>245</v>
      </c>
      <c r="B30" t="s">
        <v>1136</v>
      </c>
      <c r="C30" t="s">
        <v>865</v>
      </c>
      <c r="D30">
        <v>7487</v>
      </c>
      <c r="E30" s="53" t="s">
        <v>251</v>
      </c>
      <c r="F30" t="s">
        <v>1141</v>
      </c>
      <c r="G30" s="53" t="s">
        <v>431</v>
      </c>
      <c r="H30" t="s">
        <v>1177</v>
      </c>
      <c r="I30" s="53" t="s">
        <v>431</v>
      </c>
      <c r="J30" s="57">
        <v>42011</v>
      </c>
      <c r="K30" s="53" t="s">
        <v>431</v>
      </c>
      <c r="L30" s="57">
        <f t="shared" si="0"/>
        <v>42221</v>
      </c>
      <c r="M30" s="53" t="s">
        <v>430</v>
      </c>
      <c r="N30">
        <v>5121</v>
      </c>
      <c r="O30" t="s">
        <v>253</v>
      </c>
      <c r="P30" t="s">
        <v>245</v>
      </c>
      <c r="Q30" t="s">
        <v>1183</v>
      </c>
      <c r="R30" t="s">
        <v>865</v>
      </c>
      <c r="S30">
        <v>6</v>
      </c>
      <c r="T30" t="s">
        <v>251</v>
      </c>
      <c r="U30" s="63">
        <v>0.82291666666666496</v>
      </c>
      <c r="V30" s="53" t="s">
        <v>430</v>
      </c>
      <c r="W30">
        <v>7657</v>
      </c>
      <c r="X30" s="53" t="s">
        <v>251</v>
      </c>
      <c r="Y30" s="63">
        <v>7.2916666666666602E-2</v>
      </c>
      <c r="Z30" s="53" t="s">
        <v>431</v>
      </c>
      <c r="AA30" t="s">
        <v>988</v>
      </c>
      <c r="AB30" s="53" t="s">
        <v>430</v>
      </c>
      <c r="AC30">
        <v>5121</v>
      </c>
      <c r="AD30" t="s">
        <v>253</v>
      </c>
      <c r="AF30" t="s">
        <v>245</v>
      </c>
      <c r="AG30" t="s">
        <v>1487</v>
      </c>
      <c r="AH30" t="s">
        <v>865</v>
      </c>
      <c r="AI30">
        <v>7757</v>
      </c>
      <c r="AJ30" s="53" t="s">
        <v>251</v>
      </c>
      <c r="AK30" s="56">
        <v>1436865461557410</v>
      </c>
      <c r="AL30" s="53" t="s">
        <v>432</v>
      </c>
    </row>
    <row r="31" spans="1:38" x14ac:dyDescent="0.25">
      <c r="A31" t="s">
        <v>245</v>
      </c>
      <c r="B31" t="s">
        <v>1136</v>
      </c>
      <c r="C31" t="s">
        <v>865</v>
      </c>
      <c r="D31">
        <v>7477</v>
      </c>
      <c r="E31" s="53" t="s">
        <v>251</v>
      </c>
      <c r="F31" t="s">
        <v>1160</v>
      </c>
      <c r="G31" s="53" t="s">
        <v>431</v>
      </c>
      <c r="H31" t="s">
        <v>1178</v>
      </c>
      <c r="I31" s="53" t="s">
        <v>431</v>
      </c>
      <c r="J31" s="57">
        <v>41995</v>
      </c>
      <c r="K31" s="53" t="s">
        <v>431</v>
      </c>
      <c r="L31" s="57">
        <f t="shared" si="0"/>
        <v>42205</v>
      </c>
      <c r="M31" s="53" t="s">
        <v>430</v>
      </c>
      <c r="N31" s="54">
        <v>5124</v>
      </c>
      <c r="O31" t="s">
        <v>253</v>
      </c>
      <c r="P31" t="s">
        <v>245</v>
      </c>
      <c r="Q31" t="s">
        <v>1183</v>
      </c>
      <c r="R31" t="s">
        <v>865</v>
      </c>
      <c r="S31">
        <v>7</v>
      </c>
      <c r="T31" t="s">
        <v>251</v>
      </c>
      <c r="U31" s="63">
        <v>0.83333333333333204</v>
      </c>
      <c r="V31" s="53" t="s">
        <v>430</v>
      </c>
      <c r="W31">
        <v>7647</v>
      </c>
      <c r="X31" s="53" t="s">
        <v>251</v>
      </c>
      <c r="Y31" s="63">
        <v>8.3333333333333301E-2</v>
      </c>
      <c r="Z31" s="53" t="s">
        <v>431</v>
      </c>
      <c r="AA31" t="s">
        <v>989</v>
      </c>
      <c r="AB31" s="53" t="s">
        <v>430</v>
      </c>
      <c r="AC31" s="54">
        <v>5124</v>
      </c>
      <c r="AD31" t="s">
        <v>253</v>
      </c>
      <c r="AF31" t="s">
        <v>245</v>
      </c>
      <c r="AG31" t="s">
        <v>1487</v>
      </c>
      <c r="AH31" t="s">
        <v>865</v>
      </c>
      <c r="AI31">
        <v>7747</v>
      </c>
      <c r="AJ31" s="53" t="s">
        <v>251</v>
      </c>
      <c r="AK31" s="56">
        <v>1436869171841590</v>
      </c>
      <c r="AL31" s="53" t="s">
        <v>432</v>
      </c>
    </row>
    <row r="32" spans="1:38" x14ac:dyDescent="0.25">
      <c r="A32" t="s">
        <v>245</v>
      </c>
      <c r="B32" t="s">
        <v>1136</v>
      </c>
      <c r="C32" t="s">
        <v>865</v>
      </c>
      <c r="D32">
        <v>7467</v>
      </c>
      <c r="E32" s="53" t="s">
        <v>251</v>
      </c>
      <c r="F32" t="s">
        <v>1161</v>
      </c>
      <c r="G32" s="53" t="s">
        <v>431</v>
      </c>
      <c r="H32" t="s">
        <v>1179</v>
      </c>
      <c r="I32" s="53" t="s">
        <v>431</v>
      </c>
      <c r="J32" s="57">
        <v>41979</v>
      </c>
      <c r="K32" s="53" t="s">
        <v>431</v>
      </c>
      <c r="L32" s="57">
        <f t="shared" si="0"/>
        <v>42189</v>
      </c>
      <c r="M32" s="53" t="s">
        <v>430</v>
      </c>
      <c r="N32">
        <v>5127</v>
      </c>
      <c r="O32" t="s">
        <v>253</v>
      </c>
      <c r="P32" t="s">
        <v>245</v>
      </c>
      <c r="Q32" t="s">
        <v>1183</v>
      </c>
      <c r="R32" t="s">
        <v>865</v>
      </c>
      <c r="S32">
        <v>1</v>
      </c>
      <c r="T32" t="s">
        <v>251</v>
      </c>
      <c r="U32" s="63">
        <v>0.843749999999999</v>
      </c>
      <c r="V32" s="53" t="s">
        <v>430</v>
      </c>
      <c r="W32">
        <v>7637</v>
      </c>
      <c r="X32" s="53" t="s">
        <v>251</v>
      </c>
      <c r="Y32" s="63">
        <v>2.0833333333333332E-2</v>
      </c>
      <c r="Z32" s="53" t="s">
        <v>431</v>
      </c>
      <c r="AA32" t="s">
        <v>990</v>
      </c>
      <c r="AB32" s="53" t="s">
        <v>430</v>
      </c>
      <c r="AC32">
        <v>5127</v>
      </c>
      <c r="AD32" t="s">
        <v>253</v>
      </c>
      <c r="AF32" t="s">
        <v>245</v>
      </c>
      <c r="AG32" t="s">
        <v>1487</v>
      </c>
      <c r="AH32" t="s">
        <v>865</v>
      </c>
      <c r="AI32">
        <v>7737</v>
      </c>
      <c r="AJ32" s="53" t="s">
        <v>251</v>
      </c>
      <c r="AK32" s="56">
        <v>1436872882125770</v>
      </c>
      <c r="AL32" s="53" t="s">
        <v>432</v>
      </c>
    </row>
    <row r="33" spans="1:38" x14ac:dyDescent="0.25">
      <c r="A33" t="s">
        <v>245</v>
      </c>
      <c r="B33" t="s">
        <v>1136</v>
      </c>
      <c r="C33" t="s">
        <v>865</v>
      </c>
      <c r="D33">
        <v>7457</v>
      </c>
      <c r="E33" s="53" t="s">
        <v>251</v>
      </c>
      <c r="F33" t="s">
        <v>1162</v>
      </c>
      <c r="G33" s="53" t="s">
        <v>431</v>
      </c>
      <c r="H33" t="s">
        <v>1180</v>
      </c>
      <c r="I33" s="53" t="s">
        <v>431</v>
      </c>
      <c r="J33" s="57">
        <v>41963</v>
      </c>
      <c r="K33" s="53" t="s">
        <v>431</v>
      </c>
      <c r="L33" s="57">
        <f t="shared" si="0"/>
        <v>42173</v>
      </c>
      <c r="M33" s="53" t="s">
        <v>430</v>
      </c>
      <c r="N33" s="54">
        <v>5130</v>
      </c>
      <c r="O33" t="s">
        <v>253</v>
      </c>
      <c r="P33" t="s">
        <v>245</v>
      </c>
      <c r="Q33" t="s">
        <v>1183</v>
      </c>
      <c r="R33" t="s">
        <v>865</v>
      </c>
      <c r="S33">
        <v>1</v>
      </c>
      <c r="T33" t="s">
        <v>251</v>
      </c>
      <c r="U33" s="63">
        <v>0.85416666666666496</v>
      </c>
      <c r="V33" s="53" t="s">
        <v>430</v>
      </c>
      <c r="W33">
        <v>7627</v>
      </c>
      <c r="X33" s="53" t="s">
        <v>251</v>
      </c>
      <c r="Y33" s="63">
        <v>2.0833333333333332E-2</v>
      </c>
      <c r="Z33" s="53" t="s">
        <v>431</v>
      </c>
      <c r="AA33" t="s">
        <v>991</v>
      </c>
      <c r="AB33" s="53" t="s">
        <v>430</v>
      </c>
      <c r="AC33" s="54">
        <v>5130</v>
      </c>
      <c r="AD33" t="s">
        <v>253</v>
      </c>
      <c r="AF33" t="s">
        <v>245</v>
      </c>
      <c r="AG33" t="s">
        <v>1487</v>
      </c>
      <c r="AH33" t="s">
        <v>865</v>
      </c>
      <c r="AI33">
        <v>7727</v>
      </c>
      <c r="AJ33" s="53" t="s">
        <v>251</v>
      </c>
      <c r="AK33" s="56">
        <v>1436876592409950</v>
      </c>
      <c r="AL33" s="53" t="s">
        <v>432</v>
      </c>
    </row>
    <row r="34" spans="1:38" x14ac:dyDescent="0.25">
      <c r="A34" t="s">
        <v>245</v>
      </c>
      <c r="B34" t="s">
        <v>1136</v>
      </c>
      <c r="C34" t="s">
        <v>865</v>
      </c>
      <c r="D34">
        <v>7447</v>
      </c>
      <c r="E34" s="53" t="s">
        <v>251</v>
      </c>
      <c r="F34" t="s">
        <v>1163</v>
      </c>
      <c r="G34" s="53" t="s">
        <v>431</v>
      </c>
      <c r="H34" t="s">
        <v>1181</v>
      </c>
      <c r="I34" s="53" t="s">
        <v>431</v>
      </c>
      <c r="J34" s="57">
        <v>41947</v>
      </c>
      <c r="K34" s="53" t="s">
        <v>431</v>
      </c>
      <c r="L34" s="57">
        <f t="shared" si="0"/>
        <v>42157</v>
      </c>
      <c r="M34" s="53" t="s">
        <v>430</v>
      </c>
      <c r="N34">
        <v>5133</v>
      </c>
      <c r="O34" t="s">
        <v>253</v>
      </c>
      <c r="P34" t="s">
        <v>245</v>
      </c>
      <c r="Q34" t="s">
        <v>1183</v>
      </c>
      <c r="R34" t="s">
        <v>865</v>
      </c>
      <c r="S34">
        <v>2</v>
      </c>
      <c r="T34" t="s">
        <v>251</v>
      </c>
      <c r="U34" s="63">
        <v>0.86458333333333204</v>
      </c>
      <c r="V34" s="53" t="s">
        <v>430</v>
      </c>
      <c r="W34">
        <v>7617</v>
      </c>
      <c r="X34" s="53" t="s">
        <v>251</v>
      </c>
      <c r="Y34" s="63">
        <v>3.125E-2</v>
      </c>
      <c r="Z34" s="53" t="s">
        <v>431</v>
      </c>
      <c r="AA34" t="s">
        <v>992</v>
      </c>
      <c r="AB34" s="53" t="s">
        <v>430</v>
      </c>
      <c r="AC34">
        <v>5133</v>
      </c>
      <c r="AD34" t="s">
        <v>253</v>
      </c>
      <c r="AF34" t="s">
        <v>245</v>
      </c>
      <c r="AG34" t="s">
        <v>1487</v>
      </c>
      <c r="AH34" t="s">
        <v>865</v>
      </c>
      <c r="AI34">
        <v>7717</v>
      </c>
      <c r="AJ34" s="53" t="s">
        <v>251</v>
      </c>
      <c r="AK34" s="56">
        <v>1436880302694130</v>
      </c>
      <c r="AL34" s="53" t="s">
        <v>432</v>
      </c>
    </row>
    <row r="35" spans="1:38" x14ac:dyDescent="0.25">
      <c r="A35" t="s">
        <v>245</v>
      </c>
      <c r="B35" t="s">
        <v>1136</v>
      </c>
      <c r="C35" t="s">
        <v>865</v>
      </c>
      <c r="D35">
        <v>7437</v>
      </c>
      <c r="E35" s="53" t="s">
        <v>251</v>
      </c>
      <c r="F35" t="s">
        <v>1164</v>
      </c>
      <c r="G35" s="53" t="s">
        <v>431</v>
      </c>
      <c r="H35" t="s">
        <v>1182</v>
      </c>
      <c r="I35" s="53" t="s">
        <v>431</v>
      </c>
      <c r="J35" s="57">
        <v>41931</v>
      </c>
      <c r="K35" s="53" t="s">
        <v>431</v>
      </c>
      <c r="L35" s="57">
        <f t="shared" si="0"/>
        <v>42141</v>
      </c>
      <c r="M35" s="53" t="s">
        <v>430</v>
      </c>
      <c r="N35" s="54">
        <v>5136</v>
      </c>
      <c r="O35" t="s">
        <v>253</v>
      </c>
      <c r="P35" t="s">
        <v>245</v>
      </c>
      <c r="Q35" t="s">
        <v>1183</v>
      </c>
      <c r="R35" t="s">
        <v>865</v>
      </c>
      <c r="S35">
        <v>3</v>
      </c>
      <c r="T35" t="s">
        <v>251</v>
      </c>
      <c r="U35" s="63">
        <v>0.874999999999998</v>
      </c>
      <c r="V35" s="53" t="s">
        <v>430</v>
      </c>
      <c r="W35">
        <v>7607</v>
      </c>
      <c r="X35" s="53" t="s">
        <v>251</v>
      </c>
      <c r="Y35" s="63">
        <v>4.1666666666666602E-2</v>
      </c>
      <c r="Z35" s="53" t="s">
        <v>431</v>
      </c>
      <c r="AA35" t="s">
        <v>993</v>
      </c>
      <c r="AB35" s="53" t="s">
        <v>430</v>
      </c>
      <c r="AC35" s="54">
        <v>5136</v>
      </c>
      <c r="AD35" t="s">
        <v>253</v>
      </c>
      <c r="AF35" t="s">
        <v>245</v>
      </c>
      <c r="AG35" t="s">
        <v>1487</v>
      </c>
      <c r="AH35" t="s">
        <v>865</v>
      </c>
      <c r="AI35">
        <v>7707</v>
      </c>
      <c r="AJ35" s="53" t="s">
        <v>251</v>
      </c>
      <c r="AK35" s="56">
        <v>1436884012978310</v>
      </c>
      <c r="AL35" s="53" t="s">
        <v>432</v>
      </c>
    </row>
    <row r="36" spans="1:38" x14ac:dyDescent="0.25">
      <c r="A36" t="s">
        <v>245</v>
      </c>
      <c r="B36" t="s">
        <v>1136</v>
      </c>
      <c r="C36" t="s">
        <v>865</v>
      </c>
      <c r="D36">
        <v>7427</v>
      </c>
      <c r="E36" s="53" t="s">
        <v>251</v>
      </c>
      <c r="F36" t="s">
        <v>1138</v>
      </c>
      <c r="G36" s="53" t="s">
        <v>431</v>
      </c>
      <c r="H36" t="s">
        <v>1176</v>
      </c>
      <c r="I36" s="53" t="s">
        <v>431</v>
      </c>
      <c r="J36" s="57">
        <v>41915</v>
      </c>
      <c r="K36" s="53" t="s">
        <v>431</v>
      </c>
      <c r="L36" s="57">
        <f t="shared" si="0"/>
        <v>42125</v>
      </c>
      <c r="M36" s="53" t="s">
        <v>430</v>
      </c>
      <c r="N36">
        <v>5139</v>
      </c>
      <c r="O36" t="s">
        <v>253</v>
      </c>
      <c r="P36" t="s">
        <v>245</v>
      </c>
      <c r="Q36" t="s">
        <v>1183</v>
      </c>
      <c r="R36" t="s">
        <v>865</v>
      </c>
      <c r="S36">
        <v>4</v>
      </c>
      <c r="T36" t="s">
        <v>251</v>
      </c>
      <c r="U36" s="63">
        <v>0.88541666666666496</v>
      </c>
      <c r="V36" s="53" t="s">
        <v>430</v>
      </c>
      <c r="W36">
        <v>7597</v>
      </c>
      <c r="X36" s="53" t="s">
        <v>251</v>
      </c>
      <c r="Y36" s="63">
        <v>5.2083333333333301E-2</v>
      </c>
      <c r="Z36" s="53" t="s">
        <v>431</v>
      </c>
      <c r="AA36" t="s">
        <v>995</v>
      </c>
      <c r="AB36" s="53" t="s">
        <v>430</v>
      </c>
      <c r="AC36">
        <v>5139</v>
      </c>
      <c r="AD36" t="s">
        <v>253</v>
      </c>
      <c r="AF36" t="s">
        <v>245</v>
      </c>
      <c r="AG36" t="s">
        <v>1487</v>
      </c>
      <c r="AH36" t="s">
        <v>865</v>
      </c>
      <c r="AI36">
        <v>7697</v>
      </c>
      <c r="AJ36" s="53" t="s">
        <v>251</v>
      </c>
      <c r="AK36" s="56">
        <v>1436887723262490</v>
      </c>
      <c r="AL36" s="53" t="s">
        <v>432</v>
      </c>
    </row>
    <row r="37" spans="1:38" x14ac:dyDescent="0.25">
      <c r="A37" t="s">
        <v>245</v>
      </c>
      <c r="B37" t="s">
        <v>1136</v>
      </c>
      <c r="C37" t="s">
        <v>865</v>
      </c>
      <c r="D37">
        <v>7417</v>
      </c>
      <c r="E37" s="53" t="s">
        <v>251</v>
      </c>
      <c r="F37" t="s">
        <v>1144</v>
      </c>
      <c r="G37" s="53" t="s">
        <v>431</v>
      </c>
      <c r="H37" t="s">
        <v>1177</v>
      </c>
      <c r="I37" s="53" t="s">
        <v>431</v>
      </c>
      <c r="J37" s="57">
        <v>41899</v>
      </c>
      <c r="K37" s="53" t="s">
        <v>431</v>
      </c>
      <c r="L37" s="57">
        <f t="shared" si="0"/>
        <v>42109</v>
      </c>
      <c r="M37" s="53" t="s">
        <v>430</v>
      </c>
      <c r="N37" s="54">
        <v>5142</v>
      </c>
      <c r="O37" t="s">
        <v>253</v>
      </c>
      <c r="P37" t="s">
        <v>245</v>
      </c>
      <c r="Q37" t="s">
        <v>1183</v>
      </c>
      <c r="R37" t="s">
        <v>865</v>
      </c>
      <c r="S37">
        <v>5</v>
      </c>
      <c r="T37" t="s">
        <v>251</v>
      </c>
      <c r="U37" s="63">
        <v>0.89583333333333204</v>
      </c>
      <c r="V37" s="53" t="s">
        <v>430</v>
      </c>
      <c r="W37">
        <v>7417</v>
      </c>
      <c r="X37" s="53" t="s">
        <v>251</v>
      </c>
      <c r="Y37" s="63">
        <v>6.25E-2</v>
      </c>
      <c r="Z37" s="53" t="s">
        <v>431</v>
      </c>
      <c r="AA37" t="s">
        <v>996</v>
      </c>
      <c r="AB37" s="53" t="s">
        <v>430</v>
      </c>
      <c r="AC37" s="54">
        <v>5142</v>
      </c>
      <c r="AD37" t="s">
        <v>253</v>
      </c>
      <c r="AF37" t="s">
        <v>245</v>
      </c>
      <c r="AG37" t="s">
        <v>1487</v>
      </c>
      <c r="AH37" t="s">
        <v>865</v>
      </c>
      <c r="AI37">
        <v>7687</v>
      </c>
      <c r="AJ37" s="53" t="s">
        <v>251</v>
      </c>
      <c r="AK37" s="56">
        <v>1436891433546670</v>
      </c>
      <c r="AL37" s="53" t="s">
        <v>432</v>
      </c>
    </row>
    <row r="38" spans="1:38" x14ac:dyDescent="0.25">
      <c r="A38" t="s">
        <v>245</v>
      </c>
      <c r="B38" t="s">
        <v>1136</v>
      </c>
      <c r="C38" t="s">
        <v>865</v>
      </c>
      <c r="D38">
        <v>7407</v>
      </c>
      <c r="E38" s="53" t="s">
        <v>251</v>
      </c>
      <c r="F38" t="s">
        <v>1145</v>
      </c>
      <c r="G38" s="53" t="s">
        <v>431</v>
      </c>
      <c r="H38" t="s">
        <v>1178</v>
      </c>
      <c r="I38" s="53" t="s">
        <v>431</v>
      </c>
      <c r="J38" s="57">
        <v>41883</v>
      </c>
      <c r="K38" s="53" t="s">
        <v>431</v>
      </c>
      <c r="L38" s="57">
        <f t="shared" si="0"/>
        <v>42093</v>
      </c>
      <c r="M38" s="53" t="s">
        <v>430</v>
      </c>
      <c r="N38">
        <v>5145</v>
      </c>
      <c r="O38" t="s">
        <v>253</v>
      </c>
      <c r="P38" t="s">
        <v>245</v>
      </c>
      <c r="Q38" t="s">
        <v>1183</v>
      </c>
      <c r="R38" t="s">
        <v>865</v>
      </c>
      <c r="S38">
        <v>6</v>
      </c>
      <c r="T38" t="s">
        <v>251</v>
      </c>
      <c r="U38" s="63">
        <v>0.906249999999998</v>
      </c>
      <c r="V38" s="53" t="s">
        <v>430</v>
      </c>
      <c r="W38">
        <v>7407</v>
      </c>
      <c r="X38" s="53" t="s">
        <v>251</v>
      </c>
      <c r="Y38" s="63">
        <v>7.2916666666666602E-2</v>
      </c>
      <c r="Z38" s="53" t="s">
        <v>431</v>
      </c>
      <c r="AA38" t="s">
        <v>997</v>
      </c>
      <c r="AB38" s="53" t="s">
        <v>430</v>
      </c>
      <c r="AC38">
        <v>5145</v>
      </c>
      <c r="AD38" t="s">
        <v>253</v>
      </c>
      <c r="AF38" t="s">
        <v>245</v>
      </c>
      <c r="AG38" t="s">
        <v>1487</v>
      </c>
      <c r="AH38" t="s">
        <v>865</v>
      </c>
      <c r="AI38">
        <v>7677</v>
      </c>
      <c r="AJ38" s="53" t="s">
        <v>251</v>
      </c>
      <c r="AK38" s="56">
        <v>1436895143830850</v>
      </c>
      <c r="AL38" s="53" t="s">
        <v>432</v>
      </c>
    </row>
    <row r="39" spans="1:38" x14ac:dyDescent="0.25">
      <c r="A39" t="s">
        <v>245</v>
      </c>
      <c r="B39" t="s">
        <v>1136</v>
      </c>
      <c r="C39" t="s">
        <v>865</v>
      </c>
      <c r="D39">
        <v>7397</v>
      </c>
      <c r="E39" s="53" t="s">
        <v>251</v>
      </c>
      <c r="F39" t="s">
        <v>1140</v>
      </c>
      <c r="G39" s="53" t="s">
        <v>431</v>
      </c>
      <c r="H39" t="s">
        <v>1179</v>
      </c>
      <c r="I39" s="53" t="s">
        <v>431</v>
      </c>
      <c r="J39" s="57">
        <v>41867</v>
      </c>
      <c r="K39" s="53" t="s">
        <v>431</v>
      </c>
      <c r="L39" s="57">
        <f t="shared" si="0"/>
        <v>42077</v>
      </c>
      <c r="M39" s="53" t="s">
        <v>430</v>
      </c>
      <c r="N39" s="54">
        <v>5148</v>
      </c>
      <c r="O39" t="s">
        <v>253</v>
      </c>
      <c r="P39" t="s">
        <v>245</v>
      </c>
      <c r="Q39" t="s">
        <v>1183</v>
      </c>
      <c r="R39" t="s">
        <v>865</v>
      </c>
      <c r="S39">
        <v>7</v>
      </c>
      <c r="T39" t="s">
        <v>251</v>
      </c>
      <c r="U39" s="63">
        <v>0.91666666666666496</v>
      </c>
      <c r="V39" s="53" t="s">
        <v>430</v>
      </c>
      <c r="W39">
        <v>7397</v>
      </c>
      <c r="X39" s="53" t="s">
        <v>251</v>
      </c>
      <c r="Y39" s="63">
        <v>8.3333333333333301E-2</v>
      </c>
      <c r="Z39" s="53" t="s">
        <v>431</v>
      </c>
      <c r="AA39" t="s">
        <v>998</v>
      </c>
      <c r="AB39" s="53" t="s">
        <v>430</v>
      </c>
      <c r="AC39" s="54">
        <v>5148</v>
      </c>
      <c r="AD39" t="s">
        <v>253</v>
      </c>
      <c r="AF39" t="s">
        <v>245</v>
      </c>
      <c r="AG39" t="s">
        <v>1487</v>
      </c>
      <c r="AH39" t="s">
        <v>865</v>
      </c>
      <c r="AI39">
        <v>7667</v>
      </c>
      <c r="AJ39" s="53" t="s">
        <v>251</v>
      </c>
      <c r="AK39" s="56">
        <v>1436898854115030</v>
      </c>
      <c r="AL39" s="53" t="s">
        <v>432</v>
      </c>
    </row>
    <row r="40" spans="1:38" x14ac:dyDescent="0.25">
      <c r="A40" t="s">
        <v>245</v>
      </c>
      <c r="B40" t="s">
        <v>1136</v>
      </c>
      <c r="C40" t="s">
        <v>865</v>
      </c>
      <c r="D40">
        <v>7387</v>
      </c>
      <c r="E40" s="53" t="s">
        <v>251</v>
      </c>
      <c r="F40" t="s">
        <v>1146</v>
      </c>
      <c r="G40" s="53" t="s">
        <v>431</v>
      </c>
      <c r="H40" t="s">
        <v>1180</v>
      </c>
      <c r="I40" s="53" t="s">
        <v>431</v>
      </c>
      <c r="J40" s="57">
        <v>41851</v>
      </c>
      <c r="K40" s="53" t="s">
        <v>431</v>
      </c>
      <c r="L40" s="57">
        <f t="shared" si="0"/>
        <v>42061</v>
      </c>
      <c r="M40" s="53" t="s">
        <v>430</v>
      </c>
      <c r="N40">
        <v>5151</v>
      </c>
      <c r="O40" t="s">
        <v>253</v>
      </c>
      <c r="P40" t="s">
        <v>245</v>
      </c>
      <c r="Q40" t="s">
        <v>1183</v>
      </c>
      <c r="R40" t="s">
        <v>865</v>
      </c>
      <c r="S40">
        <v>1</v>
      </c>
      <c r="T40" t="s">
        <v>251</v>
      </c>
      <c r="U40" s="63">
        <v>0.92708333333333204</v>
      </c>
      <c r="V40" s="53" t="s">
        <v>430</v>
      </c>
      <c r="W40">
        <v>7387</v>
      </c>
      <c r="X40" s="53" t="s">
        <v>251</v>
      </c>
      <c r="Y40" s="63">
        <v>2.0833333333333332E-2</v>
      </c>
      <c r="Z40" s="53" t="s">
        <v>431</v>
      </c>
      <c r="AA40" t="s">
        <v>999</v>
      </c>
      <c r="AB40" s="53" t="s">
        <v>430</v>
      </c>
      <c r="AC40">
        <v>5151</v>
      </c>
      <c r="AD40" t="s">
        <v>253</v>
      </c>
      <c r="AF40" t="s">
        <v>245</v>
      </c>
      <c r="AG40" t="s">
        <v>1487</v>
      </c>
      <c r="AH40" t="s">
        <v>865</v>
      </c>
      <c r="AI40">
        <v>7657</v>
      </c>
      <c r="AJ40" s="53" t="s">
        <v>251</v>
      </c>
      <c r="AK40" s="56">
        <v>1436902564399210</v>
      </c>
      <c r="AL40" s="53" t="s">
        <v>432</v>
      </c>
    </row>
    <row r="41" spans="1:38" x14ac:dyDescent="0.25">
      <c r="A41" t="s">
        <v>245</v>
      </c>
      <c r="B41" t="s">
        <v>1136</v>
      </c>
      <c r="C41" t="s">
        <v>865</v>
      </c>
      <c r="D41">
        <v>7377</v>
      </c>
      <c r="E41" s="53" t="s">
        <v>251</v>
      </c>
      <c r="F41" t="s">
        <v>1147</v>
      </c>
      <c r="G41" s="53" t="s">
        <v>431</v>
      </c>
      <c r="H41" t="s">
        <v>1181</v>
      </c>
      <c r="I41" s="53" t="s">
        <v>431</v>
      </c>
      <c r="J41" s="57">
        <v>41835</v>
      </c>
      <c r="K41" s="53" t="s">
        <v>431</v>
      </c>
      <c r="L41" s="57">
        <f t="shared" si="0"/>
        <v>42045</v>
      </c>
      <c r="M41" s="53" t="s">
        <v>430</v>
      </c>
      <c r="N41" s="54">
        <v>5034</v>
      </c>
      <c r="O41" t="s">
        <v>253</v>
      </c>
      <c r="P41" t="s">
        <v>245</v>
      </c>
      <c r="Q41" t="s">
        <v>1183</v>
      </c>
      <c r="R41" t="s">
        <v>865</v>
      </c>
      <c r="S41">
        <v>1</v>
      </c>
      <c r="T41" t="s">
        <v>251</v>
      </c>
      <c r="U41" s="63">
        <v>0.937499999999998</v>
      </c>
      <c r="V41" s="53" t="s">
        <v>430</v>
      </c>
      <c r="W41">
        <v>7377</v>
      </c>
      <c r="X41" s="53" t="s">
        <v>251</v>
      </c>
      <c r="Y41" s="63">
        <v>2.0833333333333332E-2</v>
      </c>
      <c r="Z41" s="53" t="s">
        <v>431</v>
      </c>
      <c r="AA41" t="s">
        <v>1000</v>
      </c>
      <c r="AB41" s="53" t="s">
        <v>430</v>
      </c>
      <c r="AC41" s="54">
        <v>5034</v>
      </c>
      <c r="AD41" t="s">
        <v>253</v>
      </c>
      <c r="AF41" t="s">
        <v>245</v>
      </c>
      <c r="AG41" t="s">
        <v>1487</v>
      </c>
      <c r="AH41" t="s">
        <v>865</v>
      </c>
      <c r="AI41">
        <v>7647</v>
      </c>
      <c r="AJ41" s="53" t="s">
        <v>251</v>
      </c>
      <c r="AK41" s="56">
        <v>2324129689735130</v>
      </c>
      <c r="AL41" s="53" t="s">
        <v>432</v>
      </c>
    </row>
    <row r="42" spans="1:38" x14ac:dyDescent="0.25">
      <c r="A42" t="s">
        <v>245</v>
      </c>
      <c r="B42" t="s">
        <v>1136</v>
      </c>
      <c r="C42" t="s">
        <v>865</v>
      </c>
      <c r="D42">
        <v>7367</v>
      </c>
      <c r="E42" s="53" t="s">
        <v>251</v>
      </c>
      <c r="F42" t="s">
        <v>1148</v>
      </c>
      <c r="G42" s="53" t="s">
        <v>431</v>
      </c>
      <c r="H42" t="s">
        <v>1182</v>
      </c>
      <c r="I42" s="53" t="s">
        <v>431</v>
      </c>
      <c r="J42" s="57">
        <v>41819</v>
      </c>
      <c r="K42" s="53" t="s">
        <v>431</v>
      </c>
      <c r="L42" s="57">
        <f t="shared" si="0"/>
        <v>42029</v>
      </c>
      <c r="M42" s="53" t="s">
        <v>430</v>
      </c>
      <c r="N42">
        <v>5037</v>
      </c>
      <c r="O42" t="s">
        <v>253</v>
      </c>
      <c r="P42" t="s">
        <v>245</v>
      </c>
      <c r="Q42" t="s">
        <v>1183</v>
      </c>
      <c r="R42" t="s">
        <v>865</v>
      </c>
      <c r="S42">
        <v>2</v>
      </c>
      <c r="T42" t="s">
        <v>251</v>
      </c>
      <c r="U42" s="63">
        <v>0.94791666666666496</v>
      </c>
      <c r="V42" s="53" t="s">
        <v>430</v>
      </c>
      <c r="W42">
        <v>7367</v>
      </c>
      <c r="X42" s="53" t="s">
        <v>251</v>
      </c>
      <c r="Y42" s="63">
        <v>3.125E-2</v>
      </c>
      <c r="Z42" s="53" t="s">
        <v>431</v>
      </c>
      <c r="AA42" t="s">
        <v>1001</v>
      </c>
      <c r="AB42" s="53" t="s">
        <v>430</v>
      </c>
      <c r="AC42">
        <v>5037</v>
      </c>
      <c r="AD42" t="s">
        <v>253</v>
      </c>
      <c r="AF42" t="s">
        <v>245</v>
      </c>
      <c r="AG42" t="s">
        <v>1487</v>
      </c>
      <c r="AH42" t="s">
        <v>865</v>
      </c>
      <c r="AI42">
        <v>7637</v>
      </c>
      <c r="AJ42" s="53" t="s">
        <v>251</v>
      </c>
      <c r="AK42" s="56">
        <v>2324129682344350</v>
      </c>
      <c r="AL42" s="53" t="s">
        <v>432</v>
      </c>
    </row>
    <row r="43" spans="1:38" x14ac:dyDescent="0.25">
      <c r="A43" t="s">
        <v>245</v>
      </c>
      <c r="B43" t="s">
        <v>1136</v>
      </c>
      <c r="C43" t="s">
        <v>865</v>
      </c>
      <c r="D43">
        <v>7357</v>
      </c>
      <c r="E43" s="53" t="s">
        <v>251</v>
      </c>
      <c r="F43" t="s">
        <v>1149</v>
      </c>
      <c r="G43" s="53" t="s">
        <v>431</v>
      </c>
      <c r="H43" t="s">
        <v>1176</v>
      </c>
      <c r="I43" s="53" t="s">
        <v>431</v>
      </c>
      <c r="J43" s="57">
        <v>41803</v>
      </c>
      <c r="K43" s="53" t="s">
        <v>431</v>
      </c>
      <c r="L43" s="57">
        <f t="shared" si="0"/>
        <v>42013</v>
      </c>
      <c r="M43" s="53" t="s">
        <v>430</v>
      </c>
      <c r="N43" s="54">
        <v>5040</v>
      </c>
      <c r="O43" t="s">
        <v>253</v>
      </c>
      <c r="P43" t="s">
        <v>245</v>
      </c>
      <c r="Q43" t="s">
        <v>1183</v>
      </c>
      <c r="R43" t="s">
        <v>865</v>
      </c>
      <c r="S43">
        <v>3</v>
      </c>
      <c r="T43" t="s">
        <v>251</v>
      </c>
      <c r="U43" s="63">
        <v>0.95833333333333104</v>
      </c>
      <c r="V43" s="53" t="s">
        <v>430</v>
      </c>
      <c r="W43">
        <v>7357</v>
      </c>
      <c r="X43" s="53" t="s">
        <v>251</v>
      </c>
      <c r="Y43" s="63">
        <v>4.1666666666666602E-2</v>
      </c>
      <c r="Z43" s="53" t="s">
        <v>431</v>
      </c>
      <c r="AA43" t="s">
        <v>994</v>
      </c>
      <c r="AB43" s="53" t="s">
        <v>430</v>
      </c>
      <c r="AC43" s="54">
        <v>5040</v>
      </c>
      <c r="AD43" t="s">
        <v>253</v>
      </c>
      <c r="AF43" t="s">
        <v>245</v>
      </c>
      <c r="AG43" t="s">
        <v>1487</v>
      </c>
      <c r="AH43" t="s">
        <v>865</v>
      </c>
      <c r="AI43">
        <v>7357</v>
      </c>
      <c r="AJ43" s="53" t="s">
        <v>251</v>
      </c>
      <c r="AK43" s="56">
        <v>2324129674953570</v>
      </c>
      <c r="AL43" s="53" t="s">
        <v>432</v>
      </c>
    </row>
    <row r="44" spans="1:38" x14ac:dyDescent="0.25">
      <c r="A44" t="s">
        <v>245</v>
      </c>
      <c r="B44" t="s">
        <v>1136</v>
      </c>
      <c r="C44" t="s">
        <v>865</v>
      </c>
      <c r="D44">
        <v>7347</v>
      </c>
      <c r="E44" s="53" t="s">
        <v>251</v>
      </c>
      <c r="F44" t="s">
        <v>1150</v>
      </c>
      <c r="G44" s="53" t="s">
        <v>431</v>
      </c>
      <c r="H44" t="s">
        <v>1177</v>
      </c>
      <c r="I44" s="53" t="s">
        <v>431</v>
      </c>
      <c r="J44" s="57">
        <v>41787</v>
      </c>
      <c r="K44" s="53" t="s">
        <v>431</v>
      </c>
      <c r="L44" s="57">
        <f t="shared" si="0"/>
        <v>41997</v>
      </c>
      <c r="M44" s="53" t="s">
        <v>430</v>
      </c>
      <c r="N44">
        <v>5043</v>
      </c>
      <c r="O44" t="s">
        <v>253</v>
      </c>
      <c r="P44" t="s">
        <v>245</v>
      </c>
      <c r="Q44" t="s">
        <v>1183</v>
      </c>
      <c r="R44" t="s">
        <v>865</v>
      </c>
      <c r="S44">
        <v>4</v>
      </c>
      <c r="T44" t="s">
        <v>251</v>
      </c>
      <c r="U44" s="63">
        <v>0.968749999999998</v>
      </c>
      <c r="V44" s="53" t="s">
        <v>430</v>
      </c>
      <c r="W44">
        <v>7347</v>
      </c>
      <c r="X44" s="53" t="s">
        <v>251</v>
      </c>
      <c r="Y44" s="63">
        <v>5.2083333333333301E-2</v>
      </c>
      <c r="Z44" s="53" t="s">
        <v>431</v>
      </c>
      <c r="AA44" t="s">
        <v>1002</v>
      </c>
      <c r="AB44" s="53" t="s">
        <v>430</v>
      </c>
      <c r="AC44">
        <v>5043</v>
      </c>
      <c r="AD44" t="s">
        <v>253</v>
      </c>
      <c r="AF44" t="s">
        <v>245</v>
      </c>
      <c r="AG44" t="s">
        <v>1487</v>
      </c>
      <c r="AH44" t="s">
        <v>865</v>
      </c>
      <c r="AI44">
        <v>7347</v>
      </c>
      <c r="AJ44" s="53" t="s">
        <v>251</v>
      </c>
      <c r="AK44" s="56">
        <v>2324129667562790</v>
      </c>
      <c r="AL44" s="53" t="s">
        <v>432</v>
      </c>
    </row>
    <row r="45" spans="1:38" x14ac:dyDescent="0.25">
      <c r="A45" t="s">
        <v>245</v>
      </c>
      <c r="B45" t="s">
        <v>1136</v>
      </c>
      <c r="C45" t="s">
        <v>865</v>
      </c>
      <c r="D45">
        <v>7337</v>
      </c>
      <c r="E45" s="53" t="s">
        <v>251</v>
      </c>
      <c r="F45" t="s">
        <v>1165</v>
      </c>
      <c r="G45" s="53" t="s">
        <v>431</v>
      </c>
      <c r="H45" t="s">
        <v>1178</v>
      </c>
      <c r="I45" s="53" t="s">
        <v>431</v>
      </c>
      <c r="J45" s="57">
        <v>41771</v>
      </c>
      <c r="K45" s="53" t="s">
        <v>431</v>
      </c>
      <c r="L45" s="57">
        <f t="shared" si="0"/>
        <v>41981</v>
      </c>
      <c r="M45" s="53" t="s">
        <v>430</v>
      </c>
      <c r="N45" s="54">
        <v>5046</v>
      </c>
      <c r="O45" t="s">
        <v>253</v>
      </c>
      <c r="P45" t="s">
        <v>245</v>
      </c>
      <c r="Q45" t="s">
        <v>1183</v>
      </c>
      <c r="R45" t="s">
        <v>865</v>
      </c>
      <c r="S45">
        <v>5</v>
      </c>
      <c r="T45" t="s">
        <v>251</v>
      </c>
      <c r="U45" s="63">
        <v>0.97916666666666496</v>
      </c>
      <c r="V45" s="53" t="s">
        <v>430</v>
      </c>
      <c r="W45">
        <v>7337</v>
      </c>
      <c r="X45" s="53" t="s">
        <v>251</v>
      </c>
      <c r="Y45" s="63">
        <v>6.25E-2</v>
      </c>
      <c r="Z45" s="53" t="s">
        <v>431</v>
      </c>
      <c r="AA45" t="s">
        <v>989</v>
      </c>
      <c r="AB45" s="53" t="s">
        <v>430</v>
      </c>
      <c r="AC45" s="54">
        <v>5046</v>
      </c>
      <c r="AD45" t="s">
        <v>253</v>
      </c>
      <c r="AF45" t="s">
        <v>245</v>
      </c>
      <c r="AG45" t="s">
        <v>1487</v>
      </c>
      <c r="AH45" t="s">
        <v>865</v>
      </c>
      <c r="AI45">
        <v>7337</v>
      </c>
      <c r="AJ45" s="53" t="s">
        <v>251</v>
      </c>
      <c r="AK45" s="56">
        <v>2324129660172010</v>
      </c>
      <c r="AL45" s="53" t="s">
        <v>432</v>
      </c>
    </row>
    <row r="46" spans="1:38" x14ac:dyDescent="0.25">
      <c r="A46" t="s">
        <v>245</v>
      </c>
      <c r="B46" t="s">
        <v>1136</v>
      </c>
      <c r="C46" t="s">
        <v>865</v>
      </c>
      <c r="D46">
        <v>7327</v>
      </c>
      <c r="E46" s="53" t="s">
        <v>251</v>
      </c>
      <c r="F46" t="s">
        <v>1166</v>
      </c>
      <c r="G46" s="53" t="s">
        <v>431</v>
      </c>
      <c r="H46" t="s">
        <v>1179</v>
      </c>
      <c r="I46" s="53" t="s">
        <v>431</v>
      </c>
      <c r="J46" s="57">
        <v>41755</v>
      </c>
      <c r="K46" s="53" t="s">
        <v>431</v>
      </c>
      <c r="L46" s="57">
        <f t="shared" si="0"/>
        <v>41965</v>
      </c>
      <c r="M46" s="53" t="s">
        <v>430</v>
      </c>
      <c r="N46">
        <v>5049</v>
      </c>
      <c r="O46" t="s">
        <v>253</v>
      </c>
      <c r="P46" t="s">
        <v>245</v>
      </c>
      <c r="Q46" t="s">
        <v>1183</v>
      </c>
      <c r="R46" t="s">
        <v>865</v>
      </c>
      <c r="S46">
        <v>6</v>
      </c>
      <c r="T46" t="s">
        <v>251</v>
      </c>
      <c r="U46" s="63">
        <v>0.98958333333333104</v>
      </c>
      <c r="V46" s="53" t="s">
        <v>430</v>
      </c>
      <c r="W46">
        <v>7327</v>
      </c>
      <c r="X46" s="53" t="s">
        <v>251</v>
      </c>
      <c r="Y46" s="63">
        <v>7.2916666666666602E-2</v>
      </c>
      <c r="Z46" s="53" t="s">
        <v>431</v>
      </c>
      <c r="AA46" t="s">
        <v>990</v>
      </c>
      <c r="AB46" s="53" t="s">
        <v>430</v>
      </c>
      <c r="AC46">
        <v>5049</v>
      </c>
      <c r="AD46" t="s">
        <v>253</v>
      </c>
      <c r="AF46" t="s">
        <v>245</v>
      </c>
      <c r="AG46" t="s">
        <v>1487</v>
      </c>
      <c r="AH46" t="s">
        <v>865</v>
      </c>
      <c r="AI46">
        <v>7327</v>
      </c>
      <c r="AJ46" s="53" t="s">
        <v>251</v>
      </c>
      <c r="AK46" s="56">
        <v>2324129652781230</v>
      </c>
      <c r="AL46" s="53" t="s">
        <v>432</v>
      </c>
    </row>
    <row r="47" spans="1:38" x14ac:dyDescent="0.25">
      <c r="A47" t="s">
        <v>245</v>
      </c>
      <c r="B47" t="s">
        <v>1136</v>
      </c>
      <c r="C47" t="s">
        <v>865</v>
      </c>
      <c r="D47">
        <v>7317</v>
      </c>
      <c r="E47" s="53" t="s">
        <v>251</v>
      </c>
      <c r="F47" t="s">
        <v>1167</v>
      </c>
      <c r="G47" s="53" t="s">
        <v>431</v>
      </c>
      <c r="H47" t="s">
        <v>1180</v>
      </c>
      <c r="I47" s="53" t="s">
        <v>431</v>
      </c>
      <c r="J47" s="57">
        <v>41739</v>
      </c>
      <c r="K47" s="53" t="s">
        <v>431</v>
      </c>
      <c r="L47" s="57">
        <f t="shared" si="0"/>
        <v>41949</v>
      </c>
      <c r="M47" s="53" t="s">
        <v>430</v>
      </c>
      <c r="N47" s="54">
        <v>5052</v>
      </c>
      <c r="O47" t="s">
        <v>253</v>
      </c>
      <c r="P47" t="s">
        <v>245</v>
      </c>
      <c r="Q47" t="s">
        <v>1183</v>
      </c>
      <c r="R47" t="s">
        <v>865</v>
      </c>
      <c r="S47">
        <v>7</v>
      </c>
      <c r="T47" t="s">
        <v>251</v>
      </c>
      <c r="U47" s="63">
        <v>0.999999999999998</v>
      </c>
      <c r="V47" s="53" t="s">
        <v>430</v>
      </c>
      <c r="W47">
        <v>7317</v>
      </c>
      <c r="X47" s="53" t="s">
        <v>251</v>
      </c>
      <c r="Y47" s="63">
        <v>8.3333333333333301E-2</v>
      </c>
      <c r="Z47" s="53" t="s">
        <v>431</v>
      </c>
      <c r="AA47" t="s">
        <v>991</v>
      </c>
      <c r="AB47" s="53" t="s">
        <v>430</v>
      </c>
      <c r="AC47" s="54">
        <v>5052</v>
      </c>
      <c r="AD47" t="s">
        <v>253</v>
      </c>
      <c r="AF47" t="s">
        <v>245</v>
      </c>
      <c r="AG47" t="s">
        <v>1487</v>
      </c>
      <c r="AH47" t="s">
        <v>865</v>
      </c>
      <c r="AI47">
        <v>7317</v>
      </c>
      <c r="AJ47" s="53" t="s">
        <v>251</v>
      </c>
      <c r="AK47" s="56">
        <v>2324129645390450</v>
      </c>
      <c r="AL47" s="53" t="s">
        <v>432</v>
      </c>
    </row>
    <row r="48" spans="1:38" x14ac:dyDescent="0.25">
      <c r="A48" t="s">
        <v>245</v>
      </c>
      <c r="B48" t="s">
        <v>1136</v>
      </c>
      <c r="C48" t="s">
        <v>865</v>
      </c>
      <c r="D48">
        <v>7307</v>
      </c>
      <c r="E48" s="53" t="s">
        <v>251</v>
      </c>
      <c r="F48" t="s">
        <v>1168</v>
      </c>
      <c r="G48" s="53" t="s">
        <v>431</v>
      </c>
      <c r="H48" t="s">
        <v>1181</v>
      </c>
      <c r="I48" s="53" t="s">
        <v>431</v>
      </c>
      <c r="J48" s="57">
        <v>41723</v>
      </c>
      <c r="K48" s="53" t="s">
        <v>431</v>
      </c>
      <c r="L48" s="57">
        <f t="shared" si="0"/>
        <v>41933</v>
      </c>
      <c r="M48" s="53" t="s">
        <v>430</v>
      </c>
      <c r="N48">
        <v>5055</v>
      </c>
      <c r="O48" t="s">
        <v>253</v>
      </c>
      <c r="P48" t="s">
        <v>245</v>
      </c>
      <c r="Q48" t="s">
        <v>1183</v>
      </c>
      <c r="R48" t="s">
        <v>865</v>
      </c>
      <c r="S48">
        <v>1</v>
      </c>
      <c r="T48" t="s">
        <v>251</v>
      </c>
      <c r="U48" s="63">
        <v>1.0104166666666701</v>
      </c>
      <c r="V48" s="53" t="s">
        <v>430</v>
      </c>
      <c r="W48">
        <v>7307</v>
      </c>
      <c r="X48" s="53" t="s">
        <v>251</v>
      </c>
      <c r="Y48" s="63">
        <v>2.0833333333333332E-2</v>
      </c>
      <c r="Z48" s="53" t="s">
        <v>431</v>
      </c>
      <c r="AA48" t="s">
        <v>992</v>
      </c>
      <c r="AB48" s="53" t="s">
        <v>430</v>
      </c>
      <c r="AC48">
        <v>5055</v>
      </c>
      <c r="AD48" t="s">
        <v>253</v>
      </c>
      <c r="AF48" t="s">
        <v>245</v>
      </c>
      <c r="AG48" t="s">
        <v>1487</v>
      </c>
      <c r="AH48" t="s">
        <v>865</v>
      </c>
      <c r="AI48">
        <v>7307</v>
      </c>
      <c r="AJ48" s="53" t="s">
        <v>251</v>
      </c>
      <c r="AK48" s="56">
        <v>2324129637999670</v>
      </c>
      <c r="AL48" s="53" t="s">
        <v>432</v>
      </c>
    </row>
    <row r="49" spans="1:38" x14ac:dyDescent="0.25">
      <c r="A49" t="s">
        <v>245</v>
      </c>
      <c r="B49" t="s">
        <v>1136</v>
      </c>
      <c r="C49" t="s">
        <v>865</v>
      </c>
      <c r="D49">
        <v>7297</v>
      </c>
      <c r="E49" s="53" t="s">
        <v>251</v>
      </c>
      <c r="F49" t="s">
        <v>1169</v>
      </c>
      <c r="G49" s="53" t="s">
        <v>431</v>
      </c>
      <c r="H49" t="s">
        <v>1182</v>
      </c>
      <c r="I49" s="53" t="s">
        <v>431</v>
      </c>
      <c r="J49" s="57">
        <v>41707</v>
      </c>
      <c r="K49" s="53" t="s">
        <v>431</v>
      </c>
      <c r="L49" s="57">
        <f t="shared" si="0"/>
        <v>41917</v>
      </c>
      <c r="M49" s="53" t="s">
        <v>430</v>
      </c>
      <c r="N49" s="54">
        <v>5058</v>
      </c>
      <c r="O49" t="s">
        <v>253</v>
      </c>
      <c r="P49" t="s">
        <v>245</v>
      </c>
      <c r="Q49" t="s">
        <v>1183</v>
      </c>
      <c r="R49" t="s">
        <v>865</v>
      </c>
      <c r="S49">
        <v>1</v>
      </c>
      <c r="T49" t="s">
        <v>251</v>
      </c>
      <c r="U49" s="63">
        <v>1.0208333333333299</v>
      </c>
      <c r="V49" s="53" t="s">
        <v>430</v>
      </c>
      <c r="W49">
        <v>7297</v>
      </c>
      <c r="X49" s="53" t="s">
        <v>251</v>
      </c>
      <c r="Y49" s="63">
        <v>2.0833333333333332E-2</v>
      </c>
      <c r="Z49" s="53" t="s">
        <v>431</v>
      </c>
      <c r="AA49" t="s">
        <v>993</v>
      </c>
      <c r="AB49" s="53" t="s">
        <v>430</v>
      </c>
      <c r="AC49" s="54">
        <v>5058</v>
      </c>
      <c r="AD49" t="s">
        <v>253</v>
      </c>
      <c r="AF49" t="s">
        <v>245</v>
      </c>
      <c r="AG49" t="s">
        <v>1487</v>
      </c>
      <c r="AH49" t="s">
        <v>865</v>
      </c>
      <c r="AI49">
        <v>7297</v>
      </c>
      <c r="AJ49" s="53" t="s">
        <v>251</v>
      </c>
      <c r="AK49" s="56">
        <v>2324129630608890</v>
      </c>
      <c r="AL49" s="53" t="s">
        <v>432</v>
      </c>
    </row>
    <row r="50" spans="1:38" x14ac:dyDescent="0.25">
      <c r="A50" t="s">
        <v>245</v>
      </c>
      <c r="B50" t="s">
        <v>1136</v>
      </c>
      <c r="C50" t="s">
        <v>865</v>
      </c>
      <c r="D50">
        <v>7287</v>
      </c>
      <c r="E50" s="53" t="s">
        <v>251</v>
      </c>
      <c r="F50" t="s">
        <v>1170</v>
      </c>
      <c r="G50" s="53" t="s">
        <v>431</v>
      </c>
      <c r="H50" t="s">
        <v>1176</v>
      </c>
      <c r="I50" s="53" t="s">
        <v>431</v>
      </c>
      <c r="J50" s="57">
        <v>41691</v>
      </c>
      <c r="K50" s="53" t="s">
        <v>431</v>
      </c>
      <c r="L50" s="57">
        <f t="shared" si="0"/>
        <v>41901</v>
      </c>
      <c r="M50" s="53" t="s">
        <v>430</v>
      </c>
      <c r="N50">
        <v>5061</v>
      </c>
      <c r="O50" t="s">
        <v>253</v>
      </c>
      <c r="P50" t="s">
        <v>245</v>
      </c>
      <c r="Q50" t="s">
        <v>1183</v>
      </c>
      <c r="R50" t="s">
        <v>865</v>
      </c>
      <c r="S50">
        <v>2</v>
      </c>
      <c r="T50" t="s">
        <v>251</v>
      </c>
      <c r="U50" s="63">
        <v>1.03125</v>
      </c>
      <c r="V50" s="53" t="s">
        <v>430</v>
      </c>
      <c r="W50">
        <v>7287</v>
      </c>
      <c r="X50" s="53" t="s">
        <v>251</v>
      </c>
      <c r="Y50" s="63">
        <v>3.125E-2</v>
      </c>
      <c r="Z50" s="53" t="s">
        <v>431</v>
      </c>
      <c r="AA50" t="s">
        <v>995</v>
      </c>
      <c r="AB50" s="53" t="s">
        <v>430</v>
      </c>
      <c r="AC50">
        <v>5061</v>
      </c>
      <c r="AD50" t="s">
        <v>253</v>
      </c>
      <c r="AF50" t="s">
        <v>245</v>
      </c>
      <c r="AG50" t="s">
        <v>1487</v>
      </c>
      <c r="AH50" t="s">
        <v>865</v>
      </c>
      <c r="AI50">
        <v>7287</v>
      </c>
      <c r="AJ50" s="53" t="s">
        <v>251</v>
      </c>
      <c r="AK50" s="56">
        <v>2324129623218110</v>
      </c>
      <c r="AL50" s="53" t="s">
        <v>432</v>
      </c>
    </row>
    <row r="51" spans="1:38" x14ac:dyDescent="0.25">
      <c r="A51" t="s">
        <v>245</v>
      </c>
      <c r="B51" t="s">
        <v>1136</v>
      </c>
      <c r="C51" t="s">
        <v>865</v>
      </c>
      <c r="D51">
        <v>7277</v>
      </c>
      <c r="E51" s="53" t="s">
        <v>251</v>
      </c>
      <c r="F51" t="s">
        <v>1171</v>
      </c>
      <c r="G51" s="53" t="s">
        <v>431</v>
      </c>
      <c r="H51" t="s">
        <v>1177</v>
      </c>
      <c r="I51" s="53" t="s">
        <v>431</v>
      </c>
      <c r="J51" s="57">
        <v>41675</v>
      </c>
      <c r="K51" s="53" t="s">
        <v>431</v>
      </c>
      <c r="L51" s="57">
        <f t="shared" si="0"/>
        <v>41885</v>
      </c>
      <c r="M51" s="53" t="s">
        <v>430</v>
      </c>
      <c r="N51" s="54">
        <v>5064</v>
      </c>
      <c r="O51" t="s">
        <v>253</v>
      </c>
      <c r="P51" t="s">
        <v>245</v>
      </c>
      <c r="Q51" t="s">
        <v>1183</v>
      </c>
      <c r="R51" t="s">
        <v>865</v>
      </c>
      <c r="S51">
        <v>3</v>
      </c>
      <c r="T51" t="s">
        <v>251</v>
      </c>
      <c r="U51" s="63">
        <v>1.0416666666666601</v>
      </c>
      <c r="V51" s="53" t="s">
        <v>430</v>
      </c>
      <c r="W51">
        <v>7087</v>
      </c>
      <c r="X51" s="53" t="s">
        <v>251</v>
      </c>
      <c r="Y51" s="63">
        <v>4.1666666666666602E-2</v>
      </c>
      <c r="Z51" s="53" t="s">
        <v>431</v>
      </c>
      <c r="AA51" t="s">
        <v>996</v>
      </c>
      <c r="AB51" s="53" t="s">
        <v>430</v>
      </c>
      <c r="AC51" s="54">
        <v>5064</v>
      </c>
      <c r="AD51" t="s">
        <v>253</v>
      </c>
      <c r="AF51" t="s">
        <v>245</v>
      </c>
      <c r="AG51" t="s">
        <v>1487</v>
      </c>
      <c r="AH51" t="s">
        <v>865</v>
      </c>
      <c r="AI51">
        <v>7277</v>
      </c>
      <c r="AJ51" s="53" t="s">
        <v>251</v>
      </c>
      <c r="AK51" s="56">
        <v>2324129615827330</v>
      </c>
      <c r="AL51" s="53" t="s">
        <v>432</v>
      </c>
    </row>
    <row r="52" spans="1:38" x14ac:dyDescent="0.25">
      <c r="A52" t="s">
        <v>245</v>
      </c>
      <c r="B52" t="s">
        <v>1136</v>
      </c>
      <c r="C52" t="s">
        <v>865</v>
      </c>
      <c r="D52">
        <v>7267</v>
      </c>
      <c r="E52" s="53" t="s">
        <v>251</v>
      </c>
      <c r="F52" t="s">
        <v>1172</v>
      </c>
      <c r="G52" s="53" t="s">
        <v>431</v>
      </c>
      <c r="H52" t="s">
        <v>1178</v>
      </c>
      <c r="I52" s="53" t="s">
        <v>431</v>
      </c>
      <c r="J52" s="57">
        <v>41659</v>
      </c>
      <c r="K52" s="53" t="s">
        <v>431</v>
      </c>
      <c r="L52" s="57">
        <f t="shared" si="0"/>
        <v>41869</v>
      </c>
      <c r="M52" s="53" t="s">
        <v>430</v>
      </c>
      <c r="N52">
        <v>5067</v>
      </c>
      <c r="O52" t="s">
        <v>253</v>
      </c>
      <c r="P52" t="s">
        <v>245</v>
      </c>
      <c r="Q52" t="s">
        <v>1183</v>
      </c>
      <c r="R52" t="s">
        <v>865</v>
      </c>
      <c r="S52">
        <v>4</v>
      </c>
      <c r="T52" t="s">
        <v>251</v>
      </c>
      <c r="U52" s="63">
        <v>1.0520833333333299</v>
      </c>
      <c r="V52" s="53" t="s">
        <v>430</v>
      </c>
      <c r="W52">
        <v>7267</v>
      </c>
      <c r="X52" s="53" t="s">
        <v>251</v>
      </c>
      <c r="Y52" s="63">
        <v>5.2083333333333301E-2</v>
      </c>
      <c r="Z52" s="53" t="s">
        <v>431</v>
      </c>
      <c r="AA52" t="s">
        <v>997</v>
      </c>
      <c r="AB52" s="53" t="s">
        <v>430</v>
      </c>
      <c r="AC52">
        <v>5067</v>
      </c>
      <c r="AD52" t="s">
        <v>253</v>
      </c>
      <c r="AF52" t="s">
        <v>245</v>
      </c>
      <c r="AG52" t="s">
        <v>1487</v>
      </c>
      <c r="AH52" t="s">
        <v>865</v>
      </c>
      <c r="AI52">
        <v>7267</v>
      </c>
      <c r="AJ52" s="53" t="s">
        <v>251</v>
      </c>
      <c r="AK52" s="56">
        <v>2324129608436550</v>
      </c>
      <c r="AL52" s="53" t="s">
        <v>432</v>
      </c>
    </row>
    <row r="53" spans="1:38" x14ac:dyDescent="0.25">
      <c r="A53" t="s">
        <v>245</v>
      </c>
      <c r="B53" t="s">
        <v>1136</v>
      </c>
      <c r="C53" t="s">
        <v>865</v>
      </c>
      <c r="D53">
        <v>7257</v>
      </c>
      <c r="E53" s="53" t="s">
        <v>251</v>
      </c>
      <c r="F53" t="s">
        <v>1173</v>
      </c>
      <c r="G53" s="53" t="s">
        <v>431</v>
      </c>
      <c r="H53" t="s">
        <v>1179</v>
      </c>
      <c r="I53" s="53" t="s">
        <v>431</v>
      </c>
      <c r="J53" s="57">
        <v>41643</v>
      </c>
      <c r="K53" s="53" t="s">
        <v>431</v>
      </c>
      <c r="L53" s="57">
        <f t="shared" si="0"/>
        <v>41853</v>
      </c>
      <c r="M53" s="53" t="s">
        <v>430</v>
      </c>
      <c r="N53" s="54">
        <v>5070</v>
      </c>
      <c r="O53" t="s">
        <v>253</v>
      </c>
      <c r="P53" t="s">
        <v>245</v>
      </c>
      <c r="Q53" t="s">
        <v>1183</v>
      </c>
      <c r="R53" t="s">
        <v>865</v>
      </c>
      <c r="S53">
        <v>5</v>
      </c>
      <c r="T53" t="s">
        <v>251</v>
      </c>
      <c r="U53" s="63">
        <v>1.0625</v>
      </c>
      <c r="V53" s="53" t="s">
        <v>430</v>
      </c>
      <c r="W53">
        <v>7257</v>
      </c>
      <c r="X53" s="53" t="s">
        <v>251</v>
      </c>
      <c r="Y53" s="63">
        <v>6.25E-2</v>
      </c>
      <c r="Z53" s="53" t="s">
        <v>431</v>
      </c>
      <c r="AA53" t="s">
        <v>998</v>
      </c>
      <c r="AB53" s="53" t="s">
        <v>430</v>
      </c>
      <c r="AC53" s="54">
        <v>5070</v>
      </c>
      <c r="AD53" t="s">
        <v>253</v>
      </c>
      <c r="AF53" t="s">
        <v>245</v>
      </c>
      <c r="AG53" t="s">
        <v>1487</v>
      </c>
      <c r="AH53" t="s">
        <v>865</v>
      </c>
      <c r="AI53">
        <v>7257</v>
      </c>
      <c r="AJ53" s="53" t="s">
        <v>251</v>
      </c>
      <c r="AK53" s="56">
        <v>2324129601045770</v>
      </c>
      <c r="AL53" s="53" t="s">
        <v>432</v>
      </c>
    </row>
    <row r="54" spans="1:38" x14ac:dyDescent="0.25">
      <c r="A54" t="s">
        <v>245</v>
      </c>
      <c r="B54" t="s">
        <v>1136</v>
      </c>
      <c r="C54" t="s">
        <v>865</v>
      </c>
      <c r="D54">
        <v>7247</v>
      </c>
      <c r="E54" s="53" t="s">
        <v>251</v>
      </c>
      <c r="F54" t="s">
        <v>1174</v>
      </c>
      <c r="G54" s="53" t="s">
        <v>431</v>
      </c>
      <c r="H54" t="s">
        <v>1180</v>
      </c>
      <c r="I54" s="53" t="s">
        <v>431</v>
      </c>
      <c r="J54" s="57">
        <v>41627</v>
      </c>
      <c r="K54" s="53" t="s">
        <v>431</v>
      </c>
      <c r="L54" s="57">
        <f t="shared" si="0"/>
        <v>41837</v>
      </c>
      <c r="M54" s="53" t="s">
        <v>430</v>
      </c>
      <c r="N54">
        <v>5073</v>
      </c>
      <c r="O54" t="s">
        <v>253</v>
      </c>
      <c r="P54" t="s">
        <v>245</v>
      </c>
      <c r="Q54" t="s">
        <v>1183</v>
      </c>
      <c r="R54" t="s">
        <v>865</v>
      </c>
      <c r="S54">
        <v>6</v>
      </c>
      <c r="T54" t="s">
        <v>251</v>
      </c>
      <c r="U54" s="63">
        <v>1.0729166666666601</v>
      </c>
      <c r="V54" s="53" t="s">
        <v>430</v>
      </c>
      <c r="W54">
        <v>7247</v>
      </c>
      <c r="X54" s="53" t="s">
        <v>251</v>
      </c>
      <c r="Y54" s="63">
        <v>7.2916666666666602E-2</v>
      </c>
      <c r="Z54" s="53" t="s">
        <v>431</v>
      </c>
      <c r="AA54" t="s">
        <v>999</v>
      </c>
      <c r="AB54" s="53" t="s">
        <v>430</v>
      </c>
      <c r="AC54">
        <v>5073</v>
      </c>
      <c r="AD54" t="s">
        <v>253</v>
      </c>
      <c r="AF54" t="s">
        <v>245</v>
      </c>
      <c r="AG54" t="s">
        <v>1487</v>
      </c>
      <c r="AH54" t="s">
        <v>865</v>
      </c>
      <c r="AI54">
        <v>7247</v>
      </c>
      <c r="AJ54" s="53" t="s">
        <v>251</v>
      </c>
      <c r="AK54" s="56">
        <v>2324129593654990</v>
      </c>
      <c r="AL54" s="53" t="s">
        <v>432</v>
      </c>
    </row>
    <row r="55" spans="1:38" x14ac:dyDescent="0.25">
      <c r="A55" t="s">
        <v>245</v>
      </c>
      <c r="B55" t="s">
        <v>1136</v>
      </c>
      <c r="C55" t="s">
        <v>865</v>
      </c>
      <c r="D55">
        <v>7237</v>
      </c>
      <c r="E55" s="53" t="s">
        <v>251</v>
      </c>
      <c r="F55" t="s">
        <v>1175</v>
      </c>
      <c r="G55" s="53" t="s">
        <v>431</v>
      </c>
      <c r="H55" t="s">
        <v>1181</v>
      </c>
      <c r="I55" s="53" t="s">
        <v>431</v>
      </c>
      <c r="J55" s="57">
        <v>41611</v>
      </c>
      <c r="K55" s="53" t="s">
        <v>431</v>
      </c>
      <c r="L55" s="57">
        <f t="shared" si="0"/>
        <v>41821</v>
      </c>
      <c r="M55" s="53" t="s">
        <v>430</v>
      </c>
      <c r="N55" s="54">
        <v>5076</v>
      </c>
      <c r="O55" t="s">
        <v>253</v>
      </c>
      <c r="P55" t="s">
        <v>245</v>
      </c>
      <c r="Q55" t="s">
        <v>1183</v>
      </c>
      <c r="R55" t="s">
        <v>865</v>
      </c>
      <c r="S55">
        <v>7</v>
      </c>
      <c r="T55" t="s">
        <v>251</v>
      </c>
      <c r="U55" s="63">
        <v>1.0833333333333299</v>
      </c>
      <c r="V55" s="53" t="s">
        <v>430</v>
      </c>
      <c r="W55">
        <v>7237</v>
      </c>
      <c r="X55" s="53" t="s">
        <v>251</v>
      </c>
      <c r="Y55" s="63">
        <v>8.3333333333333301E-2</v>
      </c>
      <c r="Z55" s="53" t="s">
        <v>431</v>
      </c>
      <c r="AA55" t="s">
        <v>1000</v>
      </c>
      <c r="AB55" s="53" t="s">
        <v>430</v>
      </c>
      <c r="AC55" s="54">
        <v>5076</v>
      </c>
      <c r="AD55" t="s">
        <v>253</v>
      </c>
      <c r="AF55" t="s">
        <v>245</v>
      </c>
      <c r="AG55" t="s">
        <v>1487</v>
      </c>
      <c r="AH55" t="s">
        <v>865</v>
      </c>
      <c r="AI55">
        <v>7237</v>
      </c>
      <c r="AJ55" s="53" t="s">
        <v>251</v>
      </c>
      <c r="AK55" s="56">
        <v>2324129586264210</v>
      </c>
      <c r="AL55" s="53" t="s">
        <v>432</v>
      </c>
    </row>
    <row r="56" spans="1:38" x14ac:dyDescent="0.25">
      <c r="A56" t="s">
        <v>245</v>
      </c>
      <c r="B56" t="s">
        <v>1136</v>
      </c>
      <c r="C56" t="s">
        <v>865</v>
      </c>
      <c r="D56">
        <v>7227</v>
      </c>
      <c r="E56" s="53" t="s">
        <v>251</v>
      </c>
      <c r="F56" t="s">
        <v>1144</v>
      </c>
      <c r="G56" s="53" t="s">
        <v>431</v>
      </c>
      <c r="H56" t="s">
        <v>1182</v>
      </c>
      <c r="I56" s="53" t="s">
        <v>431</v>
      </c>
      <c r="J56" s="57">
        <v>41595</v>
      </c>
      <c r="K56" s="53" t="s">
        <v>431</v>
      </c>
      <c r="L56" s="57">
        <f t="shared" si="0"/>
        <v>41805</v>
      </c>
      <c r="M56" s="53" t="s">
        <v>430</v>
      </c>
      <c r="N56">
        <v>5079</v>
      </c>
      <c r="O56" t="s">
        <v>253</v>
      </c>
      <c r="P56" t="s">
        <v>245</v>
      </c>
      <c r="Q56" t="s">
        <v>1183</v>
      </c>
      <c r="R56" t="s">
        <v>865</v>
      </c>
      <c r="S56">
        <v>1</v>
      </c>
      <c r="T56" t="s">
        <v>251</v>
      </c>
      <c r="U56" s="63">
        <v>1.09375</v>
      </c>
      <c r="V56" s="53" t="s">
        <v>430</v>
      </c>
      <c r="W56">
        <v>7227</v>
      </c>
      <c r="X56" s="53" t="s">
        <v>251</v>
      </c>
      <c r="Y56" s="63">
        <v>2.0833333333333332E-2</v>
      </c>
      <c r="Z56" s="53" t="s">
        <v>431</v>
      </c>
      <c r="AA56" t="s">
        <v>1001</v>
      </c>
      <c r="AB56" s="53" t="s">
        <v>430</v>
      </c>
      <c r="AC56">
        <v>5079</v>
      </c>
      <c r="AD56" t="s">
        <v>253</v>
      </c>
      <c r="AF56" t="s">
        <v>245</v>
      </c>
      <c r="AG56" t="s">
        <v>1487</v>
      </c>
      <c r="AH56" t="s">
        <v>865</v>
      </c>
      <c r="AI56">
        <v>7227</v>
      </c>
      <c r="AJ56" s="53" t="s">
        <v>251</v>
      </c>
      <c r="AK56" s="56">
        <v>2324129578873430</v>
      </c>
      <c r="AL56" s="53" t="s">
        <v>432</v>
      </c>
    </row>
    <row r="57" spans="1:38" x14ac:dyDescent="0.25">
      <c r="A57" t="s">
        <v>245</v>
      </c>
      <c r="B57" t="s">
        <v>1136</v>
      </c>
      <c r="C57" t="s">
        <v>865</v>
      </c>
      <c r="D57">
        <v>7217</v>
      </c>
      <c r="E57" s="53" t="s">
        <v>251</v>
      </c>
      <c r="F57" t="s">
        <v>1145</v>
      </c>
      <c r="G57" s="53" t="s">
        <v>431</v>
      </c>
      <c r="H57" t="s">
        <v>1176</v>
      </c>
      <c r="I57" s="53" t="s">
        <v>431</v>
      </c>
      <c r="J57" s="57">
        <v>41579</v>
      </c>
      <c r="K57" s="53" t="s">
        <v>431</v>
      </c>
      <c r="L57" s="57">
        <f t="shared" si="0"/>
        <v>41789</v>
      </c>
      <c r="M57" s="53" t="s">
        <v>430</v>
      </c>
      <c r="N57" s="54">
        <v>5082</v>
      </c>
      <c r="O57" t="s">
        <v>253</v>
      </c>
      <c r="P57" t="s">
        <v>245</v>
      </c>
      <c r="Q57" t="s">
        <v>1183</v>
      </c>
      <c r="R57" t="s">
        <v>865</v>
      </c>
      <c r="S57">
        <v>1</v>
      </c>
      <c r="T57" t="s">
        <v>251</v>
      </c>
      <c r="U57" s="63">
        <v>1.1041666666666601</v>
      </c>
      <c r="V57" s="53" t="s">
        <v>430</v>
      </c>
      <c r="W57">
        <v>7217</v>
      </c>
      <c r="X57" s="53" t="s">
        <v>251</v>
      </c>
      <c r="Y57" s="63">
        <v>2.0833333333333332E-2</v>
      </c>
      <c r="Z57" s="53" t="s">
        <v>431</v>
      </c>
      <c r="AA57" t="s">
        <v>994</v>
      </c>
      <c r="AB57" s="53" t="s">
        <v>430</v>
      </c>
      <c r="AC57" s="54">
        <v>5082</v>
      </c>
      <c r="AD57" t="s">
        <v>253</v>
      </c>
      <c r="AF57" t="s">
        <v>245</v>
      </c>
      <c r="AG57" t="s">
        <v>1487</v>
      </c>
      <c r="AH57" t="s">
        <v>865</v>
      </c>
      <c r="AI57">
        <v>7217</v>
      </c>
      <c r="AJ57" s="53" t="s">
        <v>251</v>
      </c>
      <c r="AK57" s="56">
        <v>2324129571482650</v>
      </c>
      <c r="AL57" s="53" t="s">
        <v>432</v>
      </c>
    </row>
    <row r="58" spans="1:38" x14ac:dyDescent="0.25">
      <c r="A58" t="s">
        <v>245</v>
      </c>
      <c r="B58" t="s">
        <v>1136</v>
      </c>
      <c r="C58" t="s">
        <v>865</v>
      </c>
      <c r="D58">
        <v>7207</v>
      </c>
      <c r="E58" s="53" t="s">
        <v>251</v>
      </c>
      <c r="F58" t="s">
        <v>1140</v>
      </c>
      <c r="G58" s="53" t="s">
        <v>431</v>
      </c>
      <c r="H58" t="s">
        <v>1177</v>
      </c>
      <c r="I58" s="53" t="s">
        <v>431</v>
      </c>
      <c r="J58" s="57">
        <v>41563</v>
      </c>
      <c r="K58" s="53" t="s">
        <v>431</v>
      </c>
      <c r="L58" s="57">
        <f t="shared" si="0"/>
        <v>41773</v>
      </c>
      <c r="M58" s="53" t="s">
        <v>430</v>
      </c>
      <c r="N58">
        <v>5085</v>
      </c>
      <c r="O58" t="s">
        <v>253</v>
      </c>
      <c r="P58" t="s">
        <v>245</v>
      </c>
      <c r="Q58" t="s">
        <v>1183</v>
      </c>
      <c r="R58" t="s">
        <v>865</v>
      </c>
      <c r="S58">
        <v>2</v>
      </c>
      <c r="T58" t="s">
        <v>251</v>
      </c>
      <c r="U58" s="63">
        <v>1.1145833333333299</v>
      </c>
      <c r="V58" s="53" t="s">
        <v>430</v>
      </c>
      <c r="W58">
        <v>7207</v>
      </c>
      <c r="X58" s="53" t="s">
        <v>251</v>
      </c>
      <c r="Y58" s="63">
        <v>3.125E-2</v>
      </c>
      <c r="Z58" s="53" t="s">
        <v>431</v>
      </c>
      <c r="AA58" t="s">
        <v>988</v>
      </c>
      <c r="AB58" s="53" t="s">
        <v>430</v>
      </c>
      <c r="AC58">
        <v>5085</v>
      </c>
      <c r="AD58" t="s">
        <v>253</v>
      </c>
      <c r="AF58" t="s">
        <v>245</v>
      </c>
      <c r="AG58" t="s">
        <v>1487</v>
      </c>
      <c r="AH58" t="s">
        <v>865</v>
      </c>
      <c r="AI58">
        <v>7207</v>
      </c>
      <c r="AJ58" s="53" t="s">
        <v>251</v>
      </c>
      <c r="AK58" s="56">
        <v>2324129564091870</v>
      </c>
      <c r="AL58" s="53" t="s">
        <v>432</v>
      </c>
    </row>
    <row r="59" spans="1:38" x14ac:dyDescent="0.25">
      <c r="A59" t="s">
        <v>245</v>
      </c>
      <c r="B59" t="s">
        <v>1136</v>
      </c>
      <c r="C59" t="s">
        <v>865</v>
      </c>
      <c r="D59">
        <v>7197</v>
      </c>
      <c r="E59" s="53" t="s">
        <v>251</v>
      </c>
      <c r="F59" t="s">
        <v>1146</v>
      </c>
      <c r="G59" s="53" t="s">
        <v>431</v>
      </c>
      <c r="H59" t="s">
        <v>1178</v>
      </c>
      <c r="I59" s="53" t="s">
        <v>431</v>
      </c>
      <c r="J59" s="57">
        <v>41547</v>
      </c>
      <c r="K59" s="53" t="s">
        <v>431</v>
      </c>
      <c r="L59" s="57">
        <f t="shared" si="0"/>
        <v>41757</v>
      </c>
      <c r="M59" s="53" t="s">
        <v>430</v>
      </c>
      <c r="N59" s="54">
        <v>5088</v>
      </c>
      <c r="O59" t="s">
        <v>253</v>
      </c>
      <c r="P59" t="s">
        <v>245</v>
      </c>
      <c r="Q59" t="s">
        <v>1183</v>
      </c>
      <c r="R59" t="s">
        <v>865</v>
      </c>
      <c r="S59">
        <v>3</v>
      </c>
      <c r="T59" t="s">
        <v>251</v>
      </c>
      <c r="U59" s="63">
        <v>1.125</v>
      </c>
      <c r="V59" s="53" t="s">
        <v>430</v>
      </c>
      <c r="W59">
        <v>7197</v>
      </c>
      <c r="X59" s="53" t="s">
        <v>251</v>
      </c>
      <c r="Y59" s="63">
        <v>4.1666666666666602E-2</v>
      </c>
      <c r="Z59" s="53" t="s">
        <v>431</v>
      </c>
      <c r="AA59" t="s">
        <v>989</v>
      </c>
      <c r="AB59" s="53" t="s">
        <v>430</v>
      </c>
      <c r="AC59" s="54">
        <v>5088</v>
      </c>
      <c r="AD59" t="s">
        <v>253</v>
      </c>
      <c r="AF59" t="s">
        <v>245</v>
      </c>
      <c r="AG59" t="s">
        <v>1487</v>
      </c>
      <c r="AH59" t="s">
        <v>865</v>
      </c>
      <c r="AI59">
        <v>7197</v>
      </c>
      <c r="AJ59" s="53" t="s">
        <v>251</v>
      </c>
      <c r="AK59" s="56">
        <v>2324129556701090</v>
      </c>
      <c r="AL59" s="53" t="s">
        <v>432</v>
      </c>
    </row>
    <row r="60" spans="1:38" x14ac:dyDescent="0.25">
      <c r="A60" t="s">
        <v>245</v>
      </c>
      <c r="B60" t="s">
        <v>1136</v>
      </c>
      <c r="C60" t="s">
        <v>865</v>
      </c>
      <c r="D60">
        <v>7187</v>
      </c>
      <c r="E60" s="53" t="s">
        <v>251</v>
      </c>
      <c r="F60" t="s">
        <v>1147</v>
      </c>
      <c r="G60" s="53" t="s">
        <v>431</v>
      </c>
      <c r="H60" t="s">
        <v>1179</v>
      </c>
      <c r="I60" s="53" t="s">
        <v>431</v>
      </c>
      <c r="J60" s="57">
        <v>41531</v>
      </c>
      <c r="K60" s="53" t="s">
        <v>431</v>
      </c>
      <c r="L60" s="57">
        <f t="shared" si="0"/>
        <v>41741</v>
      </c>
      <c r="M60" s="53" t="s">
        <v>430</v>
      </c>
      <c r="N60">
        <v>5091</v>
      </c>
      <c r="O60" t="s">
        <v>253</v>
      </c>
      <c r="P60" t="s">
        <v>245</v>
      </c>
      <c r="Q60" t="s">
        <v>1183</v>
      </c>
      <c r="R60" t="s">
        <v>865</v>
      </c>
      <c r="S60">
        <v>4</v>
      </c>
      <c r="T60" t="s">
        <v>251</v>
      </c>
      <c r="U60" s="63">
        <v>1.1354166666666601</v>
      </c>
      <c r="V60" s="53" t="s">
        <v>430</v>
      </c>
      <c r="W60">
        <v>7187</v>
      </c>
      <c r="X60" s="53" t="s">
        <v>251</v>
      </c>
      <c r="Y60" s="63">
        <v>5.2083333333333301E-2</v>
      </c>
      <c r="Z60" s="53" t="s">
        <v>431</v>
      </c>
      <c r="AA60" t="s">
        <v>990</v>
      </c>
      <c r="AB60" s="53" t="s">
        <v>430</v>
      </c>
      <c r="AC60">
        <v>5091</v>
      </c>
      <c r="AD60" t="s">
        <v>253</v>
      </c>
      <c r="AF60" t="s">
        <v>245</v>
      </c>
      <c r="AG60" t="s">
        <v>1487</v>
      </c>
      <c r="AH60" t="s">
        <v>865</v>
      </c>
      <c r="AI60">
        <v>7767</v>
      </c>
      <c r="AJ60" s="53" t="s">
        <v>251</v>
      </c>
      <c r="AK60" s="56">
        <v>2324129549310310</v>
      </c>
      <c r="AL60" s="53" t="s">
        <v>432</v>
      </c>
    </row>
    <row r="61" spans="1:38" x14ac:dyDescent="0.25">
      <c r="A61" t="s">
        <v>245</v>
      </c>
      <c r="B61" t="s">
        <v>1136</v>
      </c>
      <c r="C61" t="s">
        <v>865</v>
      </c>
      <c r="D61">
        <v>7177</v>
      </c>
      <c r="E61" s="53" t="s">
        <v>251</v>
      </c>
      <c r="F61" t="s">
        <v>1148</v>
      </c>
      <c r="G61" s="53" t="s">
        <v>431</v>
      </c>
      <c r="H61" t="s">
        <v>1180</v>
      </c>
      <c r="I61" s="53" t="s">
        <v>431</v>
      </c>
      <c r="J61" s="57">
        <v>41515</v>
      </c>
      <c r="K61" s="53" t="s">
        <v>431</v>
      </c>
      <c r="L61" s="57">
        <f t="shared" si="0"/>
        <v>41725</v>
      </c>
      <c r="M61" s="53" t="s">
        <v>430</v>
      </c>
      <c r="N61" s="54">
        <v>5094</v>
      </c>
      <c r="O61" t="s">
        <v>253</v>
      </c>
      <c r="P61" t="s">
        <v>245</v>
      </c>
      <c r="Q61" t="s">
        <v>1183</v>
      </c>
      <c r="R61" t="s">
        <v>865</v>
      </c>
      <c r="S61">
        <v>5</v>
      </c>
      <c r="T61" t="s">
        <v>251</v>
      </c>
      <c r="U61" s="63">
        <v>1.1458333333333299</v>
      </c>
      <c r="V61" s="53" t="s">
        <v>430</v>
      </c>
      <c r="W61">
        <v>7177</v>
      </c>
      <c r="X61" s="53" t="s">
        <v>251</v>
      </c>
      <c r="Y61" s="63">
        <v>6.25E-2</v>
      </c>
      <c r="Z61" s="53" t="s">
        <v>431</v>
      </c>
      <c r="AA61" t="s">
        <v>991</v>
      </c>
      <c r="AB61" s="53" t="s">
        <v>430</v>
      </c>
      <c r="AC61" s="54">
        <v>5094</v>
      </c>
      <c r="AD61" t="s">
        <v>253</v>
      </c>
      <c r="AF61" t="s">
        <v>245</v>
      </c>
      <c r="AG61" t="s">
        <v>1487</v>
      </c>
      <c r="AH61" t="s">
        <v>865</v>
      </c>
      <c r="AI61">
        <v>7757</v>
      </c>
      <c r="AJ61" s="53" t="s">
        <v>251</v>
      </c>
      <c r="AK61" s="56">
        <v>2324129541919530</v>
      </c>
      <c r="AL61" s="53" t="s">
        <v>432</v>
      </c>
    </row>
    <row r="62" spans="1:38" x14ac:dyDescent="0.25">
      <c r="A62" t="s">
        <v>245</v>
      </c>
      <c r="B62" t="s">
        <v>1136</v>
      </c>
      <c r="C62" t="s">
        <v>865</v>
      </c>
      <c r="D62">
        <v>7167</v>
      </c>
      <c r="E62" s="53" t="s">
        <v>251</v>
      </c>
      <c r="F62" t="s">
        <v>1149</v>
      </c>
      <c r="G62" s="53" t="s">
        <v>431</v>
      </c>
      <c r="H62" t="s">
        <v>1181</v>
      </c>
      <c r="I62" s="53" t="s">
        <v>431</v>
      </c>
      <c r="J62" s="57">
        <v>41499</v>
      </c>
      <c r="K62" s="53" t="s">
        <v>431</v>
      </c>
      <c r="L62" s="57">
        <f t="shared" si="0"/>
        <v>41709</v>
      </c>
      <c r="M62" s="53" t="s">
        <v>430</v>
      </c>
      <c r="N62">
        <v>5097</v>
      </c>
      <c r="O62" t="s">
        <v>253</v>
      </c>
      <c r="P62" t="s">
        <v>245</v>
      </c>
      <c r="Q62" t="s">
        <v>1183</v>
      </c>
      <c r="R62" t="s">
        <v>865</v>
      </c>
      <c r="S62">
        <v>6</v>
      </c>
      <c r="T62" t="s">
        <v>251</v>
      </c>
      <c r="U62" s="63">
        <v>1.15625</v>
      </c>
      <c r="V62" s="53" t="s">
        <v>430</v>
      </c>
      <c r="W62">
        <v>7167</v>
      </c>
      <c r="X62" s="53" t="s">
        <v>251</v>
      </c>
      <c r="Y62" s="63">
        <v>7.2916666666666602E-2</v>
      </c>
      <c r="Z62" s="53" t="s">
        <v>431</v>
      </c>
      <c r="AA62" t="s">
        <v>1002</v>
      </c>
      <c r="AB62" s="53" t="s">
        <v>430</v>
      </c>
      <c r="AC62">
        <v>5097</v>
      </c>
      <c r="AD62" t="s">
        <v>253</v>
      </c>
      <c r="AF62" t="s">
        <v>245</v>
      </c>
      <c r="AG62" t="s">
        <v>1487</v>
      </c>
      <c r="AH62" t="s">
        <v>865</v>
      </c>
      <c r="AI62">
        <v>7747</v>
      </c>
      <c r="AJ62" s="53" t="s">
        <v>251</v>
      </c>
      <c r="AK62" s="56">
        <v>2324129534528750</v>
      </c>
      <c r="AL62" s="53" t="s">
        <v>432</v>
      </c>
    </row>
    <row r="63" spans="1:38" x14ac:dyDescent="0.25">
      <c r="A63" t="s">
        <v>245</v>
      </c>
      <c r="B63" t="s">
        <v>1136</v>
      </c>
      <c r="C63" t="s">
        <v>865</v>
      </c>
      <c r="D63">
        <v>7157</v>
      </c>
      <c r="E63" s="53" t="s">
        <v>251</v>
      </c>
      <c r="F63" t="s">
        <v>1150</v>
      </c>
      <c r="G63" s="53" t="s">
        <v>431</v>
      </c>
      <c r="H63" t="s">
        <v>1182</v>
      </c>
      <c r="I63" s="53" t="s">
        <v>431</v>
      </c>
      <c r="J63" s="57">
        <v>41483</v>
      </c>
      <c r="K63" s="53" t="s">
        <v>431</v>
      </c>
      <c r="L63" s="57">
        <f t="shared" si="0"/>
        <v>41693</v>
      </c>
      <c r="M63" s="53" t="s">
        <v>430</v>
      </c>
      <c r="N63" s="54">
        <v>5100</v>
      </c>
      <c r="O63" t="s">
        <v>253</v>
      </c>
      <c r="P63" t="s">
        <v>245</v>
      </c>
      <c r="Q63" t="s">
        <v>1183</v>
      </c>
      <c r="R63" t="s">
        <v>865</v>
      </c>
      <c r="S63">
        <v>7</v>
      </c>
      <c r="T63" t="s">
        <v>251</v>
      </c>
      <c r="U63" s="63">
        <v>1.1666666666666601</v>
      </c>
      <c r="V63" s="53" t="s">
        <v>430</v>
      </c>
      <c r="W63">
        <v>7157</v>
      </c>
      <c r="X63" s="53" t="s">
        <v>251</v>
      </c>
      <c r="Y63" s="63">
        <v>8.3333333333333301E-2</v>
      </c>
      <c r="Z63" s="53" t="s">
        <v>431</v>
      </c>
      <c r="AA63" t="s">
        <v>993</v>
      </c>
      <c r="AB63" s="53" t="s">
        <v>430</v>
      </c>
      <c r="AC63" s="54">
        <v>5100</v>
      </c>
      <c r="AD63" t="s">
        <v>253</v>
      </c>
      <c r="AF63" t="s">
        <v>245</v>
      </c>
      <c r="AG63" t="s">
        <v>1487</v>
      </c>
      <c r="AH63" t="s">
        <v>865</v>
      </c>
      <c r="AI63">
        <v>7737</v>
      </c>
      <c r="AJ63" s="53" t="s">
        <v>251</v>
      </c>
      <c r="AK63" s="56">
        <v>2324129527137970</v>
      </c>
      <c r="AL63" s="53" t="s">
        <v>432</v>
      </c>
    </row>
    <row r="64" spans="1:38" x14ac:dyDescent="0.25">
      <c r="A64" t="s">
        <v>245</v>
      </c>
      <c r="B64" t="s">
        <v>1136</v>
      </c>
      <c r="C64" t="s">
        <v>865</v>
      </c>
      <c r="D64">
        <v>7147</v>
      </c>
      <c r="E64" s="53" t="s">
        <v>251</v>
      </c>
      <c r="F64" t="s">
        <v>1151</v>
      </c>
      <c r="G64" s="53" t="s">
        <v>431</v>
      </c>
      <c r="H64" t="s">
        <v>1176</v>
      </c>
      <c r="I64" s="53" t="s">
        <v>431</v>
      </c>
      <c r="J64" s="57">
        <v>41467</v>
      </c>
      <c r="K64" s="53" t="s">
        <v>431</v>
      </c>
      <c r="L64" s="57">
        <f t="shared" si="0"/>
        <v>41677</v>
      </c>
      <c r="M64" s="53" t="s">
        <v>430</v>
      </c>
      <c r="N64">
        <v>5103</v>
      </c>
      <c r="O64" t="s">
        <v>253</v>
      </c>
      <c r="P64" t="s">
        <v>245</v>
      </c>
      <c r="Q64" t="s">
        <v>1183</v>
      </c>
      <c r="R64" t="s">
        <v>865</v>
      </c>
      <c r="S64">
        <v>1</v>
      </c>
      <c r="T64" t="s">
        <v>251</v>
      </c>
      <c r="U64" s="63">
        <v>1.1770833333333299</v>
      </c>
      <c r="V64" s="53" t="s">
        <v>430</v>
      </c>
      <c r="W64">
        <v>7147</v>
      </c>
      <c r="X64" s="53" t="s">
        <v>251</v>
      </c>
      <c r="Y64" s="63">
        <v>2.0833333333333332E-2</v>
      </c>
      <c r="Z64" s="53" t="s">
        <v>431</v>
      </c>
      <c r="AA64" t="s">
        <v>995</v>
      </c>
      <c r="AB64" s="53" t="s">
        <v>430</v>
      </c>
      <c r="AC64">
        <v>5103</v>
      </c>
      <c r="AD64" t="s">
        <v>253</v>
      </c>
      <c r="AF64" t="s">
        <v>245</v>
      </c>
      <c r="AG64" t="s">
        <v>1487</v>
      </c>
      <c r="AH64" t="s">
        <v>865</v>
      </c>
      <c r="AI64">
        <v>7727</v>
      </c>
      <c r="AJ64" s="53" t="s">
        <v>251</v>
      </c>
      <c r="AK64" s="56">
        <v>2324129519747190</v>
      </c>
      <c r="AL64" s="53" t="s">
        <v>432</v>
      </c>
    </row>
    <row r="65" spans="1:38" x14ac:dyDescent="0.25">
      <c r="A65" t="s">
        <v>245</v>
      </c>
      <c r="B65" t="s">
        <v>1136</v>
      </c>
      <c r="C65" t="s">
        <v>865</v>
      </c>
      <c r="D65">
        <v>7137</v>
      </c>
      <c r="E65" s="53" t="s">
        <v>251</v>
      </c>
      <c r="F65" t="s">
        <v>1152</v>
      </c>
      <c r="G65" s="53" t="s">
        <v>431</v>
      </c>
      <c r="H65" t="s">
        <v>1177</v>
      </c>
      <c r="I65" s="53" t="s">
        <v>431</v>
      </c>
      <c r="J65" s="57">
        <v>41451</v>
      </c>
      <c r="K65" s="53" t="s">
        <v>431</v>
      </c>
      <c r="L65" s="57">
        <f t="shared" si="0"/>
        <v>41661</v>
      </c>
      <c r="M65" s="53" t="s">
        <v>430</v>
      </c>
      <c r="N65" s="54">
        <v>5106</v>
      </c>
      <c r="O65" t="s">
        <v>253</v>
      </c>
      <c r="P65" t="s">
        <v>245</v>
      </c>
      <c r="Q65" t="s">
        <v>1183</v>
      </c>
      <c r="R65" t="s">
        <v>865</v>
      </c>
      <c r="S65">
        <v>1</v>
      </c>
      <c r="T65" t="s">
        <v>251</v>
      </c>
      <c r="U65" s="63">
        <v>1.1875</v>
      </c>
      <c r="V65" s="53" t="s">
        <v>430</v>
      </c>
      <c r="W65">
        <v>7137</v>
      </c>
      <c r="X65" s="53" t="s">
        <v>251</v>
      </c>
      <c r="Y65" s="63">
        <v>2.0833333333333332E-2</v>
      </c>
      <c r="Z65" s="53" t="s">
        <v>431</v>
      </c>
      <c r="AA65" t="s">
        <v>996</v>
      </c>
      <c r="AB65" s="53" t="s">
        <v>430</v>
      </c>
      <c r="AC65" s="54">
        <v>5106</v>
      </c>
      <c r="AD65" t="s">
        <v>253</v>
      </c>
      <c r="AF65" t="s">
        <v>245</v>
      </c>
      <c r="AG65" t="s">
        <v>1487</v>
      </c>
      <c r="AH65" t="s">
        <v>865</v>
      </c>
      <c r="AI65">
        <v>7717</v>
      </c>
      <c r="AJ65" s="53" t="s">
        <v>251</v>
      </c>
      <c r="AK65" s="56">
        <v>2324129512356410</v>
      </c>
      <c r="AL65" s="53" t="s">
        <v>432</v>
      </c>
    </row>
    <row r="66" spans="1:38" x14ac:dyDescent="0.25">
      <c r="A66" t="s">
        <v>245</v>
      </c>
      <c r="B66" t="s">
        <v>1136</v>
      </c>
      <c r="C66" t="s">
        <v>865</v>
      </c>
      <c r="D66">
        <v>7127</v>
      </c>
      <c r="E66" s="53" t="s">
        <v>251</v>
      </c>
      <c r="F66" t="s">
        <v>1153</v>
      </c>
      <c r="G66" s="53" t="s">
        <v>431</v>
      </c>
      <c r="H66" t="s">
        <v>1178</v>
      </c>
      <c r="I66" s="53" t="s">
        <v>431</v>
      </c>
      <c r="J66" s="57">
        <v>41435</v>
      </c>
      <c r="K66" s="53" t="s">
        <v>431</v>
      </c>
      <c r="L66" s="57">
        <f t="shared" ref="L66:L129" si="1">J66+30*7</f>
        <v>41645</v>
      </c>
      <c r="M66" s="53" t="s">
        <v>430</v>
      </c>
      <c r="N66">
        <v>5109</v>
      </c>
      <c r="O66" t="s">
        <v>253</v>
      </c>
      <c r="P66" t="s">
        <v>245</v>
      </c>
      <c r="Q66" t="s">
        <v>1183</v>
      </c>
      <c r="R66" t="s">
        <v>865</v>
      </c>
      <c r="S66">
        <v>2</v>
      </c>
      <c r="T66" t="s">
        <v>251</v>
      </c>
      <c r="U66" s="63">
        <v>1.1979166666666601</v>
      </c>
      <c r="V66" s="53" t="s">
        <v>430</v>
      </c>
      <c r="W66">
        <v>7127</v>
      </c>
      <c r="X66" s="53" t="s">
        <v>251</v>
      </c>
      <c r="Y66" s="63">
        <v>3.125E-2</v>
      </c>
      <c r="Z66" s="53" t="s">
        <v>431</v>
      </c>
      <c r="AA66" t="s">
        <v>997</v>
      </c>
      <c r="AB66" s="53" t="s">
        <v>430</v>
      </c>
      <c r="AC66">
        <v>5109</v>
      </c>
      <c r="AD66" t="s">
        <v>253</v>
      </c>
      <c r="AF66" t="s">
        <v>245</v>
      </c>
      <c r="AG66" t="s">
        <v>1487</v>
      </c>
      <c r="AH66" t="s">
        <v>865</v>
      </c>
      <c r="AI66">
        <v>7707</v>
      </c>
      <c r="AJ66" s="53" t="s">
        <v>251</v>
      </c>
      <c r="AK66" s="56">
        <v>2324129504965630</v>
      </c>
      <c r="AL66" s="53" t="s">
        <v>432</v>
      </c>
    </row>
    <row r="67" spans="1:38" x14ac:dyDescent="0.25">
      <c r="A67" t="s">
        <v>245</v>
      </c>
      <c r="B67" t="s">
        <v>1136</v>
      </c>
      <c r="C67" t="s">
        <v>865</v>
      </c>
      <c r="D67">
        <v>7117</v>
      </c>
      <c r="E67" s="53" t="s">
        <v>251</v>
      </c>
      <c r="F67" t="s">
        <v>1154</v>
      </c>
      <c r="G67" s="53" t="s">
        <v>431</v>
      </c>
      <c r="H67" t="s">
        <v>1179</v>
      </c>
      <c r="I67" s="53" t="s">
        <v>431</v>
      </c>
      <c r="J67" s="57">
        <v>41419</v>
      </c>
      <c r="K67" s="53" t="s">
        <v>431</v>
      </c>
      <c r="L67" s="57">
        <f t="shared" si="1"/>
        <v>41629</v>
      </c>
      <c r="M67" s="53" t="s">
        <v>430</v>
      </c>
      <c r="N67" s="54">
        <v>5112</v>
      </c>
      <c r="O67" t="s">
        <v>253</v>
      </c>
      <c r="P67" t="s">
        <v>245</v>
      </c>
      <c r="Q67" t="s">
        <v>1183</v>
      </c>
      <c r="R67" t="s">
        <v>865</v>
      </c>
      <c r="S67">
        <v>3</v>
      </c>
      <c r="T67" t="s">
        <v>251</v>
      </c>
      <c r="U67" s="63">
        <v>1.2083333333333299</v>
      </c>
      <c r="V67" s="53" t="s">
        <v>430</v>
      </c>
      <c r="W67">
        <v>7117</v>
      </c>
      <c r="X67" s="53" t="s">
        <v>251</v>
      </c>
      <c r="Y67" s="63">
        <v>4.1666666666666602E-2</v>
      </c>
      <c r="Z67" s="53" t="s">
        <v>431</v>
      </c>
      <c r="AA67" t="s">
        <v>998</v>
      </c>
      <c r="AB67" s="53" t="s">
        <v>430</v>
      </c>
      <c r="AC67" s="54">
        <v>5112</v>
      </c>
      <c r="AD67" t="s">
        <v>253</v>
      </c>
      <c r="AF67" t="s">
        <v>245</v>
      </c>
      <c r="AG67" t="s">
        <v>1487</v>
      </c>
      <c r="AH67" t="s">
        <v>865</v>
      </c>
      <c r="AI67">
        <v>7697</v>
      </c>
      <c r="AJ67" s="53" t="s">
        <v>251</v>
      </c>
      <c r="AK67" s="56">
        <v>2324129497574850</v>
      </c>
      <c r="AL67" s="53" t="s">
        <v>432</v>
      </c>
    </row>
    <row r="68" spans="1:38" x14ac:dyDescent="0.25">
      <c r="A68" t="s">
        <v>245</v>
      </c>
      <c r="B68" t="s">
        <v>1136</v>
      </c>
      <c r="C68" t="s">
        <v>865</v>
      </c>
      <c r="D68">
        <v>7107</v>
      </c>
      <c r="E68" s="53" t="s">
        <v>251</v>
      </c>
      <c r="F68" t="s">
        <v>1155</v>
      </c>
      <c r="G68" s="53" t="s">
        <v>431</v>
      </c>
      <c r="H68" t="s">
        <v>1180</v>
      </c>
      <c r="I68" s="53" t="s">
        <v>431</v>
      </c>
      <c r="J68" s="57">
        <v>41403</v>
      </c>
      <c r="K68" s="53" t="s">
        <v>431</v>
      </c>
      <c r="L68" s="57">
        <f t="shared" si="1"/>
        <v>41613</v>
      </c>
      <c r="M68" s="53" t="s">
        <v>430</v>
      </c>
      <c r="N68">
        <v>5115</v>
      </c>
      <c r="O68" t="s">
        <v>253</v>
      </c>
      <c r="P68" t="s">
        <v>245</v>
      </c>
      <c r="Q68" t="s">
        <v>1183</v>
      </c>
      <c r="R68" t="s">
        <v>865</v>
      </c>
      <c r="S68">
        <v>4</v>
      </c>
      <c r="T68" t="s">
        <v>251</v>
      </c>
      <c r="U68" s="63">
        <v>1.21875</v>
      </c>
      <c r="V68" s="53" t="s">
        <v>430</v>
      </c>
      <c r="W68">
        <v>7107</v>
      </c>
      <c r="X68" s="53" t="s">
        <v>251</v>
      </c>
      <c r="Y68" s="63">
        <v>5.2083333333333301E-2</v>
      </c>
      <c r="Z68" s="53" t="s">
        <v>431</v>
      </c>
      <c r="AA68" t="s">
        <v>999</v>
      </c>
      <c r="AB68" s="53" t="s">
        <v>430</v>
      </c>
      <c r="AC68">
        <v>5115</v>
      </c>
      <c r="AD68" t="s">
        <v>253</v>
      </c>
      <c r="AF68" t="s">
        <v>245</v>
      </c>
      <c r="AG68" t="s">
        <v>1487</v>
      </c>
      <c r="AH68" t="s">
        <v>865</v>
      </c>
      <c r="AI68">
        <v>7687</v>
      </c>
      <c r="AJ68" s="53" t="s">
        <v>251</v>
      </c>
      <c r="AK68" s="56">
        <v>2324129490184070</v>
      </c>
      <c r="AL68" s="53" t="s">
        <v>432</v>
      </c>
    </row>
    <row r="69" spans="1:38" x14ac:dyDescent="0.25">
      <c r="A69" t="s">
        <v>245</v>
      </c>
      <c r="B69" t="s">
        <v>1136</v>
      </c>
      <c r="C69" t="s">
        <v>865</v>
      </c>
      <c r="D69">
        <v>7097</v>
      </c>
      <c r="E69" s="53" t="s">
        <v>251</v>
      </c>
      <c r="F69" t="s">
        <v>1156</v>
      </c>
      <c r="G69" s="53" t="s">
        <v>431</v>
      </c>
      <c r="H69" t="s">
        <v>1181</v>
      </c>
      <c r="I69" s="53" t="s">
        <v>431</v>
      </c>
      <c r="J69" s="57">
        <v>41387</v>
      </c>
      <c r="K69" s="53" t="s">
        <v>431</v>
      </c>
      <c r="L69" s="57">
        <f t="shared" si="1"/>
        <v>41597</v>
      </c>
      <c r="M69" s="53" t="s">
        <v>430</v>
      </c>
      <c r="N69" s="54">
        <v>5118</v>
      </c>
      <c r="O69" t="s">
        <v>253</v>
      </c>
      <c r="P69" t="s">
        <v>245</v>
      </c>
      <c r="Q69" t="s">
        <v>1183</v>
      </c>
      <c r="R69" t="s">
        <v>865</v>
      </c>
      <c r="S69">
        <v>5</v>
      </c>
      <c r="T69" t="s">
        <v>251</v>
      </c>
      <c r="U69" s="63">
        <v>1.2291666666666601</v>
      </c>
      <c r="V69" s="53" t="s">
        <v>430</v>
      </c>
      <c r="W69">
        <v>7097</v>
      </c>
      <c r="X69" s="53" t="s">
        <v>251</v>
      </c>
      <c r="Y69" s="63">
        <v>6.25E-2</v>
      </c>
      <c r="Z69" s="53" t="s">
        <v>431</v>
      </c>
      <c r="AA69" t="s">
        <v>1000</v>
      </c>
      <c r="AB69" s="53" t="s">
        <v>430</v>
      </c>
      <c r="AC69" s="54">
        <v>5118</v>
      </c>
      <c r="AD69" t="s">
        <v>253</v>
      </c>
      <c r="AF69" t="s">
        <v>245</v>
      </c>
      <c r="AG69" t="s">
        <v>1487</v>
      </c>
      <c r="AH69" t="s">
        <v>865</v>
      </c>
      <c r="AI69">
        <v>7677</v>
      </c>
      <c r="AJ69" s="53" t="s">
        <v>251</v>
      </c>
      <c r="AK69" s="56">
        <v>2324129482793290</v>
      </c>
      <c r="AL69" s="53" t="s">
        <v>432</v>
      </c>
    </row>
    <row r="70" spans="1:38" x14ac:dyDescent="0.25">
      <c r="A70" t="s">
        <v>245</v>
      </c>
      <c r="B70" t="s">
        <v>1136</v>
      </c>
      <c r="C70" t="s">
        <v>865</v>
      </c>
      <c r="D70">
        <v>7087</v>
      </c>
      <c r="E70" s="53" t="s">
        <v>251</v>
      </c>
      <c r="F70" t="s">
        <v>1142</v>
      </c>
      <c r="G70" s="53" t="s">
        <v>431</v>
      </c>
      <c r="H70" t="s">
        <v>1182</v>
      </c>
      <c r="I70" s="53" t="s">
        <v>431</v>
      </c>
      <c r="J70" s="57">
        <v>41371</v>
      </c>
      <c r="K70" s="53" t="s">
        <v>431</v>
      </c>
      <c r="L70" s="57">
        <f t="shared" si="1"/>
        <v>41581</v>
      </c>
      <c r="M70" s="53" t="s">
        <v>430</v>
      </c>
      <c r="N70">
        <v>5121</v>
      </c>
      <c r="O70" t="s">
        <v>253</v>
      </c>
      <c r="P70" t="s">
        <v>245</v>
      </c>
      <c r="Q70" t="s">
        <v>1183</v>
      </c>
      <c r="R70" t="s">
        <v>865</v>
      </c>
      <c r="S70">
        <v>6</v>
      </c>
      <c r="T70" t="s">
        <v>251</v>
      </c>
      <c r="U70" s="63">
        <v>1.2395833333333299</v>
      </c>
      <c r="V70" s="53" t="s">
        <v>430</v>
      </c>
      <c r="W70">
        <v>7117</v>
      </c>
      <c r="X70" s="53" t="s">
        <v>251</v>
      </c>
      <c r="Y70" s="63">
        <v>7.2916666666666602E-2</v>
      </c>
      <c r="Z70" s="53" t="s">
        <v>431</v>
      </c>
      <c r="AA70" t="s">
        <v>1001</v>
      </c>
      <c r="AB70" s="53" t="s">
        <v>430</v>
      </c>
      <c r="AC70">
        <v>5121</v>
      </c>
      <c r="AD70" t="s">
        <v>253</v>
      </c>
      <c r="AF70" t="s">
        <v>245</v>
      </c>
      <c r="AG70" t="s">
        <v>1487</v>
      </c>
      <c r="AH70" t="s">
        <v>865</v>
      </c>
      <c r="AI70">
        <v>7667</v>
      </c>
      <c r="AJ70" s="53" t="s">
        <v>251</v>
      </c>
      <c r="AK70" s="56">
        <v>2324129475402510</v>
      </c>
      <c r="AL70" s="53" t="s">
        <v>432</v>
      </c>
    </row>
    <row r="71" spans="1:38" x14ac:dyDescent="0.25">
      <c r="A71" t="s">
        <v>245</v>
      </c>
      <c r="B71" t="s">
        <v>1136</v>
      </c>
      <c r="C71" t="s">
        <v>865</v>
      </c>
      <c r="D71">
        <v>7077</v>
      </c>
      <c r="E71" s="53" t="s">
        <v>251</v>
      </c>
      <c r="F71" t="s">
        <v>1157</v>
      </c>
      <c r="G71" s="53" t="s">
        <v>431</v>
      </c>
      <c r="H71" t="s">
        <v>1176</v>
      </c>
      <c r="I71" s="53" t="s">
        <v>431</v>
      </c>
      <c r="J71" s="57">
        <v>41355</v>
      </c>
      <c r="K71" s="53" t="s">
        <v>431</v>
      </c>
      <c r="L71" s="57">
        <f t="shared" si="1"/>
        <v>41565</v>
      </c>
      <c r="M71" s="53" t="s">
        <v>430</v>
      </c>
      <c r="N71" s="54">
        <v>5124</v>
      </c>
      <c r="O71" t="s">
        <v>253</v>
      </c>
      <c r="P71" t="s">
        <v>245</v>
      </c>
      <c r="Q71" t="s">
        <v>1183</v>
      </c>
      <c r="R71" t="s">
        <v>865</v>
      </c>
      <c r="S71">
        <v>7</v>
      </c>
      <c r="T71" t="s">
        <v>251</v>
      </c>
      <c r="U71" s="63">
        <v>1.25</v>
      </c>
      <c r="V71" s="53" t="s">
        <v>430</v>
      </c>
      <c r="W71">
        <v>7107</v>
      </c>
      <c r="X71" s="53" t="s">
        <v>251</v>
      </c>
      <c r="Y71" s="63">
        <v>8.3333333333333301E-2</v>
      </c>
      <c r="Z71" s="53" t="s">
        <v>431</v>
      </c>
      <c r="AA71" t="s">
        <v>994</v>
      </c>
      <c r="AB71" s="53" t="s">
        <v>430</v>
      </c>
      <c r="AC71" s="54">
        <v>5124</v>
      </c>
      <c r="AD71" t="s">
        <v>253</v>
      </c>
      <c r="AF71" t="s">
        <v>245</v>
      </c>
      <c r="AG71" t="s">
        <v>1487</v>
      </c>
      <c r="AH71" t="s">
        <v>865</v>
      </c>
      <c r="AI71">
        <v>7657</v>
      </c>
      <c r="AJ71" s="53" t="s">
        <v>251</v>
      </c>
      <c r="AK71" s="56">
        <v>2324129468011730</v>
      </c>
      <c r="AL71" s="53" t="s">
        <v>432</v>
      </c>
    </row>
    <row r="72" spans="1:38" x14ac:dyDescent="0.25">
      <c r="A72" t="s">
        <v>245</v>
      </c>
      <c r="B72" t="s">
        <v>1136</v>
      </c>
      <c r="C72" t="s">
        <v>865</v>
      </c>
      <c r="D72">
        <v>7067</v>
      </c>
      <c r="E72" s="53" t="s">
        <v>251</v>
      </c>
      <c r="F72" t="s">
        <v>1151</v>
      </c>
      <c r="G72" s="53" t="s">
        <v>431</v>
      </c>
      <c r="H72" t="s">
        <v>1177</v>
      </c>
      <c r="I72" s="53" t="s">
        <v>431</v>
      </c>
      <c r="J72" s="57">
        <v>41339</v>
      </c>
      <c r="K72" s="53" t="s">
        <v>431</v>
      </c>
      <c r="L72" s="57">
        <f t="shared" si="1"/>
        <v>41549</v>
      </c>
      <c r="M72" s="53" t="s">
        <v>430</v>
      </c>
      <c r="N72">
        <v>5127</v>
      </c>
      <c r="O72" t="s">
        <v>253</v>
      </c>
      <c r="P72" t="s">
        <v>245</v>
      </c>
      <c r="Q72" t="s">
        <v>1183</v>
      </c>
      <c r="R72" t="s">
        <v>865</v>
      </c>
      <c r="S72">
        <v>1</v>
      </c>
      <c r="T72" t="s">
        <v>251</v>
      </c>
      <c r="U72" s="63">
        <v>1.2604166666666601</v>
      </c>
      <c r="V72" s="53" t="s">
        <v>430</v>
      </c>
      <c r="W72">
        <v>7067</v>
      </c>
      <c r="X72" s="53" t="s">
        <v>251</v>
      </c>
      <c r="Y72" s="63">
        <v>2.0833333333333332E-2</v>
      </c>
      <c r="Z72" s="53" t="s">
        <v>431</v>
      </c>
      <c r="AA72" t="s">
        <v>988</v>
      </c>
      <c r="AB72" s="53" t="s">
        <v>430</v>
      </c>
      <c r="AC72">
        <v>5127</v>
      </c>
      <c r="AD72" t="s">
        <v>253</v>
      </c>
      <c r="AF72" t="s">
        <v>245</v>
      </c>
      <c r="AG72" t="s">
        <v>1487</v>
      </c>
      <c r="AH72" t="s">
        <v>865</v>
      </c>
      <c r="AI72">
        <v>7647</v>
      </c>
      <c r="AJ72" s="53" t="s">
        <v>251</v>
      </c>
      <c r="AK72" s="56">
        <v>2324129460620950</v>
      </c>
      <c r="AL72" s="53" t="s">
        <v>432</v>
      </c>
    </row>
    <row r="73" spans="1:38" x14ac:dyDescent="0.25">
      <c r="A73" t="s">
        <v>245</v>
      </c>
      <c r="B73" t="s">
        <v>1136</v>
      </c>
      <c r="C73" t="s">
        <v>865</v>
      </c>
      <c r="D73">
        <v>7057</v>
      </c>
      <c r="E73" s="53" t="s">
        <v>251</v>
      </c>
      <c r="F73" t="s">
        <v>1152</v>
      </c>
      <c r="G73" s="53" t="s">
        <v>431</v>
      </c>
      <c r="H73" t="s">
        <v>1178</v>
      </c>
      <c r="I73" s="53" t="s">
        <v>431</v>
      </c>
      <c r="J73" s="57">
        <v>41323</v>
      </c>
      <c r="K73" s="53" t="s">
        <v>431</v>
      </c>
      <c r="L73" s="57">
        <f t="shared" si="1"/>
        <v>41533</v>
      </c>
      <c r="M73" s="53" t="s">
        <v>430</v>
      </c>
      <c r="N73" s="54">
        <v>5130</v>
      </c>
      <c r="O73" t="s">
        <v>253</v>
      </c>
      <c r="P73" t="s">
        <v>245</v>
      </c>
      <c r="Q73" t="s">
        <v>1183</v>
      </c>
      <c r="R73" t="s">
        <v>865</v>
      </c>
      <c r="S73">
        <v>1</v>
      </c>
      <c r="T73" t="s">
        <v>251</v>
      </c>
      <c r="U73" s="63">
        <v>1.2708333333333299</v>
      </c>
      <c r="V73" s="53" t="s">
        <v>430</v>
      </c>
      <c r="W73">
        <v>7057</v>
      </c>
      <c r="X73" s="53" t="s">
        <v>251</v>
      </c>
      <c r="Y73" s="63">
        <v>2.0833333333333332E-2</v>
      </c>
      <c r="Z73" s="53" t="s">
        <v>431</v>
      </c>
      <c r="AA73" t="s">
        <v>989</v>
      </c>
      <c r="AB73" s="53" t="s">
        <v>430</v>
      </c>
      <c r="AC73" s="54">
        <v>5130</v>
      </c>
      <c r="AD73" t="s">
        <v>253</v>
      </c>
      <c r="AF73" t="s">
        <v>245</v>
      </c>
      <c r="AG73" t="s">
        <v>1487</v>
      </c>
      <c r="AH73" t="s">
        <v>865</v>
      </c>
      <c r="AI73">
        <v>7637</v>
      </c>
      <c r="AJ73" s="53" t="s">
        <v>251</v>
      </c>
      <c r="AK73" s="56">
        <v>2324129453230170</v>
      </c>
      <c r="AL73" s="53" t="s">
        <v>432</v>
      </c>
    </row>
    <row r="74" spans="1:38" x14ac:dyDescent="0.25">
      <c r="A74" t="s">
        <v>245</v>
      </c>
      <c r="B74" t="s">
        <v>1136</v>
      </c>
      <c r="C74" t="s">
        <v>865</v>
      </c>
      <c r="D74">
        <v>7047</v>
      </c>
      <c r="E74" s="53" t="s">
        <v>251</v>
      </c>
      <c r="F74" t="s">
        <v>1153</v>
      </c>
      <c r="G74" s="53" t="s">
        <v>431</v>
      </c>
      <c r="H74" t="s">
        <v>1179</v>
      </c>
      <c r="I74" s="53" t="s">
        <v>431</v>
      </c>
      <c r="J74" s="57">
        <v>41307</v>
      </c>
      <c r="K74" s="53" t="s">
        <v>431</v>
      </c>
      <c r="L74" s="57">
        <f t="shared" si="1"/>
        <v>41517</v>
      </c>
      <c r="M74" s="53" t="s">
        <v>430</v>
      </c>
      <c r="N74">
        <v>5133</v>
      </c>
      <c r="O74" t="s">
        <v>253</v>
      </c>
      <c r="P74" t="s">
        <v>245</v>
      </c>
      <c r="Q74" t="s">
        <v>1183</v>
      </c>
      <c r="R74" t="s">
        <v>865</v>
      </c>
      <c r="S74">
        <v>2</v>
      </c>
      <c r="T74" t="s">
        <v>251</v>
      </c>
      <c r="U74" s="63">
        <v>1.28125</v>
      </c>
      <c r="V74" s="53" t="s">
        <v>430</v>
      </c>
      <c r="W74">
        <v>7047</v>
      </c>
      <c r="X74" s="53" t="s">
        <v>251</v>
      </c>
      <c r="Y74" s="63">
        <v>3.125E-2</v>
      </c>
      <c r="Z74" s="53" t="s">
        <v>431</v>
      </c>
      <c r="AA74" t="s">
        <v>990</v>
      </c>
      <c r="AB74" s="53" t="s">
        <v>430</v>
      </c>
      <c r="AC74">
        <v>5133</v>
      </c>
      <c r="AD74" t="s">
        <v>253</v>
      </c>
      <c r="AF74" t="s">
        <v>245</v>
      </c>
      <c r="AG74" t="s">
        <v>1487</v>
      </c>
      <c r="AH74" t="s">
        <v>865</v>
      </c>
      <c r="AI74">
        <v>6617</v>
      </c>
      <c r="AJ74" s="53" t="s">
        <v>251</v>
      </c>
      <c r="AK74" s="56">
        <v>2324129445839390</v>
      </c>
      <c r="AL74" s="53" t="s">
        <v>432</v>
      </c>
    </row>
    <row r="75" spans="1:38" x14ac:dyDescent="0.25">
      <c r="A75" t="s">
        <v>245</v>
      </c>
      <c r="B75" t="s">
        <v>1136</v>
      </c>
      <c r="C75" t="s">
        <v>865</v>
      </c>
      <c r="D75">
        <v>7037</v>
      </c>
      <c r="E75" s="53" t="s">
        <v>251</v>
      </c>
      <c r="F75" t="s">
        <v>1154</v>
      </c>
      <c r="G75" s="53" t="s">
        <v>431</v>
      </c>
      <c r="H75" t="s">
        <v>1180</v>
      </c>
      <c r="I75" s="53" t="s">
        <v>431</v>
      </c>
      <c r="J75" s="57">
        <v>41291</v>
      </c>
      <c r="K75" s="53" t="s">
        <v>431</v>
      </c>
      <c r="L75" s="57">
        <f t="shared" si="1"/>
        <v>41501</v>
      </c>
      <c r="M75" s="53" t="s">
        <v>430</v>
      </c>
      <c r="N75" s="54">
        <v>5136</v>
      </c>
      <c r="O75" t="s">
        <v>253</v>
      </c>
      <c r="P75" t="s">
        <v>245</v>
      </c>
      <c r="Q75" t="s">
        <v>1183</v>
      </c>
      <c r="R75" t="s">
        <v>865</v>
      </c>
      <c r="S75">
        <v>3</v>
      </c>
      <c r="T75" t="s">
        <v>251</v>
      </c>
      <c r="U75" s="63">
        <v>1.2916666666666601</v>
      </c>
      <c r="V75" s="53" t="s">
        <v>430</v>
      </c>
      <c r="W75">
        <v>7037</v>
      </c>
      <c r="X75" s="53" t="s">
        <v>251</v>
      </c>
      <c r="Y75" s="63">
        <v>4.1666666666666602E-2</v>
      </c>
      <c r="Z75" s="53" t="s">
        <v>431</v>
      </c>
      <c r="AA75" t="s">
        <v>991</v>
      </c>
      <c r="AB75" s="53" t="s">
        <v>430</v>
      </c>
      <c r="AC75" s="54">
        <v>5136</v>
      </c>
      <c r="AD75" t="s">
        <v>253</v>
      </c>
      <c r="AF75" t="s">
        <v>245</v>
      </c>
      <c r="AG75" t="s">
        <v>1487</v>
      </c>
      <c r="AH75" t="s">
        <v>865</v>
      </c>
      <c r="AI75">
        <v>7037</v>
      </c>
      <c r="AJ75" s="53" t="s">
        <v>251</v>
      </c>
      <c r="AK75" s="56">
        <v>2324129438448610</v>
      </c>
      <c r="AL75" s="53" t="s">
        <v>432</v>
      </c>
    </row>
    <row r="76" spans="1:38" x14ac:dyDescent="0.25">
      <c r="A76" t="s">
        <v>245</v>
      </c>
      <c r="B76" t="s">
        <v>1136</v>
      </c>
      <c r="C76" t="s">
        <v>865</v>
      </c>
      <c r="D76">
        <v>7027</v>
      </c>
      <c r="E76" s="53" t="s">
        <v>251</v>
      </c>
      <c r="F76" t="s">
        <v>1155</v>
      </c>
      <c r="G76" s="53" t="s">
        <v>431</v>
      </c>
      <c r="H76" t="s">
        <v>1181</v>
      </c>
      <c r="I76" s="53" t="s">
        <v>431</v>
      </c>
      <c r="J76" s="57">
        <v>41275</v>
      </c>
      <c r="K76" s="53" t="s">
        <v>431</v>
      </c>
      <c r="L76" s="57">
        <f t="shared" si="1"/>
        <v>41485</v>
      </c>
      <c r="M76" s="53" t="s">
        <v>430</v>
      </c>
      <c r="N76">
        <v>5139</v>
      </c>
      <c r="O76" t="s">
        <v>253</v>
      </c>
      <c r="P76" t="s">
        <v>245</v>
      </c>
      <c r="Q76" t="s">
        <v>1183</v>
      </c>
      <c r="R76" t="s">
        <v>865</v>
      </c>
      <c r="S76">
        <v>4</v>
      </c>
      <c r="T76" t="s">
        <v>251</v>
      </c>
      <c r="U76" s="63">
        <v>1.3020833333333299</v>
      </c>
      <c r="V76" s="53" t="s">
        <v>430</v>
      </c>
      <c r="W76">
        <v>7027</v>
      </c>
      <c r="X76" s="53" t="s">
        <v>251</v>
      </c>
      <c r="Y76" s="63">
        <v>5.2083333333333301E-2</v>
      </c>
      <c r="Z76" s="53" t="s">
        <v>431</v>
      </c>
      <c r="AA76" t="s">
        <v>992</v>
      </c>
      <c r="AB76" s="53" t="s">
        <v>430</v>
      </c>
      <c r="AC76">
        <v>5139</v>
      </c>
      <c r="AD76" t="s">
        <v>253</v>
      </c>
      <c r="AF76" t="s">
        <v>245</v>
      </c>
      <c r="AG76" t="s">
        <v>1487</v>
      </c>
      <c r="AH76" t="s">
        <v>865</v>
      </c>
      <c r="AI76">
        <v>7027</v>
      </c>
      <c r="AJ76" s="53" t="s">
        <v>251</v>
      </c>
      <c r="AK76" s="56">
        <v>2324129431057830</v>
      </c>
      <c r="AL76" s="53" t="s">
        <v>432</v>
      </c>
    </row>
    <row r="77" spans="1:38" x14ac:dyDescent="0.25">
      <c r="A77" t="s">
        <v>245</v>
      </c>
      <c r="B77" t="s">
        <v>1136</v>
      </c>
      <c r="C77" t="s">
        <v>865</v>
      </c>
      <c r="D77">
        <v>7017</v>
      </c>
      <c r="E77" s="53" t="s">
        <v>251</v>
      </c>
      <c r="F77" t="s">
        <v>1156</v>
      </c>
      <c r="G77" s="53" t="s">
        <v>431</v>
      </c>
      <c r="H77" t="s">
        <v>1182</v>
      </c>
      <c r="I77" s="53" t="s">
        <v>431</v>
      </c>
      <c r="J77" s="57">
        <v>41259</v>
      </c>
      <c r="K77" s="53" t="s">
        <v>431</v>
      </c>
      <c r="L77" s="57">
        <f t="shared" si="1"/>
        <v>41469</v>
      </c>
      <c r="M77" s="53" t="s">
        <v>430</v>
      </c>
      <c r="N77" s="54">
        <v>5142</v>
      </c>
      <c r="O77" t="s">
        <v>253</v>
      </c>
      <c r="P77" t="s">
        <v>245</v>
      </c>
      <c r="Q77" t="s">
        <v>1183</v>
      </c>
      <c r="R77" t="s">
        <v>865</v>
      </c>
      <c r="S77">
        <v>5</v>
      </c>
      <c r="T77" t="s">
        <v>251</v>
      </c>
      <c r="U77" s="63">
        <v>1.3125</v>
      </c>
      <c r="V77" s="53" t="s">
        <v>430</v>
      </c>
      <c r="W77">
        <v>7017</v>
      </c>
      <c r="X77" s="53" t="s">
        <v>251</v>
      </c>
      <c r="Y77" s="63">
        <v>6.25E-2</v>
      </c>
      <c r="Z77" s="53" t="s">
        <v>431</v>
      </c>
      <c r="AA77" t="s">
        <v>993</v>
      </c>
      <c r="AB77" s="53" t="s">
        <v>430</v>
      </c>
      <c r="AC77" s="54">
        <v>5142</v>
      </c>
      <c r="AD77" t="s">
        <v>253</v>
      </c>
      <c r="AF77" t="s">
        <v>245</v>
      </c>
      <c r="AG77" t="s">
        <v>1487</v>
      </c>
      <c r="AH77" t="s">
        <v>865</v>
      </c>
      <c r="AI77">
        <v>7017</v>
      </c>
      <c r="AJ77" s="53" t="s">
        <v>251</v>
      </c>
      <c r="AK77" s="56">
        <v>2324129423667050</v>
      </c>
      <c r="AL77" s="53" t="s">
        <v>432</v>
      </c>
    </row>
    <row r="78" spans="1:38" x14ac:dyDescent="0.25">
      <c r="A78" t="s">
        <v>245</v>
      </c>
      <c r="B78" t="s">
        <v>1136</v>
      </c>
      <c r="C78" t="s">
        <v>865</v>
      </c>
      <c r="D78">
        <v>7007</v>
      </c>
      <c r="E78" s="53" t="s">
        <v>251</v>
      </c>
      <c r="F78" t="s">
        <v>1142</v>
      </c>
      <c r="G78" s="53" t="s">
        <v>431</v>
      </c>
      <c r="H78" t="s">
        <v>1176</v>
      </c>
      <c r="I78" s="53" t="s">
        <v>431</v>
      </c>
      <c r="J78" s="57">
        <v>41243</v>
      </c>
      <c r="K78" s="53" t="s">
        <v>431</v>
      </c>
      <c r="L78" s="57">
        <f t="shared" si="1"/>
        <v>41453</v>
      </c>
      <c r="M78" s="53" t="s">
        <v>430</v>
      </c>
      <c r="N78">
        <v>5145</v>
      </c>
      <c r="O78" t="s">
        <v>253</v>
      </c>
      <c r="P78" t="s">
        <v>245</v>
      </c>
      <c r="Q78" t="s">
        <v>1183</v>
      </c>
      <c r="R78" t="s">
        <v>865</v>
      </c>
      <c r="S78">
        <v>6</v>
      </c>
      <c r="T78" t="s">
        <v>251</v>
      </c>
      <c r="U78" s="63">
        <v>1.3229166666666601</v>
      </c>
      <c r="V78" s="53" t="s">
        <v>430</v>
      </c>
      <c r="W78">
        <v>7007</v>
      </c>
      <c r="X78" s="53" t="s">
        <v>251</v>
      </c>
      <c r="Y78" s="63">
        <v>7.2916666666666602E-2</v>
      </c>
      <c r="Z78" s="53" t="s">
        <v>431</v>
      </c>
      <c r="AA78" t="s">
        <v>1002</v>
      </c>
      <c r="AB78" s="53" t="s">
        <v>430</v>
      </c>
      <c r="AC78">
        <v>5145</v>
      </c>
      <c r="AD78" t="s">
        <v>253</v>
      </c>
      <c r="AF78" t="s">
        <v>245</v>
      </c>
      <c r="AG78" t="s">
        <v>1487</v>
      </c>
      <c r="AH78" t="s">
        <v>865</v>
      </c>
      <c r="AI78">
        <v>7007</v>
      </c>
      <c r="AJ78" s="53" t="s">
        <v>251</v>
      </c>
      <c r="AK78" s="56">
        <v>4424153516276270</v>
      </c>
      <c r="AL78" s="53" t="s">
        <v>432</v>
      </c>
    </row>
    <row r="79" spans="1:38" x14ac:dyDescent="0.25">
      <c r="A79" t="s">
        <v>245</v>
      </c>
      <c r="B79" t="s">
        <v>1136</v>
      </c>
      <c r="C79" t="s">
        <v>865</v>
      </c>
      <c r="D79">
        <v>6997</v>
      </c>
      <c r="E79" s="53" t="s">
        <v>251</v>
      </c>
      <c r="F79" t="s">
        <v>1157</v>
      </c>
      <c r="G79" s="53" t="s">
        <v>431</v>
      </c>
      <c r="H79" t="s">
        <v>1177</v>
      </c>
      <c r="I79" s="53" t="s">
        <v>431</v>
      </c>
      <c r="J79" s="57">
        <v>41227</v>
      </c>
      <c r="K79" s="53" t="s">
        <v>431</v>
      </c>
      <c r="L79" s="57">
        <f t="shared" si="1"/>
        <v>41437</v>
      </c>
      <c r="M79" s="53" t="s">
        <v>430</v>
      </c>
      <c r="N79" s="54">
        <v>5148</v>
      </c>
      <c r="O79" t="s">
        <v>253</v>
      </c>
      <c r="P79" t="s">
        <v>245</v>
      </c>
      <c r="Q79" t="s">
        <v>1183</v>
      </c>
      <c r="R79" t="s">
        <v>865</v>
      </c>
      <c r="S79">
        <v>7</v>
      </c>
      <c r="T79" t="s">
        <v>251</v>
      </c>
      <c r="U79" s="63">
        <v>1.3333333333333299</v>
      </c>
      <c r="V79" s="53" t="s">
        <v>430</v>
      </c>
      <c r="W79">
        <v>6997</v>
      </c>
      <c r="X79" s="53" t="s">
        <v>251</v>
      </c>
      <c r="Y79" s="63">
        <v>8.3333333333333301E-2</v>
      </c>
      <c r="Z79" s="53" t="s">
        <v>431</v>
      </c>
      <c r="AA79" t="s">
        <v>996</v>
      </c>
      <c r="AB79" s="53" t="s">
        <v>430</v>
      </c>
      <c r="AC79" s="54">
        <v>5148</v>
      </c>
      <c r="AD79" t="s">
        <v>253</v>
      </c>
      <c r="AF79" t="s">
        <v>245</v>
      </c>
      <c r="AG79" t="s">
        <v>1487</v>
      </c>
      <c r="AH79" t="s">
        <v>865</v>
      </c>
      <c r="AI79">
        <v>6997</v>
      </c>
      <c r="AJ79" s="53" t="s">
        <v>251</v>
      </c>
      <c r="AK79" s="56">
        <v>4424154338885490</v>
      </c>
      <c r="AL79" s="53" t="s">
        <v>432</v>
      </c>
    </row>
    <row r="80" spans="1:38" x14ac:dyDescent="0.25">
      <c r="A80" t="s">
        <v>245</v>
      </c>
      <c r="B80" t="s">
        <v>1136</v>
      </c>
      <c r="C80" t="s">
        <v>865</v>
      </c>
      <c r="D80">
        <v>6987</v>
      </c>
      <c r="E80" s="53" t="s">
        <v>251</v>
      </c>
      <c r="F80" t="s">
        <v>1137</v>
      </c>
      <c r="G80" s="53" t="s">
        <v>431</v>
      </c>
      <c r="H80" t="s">
        <v>1178</v>
      </c>
      <c r="I80" s="53" t="s">
        <v>431</v>
      </c>
      <c r="J80" s="57">
        <v>41211</v>
      </c>
      <c r="K80" s="53" t="s">
        <v>431</v>
      </c>
      <c r="L80" s="57">
        <f t="shared" si="1"/>
        <v>41421</v>
      </c>
      <c r="M80" s="53" t="s">
        <v>430</v>
      </c>
      <c r="N80">
        <v>5151</v>
      </c>
      <c r="O80" t="s">
        <v>253</v>
      </c>
      <c r="P80" t="s">
        <v>245</v>
      </c>
      <c r="Q80" t="s">
        <v>1183</v>
      </c>
      <c r="R80" t="s">
        <v>865</v>
      </c>
      <c r="S80">
        <v>1</v>
      </c>
      <c r="T80" t="s">
        <v>251</v>
      </c>
      <c r="U80" s="63">
        <v>1.34375</v>
      </c>
      <c r="V80" s="53" t="s">
        <v>430</v>
      </c>
      <c r="W80">
        <v>6987</v>
      </c>
      <c r="X80" s="53" t="s">
        <v>251</v>
      </c>
      <c r="Y80" s="63">
        <v>2.0833333333333332E-2</v>
      </c>
      <c r="Z80" s="53" t="s">
        <v>431</v>
      </c>
      <c r="AA80" t="s">
        <v>997</v>
      </c>
      <c r="AB80" s="53" t="s">
        <v>430</v>
      </c>
      <c r="AC80">
        <v>5151</v>
      </c>
      <c r="AD80" t="s">
        <v>253</v>
      </c>
      <c r="AF80" t="s">
        <v>245</v>
      </c>
      <c r="AG80" t="s">
        <v>1487</v>
      </c>
      <c r="AH80" t="s">
        <v>865</v>
      </c>
      <c r="AI80">
        <v>6987</v>
      </c>
      <c r="AJ80" s="53" t="s">
        <v>251</v>
      </c>
      <c r="AK80" s="56">
        <v>4424155161494710</v>
      </c>
      <c r="AL80" s="53" t="s">
        <v>432</v>
      </c>
    </row>
    <row r="81" spans="1:38" x14ac:dyDescent="0.25">
      <c r="A81" t="s">
        <v>245</v>
      </c>
      <c r="B81" t="s">
        <v>1136</v>
      </c>
      <c r="C81" t="s">
        <v>865</v>
      </c>
      <c r="D81">
        <v>6977</v>
      </c>
      <c r="E81" s="53" t="s">
        <v>251</v>
      </c>
      <c r="F81" t="s">
        <v>1143</v>
      </c>
      <c r="G81" s="53" t="s">
        <v>431</v>
      </c>
      <c r="H81" t="s">
        <v>1179</v>
      </c>
      <c r="I81" s="53" t="s">
        <v>431</v>
      </c>
      <c r="J81" s="57">
        <v>41195</v>
      </c>
      <c r="K81" s="53" t="s">
        <v>431</v>
      </c>
      <c r="L81" s="57">
        <f t="shared" si="1"/>
        <v>41405</v>
      </c>
      <c r="M81" s="53" t="s">
        <v>430</v>
      </c>
      <c r="N81" s="54">
        <v>5034</v>
      </c>
      <c r="O81" t="s">
        <v>253</v>
      </c>
      <c r="P81" t="s">
        <v>245</v>
      </c>
      <c r="Q81" t="s">
        <v>1183</v>
      </c>
      <c r="R81" t="s">
        <v>865</v>
      </c>
      <c r="S81">
        <v>1</v>
      </c>
      <c r="T81" t="s">
        <v>251</v>
      </c>
      <c r="U81" s="63">
        <v>1.3541666666666601</v>
      </c>
      <c r="V81" s="53" t="s">
        <v>430</v>
      </c>
      <c r="W81">
        <v>6977</v>
      </c>
      <c r="X81" s="53" t="s">
        <v>251</v>
      </c>
      <c r="Y81" s="63">
        <v>2.0833333333333332E-2</v>
      </c>
      <c r="Z81" s="53" t="s">
        <v>431</v>
      </c>
      <c r="AA81" t="s">
        <v>998</v>
      </c>
      <c r="AB81" s="53" t="s">
        <v>430</v>
      </c>
      <c r="AC81" s="54">
        <v>5034</v>
      </c>
      <c r="AD81" t="s">
        <v>253</v>
      </c>
      <c r="AF81" t="s">
        <v>245</v>
      </c>
      <c r="AG81" t="s">
        <v>1487</v>
      </c>
      <c r="AH81" t="s">
        <v>865</v>
      </c>
      <c r="AI81">
        <v>6617</v>
      </c>
      <c r="AJ81" s="53" t="s">
        <v>251</v>
      </c>
      <c r="AK81" s="56">
        <v>4424155984103930</v>
      </c>
      <c r="AL81" s="53" t="s">
        <v>432</v>
      </c>
    </row>
    <row r="82" spans="1:38" x14ac:dyDescent="0.25">
      <c r="A82" t="s">
        <v>245</v>
      </c>
      <c r="B82" t="s">
        <v>1136</v>
      </c>
      <c r="C82" t="s">
        <v>865</v>
      </c>
      <c r="D82">
        <v>6967</v>
      </c>
      <c r="E82" s="53" t="s">
        <v>251</v>
      </c>
      <c r="F82" t="s">
        <v>1158</v>
      </c>
      <c r="G82" s="53" t="s">
        <v>431</v>
      </c>
      <c r="H82" t="s">
        <v>1180</v>
      </c>
      <c r="I82" s="53" t="s">
        <v>431</v>
      </c>
      <c r="J82" s="57">
        <v>41179</v>
      </c>
      <c r="K82" s="53" t="s">
        <v>431</v>
      </c>
      <c r="L82" s="57">
        <f t="shared" si="1"/>
        <v>41389</v>
      </c>
      <c r="M82" s="53" t="s">
        <v>430</v>
      </c>
      <c r="N82">
        <v>5037</v>
      </c>
      <c r="O82" t="s">
        <v>253</v>
      </c>
      <c r="P82" t="s">
        <v>245</v>
      </c>
      <c r="Q82" t="s">
        <v>1183</v>
      </c>
      <c r="R82" t="s">
        <v>865</v>
      </c>
      <c r="S82">
        <v>2</v>
      </c>
      <c r="T82" t="s">
        <v>251</v>
      </c>
      <c r="U82" s="63">
        <v>1.3645833333333299</v>
      </c>
      <c r="V82" s="53" t="s">
        <v>430</v>
      </c>
      <c r="W82">
        <v>6967</v>
      </c>
      <c r="X82" s="53" t="s">
        <v>251</v>
      </c>
      <c r="Y82" s="63">
        <v>3.125E-2</v>
      </c>
      <c r="Z82" s="53" t="s">
        <v>431</v>
      </c>
      <c r="AA82" t="s">
        <v>999</v>
      </c>
      <c r="AB82" s="53" t="s">
        <v>430</v>
      </c>
      <c r="AC82">
        <v>5037</v>
      </c>
      <c r="AD82" t="s">
        <v>253</v>
      </c>
      <c r="AF82" t="s">
        <v>245</v>
      </c>
      <c r="AG82" t="s">
        <v>1487</v>
      </c>
      <c r="AH82" t="s">
        <v>865</v>
      </c>
      <c r="AI82">
        <v>6967</v>
      </c>
      <c r="AJ82" s="53" t="s">
        <v>251</v>
      </c>
      <c r="AK82" s="56">
        <v>4424156806713150</v>
      </c>
      <c r="AL82" s="53" t="s">
        <v>432</v>
      </c>
    </row>
    <row r="83" spans="1:38" x14ac:dyDescent="0.25">
      <c r="A83" t="s">
        <v>245</v>
      </c>
      <c r="B83" t="s">
        <v>1136</v>
      </c>
      <c r="C83" t="s">
        <v>865</v>
      </c>
      <c r="D83">
        <v>6957</v>
      </c>
      <c r="E83" s="53" t="s">
        <v>251</v>
      </c>
      <c r="F83" t="s">
        <v>1139</v>
      </c>
      <c r="G83" s="53" t="s">
        <v>431</v>
      </c>
      <c r="H83" t="s">
        <v>1181</v>
      </c>
      <c r="I83" s="53" t="s">
        <v>431</v>
      </c>
      <c r="J83" s="57">
        <v>41163</v>
      </c>
      <c r="K83" s="53" t="s">
        <v>431</v>
      </c>
      <c r="L83" s="57">
        <f t="shared" si="1"/>
        <v>41373</v>
      </c>
      <c r="M83" s="53" t="s">
        <v>430</v>
      </c>
      <c r="N83" s="54">
        <v>5040</v>
      </c>
      <c r="O83" t="s">
        <v>253</v>
      </c>
      <c r="P83" t="s">
        <v>245</v>
      </c>
      <c r="Q83" t="s">
        <v>1183</v>
      </c>
      <c r="R83" t="s">
        <v>865</v>
      </c>
      <c r="S83">
        <v>3</v>
      </c>
      <c r="T83" t="s">
        <v>251</v>
      </c>
      <c r="U83" s="63">
        <v>1.375</v>
      </c>
      <c r="V83" s="53" t="s">
        <v>430</v>
      </c>
      <c r="W83">
        <v>6957</v>
      </c>
      <c r="X83" s="53" t="s">
        <v>251</v>
      </c>
      <c r="Y83" s="63">
        <v>4.1666666666666602E-2</v>
      </c>
      <c r="Z83" s="53" t="s">
        <v>431</v>
      </c>
      <c r="AA83" t="s">
        <v>1000</v>
      </c>
      <c r="AB83" s="53" t="s">
        <v>430</v>
      </c>
      <c r="AC83" s="54">
        <v>5040</v>
      </c>
      <c r="AD83" t="s">
        <v>253</v>
      </c>
      <c r="AF83" t="s">
        <v>245</v>
      </c>
      <c r="AG83" t="s">
        <v>1487</v>
      </c>
      <c r="AH83" t="s">
        <v>865</v>
      </c>
      <c r="AI83">
        <v>6957</v>
      </c>
      <c r="AJ83" s="53" t="s">
        <v>251</v>
      </c>
      <c r="AK83" s="56">
        <v>4424157629322370</v>
      </c>
      <c r="AL83" s="53" t="s">
        <v>432</v>
      </c>
    </row>
    <row r="84" spans="1:38" x14ac:dyDescent="0.25">
      <c r="A84" t="s">
        <v>245</v>
      </c>
      <c r="B84" t="s">
        <v>1136</v>
      </c>
      <c r="C84" t="s">
        <v>865</v>
      </c>
      <c r="D84">
        <v>6947</v>
      </c>
      <c r="E84" s="53" t="s">
        <v>251</v>
      </c>
      <c r="F84" t="s">
        <v>1159</v>
      </c>
      <c r="G84" s="53" t="s">
        <v>431</v>
      </c>
      <c r="H84" t="s">
        <v>1182</v>
      </c>
      <c r="I84" s="53" t="s">
        <v>431</v>
      </c>
      <c r="J84" s="57">
        <v>41147</v>
      </c>
      <c r="K84" s="53" t="s">
        <v>431</v>
      </c>
      <c r="L84" s="57">
        <f t="shared" si="1"/>
        <v>41357</v>
      </c>
      <c r="M84" s="53" t="s">
        <v>430</v>
      </c>
      <c r="N84">
        <v>5043</v>
      </c>
      <c r="O84" t="s">
        <v>253</v>
      </c>
      <c r="P84" t="s">
        <v>245</v>
      </c>
      <c r="Q84" t="s">
        <v>1183</v>
      </c>
      <c r="R84" t="s">
        <v>865</v>
      </c>
      <c r="S84">
        <v>4</v>
      </c>
      <c r="T84" t="s">
        <v>251</v>
      </c>
      <c r="U84" s="63">
        <v>1.3854166666666601</v>
      </c>
      <c r="V84" s="53" t="s">
        <v>430</v>
      </c>
      <c r="W84">
        <v>6357</v>
      </c>
      <c r="X84" s="53" t="s">
        <v>251</v>
      </c>
      <c r="Y84" s="63">
        <v>5.2083333333333301E-2</v>
      </c>
      <c r="Z84" s="53" t="s">
        <v>431</v>
      </c>
      <c r="AA84" t="s">
        <v>1001</v>
      </c>
      <c r="AB84" s="53" t="s">
        <v>430</v>
      </c>
      <c r="AC84">
        <v>5043</v>
      </c>
      <c r="AD84" t="s">
        <v>253</v>
      </c>
      <c r="AF84" t="s">
        <v>245</v>
      </c>
      <c r="AG84" t="s">
        <v>1487</v>
      </c>
      <c r="AH84" t="s">
        <v>865</v>
      </c>
      <c r="AI84">
        <v>6947</v>
      </c>
      <c r="AJ84" s="53" t="s">
        <v>251</v>
      </c>
      <c r="AK84" s="56">
        <v>4424158451931590</v>
      </c>
      <c r="AL84" s="53" t="s">
        <v>432</v>
      </c>
    </row>
    <row r="85" spans="1:38" x14ac:dyDescent="0.25">
      <c r="A85" t="s">
        <v>245</v>
      </c>
      <c r="B85" t="s">
        <v>1136</v>
      </c>
      <c r="C85" t="s">
        <v>865</v>
      </c>
      <c r="D85">
        <v>6937</v>
      </c>
      <c r="E85" s="53" t="s">
        <v>251</v>
      </c>
      <c r="F85" t="s">
        <v>1141</v>
      </c>
      <c r="G85" s="53" t="s">
        <v>431</v>
      </c>
      <c r="H85" t="s">
        <v>1176</v>
      </c>
      <c r="I85" s="53" t="s">
        <v>431</v>
      </c>
      <c r="J85" s="57">
        <v>41131</v>
      </c>
      <c r="K85" s="53" t="s">
        <v>431</v>
      </c>
      <c r="L85" s="57">
        <f t="shared" si="1"/>
        <v>41341</v>
      </c>
      <c r="M85" s="53" t="s">
        <v>430</v>
      </c>
      <c r="N85" s="54">
        <v>5046</v>
      </c>
      <c r="O85" t="s">
        <v>253</v>
      </c>
      <c r="P85" t="s">
        <v>245</v>
      </c>
      <c r="Q85" t="s">
        <v>1183</v>
      </c>
      <c r="R85" t="s">
        <v>865</v>
      </c>
      <c r="S85">
        <v>5</v>
      </c>
      <c r="T85" t="s">
        <v>251</v>
      </c>
      <c r="U85" s="63">
        <v>1.3958333333333299</v>
      </c>
      <c r="V85" s="53" t="s">
        <v>430</v>
      </c>
      <c r="W85">
        <v>6347</v>
      </c>
      <c r="X85" s="53" t="s">
        <v>251</v>
      </c>
      <c r="Y85" s="63">
        <v>6.25E-2</v>
      </c>
      <c r="Z85" s="53" t="s">
        <v>431</v>
      </c>
      <c r="AA85" t="s">
        <v>994</v>
      </c>
      <c r="AB85" s="53" t="s">
        <v>430</v>
      </c>
      <c r="AC85" s="54">
        <v>5046</v>
      </c>
      <c r="AD85" t="s">
        <v>253</v>
      </c>
      <c r="AF85" t="s">
        <v>245</v>
      </c>
      <c r="AG85" t="s">
        <v>1487</v>
      </c>
      <c r="AH85" t="s">
        <v>865</v>
      </c>
      <c r="AI85">
        <v>6937</v>
      </c>
      <c r="AJ85" s="53" t="s">
        <v>251</v>
      </c>
      <c r="AK85" s="56">
        <v>4424159274540810</v>
      </c>
      <c r="AL85" s="53" t="s">
        <v>432</v>
      </c>
    </row>
    <row r="86" spans="1:38" x14ac:dyDescent="0.25">
      <c r="A86" t="s">
        <v>245</v>
      </c>
      <c r="B86" t="s">
        <v>1136</v>
      </c>
      <c r="C86" t="s">
        <v>865</v>
      </c>
      <c r="D86">
        <v>6927</v>
      </c>
      <c r="E86" s="53" t="s">
        <v>251</v>
      </c>
      <c r="F86" t="s">
        <v>1160</v>
      </c>
      <c r="G86" s="53" t="s">
        <v>431</v>
      </c>
      <c r="H86" t="s">
        <v>1177</v>
      </c>
      <c r="I86" s="53" t="s">
        <v>431</v>
      </c>
      <c r="J86" s="57">
        <v>41115</v>
      </c>
      <c r="K86" s="53" t="s">
        <v>431</v>
      </c>
      <c r="L86" s="57">
        <f t="shared" si="1"/>
        <v>41325</v>
      </c>
      <c r="M86" s="53" t="s">
        <v>430</v>
      </c>
      <c r="N86">
        <v>5049</v>
      </c>
      <c r="O86" t="s">
        <v>253</v>
      </c>
      <c r="P86" t="s">
        <v>245</v>
      </c>
      <c r="Q86" t="s">
        <v>1183</v>
      </c>
      <c r="R86" t="s">
        <v>865</v>
      </c>
      <c r="S86">
        <v>6</v>
      </c>
      <c r="T86" t="s">
        <v>251</v>
      </c>
      <c r="U86" s="63">
        <v>1.40625</v>
      </c>
      <c r="V86" s="53" t="s">
        <v>430</v>
      </c>
      <c r="W86">
        <v>6337</v>
      </c>
      <c r="X86" s="53" t="s">
        <v>251</v>
      </c>
      <c r="Y86" s="63">
        <v>7.2916666666666602E-2</v>
      </c>
      <c r="Z86" s="53" t="s">
        <v>431</v>
      </c>
      <c r="AA86" t="s">
        <v>988</v>
      </c>
      <c r="AB86" s="53" t="s">
        <v>430</v>
      </c>
      <c r="AC86">
        <v>5049</v>
      </c>
      <c r="AD86" t="s">
        <v>253</v>
      </c>
      <c r="AF86" t="s">
        <v>245</v>
      </c>
      <c r="AG86" t="s">
        <v>1487</v>
      </c>
      <c r="AH86" t="s">
        <v>865</v>
      </c>
      <c r="AI86">
        <v>6927</v>
      </c>
      <c r="AJ86" s="53" t="s">
        <v>251</v>
      </c>
      <c r="AK86" s="56">
        <v>4424160097150030</v>
      </c>
      <c r="AL86" s="53" t="s">
        <v>432</v>
      </c>
    </row>
    <row r="87" spans="1:38" x14ac:dyDescent="0.25">
      <c r="A87" t="s">
        <v>245</v>
      </c>
      <c r="B87" t="s">
        <v>1136</v>
      </c>
      <c r="C87" t="s">
        <v>865</v>
      </c>
      <c r="D87">
        <v>6917</v>
      </c>
      <c r="E87" s="53" t="s">
        <v>251</v>
      </c>
      <c r="F87" t="s">
        <v>1161</v>
      </c>
      <c r="G87" s="53" t="s">
        <v>431</v>
      </c>
      <c r="H87" t="s">
        <v>1178</v>
      </c>
      <c r="I87" s="53" t="s">
        <v>431</v>
      </c>
      <c r="J87" s="57">
        <v>41099</v>
      </c>
      <c r="K87" s="53" t="s">
        <v>431</v>
      </c>
      <c r="L87" s="57">
        <f t="shared" si="1"/>
        <v>41309</v>
      </c>
      <c r="M87" s="53" t="s">
        <v>430</v>
      </c>
      <c r="N87" s="54">
        <v>5052</v>
      </c>
      <c r="O87" t="s">
        <v>253</v>
      </c>
      <c r="P87" t="s">
        <v>245</v>
      </c>
      <c r="Q87" t="s">
        <v>1183</v>
      </c>
      <c r="R87" t="s">
        <v>865</v>
      </c>
      <c r="S87">
        <v>7</v>
      </c>
      <c r="T87" t="s">
        <v>251</v>
      </c>
      <c r="U87" s="63">
        <v>1.4166666666666601</v>
      </c>
      <c r="V87" s="53" t="s">
        <v>430</v>
      </c>
      <c r="W87">
        <v>6327</v>
      </c>
      <c r="X87" s="53" t="s">
        <v>251</v>
      </c>
      <c r="Y87" s="63">
        <v>8.3333333333333301E-2</v>
      </c>
      <c r="Z87" s="53" t="s">
        <v>431</v>
      </c>
      <c r="AA87" t="s">
        <v>989</v>
      </c>
      <c r="AB87" s="53" t="s">
        <v>430</v>
      </c>
      <c r="AC87" s="54">
        <v>5052</v>
      </c>
      <c r="AD87" t="s">
        <v>253</v>
      </c>
      <c r="AF87" t="s">
        <v>245</v>
      </c>
      <c r="AG87" t="s">
        <v>1487</v>
      </c>
      <c r="AH87" t="s">
        <v>865</v>
      </c>
      <c r="AI87">
        <v>6617</v>
      </c>
      <c r="AJ87" s="53" t="s">
        <v>251</v>
      </c>
      <c r="AK87" s="56">
        <v>4424160919759250</v>
      </c>
      <c r="AL87" s="53" t="s">
        <v>432</v>
      </c>
    </row>
    <row r="88" spans="1:38" x14ac:dyDescent="0.25">
      <c r="A88" t="s">
        <v>245</v>
      </c>
      <c r="B88" t="s">
        <v>1136</v>
      </c>
      <c r="C88" t="s">
        <v>865</v>
      </c>
      <c r="D88">
        <v>6907</v>
      </c>
      <c r="E88" s="53" t="s">
        <v>251</v>
      </c>
      <c r="F88" t="s">
        <v>1162</v>
      </c>
      <c r="G88" s="53" t="s">
        <v>431</v>
      </c>
      <c r="H88" t="s">
        <v>1179</v>
      </c>
      <c r="I88" s="53" t="s">
        <v>431</v>
      </c>
      <c r="J88" s="57">
        <v>41083</v>
      </c>
      <c r="K88" s="53" t="s">
        <v>431</v>
      </c>
      <c r="L88" s="57">
        <f t="shared" si="1"/>
        <v>41293</v>
      </c>
      <c r="M88" s="53" t="s">
        <v>430</v>
      </c>
      <c r="N88">
        <v>5055</v>
      </c>
      <c r="O88" t="s">
        <v>253</v>
      </c>
      <c r="P88" t="s">
        <v>245</v>
      </c>
      <c r="Q88" t="s">
        <v>1183</v>
      </c>
      <c r="R88" t="s">
        <v>865</v>
      </c>
      <c r="S88">
        <v>1</v>
      </c>
      <c r="T88" t="s">
        <v>251</v>
      </c>
      <c r="U88" s="63">
        <v>1.4270833333333299</v>
      </c>
      <c r="V88" s="53" t="s">
        <v>430</v>
      </c>
      <c r="W88">
        <v>6317</v>
      </c>
      <c r="X88" s="53" t="s">
        <v>251</v>
      </c>
      <c r="Y88" s="63">
        <v>2.0833333333333332E-2</v>
      </c>
      <c r="Z88" s="53" t="s">
        <v>431</v>
      </c>
      <c r="AA88" t="s">
        <v>990</v>
      </c>
      <c r="AB88" s="53" t="s">
        <v>430</v>
      </c>
      <c r="AC88">
        <v>5055</v>
      </c>
      <c r="AD88" t="s">
        <v>253</v>
      </c>
      <c r="AF88" t="s">
        <v>245</v>
      </c>
      <c r="AG88" t="s">
        <v>1487</v>
      </c>
      <c r="AH88" t="s">
        <v>865</v>
      </c>
      <c r="AI88">
        <v>6907</v>
      </c>
      <c r="AJ88" s="53" t="s">
        <v>251</v>
      </c>
      <c r="AK88" s="56">
        <v>4424161742368470</v>
      </c>
      <c r="AL88" s="53" t="s">
        <v>432</v>
      </c>
    </row>
    <row r="89" spans="1:38" x14ac:dyDescent="0.25">
      <c r="A89" t="s">
        <v>245</v>
      </c>
      <c r="B89" t="s">
        <v>1136</v>
      </c>
      <c r="C89" t="s">
        <v>865</v>
      </c>
      <c r="D89">
        <v>6897</v>
      </c>
      <c r="E89" s="53" t="s">
        <v>251</v>
      </c>
      <c r="F89" t="s">
        <v>1163</v>
      </c>
      <c r="G89" s="53" t="s">
        <v>431</v>
      </c>
      <c r="H89" t="s">
        <v>1180</v>
      </c>
      <c r="I89" s="53" t="s">
        <v>431</v>
      </c>
      <c r="J89" s="57">
        <v>41067</v>
      </c>
      <c r="K89" s="53" t="s">
        <v>431</v>
      </c>
      <c r="L89" s="57">
        <f t="shared" si="1"/>
        <v>41277</v>
      </c>
      <c r="M89" s="53" t="s">
        <v>430</v>
      </c>
      <c r="N89" s="54">
        <v>5058</v>
      </c>
      <c r="O89" t="s">
        <v>253</v>
      </c>
      <c r="P89" t="s">
        <v>245</v>
      </c>
      <c r="Q89" t="s">
        <v>1183</v>
      </c>
      <c r="R89" t="s">
        <v>865</v>
      </c>
      <c r="S89">
        <v>1</v>
      </c>
      <c r="T89" t="s">
        <v>251</v>
      </c>
      <c r="U89" s="63">
        <v>1.4375</v>
      </c>
      <c r="V89" s="53" t="s">
        <v>430</v>
      </c>
      <c r="W89">
        <v>6307</v>
      </c>
      <c r="X89" s="53" t="s">
        <v>251</v>
      </c>
      <c r="Y89" s="63">
        <v>2.0833333333333332E-2</v>
      </c>
      <c r="Z89" s="53" t="s">
        <v>431</v>
      </c>
      <c r="AA89" t="s">
        <v>991</v>
      </c>
      <c r="AB89" s="53" t="s">
        <v>430</v>
      </c>
      <c r="AC89" s="54">
        <v>5058</v>
      </c>
      <c r="AD89" t="s">
        <v>253</v>
      </c>
      <c r="AF89" t="s">
        <v>245</v>
      </c>
      <c r="AG89" t="s">
        <v>1487</v>
      </c>
      <c r="AH89" t="s">
        <v>865</v>
      </c>
      <c r="AI89">
        <v>6897</v>
      </c>
      <c r="AJ89" s="53" t="s">
        <v>251</v>
      </c>
      <c r="AK89" s="56">
        <v>4424162564977690</v>
      </c>
      <c r="AL89" s="53" t="s">
        <v>432</v>
      </c>
    </row>
    <row r="90" spans="1:38" x14ac:dyDescent="0.25">
      <c r="A90" t="s">
        <v>245</v>
      </c>
      <c r="B90" t="s">
        <v>1136</v>
      </c>
      <c r="C90" t="s">
        <v>865</v>
      </c>
      <c r="D90">
        <v>6887</v>
      </c>
      <c r="E90" s="53" t="s">
        <v>251</v>
      </c>
      <c r="F90" t="s">
        <v>1164</v>
      </c>
      <c r="G90" s="53" t="s">
        <v>431</v>
      </c>
      <c r="H90" t="s">
        <v>1181</v>
      </c>
      <c r="I90" s="53" t="s">
        <v>431</v>
      </c>
      <c r="J90" s="57">
        <v>41051</v>
      </c>
      <c r="K90" s="53" t="s">
        <v>431</v>
      </c>
      <c r="L90" s="57">
        <f t="shared" si="1"/>
        <v>41261</v>
      </c>
      <c r="M90" s="53" t="s">
        <v>430</v>
      </c>
      <c r="N90">
        <v>5061</v>
      </c>
      <c r="O90" t="s">
        <v>253</v>
      </c>
      <c r="P90" t="s">
        <v>245</v>
      </c>
      <c r="Q90" t="s">
        <v>1183</v>
      </c>
      <c r="R90" t="s">
        <v>865</v>
      </c>
      <c r="S90">
        <v>2</v>
      </c>
      <c r="T90" t="s">
        <v>251</v>
      </c>
      <c r="U90" s="63">
        <v>1.4479166666666601</v>
      </c>
      <c r="V90" s="53" t="s">
        <v>430</v>
      </c>
      <c r="W90">
        <v>6297</v>
      </c>
      <c r="X90" s="53" t="s">
        <v>251</v>
      </c>
      <c r="Y90" s="63">
        <v>3.125E-2</v>
      </c>
      <c r="Z90" s="53" t="s">
        <v>431</v>
      </c>
      <c r="AA90" t="s">
        <v>992</v>
      </c>
      <c r="AB90" s="53" t="s">
        <v>430</v>
      </c>
      <c r="AC90">
        <v>5061</v>
      </c>
      <c r="AD90" t="s">
        <v>253</v>
      </c>
      <c r="AF90" t="s">
        <v>245</v>
      </c>
      <c r="AG90" t="s">
        <v>1487</v>
      </c>
      <c r="AH90" t="s">
        <v>865</v>
      </c>
      <c r="AI90">
        <v>6887</v>
      </c>
      <c r="AJ90" s="53" t="s">
        <v>251</v>
      </c>
      <c r="AK90" s="56">
        <v>4424163387586910</v>
      </c>
      <c r="AL90" s="53" t="s">
        <v>432</v>
      </c>
    </row>
    <row r="91" spans="1:38" x14ac:dyDescent="0.25">
      <c r="A91" t="s">
        <v>245</v>
      </c>
      <c r="B91" t="s">
        <v>1136</v>
      </c>
      <c r="C91" t="s">
        <v>865</v>
      </c>
      <c r="D91">
        <v>6877</v>
      </c>
      <c r="E91" s="53" t="s">
        <v>251</v>
      </c>
      <c r="F91" t="s">
        <v>1138</v>
      </c>
      <c r="G91" s="53" t="s">
        <v>431</v>
      </c>
      <c r="H91" t="s">
        <v>1182</v>
      </c>
      <c r="I91" s="53" t="s">
        <v>431</v>
      </c>
      <c r="J91" s="57">
        <v>41035</v>
      </c>
      <c r="K91" s="53" t="s">
        <v>431</v>
      </c>
      <c r="L91" s="57">
        <f t="shared" si="1"/>
        <v>41245</v>
      </c>
      <c r="M91" s="53" t="s">
        <v>430</v>
      </c>
      <c r="N91" s="54">
        <v>5064</v>
      </c>
      <c r="O91" t="s">
        <v>253</v>
      </c>
      <c r="P91" t="s">
        <v>245</v>
      </c>
      <c r="Q91" t="s">
        <v>1183</v>
      </c>
      <c r="R91" t="s">
        <v>865</v>
      </c>
      <c r="S91">
        <v>3</v>
      </c>
      <c r="T91" t="s">
        <v>251</v>
      </c>
      <c r="U91" s="63">
        <v>1.4583333333333299</v>
      </c>
      <c r="V91" s="53" t="s">
        <v>430</v>
      </c>
      <c r="W91">
        <v>6287</v>
      </c>
      <c r="X91" s="53" t="s">
        <v>251</v>
      </c>
      <c r="Y91" s="63">
        <v>4.1666666666666602E-2</v>
      </c>
      <c r="Z91" s="53" t="s">
        <v>431</v>
      </c>
      <c r="AA91" t="s">
        <v>993</v>
      </c>
      <c r="AB91" s="53" t="s">
        <v>430</v>
      </c>
      <c r="AC91" s="54">
        <v>5064</v>
      </c>
      <c r="AD91" t="s">
        <v>253</v>
      </c>
      <c r="AF91" t="s">
        <v>245</v>
      </c>
      <c r="AG91" t="s">
        <v>1487</v>
      </c>
      <c r="AH91" t="s">
        <v>865</v>
      </c>
      <c r="AI91">
        <v>6957</v>
      </c>
      <c r="AJ91" s="53" t="s">
        <v>251</v>
      </c>
      <c r="AK91" s="56">
        <v>4424164210196130</v>
      </c>
      <c r="AL91" s="53" t="s">
        <v>432</v>
      </c>
    </row>
    <row r="92" spans="1:38" x14ac:dyDescent="0.25">
      <c r="A92" t="s">
        <v>245</v>
      </c>
      <c r="B92" t="s">
        <v>1136</v>
      </c>
      <c r="C92" t="s">
        <v>865</v>
      </c>
      <c r="D92">
        <v>6867</v>
      </c>
      <c r="E92" s="53" t="s">
        <v>251</v>
      </c>
      <c r="F92" t="s">
        <v>1144</v>
      </c>
      <c r="G92" s="53" t="s">
        <v>431</v>
      </c>
      <c r="H92" t="s">
        <v>1176</v>
      </c>
      <c r="I92" s="53" t="s">
        <v>431</v>
      </c>
      <c r="J92" s="57">
        <v>41019</v>
      </c>
      <c r="K92" s="53" t="s">
        <v>431</v>
      </c>
      <c r="L92" s="57">
        <f t="shared" si="1"/>
        <v>41229</v>
      </c>
      <c r="M92" s="53" t="s">
        <v>430</v>
      </c>
      <c r="N92">
        <v>5067</v>
      </c>
      <c r="O92" t="s">
        <v>253</v>
      </c>
      <c r="P92" t="s">
        <v>245</v>
      </c>
      <c r="Q92" t="s">
        <v>1183</v>
      </c>
      <c r="R92" t="s">
        <v>865</v>
      </c>
      <c r="S92">
        <v>4</v>
      </c>
      <c r="T92" t="s">
        <v>251</v>
      </c>
      <c r="U92" s="63">
        <v>1.46875</v>
      </c>
      <c r="V92" s="53" t="s">
        <v>430</v>
      </c>
      <c r="W92">
        <v>6867</v>
      </c>
      <c r="X92" s="53" t="s">
        <v>251</v>
      </c>
      <c r="Y92" s="63">
        <v>5.2083333333333301E-2</v>
      </c>
      <c r="Z92" s="53" t="s">
        <v>431</v>
      </c>
      <c r="AA92" t="s">
        <v>995</v>
      </c>
      <c r="AB92" s="53" t="s">
        <v>430</v>
      </c>
      <c r="AC92">
        <v>5067</v>
      </c>
      <c r="AD92" t="s">
        <v>253</v>
      </c>
      <c r="AF92" t="s">
        <v>245</v>
      </c>
      <c r="AG92" t="s">
        <v>1487</v>
      </c>
      <c r="AH92" t="s">
        <v>865</v>
      </c>
      <c r="AI92">
        <v>6947</v>
      </c>
      <c r="AJ92" s="53" t="s">
        <v>251</v>
      </c>
      <c r="AK92" s="56">
        <v>4424165032805350</v>
      </c>
      <c r="AL92" s="53" t="s">
        <v>432</v>
      </c>
    </row>
    <row r="93" spans="1:38" x14ac:dyDescent="0.25">
      <c r="A93" t="s">
        <v>245</v>
      </c>
      <c r="B93" t="s">
        <v>1136</v>
      </c>
      <c r="C93" t="s">
        <v>865</v>
      </c>
      <c r="D93">
        <v>6857</v>
      </c>
      <c r="E93" s="53" t="s">
        <v>251</v>
      </c>
      <c r="F93" t="s">
        <v>1145</v>
      </c>
      <c r="G93" s="53" t="s">
        <v>431</v>
      </c>
      <c r="H93" t="s">
        <v>1177</v>
      </c>
      <c r="I93" s="53" t="s">
        <v>431</v>
      </c>
      <c r="J93" s="57">
        <v>41003</v>
      </c>
      <c r="K93" s="53" t="s">
        <v>431</v>
      </c>
      <c r="L93" s="57">
        <f t="shared" si="1"/>
        <v>41213</v>
      </c>
      <c r="M93" s="53" t="s">
        <v>430</v>
      </c>
      <c r="N93" s="54">
        <v>5070</v>
      </c>
      <c r="O93" t="s">
        <v>253</v>
      </c>
      <c r="P93" t="s">
        <v>245</v>
      </c>
      <c r="Q93" t="s">
        <v>1183</v>
      </c>
      <c r="R93" t="s">
        <v>865</v>
      </c>
      <c r="S93">
        <v>5</v>
      </c>
      <c r="T93" t="s">
        <v>251</v>
      </c>
      <c r="U93" s="63">
        <v>1.4791666666666601</v>
      </c>
      <c r="V93" s="53" t="s">
        <v>430</v>
      </c>
      <c r="W93">
        <v>6857</v>
      </c>
      <c r="X93" s="53" t="s">
        <v>251</v>
      </c>
      <c r="Y93" s="63">
        <v>6.25E-2</v>
      </c>
      <c r="Z93" s="53" t="s">
        <v>431</v>
      </c>
      <c r="AA93" t="s">
        <v>1002</v>
      </c>
      <c r="AB93" s="53" t="s">
        <v>430</v>
      </c>
      <c r="AC93" s="54">
        <v>5070</v>
      </c>
      <c r="AD93" t="s">
        <v>253</v>
      </c>
      <c r="AF93" t="s">
        <v>245</v>
      </c>
      <c r="AG93" t="s">
        <v>1487</v>
      </c>
      <c r="AH93" t="s">
        <v>865</v>
      </c>
      <c r="AI93">
        <v>6937</v>
      </c>
      <c r="AJ93" s="53" t="s">
        <v>251</v>
      </c>
      <c r="AK93" s="56">
        <v>4424165855414570</v>
      </c>
      <c r="AL93" s="53" t="s">
        <v>432</v>
      </c>
    </row>
    <row r="94" spans="1:38" x14ac:dyDescent="0.25">
      <c r="A94" t="s">
        <v>245</v>
      </c>
      <c r="B94" t="s">
        <v>1136</v>
      </c>
      <c r="C94" t="s">
        <v>865</v>
      </c>
      <c r="D94">
        <v>6847</v>
      </c>
      <c r="E94" s="53" t="s">
        <v>251</v>
      </c>
      <c r="F94" t="s">
        <v>1140</v>
      </c>
      <c r="G94" s="53" t="s">
        <v>431</v>
      </c>
      <c r="H94" t="s">
        <v>1178</v>
      </c>
      <c r="I94" s="53" t="s">
        <v>431</v>
      </c>
      <c r="J94" s="57">
        <v>40987</v>
      </c>
      <c r="K94" s="53" t="s">
        <v>431</v>
      </c>
      <c r="L94" s="57">
        <f t="shared" si="1"/>
        <v>41197</v>
      </c>
      <c r="M94" s="53" t="s">
        <v>430</v>
      </c>
      <c r="N94">
        <v>5073</v>
      </c>
      <c r="O94" t="s">
        <v>253</v>
      </c>
      <c r="P94" t="s">
        <v>245</v>
      </c>
      <c r="Q94" t="s">
        <v>1183</v>
      </c>
      <c r="R94" t="s">
        <v>865</v>
      </c>
      <c r="S94">
        <v>6</v>
      </c>
      <c r="T94" t="s">
        <v>251</v>
      </c>
      <c r="U94" s="63">
        <v>1.4895833333333299</v>
      </c>
      <c r="V94" s="53" t="s">
        <v>430</v>
      </c>
      <c r="W94">
        <v>6847</v>
      </c>
      <c r="X94" s="53" t="s">
        <v>251</v>
      </c>
      <c r="Y94" s="63">
        <v>7.2916666666666602E-2</v>
      </c>
      <c r="Z94" s="53" t="s">
        <v>431</v>
      </c>
      <c r="AA94" t="s">
        <v>997</v>
      </c>
      <c r="AB94" s="53" t="s">
        <v>430</v>
      </c>
      <c r="AC94">
        <v>5073</v>
      </c>
      <c r="AD94" t="s">
        <v>253</v>
      </c>
      <c r="AF94" t="s">
        <v>245</v>
      </c>
      <c r="AG94" t="s">
        <v>1487</v>
      </c>
      <c r="AH94" t="s">
        <v>865</v>
      </c>
      <c r="AI94">
        <v>6927</v>
      </c>
      <c r="AJ94" s="53" t="s">
        <v>251</v>
      </c>
      <c r="AK94" s="56">
        <v>4424166678023790</v>
      </c>
      <c r="AL94" s="53" t="s">
        <v>432</v>
      </c>
    </row>
    <row r="95" spans="1:38" x14ac:dyDescent="0.25">
      <c r="A95" t="s">
        <v>245</v>
      </c>
      <c r="B95" t="s">
        <v>1136</v>
      </c>
      <c r="C95" t="s">
        <v>865</v>
      </c>
      <c r="D95">
        <v>6837</v>
      </c>
      <c r="E95" s="53" t="s">
        <v>251</v>
      </c>
      <c r="F95" t="s">
        <v>1146</v>
      </c>
      <c r="G95" s="53" t="s">
        <v>431</v>
      </c>
      <c r="H95" t="s">
        <v>1179</v>
      </c>
      <c r="I95" s="53" t="s">
        <v>431</v>
      </c>
      <c r="J95" s="57">
        <v>40971</v>
      </c>
      <c r="K95" s="53" t="s">
        <v>431</v>
      </c>
      <c r="L95" s="57">
        <f t="shared" si="1"/>
        <v>41181</v>
      </c>
      <c r="M95" s="53" t="s">
        <v>430</v>
      </c>
      <c r="N95" s="54">
        <v>5076</v>
      </c>
      <c r="O95" t="s">
        <v>253</v>
      </c>
      <c r="P95" t="s">
        <v>245</v>
      </c>
      <c r="Q95" t="s">
        <v>1183</v>
      </c>
      <c r="R95" t="s">
        <v>865</v>
      </c>
      <c r="S95">
        <v>7</v>
      </c>
      <c r="T95" t="s">
        <v>251</v>
      </c>
      <c r="U95" s="63">
        <v>1.5</v>
      </c>
      <c r="V95" s="53" t="s">
        <v>430</v>
      </c>
      <c r="W95">
        <v>6837</v>
      </c>
      <c r="X95" s="53" t="s">
        <v>251</v>
      </c>
      <c r="Y95" s="63">
        <v>8.3333333333333301E-2</v>
      </c>
      <c r="Z95" s="53" t="s">
        <v>431</v>
      </c>
      <c r="AA95" t="s">
        <v>998</v>
      </c>
      <c r="AB95" s="53" t="s">
        <v>430</v>
      </c>
      <c r="AC95" s="54">
        <v>5076</v>
      </c>
      <c r="AD95" t="s">
        <v>253</v>
      </c>
      <c r="AF95" t="s">
        <v>245</v>
      </c>
      <c r="AG95" t="s">
        <v>1487</v>
      </c>
      <c r="AH95" t="s">
        <v>865</v>
      </c>
      <c r="AI95">
        <v>6617</v>
      </c>
      <c r="AJ95" s="53" t="s">
        <v>251</v>
      </c>
      <c r="AK95" s="56">
        <v>4424167500633010</v>
      </c>
      <c r="AL95" s="53" t="s">
        <v>432</v>
      </c>
    </row>
    <row r="96" spans="1:38" x14ac:dyDescent="0.25">
      <c r="A96" t="s">
        <v>245</v>
      </c>
      <c r="B96" t="s">
        <v>1136</v>
      </c>
      <c r="C96" t="s">
        <v>865</v>
      </c>
      <c r="D96">
        <v>6827</v>
      </c>
      <c r="E96" s="53" t="s">
        <v>251</v>
      </c>
      <c r="F96" t="s">
        <v>1147</v>
      </c>
      <c r="G96" s="53" t="s">
        <v>431</v>
      </c>
      <c r="H96" t="s">
        <v>1180</v>
      </c>
      <c r="I96" s="53" t="s">
        <v>431</v>
      </c>
      <c r="J96" s="57">
        <v>40955</v>
      </c>
      <c r="K96" s="53" t="s">
        <v>431</v>
      </c>
      <c r="L96" s="57">
        <f t="shared" si="1"/>
        <v>41165</v>
      </c>
      <c r="M96" s="53" t="s">
        <v>430</v>
      </c>
      <c r="N96">
        <v>5079</v>
      </c>
      <c r="O96" t="s">
        <v>253</v>
      </c>
      <c r="P96" t="s">
        <v>245</v>
      </c>
      <c r="Q96" t="s">
        <v>1183</v>
      </c>
      <c r="R96" t="s">
        <v>865</v>
      </c>
      <c r="S96">
        <v>1</v>
      </c>
      <c r="T96" t="s">
        <v>251</v>
      </c>
      <c r="U96" s="63">
        <v>1.5104166666666601</v>
      </c>
      <c r="V96" s="53" t="s">
        <v>430</v>
      </c>
      <c r="W96">
        <v>6827</v>
      </c>
      <c r="X96" s="53" t="s">
        <v>251</v>
      </c>
      <c r="Y96" s="63">
        <v>2.0833333333333332E-2</v>
      </c>
      <c r="Z96" s="53" t="s">
        <v>431</v>
      </c>
      <c r="AA96" t="s">
        <v>999</v>
      </c>
      <c r="AB96" s="53" t="s">
        <v>430</v>
      </c>
      <c r="AC96">
        <v>5079</v>
      </c>
      <c r="AD96" t="s">
        <v>253</v>
      </c>
      <c r="AF96" t="s">
        <v>245</v>
      </c>
      <c r="AG96" t="s">
        <v>1487</v>
      </c>
      <c r="AH96" t="s">
        <v>865</v>
      </c>
      <c r="AI96">
        <v>6827</v>
      </c>
      <c r="AJ96" s="53" t="s">
        <v>251</v>
      </c>
      <c r="AK96" s="56">
        <v>4424168323242230</v>
      </c>
      <c r="AL96" s="53" t="s">
        <v>432</v>
      </c>
    </row>
    <row r="97" spans="1:38" x14ac:dyDescent="0.25">
      <c r="A97" t="s">
        <v>245</v>
      </c>
      <c r="B97" t="s">
        <v>1136</v>
      </c>
      <c r="C97" t="s">
        <v>865</v>
      </c>
      <c r="D97">
        <v>6817</v>
      </c>
      <c r="E97" s="53" t="s">
        <v>251</v>
      </c>
      <c r="F97" t="s">
        <v>1148</v>
      </c>
      <c r="G97" s="53" t="s">
        <v>431</v>
      </c>
      <c r="H97" t="s">
        <v>1181</v>
      </c>
      <c r="I97" s="53" t="s">
        <v>431</v>
      </c>
      <c r="J97" s="57">
        <v>40939</v>
      </c>
      <c r="K97" s="53" t="s">
        <v>431</v>
      </c>
      <c r="L97" s="57">
        <f t="shared" si="1"/>
        <v>41149</v>
      </c>
      <c r="M97" s="53" t="s">
        <v>430</v>
      </c>
      <c r="N97" s="54">
        <v>5082</v>
      </c>
      <c r="O97" t="s">
        <v>253</v>
      </c>
      <c r="P97" t="s">
        <v>245</v>
      </c>
      <c r="Q97" t="s">
        <v>1183</v>
      </c>
      <c r="R97" t="s">
        <v>865</v>
      </c>
      <c r="S97">
        <v>1</v>
      </c>
      <c r="T97" t="s">
        <v>251</v>
      </c>
      <c r="U97" s="63">
        <v>1.5208333333333299</v>
      </c>
      <c r="V97" s="53" t="s">
        <v>430</v>
      </c>
      <c r="W97">
        <v>6817</v>
      </c>
      <c r="X97" s="53" t="s">
        <v>251</v>
      </c>
      <c r="Y97" s="63">
        <v>2.0833333333333332E-2</v>
      </c>
      <c r="Z97" s="53" t="s">
        <v>431</v>
      </c>
      <c r="AA97" t="s">
        <v>1000</v>
      </c>
      <c r="AB97" s="53" t="s">
        <v>430</v>
      </c>
      <c r="AC97" s="54">
        <v>5082</v>
      </c>
      <c r="AD97" t="s">
        <v>253</v>
      </c>
      <c r="AF97" t="s">
        <v>245</v>
      </c>
      <c r="AG97" t="s">
        <v>1487</v>
      </c>
      <c r="AH97" t="s">
        <v>865</v>
      </c>
      <c r="AI97">
        <v>6817</v>
      </c>
      <c r="AJ97" s="53" t="s">
        <v>251</v>
      </c>
      <c r="AK97" s="56">
        <v>4424169145851450</v>
      </c>
      <c r="AL97" s="53" t="s">
        <v>432</v>
      </c>
    </row>
    <row r="98" spans="1:38" x14ac:dyDescent="0.25">
      <c r="A98" t="s">
        <v>245</v>
      </c>
      <c r="B98" t="s">
        <v>1136</v>
      </c>
      <c r="C98" t="s">
        <v>865</v>
      </c>
      <c r="D98">
        <v>6807</v>
      </c>
      <c r="E98" s="53" t="s">
        <v>251</v>
      </c>
      <c r="F98" t="s">
        <v>1149</v>
      </c>
      <c r="G98" s="53" t="s">
        <v>431</v>
      </c>
      <c r="H98" t="s">
        <v>1182</v>
      </c>
      <c r="I98" s="53" t="s">
        <v>431</v>
      </c>
      <c r="J98" s="57">
        <v>40923</v>
      </c>
      <c r="K98" s="53" t="s">
        <v>431</v>
      </c>
      <c r="L98" s="57">
        <f t="shared" si="1"/>
        <v>41133</v>
      </c>
      <c r="M98" s="53" t="s">
        <v>430</v>
      </c>
      <c r="N98">
        <v>5085</v>
      </c>
      <c r="O98" t="s">
        <v>253</v>
      </c>
      <c r="P98" t="s">
        <v>245</v>
      </c>
      <c r="Q98" t="s">
        <v>1183</v>
      </c>
      <c r="R98" t="s">
        <v>865</v>
      </c>
      <c r="S98">
        <v>2</v>
      </c>
      <c r="T98" t="s">
        <v>251</v>
      </c>
      <c r="U98" s="63">
        <v>1.53124999999999</v>
      </c>
      <c r="V98" s="53" t="s">
        <v>430</v>
      </c>
      <c r="W98">
        <v>6807</v>
      </c>
      <c r="X98" s="53" t="s">
        <v>251</v>
      </c>
      <c r="Y98" s="63">
        <v>3.125E-2</v>
      </c>
      <c r="Z98" s="53" t="s">
        <v>431</v>
      </c>
      <c r="AA98" t="s">
        <v>1001</v>
      </c>
      <c r="AB98" s="53" t="s">
        <v>430</v>
      </c>
      <c r="AC98">
        <v>5085</v>
      </c>
      <c r="AD98" t="s">
        <v>253</v>
      </c>
      <c r="AF98" t="s">
        <v>245</v>
      </c>
      <c r="AG98" t="s">
        <v>1487</v>
      </c>
      <c r="AH98" t="s">
        <v>865</v>
      </c>
      <c r="AI98">
        <v>6807</v>
      </c>
      <c r="AJ98" s="53" t="s">
        <v>251</v>
      </c>
      <c r="AK98" s="56">
        <v>4424169968460670</v>
      </c>
      <c r="AL98" s="53" t="s">
        <v>432</v>
      </c>
    </row>
    <row r="99" spans="1:38" x14ac:dyDescent="0.25">
      <c r="A99" t="s">
        <v>245</v>
      </c>
      <c r="B99" t="s">
        <v>1136</v>
      </c>
      <c r="C99" t="s">
        <v>865</v>
      </c>
      <c r="D99">
        <v>6797</v>
      </c>
      <c r="E99" s="53" t="s">
        <v>251</v>
      </c>
      <c r="F99" t="s">
        <v>1150</v>
      </c>
      <c r="G99" s="53" t="s">
        <v>431</v>
      </c>
      <c r="H99" t="s">
        <v>1176</v>
      </c>
      <c r="I99" s="53" t="s">
        <v>431</v>
      </c>
      <c r="J99" s="57">
        <v>40907</v>
      </c>
      <c r="K99" s="53" t="s">
        <v>431</v>
      </c>
      <c r="L99" s="57">
        <f t="shared" si="1"/>
        <v>41117</v>
      </c>
      <c r="M99" s="53" t="s">
        <v>430</v>
      </c>
      <c r="N99" s="54">
        <v>5088</v>
      </c>
      <c r="O99" t="s">
        <v>253</v>
      </c>
      <c r="P99" t="s">
        <v>245</v>
      </c>
      <c r="Q99" t="s">
        <v>1183</v>
      </c>
      <c r="R99" t="s">
        <v>865</v>
      </c>
      <c r="S99">
        <v>3</v>
      </c>
      <c r="T99" t="s">
        <v>251</v>
      </c>
      <c r="U99" s="63">
        <v>1.5416666666666601</v>
      </c>
      <c r="V99" s="53" t="s">
        <v>430</v>
      </c>
      <c r="W99">
        <v>6797</v>
      </c>
      <c r="X99" s="53" t="s">
        <v>251</v>
      </c>
      <c r="Y99" s="63">
        <v>4.1666666666666602E-2</v>
      </c>
      <c r="Z99" s="53" t="s">
        <v>431</v>
      </c>
      <c r="AA99" t="s">
        <v>994</v>
      </c>
      <c r="AB99" s="53" t="s">
        <v>430</v>
      </c>
      <c r="AC99" s="54">
        <v>5088</v>
      </c>
      <c r="AD99" t="s">
        <v>253</v>
      </c>
      <c r="AF99" t="s">
        <v>245</v>
      </c>
      <c r="AG99" t="s">
        <v>1487</v>
      </c>
      <c r="AH99" t="s">
        <v>865</v>
      </c>
      <c r="AI99">
        <v>6797</v>
      </c>
      <c r="AJ99" s="53" t="s">
        <v>251</v>
      </c>
      <c r="AK99" s="56">
        <v>4424170791069890</v>
      </c>
      <c r="AL99" s="53" t="s">
        <v>432</v>
      </c>
    </row>
    <row r="100" spans="1:38" x14ac:dyDescent="0.25">
      <c r="A100" t="s">
        <v>245</v>
      </c>
      <c r="B100" t="s">
        <v>1136</v>
      </c>
      <c r="C100" t="s">
        <v>865</v>
      </c>
      <c r="D100">
        <v>6787</v>
      </c>
      <c r="E100" s="53" t="s">
        <v>251</v>
      </c>
      <c r="F100" t="s">
        <v>1165</v>
      </c>
      <c r="G100" s="53" t="s">
        <v>431</v>
      </c>
      <c r="H100" t="s">
        <v>1177</v>
      </c>
      <c r="I100" s="53" t="s">
        <v>431</v>
      </c>
      <c r="J100" s="57">
        <v>40891</v>
      </c>
      <c r="K100" s="53" t="s">
        <v>431</v>
      </c>
      <c r="L100" s="57">
        <f t="shared" si="1"/>
        <v>41101</v>
      </c>
      <c r="M100" s="53" t="s">
        <v>430</v>
      </c>
      <c r="N100">
        <v>5091</v>
      </c>
      <c r="O100" t="s">
        <v>253</v>
      </c>
      <c r="P100" t="s">
        <v>245</v>
      </c>
      <c r="Q100" t="s">
        <v>1183</v>
      </c>
      <c r="R100" t="s">
        <v>865</v>
      </c>
      <c r="S100">
        <v>4</v>
      </c>
      <c r="T100" t="s">
        <v>251</v>
      </c>
      <c r="U100" s="63">
        <v>1.5520833333333299</v>
      </c>
      <c r="V100" s="53" t="s">
        <v>430</v>
      </c>
      <c r="W100">
        <v>6787</v>
      </c>
      <c r="X100" s="53" t="s">
        <v>251</v>
      </c>
      <c r="Y100" s="63">
        <v>5.2083333333333301E-2</v>
      </c>
      <c r="Z100" s="53" t="s">
        <v>431</v>
      </c>
      <c r="AA100" t="s">
        <v>988</v>
      </c>
      <c r="AB100" s="53" t="s">
        <v>430</v>
      </c>
      <c r="AC100">
        <v>5091</v>
      </c>
      <c r="AD100" t="s">
        <v>253</v>
      </c>
      <c r="AF100" t="s">
        <v>245</v>
      </c>
      <c r="AG100" t="s">
        <v>1487</v>
      </c>
      <c r="AH100" t="s">
        <v>865</v>
      </c>
      <c r="AI100">
        <v>6787</v>
      </c>
      <c r="AJ100" s="53" t="s">
        <v>251</v>
      </c>
      <c r="AK100" s="56">
        <v>4424171613679110</v>
      </c>
      <c r="AL100" s="53" t="s">
        <v>432</v>
      </c>
    </row>
    <row r="101" spans="1:38" x14ac:dyDescent="0.25">
      <c r="A101" t="s">
        <v>245</v>
      </c>
      <c r="B101" t="s">
        <v>1136</v>
      </c>
      <c r="C101" t="s">
        <v>865</v>
      </c>
      <c r="D101">
        <v>6777</v>
      </c>
      <c r="E101" s="53" t="s">
        <v>251</v>
      </c>
      <c r="F101" t="s">
        <v>1166</v>
      </c>
      <c r="G101" s="53" t="s">
        <v>431</v>
      </c>
      <c r="H101" t="s">
        <v>1178</v>
      </c>
      <c r="I101" s="53" t="s">
        <v>431</v>
      </c>
      <c r="J101" s="57">
        <v>40875</v>
      </c>
      <c r="K101" s="53" t="s">
        <v>431</v>
      </c>
      <c r="L101" s="57">
        <f t="shared" si="1"/>
        <v>41085</v>
      </c>
      <c r="M101" s="53" t="s">
        <v>430</v>
      </c>
      <c r="N101" s="54">
        <v>5094</v>
      </c>
      <c r="O101" t="s">
        <v>253</v>
      </c>
      <c r="P101" t="s">
        <v>245</v>
      </c>
      <c r="Q101" t="s">
        <v>1183</v>
      </c>
      <c r="R101" t="s">
        <v>865</v>
      </c>
      <c r="S101">
        <v>5</v>
      </c>
      <c r="T101" t="s">
        <v>251</v>
      </c>
      <c r="U101" s="63">
        <v>1.56249999999999</v>
      </c>
      <c r="V101" s="53" t="s">
        <v>430</v>
      </c>
      <c r="W101">
        <v>6777</v>
      </c>
      <c r="X101" s="53" t="s">
        <v>251</v>
      </c>
      <c r="Y101" s="63">
        <v>6.25E-2</v>
      </c>
      <c r="Z101" s="53" t="s">
        <v>431</v>
      </c>
      <c r="AA101" t="s">
        <v>989</v>
      </c>
      <c r="AB101" s="53" t="s">
        <v>430</v>
      </c>
      <c r="AC101" s="54">
        <v>5094</v>
      </c>
      <c r="AD101" t="s">
        <v>253</v>
      </c>
      <c r="AF101" t="s">
        <v>245</v>
      </c>
      <c r="AG101" t="s">
        <v>1487</v>
      </c>
      <c r="AH101" t="s">
        <v>865</v>
      </c>
      <c r="AI101">
        <v>6777</v>
      </c>
      <c r="AJ101" s="53" t="s">
        <v>251</v>
      </c>
      <c r="AK101" s="56">
        <v>4424172436288330</v>
      </c>
      <c r="AL101" s="53" t="s">
        <v>432</v>
      </c>
    </row>
    <row r="102" spans="1:38" x14ac:dyDescent="0.25">
      <c r="A102" t="s">
        <v>245</v>
      </c>
      <c r="B102" t="s">
        <v>1136</v>
      </c>
      <c r="C102" t="s">
        <v>865</v>
      </c>
      <c r="D102">
        <v>6767</v>
      </c>
      <c r="E102" s="53" t="s">
        <v>251</v>
      </c>
      <c r="F102" t="s">
        <v>1167</v>
      </c>
      <c r="G102" s="53" t="s">
        <v>431</v>
      </c>
      <c r="H102" t="s">
        <v>1179</v>
      </c>
      <c r="I102" s="53" t="s">
        <v>431</v>
      </c>
      <c r="J102" s="57">
        <v>40859</v>
      </c>
      <c r="K102" s="53" t="s">
        <v>431</v>
      </c>
      <c r="L102" s="57">
        <f t="shared" si="1"/>
        <v>41069</v>
      </c>
      <c r="M102" s="53" t="s">
        <v>430</v>
      </c>
      <c r="N102">
        <v>5097</v>
      </c>
      <c r="O102" t="s">
        <v>253</v>
      </c>
      <c r="P102" t="s">
        <v>245</v>
      </c>
      <c r="Q102" t="s">
        <v>1183</v>
      </c>
      <c r="R102" t="s">
        <v>865</v>
      </c>
      <c r="S102">
        <v>6</v>
      </c>
      <c r="T102" t="s">
        <v>251</v>
      </c>
      <c r="U102" s="63">
        <v>1.5729166666666601</v>
      </c>
      <c r="V102" s="53" t="s">
        <v>430</v>
      </c>
      <c r="W102">
        <v>6767</v>
      </c>
      <c r="X102" s="53" t="s">
        <v>251</v>
      </c>
      <c r="Y102" s="63">
        <v>7.2916666666666602E-2</v>
      </c>
      <c r="Z102" s="53" t="s">
        <v>431</v>
      </c>
      <c r="AA102" t="s">
        <v>990</v>
      </c>
      <c r="AB102" s="53" t="s">
        <v>430</v>
      </c>
      <c r="AC102">
        <v>5097</v>
      </c>
      <c r="AD102" t="s">
        <v>253</v>
      </c>
      <c r="AF102" t="s">
        <v>245</v>
      </c>
      <c r="AG102" t="s">
        <v>1487</v>
      </c>
      <c r="AH102" t="s">
        <v>865</v>
      </c>
      <c r="AI102">
        <v>6767</v>
      </c>
      <c r="AJ102" s="53" t="s">
        <v>251</v>
      </c>
      <c r="AK102" s="56">
        <v>4424173258897550</v>
      </c>
      <c r="AL102" s="53" t="s">
        <v>432</v>
      </c>
    </row>
    <row r="103" spans="1:38" x14ac:dyDescent="0.25">
      <c r="A103" t="s">
        <v>245</v>
      </c>
      <c r="B103" t="s">
        <v>1136</v>
      </c>
      <c r="C103" t="s">
        <v>865</v>
      </c>
      <c r="D103">
        <v>6757</v>
      </c>
      <c r="E103" s="53" t="s">
        <v>251</v>
      </c>
      <c r="F103" t="s">
        <v>1168</v>
      </c>
      <c r="G103" s="53" t="s">
        <v>431</v>
      </c>
      <c r="H103" t="s">
        <v>1180</v>
      </c>
      <c r="I103" s="53" t="s">
        <v>431</v>
      </c>
      <c r="J103" s="57">
        <v>40843</v>
      </c>
      <c r="K103" s="53" t="s">
        <v>431</v>
      </c>
      <c r="L103" s="57">
        <f t="shared" si="1"/>
        <v>41053</v>
      </c>
      <c r="M103" s="53" t="s">
        <v>430</v>
      </c>
      <c r="N103" s="54">
        <v>5100</v>
      </c>
      <c r="O103" t="s">
        <v>253</v>
      </c>
      <c r="P103" t="s">
        <v>245</v>
      </c>
      <c r="Q103" t="s">
        <v>1183</v>
      </c>
      <c r="R103" t="s">
        <v>865</v>
      </c>
      <c r="S103">
        <v>7</v>
      </c>
      <c r="T103" t="s">
        <v>251</v>
      </c>
      <c r="U103" s="63">
        <v>1.5833333333333299</v>
      </c>
      <c r="V103" s="53" t="s">
        <v>430</v>
      </c>
      <c r="W103">
        <v>6757</v>
      </c>
      <c r="X103" s="53" t="s">
        <v>251</v>
      </c>
      <c r="Y103" s="63">
        <v>8.3333333333333301E-2</v>
      </c>
      <c r="Z103" s="53" t="s">
        <v>431</v>
      </c>
      <c r="AA103" t="s">
        <v>991</v>
      </c>
      <c r="AB103" s="53" t="s">
        <v>430</v>
      </c>
      <c r="AC103" s="54">
        <v>5100</v>
      </c>
      <c r="AD103" t="s">
        <v>253</v>
      </c>
      <c r="AF103" t="s">
        <v>245</v>
      </c>
      <c r="AG103" t="s">
        <v>1487</v>
      </c>
      <c r="AH103" t="s">
        <v>865</v>
      </c>
      <c r="AI103">
        <v>6957</v>
      </c>
      <c r="AJ103" s="53" t="s">
        <v>251</v>
      </c>
      <c r="AK103" s="56">
        <v>4424174081506770</v>
      </c>
      <c r="AL103" s="53" t="s">
        <v>432</v>
      </c>
    </row>
    <row r="104" spans="1:38" x14ac:dyDescent="0.25">
      <c r="A104" t="s">
        <v>245</v>
      </c>
      <c r="B104" t="s">
        <v>1136</v>
      </c>
      <c r="C104" t="s">
        <v>865</v>
      </c>
      <c r="D104">
        <v>6747</v>
      </c>
      <c r="E104" s="53" t="s">
        <v>251</v>
      </c>
      <c r="F104" t="s">
        <v>1169</v>
      </c>
      <c r="G104" s="53" t="s">
        <v>431</v>
      </c>
      <c r="H104" t="s">
        <v>1181</v>
      </c>
      <c r="I104" s="53" t="s">
        <v>431</v>
      </c>
      <c r="J104" s="57">
        <v>40827</v>
      </c>
      <c r="K104" s="53" t="s">
        <v>431</v>
      </c>
      <c r="L104" s="57">
        <f t="shared" si="1"/>
        <v>41037</v>
      </c>
      <c r="M104" s="53" t="s">
        <v>430</v>
      </c>
      <c r="N104">
        <v>5103</v>
      </c>
      <c r="O104" t="s">
        <v>253</v>
      </c>
      <c r="P104" t="s">
        <v>245</v>
      </c>
      <c r="Q104" t="s">
        <v>1183</v>
      </c>
      <c r="R104" t="s">
        <v>865</v>
      </c>
      <c r="S104">
        <v>1</v>
      </c>
      <c r="T104" t="s">
        <v>251</v>
      </c>
      <c r="U104" s="63">
        <v>1.59374999999999</v>
      </c>
      <c r="V104" s="53" t="s">
        <v>430</v>
      </c>
      <c r="W104">
        <v>6747</v>
      </c>
      <c r="X104" s="53" t="s">
        <v>251</v>
      </c>
      <c r="Y104" s="63">
        <v>2.0833333333333332E-2</v>
      </c>
      <c r="Z104" s="53" t="s">
        <v>431</v>
      </c>
      <c r="AA104" t="s">
        <v>992</v>
      </c>
      <c r="AB104" s="53" t="s">
        <v>430</v>
      </c>
      <c r="AC104">
        <v>5103</v>
      </c>
      <c r="AD104" t="s">
        <v>253</v>
      </c>
      <c r="AF104" t="s">
        <v>245</v>
      </c>
      <c r="AG104" t="s">
        <v>1487</v>
      </c>
      <c r="AH104" t="s">
        <v>865</v>
      </c>
      <c r="AI104">
        <v>6947</v>
      </c>
      <c r="AJ104" s="53" t="s">
        <v>251</v>
      </c>
      <c r="AK104" s="56">
        <v>4424174904115990</v>
      </c>
      <c r="AL104" s="53" t="s">
        <v>432</v>
      </c>
    </row>
    <row r="105" spans="1:38" x14ac:dyDescent="0.25">
      <c r="A105" t="s">
        <v>245</v>
      </c>
      <c r="B105" t="s">
        <v>1136</v>
      </c>
      <c r="C105" t="s">
        <v>865</v>
      </c>
      <c r="D105">
        <v>6737</v>
      </c>
      <c r="E105" s="53" t="s">
        <v>251</v>
      </c>
      <c r="F105" t="s">
        <v>1170</v>
      </c>
      <c r="G105" s="53" t="s">
        <v>431</v>
      </c>
      <c r="H105" t="s">
        <v>1182</v>
      </c>
      <c r="I105" s="53" t="s">
        <v>431</v>
      </c>
      <c r="J105" s="57">
        <v>40811</v>
      </c>
      <c r="K105" s="53" t="s">
        <v>431</v>
      </c>
      <c r="L105" s="57">
        <f t="shared" si="1"/>
        <v>41021</v>
      </c>
      <c r="M105" s="53" t="s">
        <v>430</v>
      </c>
      <c r="N105" s="54">
        <v>5106</v>
      </c>
      <c r="O105" t="s">
        <v>253</v>
      </c>
      <c r="P105" t="s">
        <v>245</v>
      </c>
      <c r="Q105" t="s">
        <v>1183</v>
      </c>
      <c r="R105" t="s">
        <v>865</v>
      </c>
      <c r="S105">
        <v>1</v>
      </c>
      <c r="T105" t="s">
        <v>251</v>
      </c>
      <c r="U105" s="63">
        <v>1.6041666666666601</v>
      </c>
      <c r="V105" s="53" t="s">
        <v>430</v>
      </c>
      <c r="W105">
        <v>6737</v>
      </c>
      <c r="X105" s="53" t="s">
        <v>251</v>
      </c>
      <c r="Y105" s="63">
        <v>2.0833333333333332E-2</v>
      </c>
      <c r="Z105" s="53" t="s">
        <v>431</v>
      </c>
      <c r="AA105" t="s">
        <v>993</v>
      </c>
      <c r="AB105" s="53" t="s">
        <v>430</v>
      </c>
      <c r="AC105" s="54">
        <v>5106</v>
      </c>
      <c r="AD105" t="s">
        <v>253</v>
      </c>
      <c r="AF105" t="s">
        <v>245</v>
      </c>
      <c r="AG105" t="s">
        <v>1487</v>
      </c>
      <c r="AH105" t="s">
        <v>865</v>
      </c>
      <c r="AI105">
        <v>6937</v>
      </c>
      <c r="AJ105" s="53" t="s">
        <v>251</v>
      </c>
      <c r="AK105" s="56">
        <v>4424175726725210</v>
      </c>
      <c r="AL105" s="53" t="s">
        <v>432</v>
      </c>
    </row>
    <row r="106" spans="1:38" x14ac:dyDescent="0.25">
      <c r="A106" t="s">
        <v>245</v>
      </c>
      <c r="B106" t="s">
        <v>1136</v>
      </c>
      <c r="C106" t="s">
        <v>865</v>
      </c>
      <c r="D106">
        <v>6727</v>
      </c>
      <c r="E106" s="53" t="s">
        <v>251</v>
      </c>
      <c r="F106" t="s">
        <v>1171</v>
      </c>
      <c r="G106" s="53" t="s">
        <v>431</v>
      </c>
      <c r="H106" t="s">
        <v>1176</v>
      </c>
      <c r="I106" s="53" t="s">
        <v>431</v>
      </c>
      <c r="J106" s="57">
        <v>40795</v>
      </c>
      <c r="K106" s="53" t="s">
        <v>431</v>
      </c>
      <c r="L106" s="57">
        <f t="shared" si="1"/>
        <v>41005</v>
      </c>
      <c r="M106" s="53" t="s">
        <v>430</v>
      </c>
      <c r="N106">
        <v>5109</v>
      </c>
      <c r="O106" t="s">
        <v>253</v>
      </c>
      <c r="P106" t="s">
        <v>245</v>
      </c>
      <c r="Q106" t="s">
        <v>1183</v>
      </c>
      <c r="R106" t="s">
        <v>865</v>
      </c>
      <c r="S106">
        <v>2</v>
      </c>
      <c r="T106" t="s">
        <v>251</v>
      </c>
      <c r="U106" s="63">
        <v>1.6145833333333299</v>
      </c>
      <c r="V106" s="53" t="s">
        <v>430</v>
      </c>
      <c r="W106">
        <v>6727</v>
      </c>
      <c r="X106" s="53" t="s">
        <v>251</v>
      </c>
      <c r="Y106" s="63">
        <v>3.125E-2</v>
      </c>
      <c r="Z106" s="53" t="s">
        <v>431</v>
      </c>
      <c r="AA106" t="s">
        <v>995</v>
      </c>
      <c r="AB106" s="53" t="s">
        <v>430</v>
      </c>
      <c r="AC106">
        <v>5109</v>
      </c>
      <c r="AD106" t="s">
        <v>253</v>
      </c>
      <c r="AF106" t="s">
        <v>245</v>
      </c>
      <c r="AG106" t="s">
        <v>1487</v>
      </c>
      <c r="AH106" t="s">
        <v>865</v>
      </c>
      <c r="AI106">
        <v>6927</v>
      </c>
      <c r="AJ106" s="53" t="s">
        <v>251</v>
      </c>
      <c r="AK106" s="56">
        <v>4424176549334430</v>
      </c>
      <c r="AL106" s="53" t="s">
        <v>432</v>
      </c>
    </row>
    <row r="107" spans="1:38" x14ac:dyDescent="0.25">
      <c r="A107" t="s">
        <v>245</v>
      </c>
      <c r="B107" t="s">
        <v>1136</v>
      </c>
      <c r="C107" t="s">
        <v>865</v>
      </c>
      <c r="D107">
        <v>6717</v>
      </c>
      <c r="E107" s="53" t="s">
        <v>251</v>
      </c>
      <c r="F107" t="s">
        <v>1172</v>
      </c>
      <c r="G107" s="53" t="s">
        <v>431</v>
      </c>
      <c r="H107" t="s">
        <v>1177</v>
      </c>
      <c r="I107" s="53" t="s">
        <v>431</v>
      </c>
      <c r="J107" s="57">
        <v>40779</v>
      </c>
      <c r="K107" s="53" t="s">
        <v>431</v>
      </c>
      <c r="L107" s="57">
        <f t="shared" si="1"/>
        <v>40989</v>
      </c>
      <c r="M107" s="53" t="s">
        <v>430</v>
      </c>
      <c r="N107" s="54">
        <v>5112</v>
      </c>
      <c r="O107" t="s">
        <v>253</v>
      </c>
      <c r="P107" t="s">
        <v>245</v>
      </c>
      <c r="Q107" t="s">
        <v>1183</v>
      </c>
      <c r="R107" t="s">
        <v>865</v>
      </c>
      <c r="S107">
        <v>3</v>
      </c>
      <c r="T107" t="s">
        <v>251</v>
      </c>
      <c r="U107" s="63">
        <v>1.62499999999999</v>
      </c>
      <c r="V107" s="53" t="s">
        <v>430</v>
      </c>
      <c r="W107">
        <v>6717</v>
      </c>
      <c r="X107" s="53" t="s">
        <v>251</v>
      </c>
      <c r="Y107" s="63">
        <v>4.1666666666666602E-2</v>
      </c>
      <c r="Z107" s="53" t="s">
        <v>431</v>
      </c>
      <c r="AA107" t="s">
        <v>996</v>
      </c>
      <c r="AB107" s="53" t="s">
        <v>430</v>
      </c>
      <c r="AC107" s="54">
        <v>5112</v>
      </c>
      <c r="AD107" t="s">
        <v>253</v>
      </c>
      <c r="AF107" t="s">
        <v>245</v>
      </c>
      <c r="AG107" t="s">
        <v>1487</v>
      </c>
      <c r="AH107" t="s">
        <v>865</v>
      </c>
      <c r="AI107">
        <v>6717</v>
      </c>
      <c r="AJ107" s="53" t="s">
        <v>251</v>
      </c>
      <c r="AK107" s="56">
        <v>4424177371943650</v>
      </c>
      <c r="AL107" s="53" t="s">
        <v>432</v>
      </c>
    </row>
    <row r="108" spans="1:38" x14ac:dyDescent="0.25">
      <c r="A108" t="s">
        <v>245</v>
      </c>
      <c r="B108" t="s">
        <v>1136</v>
      </c>
      <c r="C108" t="s">
        <v>865</v>
      </c>
      <c r="D108">
        <v>6707</v>
      </c>
      <c r="E108" s="53" t="s">
        <v>251</v>
      </c>
      <c r="F108" t="s">
        <v>1173</v>
      </c>
      <c r="G108" s="53" t="s">
        <v>431</v>
      </c>
      <c r="H108" t="s">
        <v>1178</v>
      </c>
      <c r="I108" s="53" t="s">
        <v>431</v>
      </c>
      <c r="J108" s="57">
        <v>40763</v>
      </c>
      <c r="K108" s="53" t="s">
        <v>431</v>
      </c>
      <c r="L108" s="57">
        <f t="shared" si="1"/>
        <v>40973</v>
      </c>
      <c r="M108" s="53" t="s">
        <v>430</v>
      </c>
      <c r="N108">
        <v>5115</v>
      </c>
      <c r="O108" t="s">
        <v>253</v>
      </c>
      <c r="P108" t="s">
        <v>245</v>
      </c>
      <c r="Q108" t="s">
        <v>1183</v>
      </c>
      <c r="R108" t="s">
        <v>865</v>
      </c>
      <c r="S108">
        <v>4</v>
      </c>
      <c r="T108" t="s">
        <v>251</v>
      </c>
      <c r="U108" s="63">
        <v>1.6354166666666601</v>
      </c>
      <c r="V108" s="53" t="s">
        <v>430</v>
      </c>
      <c r="W108">
        <v>6707</v>
      </c>
      <c r="X108" s="53" t="s">
        <v>251</v>
      </c>
      <c r="Y108" s="63">
        <v>5.2083333333333301E-2</v>
      </c>
      <c r="Z108" s="53" t="s">
        <v>431</v>
      </c>
      <c r="AA108" t="s">
        <v>997</v>
      </c>
      <c r="AB108" s="53" t="s">
        <v>430</v>
      </c>
      <c r="AC108">
        <v>5115</v>
      </c>
      <c r="AD108" t="s">
        <v>253</v>
      </c>
      <c r="AF108" t="s">
        <v>245</v>
      </c>
      <c r="AG108" t="s">
        <v>1487</v>
      </c>
      <c r="AH108" t="s">
        <v>865</v>
      </c>
      <c r="AI108">
        <v>6707</v>
      </c>
      <c r="AJ108" s="53" t="s">
        <v>251</v>
      </c>
      <c r="AK108" s="56">
        <v>4424178194552870</v>
      </c>
      <c r="AL108" s="53" t="s">
        <v>432</v>
      </c>
    </row>
    <row r="109" spans="1:38" x14ac:dyDescent="0.25">
      <c r="A109" t="s">
        <v>245</v>
      </c>
      <c r="B109" t="s">
        <v>1136</v>
      </c>
      <c r="C109" t="s">
        <v>865</v>
      </c>
      <c r="D109">
        <v>6697</v>
      </c>
      <c r="E109" s="53" t="s">
        <v>251</v>
      </c>
      <c r="F109" t="s">
        <v>1174</v>
      </c>
      <c r="G109" s="53" t="s">
        <v>431</v>
      </c>
      <c r="H109" t="s">
        <v>1179</v>
      </c>
      <c r="I109" s="53" t="s">
        <v>431</v>
      </c>
      <c r="J109" s="57">
        <v>40747</v>
      </c>
      <c r="K109" s="53" t="s">
        <v>431</v>
      </c>
      <c r="L109" s="57">
        <f t="shared" si="1"/>
        <v>40957</v>
      </c>
      <c r="M109" s="53" t="s">
        <v>430</v>
      </c>
      <c r="N109" s="54">
        <v>5118</v>
      </c>
      <c r="O109" t="s">
        <v>253</v>
      </c>
      <c r="P109" t="s">
        <v>245</v>
      </c>
      <c r="Q109" t="s">
        <v>1183</v>
      </c>
      <c r="R109" t="s">
        <v>865</v>
      </c>
      <c r="S109">
        <v>5</v>
      </c>
      <c r="T109" t="s">
        <v>251</v>
      </c>
      <c r="U109" s="63">
        <v>1.6458333333333299</v>
      </c>
      <c r="V109" s="53" t="s">
        <v>430</v>
      </c>
      <c r="W109">
        <v>6697</v>
      </c>
      <c r="X109" s="53" t="s">
        <v>251</v>
      </c>
      <c r="Y109" s="63">
        <v>6.25E-2</v>
      </c>
      <c r="Z109" s="53" t="s">
        <v>431</v>
      </c>
      <c r="AA109" t="s">
        <v>1002</v>
      </c>
      <c r="AB109" s="53" t="s">
        <v>430</v>
      </c>
      <c r="AC109" s="54">
        <v>5118</v>
      </c>
      <c r="AD109" t="s">
        <v>253</v>
      </c>
      <c r="AF109" t="s">
        <v>245</v>
      </c>
      <c r="AG109" t="s">
        <v>1487</v>
      </c>
      <c r="AH109" t="s">
        <v>865</v>
      </c>
      <c r="AI109">
        <v>6697</v>
      </c>
      <c r="AJ109" s="53" t="s">
        <v>251</v>
      </c>
      <c r="AK109" s="56">
        <v>4424179017162090</v>
      </c>
      <c r="AL109" s="53" t="s">
        <v>432</v>
      </c>
    </row>
    <row r="110" spans="1:38" x14ac:dyDescent="0.25">
      <c r="A110" t="s">
        <v>245</v>
      </c>
      <c r="B110" t="s">
        <v>1136</v>
      </c>
      <c r="C110" t="s">
        <v>865</v>
      </c>
      <c r="D110">
        <v>6687</v>
      </c>
      <c r="E110" s="53" t="s">
        <v>251</v>
      </c>
      <c r="F110" t="s">
        <v>1175</v>
      </c>
      <c r="G110" s="53" t="s">
        <v>431</v>
      </c>
      <c r="H110" t="s">
        <v>1180</v>
      </c>
      <c r="I110" s="53" t="s">
        <v>431</v>
      </c>
      <c r="J110" s="57">
        <v>40731</v>
      </c>
      <c r="K110" s="53" t="s">
        <v>431</v>
      </c>
      <c r="L110" s="57">
        <f t="shared" si="1"/>
        <v>40941</v>
      </c>
      <c r="M110" s="53" t="s">
        <v>430</v>
      </c>
      <c r="N110">
        <v>5121</v>
      </c>
      <c r="O110" t="s">
        <v>253</v>
      </c>
      <c r="P110" t="s">
        <v>245</v>
      </c>
      <c r="Q110" t="s">
        <v>1183</v>
      </c>
      <c r="R110" t="s">
        <v>865</v>
      </c>
      <c r="S110">
        <v>6</v>
      </c>
      <c r="T110" t="s">
        <v>251</v>
      </c>
      <c r="U110" s="63">
        <v>1.65624999999999</v>
      </c>
      <c r="V110" s="53" t="s">
        <v>430</v>
      </c>
      <c r="W110">
        <v>6687</v>
      </c>
      <c r="X110" s="53" t="s">
        <v>251</v>
      </c>
      <c r="Y110" s="63">
        <v>7.2916666666666602E-2</v>
      </c>
      <c r="Z110" s="53" t="s">
        <v>431</v>
      </c>
      <c r="AA110" t="s">
        <v>999</v>
      </c>
      <c r="AB110" s="53" t="s">
        <v>430</v>
      </c>
      <c r="AC110">
        <v>5121</v>
      </c>
      <c r="AD110" t="s">
        <v>253</v>
      </c>
      <c r="AF110" t="s">
        <v>245</v>
      </c>
      <c r="AG110" t="s">
        <v>1487</v>
      </c>
      <c r="AH110" t="s">
        <v>865</v>
      </c>
      <c r="AI110">
        <v>6687</v>
      </c>
      <c r="AJ110" s="53" t="s">
        <v>251</v>
      </c>
      <c r="AK110" s="56">
        <v>4424179839771310</v>
      </c>
      <c r="AL110" s="53" t="s">
        <v>432</v>
      </c>
    </row>
    <row r="111" spans="1:38" x14ac:dyDescent="0.25">
      <c r="A111" t="s">
        <v>245</v>
      </c>
      <c r="B111" t="s">
        <v>1136</v>
      </c>
      <c r="C111" t="s">
        <v>865</v>
      </c>
      <c r="D111">
        <v>6677</v>
      </c>
      <c r="E111" s="53" t="s">
        <v>251</v>
      </c>
      <c r="F111" t="s">
        <v>1144</v>
      </c>
      <c r="G111" s="53" t="s">
        <v>431</v>
      </c>
      <c r="H111" t="s">
        <v>1181</v>
      </c>
      <c r="I111" s="53" t="s">
        <v>431</v>
      </c>
      <c r="J111" s="57">
        <v>40715</v>
      </c>
      <c r="K111" s="53" t="s">
        <v>431</v>
      </c>
      <c r="L111" s="57">
        <f t="shared" si="1"/>
        <v>40925</v>
      </c>
      <c r="M111" s="53" t="s">
        <v>430</v>
      </c>
      <c r="N111" s="54">
        <v>5124</v>
      </c>
      <c r="O111" t="s">
        <v>253</v>
      </c>
      <c r="P111" t="s">
        <v>245</v>
      </c>
      <c r="Q111" t="s">
        <v>1183</v>
      </c>
      <c r="R111" t="s">
        <v>865</v>
      </c>
      <c r="S111">
        <v>7</v>
      </c>
      <c r="T111" t="s">
        <v>251</v>
      </c>
      <c r="U111" s="63">
        <v>1.6666666666666601</v>
      </c>
      <c r="V111" s="53" t="s">
        <v>430</v>
      </c>
      <c r="W111">
        <v>6677</v>
      </c>
      <c r="X111" s="53" t="s">
        <v>251</v>
      </c>
      <c r="Y111" s="63">
        <v>8.3333333333333301E-2</v>
      </c>
      <c r="Z111" s="53" t="s">
        <v>431</v>
      </c>
      <c r="AA111" t="s">
        <v>1000</v>
      </c>
      <c r="AB111" s="53" t="s">
        <v>430</v>
      </c>
      <c r="AC111" s="54">
        <v>5124</v>
      </c>
      <c r="AD111" t="s">
        <v>253</v>
      </c>
      <c r="AF111" t="s">
        <v>245</v>
      </c>
      <c r="AG111" t="s">
        <v>1487</v>
      </c>
      <c r="AH111" t="s">
        <v>865</v>
      </c>
      <c r="AI111">
        <v>6677</v>
      </c>
      <c r="AJ111" s="53" t="s">
        <v>251</v>
      </c>
      <c r="AK111" s="56">
        <v>4424180662380530</v>
      </c>
      <c r="AL111" s="53" t="s">
        <v>432</v>
      </c>
    </row>
    <row r="112" spans="1:38" x14ac:dyDescent="0.25">
      <c r="A112" t="s">
        <v>245</v>
      </c>
      <c r="B112" t="s">
        <v>1136</v>
      </c>
      <c r="C112" t="s">
        <v>865</v>
      </c>
      <c r="D112">
        <v>6667</v>
      </c>
      <c r="E112" s="53" t="s">
        <v>251</v>
      </c>
      <c r="F112" t="s">
        <v>1145</v>
      </c>
      <c r="G112" s="53" t="s">
        <v>431</v>
      </c>
      <c r="H112" t="s">
        <v>1182</v>
      </c>
      <c r="I112" s="53" t="s">
        <v>431</v>
      </c>
      <c r="J112" s="57">
        <v>40699</v>
      </c>
      <c r="K112" s="53" t="s">
        <v>431</v>
      </c>
      <c r="L112" s="57">
        <f t="shared" si="1"/>
        <v>40909</v>
      </c>
      <c r="M112" s="53" t="s">
        <v>430</v>
      </c>
      <c r="N112">
        <v>5127</v>
      </c>
      <c r="O112" t="s">
        <v>253</v>
      </c>
      <c r="P112" t="s">
        <v>245</v>
      </c>
      <c r="Q112" t="s">
        <v>1183</v>
      </c>
      <c r="R112" t="s">
        <v>865</v>
      </c>
      <c r="S112">
        <v>1</v>
      </c>
      <c r="T112" t="s">
        <v>251</v>
      </c>
      <c r="U112" s="63">
        <v>1.6770833333333299</v>
      </c>
      <c r="V112" s="53" t="s">
        <v>430</v>
      </c>
      <c r="W112">
        <v>6667</v>
      </c>
      <c r="X112" s="53" t="s">
        <v>251</v>
      </c>
      <c r="Y112" s="63">
        <v>2.0833333333333332E-2</v>
      </c>
      <c r="Z112" s="53" t="s">
        <v>431</v>
      </c>
      <c r="AA112" t="s">
        <v>1001</v>
      </c>
      <c r="AB112" s="53" t="s">
        <v>430</v>
      </c>
      <c r="AC112">
        <v>5127</v>
      </c>
      <c r="AD112" t="s">
        <v>253</v>
      </c>
      <c r="AF112" t="s">
        <v>245</v>
      </c>
      <c r="AG112" t="s">
        <v>1487</v>
      </c>
      <c r="AH112" t="s">
        <v>865</v>
      </c>
      <c r="AI112">
        <v>6617</v>
      </c>
      <c r="AJ112" s="53" t="s">
        <v>251</v>
      </c>
      <c r="AK112" s="56">
        <v>4424181484989750</v>
      </c>
      <c r="AL112" s="53" t="s">
        <v>432</v>
      </c>
    </row>
    <row r="113" spans="1:38" x14ac:dyDescent="0.25">
      <c r="A113" t="s">
        <v>245</v>
      </c>
      <c r="B113" t="s">
        <v>1136</v>
      </c>
      <c r="C113" t="s">
        <v>865</v>
      </c>
      <c r="D113">
        <v>6657</v>
      </c>
      <c r="E113" s="53" t="s">
        <v>251</v>
      </c>
      <c r="F113" t="s">
        <v>1140</v>
      </c>
      <c r="G113" s="53" t="s">
        <v>431</v>
      </c>
      <c r="H113" t="s">
        <v>1176</v>
      </c>
      <c r="I113" s="53" t="s">
        <v>431</v>
      </c>
      <c r="J113" s="57">
        <v>40683</v>
      </c>
      <c r="K113" s="53" t="s">
        <v>431</v>
      </c>
      <c r="L113" s="57">
        <f t="shared" si="1"/>
        <v>40893</v>
      </c>
      <c r="M113" s="53" t="s">
        <v>430</v>
      </c>
      <c r="N113" s="54">
        <v>5130</v>
      </c>
      <c r="O113" t="s">
        <v>253</v>
      </c>
      <c r="P113" t="s">
        <v>245</v>
      </c>
      <c r="Q113" t="s">
        <v>1183</v>
      </c>
      <c r="R113" t="s">
        <v>865</v>
      </c>
      <c r="S113">
        <v>1</v>
      </c>
      <c r="T113" t="s">
        <v>251</v>
      </c>
      <c r="U113" s="63">
        <v>1.68749999999999</v>
      </c>
      <c r="V113" s="53" t="s">
        <v>430</v>
      </c>
      <c r="W113">
        <v>6657</v>
      </c>
      <c r="X113" s="53" t="s">
        <v>251</v>
      </c>
      <c r="Y113" s="63">
        <v>2.0833333333333332E-2</v>
      </c>
      <c r="Z113" s="53" t="s">
        <v>431</v>
      </c>
      <c r="AA113" t="s">
        <v>994</v>
      </c>
      <c r="AB113" s="53" t="s">
        <v>430</v>
      </c>
      <c r="AC113" s="54">
        <v>5130</v>
      </c>
      <c r="AD113" t="s">
        <v>253</v>
      </c>
      <c r="AF113" t="s">
        <v>245</v>
      </c>
      <c r="AG113" t="s">
        <v>1487</v>
      </c>
      <c r="AH113" t="s">
        <v>865</v>
      </c>
      <c r="AI113">
        <v>6657</v>
      </c>
      <c r="AJ113" s="53" t="s">
        <v>251</v>
      </c>
      <c r="AK113" s="56">
        <v>4424182307598970</v>
      </c>
      <c r="AL113" s="53" t="s">
        <v>432</v>
      </c>
    </row>
    <row r="114" spans="1:38" x14ac:dyDescent="0.25">
      <c r="A114" t="s">
        <v>245</v>
      </c>
      <c r="B114" t="s">
        <v>1136</v>
      </c>
      <c r="C114" t="s">
        <v>865</v>
      </c>
      <c r="D114">
        <v>6647</v>
      </c>
      <c r="E114" s="53" t="s">
        <v>251</v>
      </c>
      <c r="F114" t="s">
        <v>1146</v>
      </c>
      <c r="G114" s="53" t="s">
        <v>431</v>
      </c>
      <c r="H114" t="s">
        <v>1177</v>
      </c>
      <c r="I114" s="53" t="s">
        <v>431</v>
      </c>
      <c r="J114" s="57">
        <v>40667</v>
      </c>
      <c r="K114" s="53" t="s">
        <v>431</v>
      </c>
      <c r="L114" s="57">
        <f t="shared" si="1"/>
        <v>40877</v>
      </c>
      <c r="M114" s="53" t="s">
        <v>430</v>
      </c>
      <c r="N114">
        <v>5133</v>
      </c>
      <c r="O114" t="s">
        <v>253</v>
      </c>
      <c r="P114" t="s">
        <v>245</v>
      </c>
      <c r="Q114" t="s">
        <v>1183</v>
      </c>
      <c r="R114" t="s">
        <v>865</v>
      </c>
      <c r="S114">
        <v>2</v>
      </c>
      <c r="T114" t="s">
        <v>251</v>
      </c>
      <c r="U114" s="63">
        <v>1.6979166666666601</v>
      </c>
      <c r="V114" s="53" t="s">
        <v>430</v>
      </c>
      <c r="W114">
        <v>6647</v>
      </c>
      <c r="X114" s="53" t="s">
        <v>251</v>
      </c>
      <c r="Y114" s="63">
        <v>3.125E-2</v>
      </c>
      <c r="Z114" s="53" t="s">
        <v>431</v>
      </c>
      <c r="AA114" t="s">
        <v>988</v>
      </c>
      <c r="AB114" s="53" t="s">
        <v>430</v>
      </c>
      <c r="AC114">
        <v>5133</v>
      </c>
      <c r="AD114" t="s">
        <v>253</v>
      </c>
      <c r="AF114" t="s">
        <v>245</v>
      </c>
      <c r="AG114" t="s">
        <v>1487</v>
      </c>
      <c r="AH114" t="s">
        <v>865</v>
      </c>
      <c r="AI114">
        <v>6647</v>
      </c>
      <c r="AJ114" s="53" t="s">
        <v>251</v>
      </c>
      <c r="AK114" s="56">
        <v>4424183130208190</v>
      </c>
      <c r="AL114" s="53" t="s">
        <v>432</v>
      </c>
    </row>
    <row r="115" spans="1:38" x14ac:dyDescent="0.25">
      <c r="A115" t="s">
        <v>245</v>
      </c>
      <c r="B115" t="s">
        <v>1136</v>
      </c>
      <c r="C115" t="s">
        <v>865</v>
      </c>
      <c r="D115">
        <v>6637</v>
      </c>
      <c r="E115" s="53" t="s">
        <v>251</v>
      </c>
      <c r="F115" t="s">
        <v>1147</v>
      </c>
      <c r="G115" s="53" t="s">
        <v>431</v>
      </c>
      <c r="H115" t="s">
        <v>1178</v>
      </c>
      <c r="I115" s="53" t="s">
        <v>431</v>
      </c>
      <c r="J115" s="57">
        <v>40651</v>
      </c>
      <c r="K115" s="53" t="s">
        <v>431</v>
      </c>
      <c r="L115" s="57">
        <f t="shared" si="1"/>
        <v>40861</v>
      </c>
      <c r="M115" s="53" t="s">
        <v>430</v>
      </c>
      <c r="N115" s="54">
        <v>5136</v>
      </c>
      <c r="O115" t="s">
        <v>253</v>
      </c>
      <c r="P115" t="s">
        <v>245</v>
      </c>
      <c r="Q115" t="s">
        <v>1183</v>
      </c>
      <c r="R115" t="s">
        <v>865</v>
      </c>
      <c r="S115">
        <v>3</v>
      </c>
      <c r="T115" t="s">
        <v>251</v>
      </c>
      <c r="U115" s="63">
        <v>1.7083333333333299</v>
      </c>
      <c r="V115" s="53" t="s">
        <v>430</v>
      </c>
      <c r="W115">
        <v>6637</v>
      </c>
      <c r="X115" s="53" t="s">
        <v>251</v>
      </c>
      <c r="Y115" s="63">
        <v>4.1666666666666602E-2</v>
      </c>
      <c r="Z115" s="53" t="s">
        <v>431</v>
      </c>
      <c r="AA115" t="s">
        <v>989</v>
      </c>
      <c r="AB115" s="53" t="s">
        <v>430</v>
      </c>
      <c r="AC115" s="54">
        <v>5136</v>
      </c>
      <c r="AD115" t="s">
        <v>253</v>
      </c>
      <c r="AF115" t="s">
        <v>245</v>
      </c>
      <c r="AG115" t="s">
        <v>1487</v>
      </c>
      <c r="AH115" t="s">
        <v>865</v>
      </c>
      <c r="AI115">
        <v>6637</v>
      </c>
      <c r="AJ115" s="53" t="s">
        <v>251</v>
      </c>
      <c r="AK115" s="56">
        <v>4424183952817410</v>
      </c>
      <c r="AL115" s="53" t="s">
        <v>432</v>
      </c>
    </row>
    <row r="116" spans="1:38" x14ac:dyDescent="0.25">
      <c r="A116" t="s">
        <v>245</v>
      </c>
      <c r="B116" t="s">
        <v>1136</v>
      </c>
      <c r="C116" t="s">
        <v>865</v>
      </c>
      <c r="D116">
        <v>6627</v>
      </c>
      <c r="E116" s="53" t="s">
        <v>251</v>
      </c>
      <c r="F116" t="s">
        <v>1148</v>
      </c>
      <c r="G116" s="53" t="s">
        <v>431</v>
      </c>
      <c r="H116" t="s">
        <v>1179</v>
      </c>
      <c r="I116" s="53" t="s">
        <v>431</v>
      </c>
      <c r="J116" s="57">
        <v>40635</v>
      </c>
      <c r="K116" s="53" t="s">
        <v>431</v>
      </c>
      <c r="L116" s="57">
        <f t="shared" si="1"/>
        <v>40845</v>
      </c>
      <c r="M116" s="53" t="s">
        <v>430</v>
      </c>
      <c r="N116">
        <v>5139</v>
      </c>
      <c r="O116" t="s">
        <v>253</v>
      </c>
      <c r="P116" t="s">
        <v>245</v>
      </c>
      <c r="Q116" t="s">
        <v>1183</v>
      </c>
      <c r="R116" t="s">
        <v>865</v>
      </c>
      <c r="S116">
        <v>4</v>
      </c>
      <c r="T116" t="s">
        <v>251</v>
      </c>
      <c r="U116" s="63">
        <v>1.71874999999999</v>
      </c>
      <c r="V116" s="53" t="s">
        <v>430</v>
      </c>
      <c r="W116">
        <v>6627</v>
      </c>
      <c r="X116" s="53" t="s">
        <v>251</v>
      </c>
      <c r="Y116" s="63">
        <v>5.2083333333333301E-2</v>
      </c>
      <c r="Z116" s="53" t="s">
        <v>431</v>
      </c>
      <c r="AA116" t="s">
        <v>990</v>
      </c>
      <c r="AB116" s="53" t="s">
        <v>430</v>
      </c>
      <c r="AC116">
        <v>5139</v>
      </c>
      <c r="AD116" t="s">
        <v>253</v>
      </c>
      <c r="AF116" t="s">
        <v>245</v>
      </c>
      <c r="AG116" t="s">
        <v>1487</v>
      </c>
      <c r="AH116" t="s">
        <v>865</v>
      </c>
      <c r="AI116">
        <v>6627</v>
      </c>
      <c r="AJ116" s="53" t="s">
        <v>251</v>
      </c>
      <c r="AK116" s="56">
        <v>4424184775426630</v>
      </c>
      <c r="AL116" s="53" t="s">
        <v>432</v>
      </c>
    </row>
    <row r="117" spans="1:38" x14ac:dyDescent="0.25">
      <c r="A117" t="s">
        <v>245</v>
      </c>
      <c r="B117" t="s">
        <v>1136</v>
      </c>
      <c r="C117" t="s">
        <v>865</v>
      </c>
      <c r="D117">
        <v>6617</v>
      </c>
      <c r="E117" s="53" t="s">
        <v>251</v>
      </c>
      <c r="F117" t="s">
        <v>1149</v>
      </c>
      <c r="G117" s="53" t="s">
        <v>431</v>
      </c>
      <c r="H117" t="s">
        <v>1180</v>
      </c>
      <c r="I117" s="53" t="s">
        <v>431</v>
      </c>
      <c r="J117" s="57">
        <v>40619</v>
      </c>
      <c r="K117" s="53" t="s">
        <v>431</v>
      </c>
      <c r="L117" s="57">
        <f t="shared" si="1"/>
        <v>40829</v>
      </c>
      <c r="M117" s="53" t="s">
        <v>430</v>
      </c>
      <c r="N117" s="54">
        <v>5142</v>
      </c>
      <c r="O117" t="s">
        <v>253</v>
      </c>
      <c r="P117" t="s">
        <v>245</v>
      </c>
      <c r="Q117" t="s">
        <v>1183</v>
      </c>
      <c r="R117" t="s">
        <v>865</v>
      </c>
      <c r="S117">
        <v>5</v>
      </c>
      <c r="T117" t="s">
        <v>251</v>
      </c>
      <c r="U117" s="63">
        <v>1.7291666666666601</v>
      </c>
      <c r="V117" s="53" t="s">
        <v>430</v>
      </c>
      <c r="W117">
        <v>6617</v>
      </c>
      <c r="X117" s="53" t="s">
        <v>251</v>
      </c>
      <c r="Y117" s="63">
        <v>6.25E-2</v>
      </c>
      <c r="Z117" s="53" t="s">
        <v>431</v>
      </c>
      <c r="AA117" t="s">
        <v>991</v>
      </c>
      <c r="AB117" s="53" t="s">
        <v>430</v>
      </c>
      <c r="AC117" s="54">
        <v>5142</v>
      </c>
      <c r="AD117" t="s">
        <v>253</v>
      </c>
      <c r="AF117" t="s">
        <v>245</v>
      </c>
      <c r="AG117" t="s">
        <v>1487</v>
      </c>
      <c r="AH117" t="s">
        <v>865</v>
      </c>
      <c r="AI117">
        <v>6617</v>
      </c>
      <c r="AJ117" s="53" t="s">
        <v>251</v>
      </c>
      <c r="AK117" s="56">
        <v>4424185598035850</v>
      </c>
      <c r="AL117" s="53" t="s">
        <v>432</v>
      </c>
    </row>
    <row r="118" spans="1:38" x14ac:dyDescent="0.25">
      <c r="A118" t="s">
        <v>245</v>
      </c>
      <c r="B118" t="s">
        <v>1136</v>
      </c>
      <c r="C118" t="s">
        <v>865</v>
      </c>
      <c r="D118">
        <v>6607</v>
      </c>
      <c r="E118" s="53" t="s">
        <v>251</v>
      </c>
      <c r="F118" t="s">
        <v>1150</v>
      </c>
      <c r="G118" s="53" t="s">
        <v>431</v>
      </c>
      <c r="H118" t="s">
        <v>1181</v>
      </c>
      <c r="I118" s="53" t="s">
        <v>431</v>
      </c>
      <c r="J118" s="57">
        <v>40603</v>
      </c>
      <c r="K118" s="53" t="s">
        <v>431</v>
      </c>
      <c r="L118" s="57">
        <f t="shared" si="1"/>
        <v>40813</v>
      </c>
      <c r="M118" s="53" t="s">
        <v>430</v>
      </c>
      <c r="N118">
        <v>5145</v>
      </c>
      <c r="O118" t="s">
        <v>253</v>
      </c>
      <c r="P118" t="s">
        <v>245</v>
      </c>
      <c r="Q118" t="s">
        <v>1183</v>
      </c>
      <c r="R118" t="s">
        <v>865</v>
      </c>
      <c r="S118">
        <v>6</v>
      </c>
      <c r="T118" t="s">
        <v>251</v>
      </c>
      <c r="U118" s="63">
        <v>1.7395833333333299</v>
      </c>
      <c r="V118" s="53" t="s">
        <v>430</v>
      </c>
      <c r="W118">
        <v>6607</v>
      </c>
      <c r="X118" s="53" t="s">
        <v>251</v>
      </c>
      <c r="Y118" s="63">
        <v>7.2916666666666602E-2</v>
      </c>
      <c r="Z118" s="53" t="s">
        <v>431</v>
      </c>
      <c r="AA118" t="s">
        <v>992</v>
      </c>
      <c r="AB118" s="53" t="s">
        <v>430</v>
      </c>
      <c r="AC118">
        <v>5145</v>
      </c>
      <c r="AD118" t="s">
        <v>253</v>
      </c>
      <c r="AF118" t="s">
        <v>245</v>
      </c>
      <c r="AG118" t="s">
        <v>1487</v>
      </c>
      <c r="AH118" t="s">
        <v>865</v>
      </c>
      <c r="AI118">
        <v>6607</v>
      </c>
      <c r="AJ118" s="53" t="s">
        <v>251</v>
      </c>
      <c r="AK118" s="56">
        <v>4424186420645070</v>
      </c>
      <c r="AL118" s="53" t="s">
        <v>432</v>
      </c>
    </row>
    <row r="119" spans="1:38" x14ac:dyDescent="0.25">
      <c r="A119" t="s">
        <v>245</v>
      </c>
      <c r="B119" t="s">
        <v>1136</v>
      </c>
      <c r="C119" t="s">
        <v>865</v>
      </c>
      <c r="D119">
        <v>6597</v>
      </c>
      <c r="E119" s="53" t="s">
        <v>251</v>
      </c>
      <c r="F119" t="s">
        <v>1151</v>
      </c>
      <c r="G119" s="53" t="s">
        <v>431</v>
      </c>
      <c r="H119" t="s">
        <v>1182</v>
      </c>
      <c r="I119" s="53" t="s">
        <v>431</v>
      </c>
      <c r="J119" s="57">
        <v>40587</v>
      </c>
      <c r="K119" s="53" t="s">
        <v>431</v>
      </c>
      <c r="L119" s="57">
        <f t="shared" si="1"/>
        <v>40797</v>
      </c>
      <c r="M119" s="53" t="s">
        <v>430</v>
      </c>
      <c r="N119" s="54">
        <v>5148</v>
      </c>
      <c r="O119" t="s">
        <v>253</v>
      </c>
      <c r="P119" t="s">
        <v>245</v>
      </c>
      <c r="Q119" t="s">
        <v>1183</v>
      </c>
      <c r="R119" t="s">
        <v>865</v>
      </c>
      <c r="S119">
        <v>7</v>
      </c>
      <c r="T119" t="s">
        <v>251</v>
      </c>
      <c r="U119" s="63">
        <v>1.74999999999999</v>
      </c>
      <c r="V119" s="53" t="s">
        <v>430</v>
      </c>
      <c r="W119">
        <v>6597</v>
      </c>
      <c r="X119" s="53" t="s">
        <v>251</v>
      </c>
      <c r="Y119" s="63">
        <v>8.3333333333333301E-2</v>
      </c>
      <c r="Z119" s="53" t="s">
        <v>431</v>
      </c>
      <c r="AA119" t="s">
        <v>993</v>
      </c>
      <c r="AB119" s="53" t="s">
        <v>430</v>
      </c>
      <c r="AC119" s="54">
        <v>5148</v>
      </c>
      <c r="AD119" t="s">
        <v>253</v>
      </c>
      <c r="AF119" t="s">
        <v>245</v>
      </c>
      <c r="AG119" t="s">
        <v>1487</v>
      </c>
      <c r="AH119" t="s">
        <v>865</v>
      </c>
      <c r="AI119">
        <v>6597</v>
      </c>
      <c r="AJ119" s="53" t="s">
        <v>251</v>
      </c>
      <c r="AK119" s="56">
        <v>4424187243254290</v>
      </c>
      <c r="AL119" s="53" t="s">
        <v>432</v>
      </c>
    </row>
    <row r="120" spans="1:38" x14ac:dyDescent="0.25">
      <c r="A120" t="s">
        <v>245</v>
      </c>
      <c r="B120" t="s">
        <v>1136</v>
      </c>
      <c r="C120" t="s">
        <v>865</v>
      </c>
      <c r="D120">
        <v>6587</v>
      </c>
      <c r="E120" s="53" t="s">
        <v>251</v>
      </c>
      <c r="F120" t="s">
        <v>1152</v>
      </c>
      <c r="G120" s="53" t="s">
        <v>431</v>
      </c>
      <c r="H120" t="s">
        <v>1176</v>
      </c>
      <c r="I120" s="53" t="s">
        <v>431</v>
      </c>
      <c r="J120" s="57">
        <v>42475</v>
      </c>
      <c r="K120" s="53" t="s">
        <v>431</v>
      </c>
      <c r="L120" s="57">
        <f t="shared" si="1"/>
        <v>42685</v>
      </c>
      <c r="M120" s="53" t="s">
        <v>430</v>
      </c>
      <c r="N120">
        <v>5151</v>
      </c>
      <c r="O120" t="s">
        <v>253</v>
      </c>
      <c r="P120" t="s">
        <v>245</v>
      </c>
      <c r="Q120" t="s">
        <v>1183</v>
      </c>
      <c r="R120" t="s">
        <v>865</v>
      </c>
      <c r="S120">
        <v>1</v>
      </c>
      <c r="T120" t="s">
        <v>251</v>
      </c>
      <c r="U120" s="63">
        <v>1.7604166666666601</v>
      </c>
      <c r="V120" s="53" t="s">
        <v>430</v>
      </c>
      <c r="W120">
        <v>6587</v>
      </c>
      <c r="X120" s="53" t="s">
        <v>251</v>
      </c>
      <c r="Y120" s="63">
        <v>2.0833333333333332E-2</v>
      </c>
      <c r="Z120" s="53" t="s">
        <v>431</v>
      </c>
      <c r="AA120" t="s">
        <v>995</v>
      </c>
      <c r="AB120" s="53" t="s">
        <v>430</v>
      </c>
      <c r="AC120">
        <v>5151</v>
      </c>
      <c r="AD120" t="s">
        <v>253</v>
      </c>
      <c r="AF120" t="s">
        <v>245</v>
      </c>
      <c r="AG120" t="s">
        <v>1487</v>
      </c>
      <c r="AH120" t="s">
        <v>865</v>
      </c>
      <c r="AI120">
        <v>6587</v>
      </c>
      <c r="AJ120" s="53" t="s">
        <v>251</v>
      </c>
      <c r="AK120" s="56">
        <v>4424188065863510</v>
      </c>
      <c r="AL120" s="53" t="s">
        <v>432</v>
      </c>
    </row>
    <row r="121" spans="1:38" x14ac:dyDescent="0.25">
      <c r="A121" t="s">
        <v>245</v>
      </c>
      <c r="B121" t="s">
        <v>1136</v>
      </c>
      <c r="C121" t="s">
        <v>865</v>
      </c>
      <c r="D121">
        <v>6577</v>
      </c>
      <c r="E121" s="53" t="s">
        <v>251</v>
      </c>
      <c r="F121" t="s">
        <v>1153</v>
      </c>
      <c r="G121" s="53" t="s">
        <v>431</v>
      </c>
      <c r="H121" t="s">
        <v>1177</v>
      </c>
      <c r="I121" s="53" t="s">
        <v>431</v>
      </c>
      <c r="J121" s="57">
        <v>42459</v>
      </c>
      <c r="K121" s="53" t="s">
        <v>431</v>
      </c>
      <c r="L121" s="57">
        <f t="shared" si="1"/>
        <v>42669</v>
      </c>
      <c r="M121" s="53" t="s">
        <v>430</v>
      </c>
      <c r="N121" s="54">
        <v>5034</v>
      </c>
      <c r="O121" t="s">
        <v>253</v>
      </c>
      <c r="P121" t="s">
        <v>245</v>
      </c>
      <c r="Q121" t="s">
        <v>1183</v>
      </c>
      <c r="R121" t="s">
        <v>865</v>
      </c>
      <c r="S121">
        <v>1</v>
      </c>
      <c r="T121" t="s">
        <v>251</v>
      </c>
      <c r="U121" s="63">
        <v>1.7708333333333299</v>
      </c>
      <c r="V121" s="53" t="s">
        <v>430</v>
      </c>
      <c r="W121">
        <v>6577</v>
      </c>
      <c r="X121" s="53" t="s">
        <v>251</v>
      </c>
      <c r="Y121" s="63">
        <v>2.0833333333333332E-2</v>
      </c>
      <c r="Z121" s="53" t="s">
        <v>431</v>
      </c>
      <c r="AA121" t="s">
        <v>996</v>
      </c>
      <c r="AB121" s="53" t="s">
        <v>430</v>
      </c>
      <c r="AC121" s="54">
        <v>5034</v>
      </c>
      <c r="AD121" t="s">
        <v>253</v>
      </c>
      <c r="AF121" t="s">
        <v>245</v>
      </c>
      <c r="AG121" t="s">
        <v>1487</v>
      </c>
      <c r="AH121" t="s">
        <v>865</v>
      </c>
      <c r="AI121">
        <v>6577</v>
      </c>
      <c r="AJ121" s="53" t="s">
        <v>251</v>
      </c>
      <c r="AK121" s="56">
        <v>4424188888472730</v>
      </c>
      <c r="AL121" s="53" t="s">
        <v>432</v>
      </c>
    </row>
    <row r="122" spans="1:38" x14ac:dyDescent="0.25">
      <c r="A122" t="s">
        <v>245</v>
      </c>
      <c r="B122" t="s">
        <v>1136</v>
      </c>
      <c r="C122" t="s">
        <v>865</v>
      </c>
      <c r="D122">
        <v>6567</v>
      </c>
      <c r="E122" s="53" t="s">
        <v>251</v>
      </c>
      <c r="F122" t="s">
        <v>1154</v>
      </c>
      <c r="G122" s="53" t="s">
        <v>431</v>
      </c>
      <c r="H122" t="s">
        <v>1178</v>
      </c>
      <c r="I122" s="53" t="s">
        <v>431</v>
      </c>
      <c r="J122" s="57">
        <v>42443</v>
      </c>
      <c r="K122" s="53" t="s">
        <v>431</v>
      </c>
      <c r="L122" s="57">
        <f t="shared" si="1"/>
        <v>42653</v>
      </c>
      <c r="M122" s="53" t="s">
        <v>430</v>
      </c>
      <c r="N122">
        <v>5037</v>
      </c>
      <c r="O122" t="s">
        <v>253</v>
      </c>
      <c r="P122" t="s">
        <v>245</v>
      </c>
      <c r="Q122" t="s">
        <v>1183</v>
      </c>
      <c r="R122" t="s">
        <v>865</v>
      </c>
      <c r="S122">
        <v>2</v>
      </c>
      <c r="T122" t="s">
        <v>251</v>
      </c>
      <c r="U122" s="63">
        <v>1.78124999999999</v>
      </c>
      <c r="V122" s="53" t="s">
        <v>430</v>
      </c>
      <c r="W122">
        <v>6567</v>
      </c>
      <c r="X122" s="53" t="s">
        <v>251</v>
      </c>
      <c r="Y122" s="63">
        <v>3.125E-2</v>
      </c>
      <c r="Z122" s="53" t="s">
        <v>431</v>
      </c>
      <c r="AA122" t="s">
        <v>997</v>
      </c>
      <c r="AB122" s="53" t="s">
        <v>430</v>
      </c>
      <c r="AC122">
        <v>5037</v>
      </c>
      <c r="AD122" t="s">
        <v>253</v>
      </c>
      <c r="AF122" t="s">
        <v>245</v>
      </c>
      <c r="AG122" t="s">
        <v>1487</v>
      </c>
      <c r="AH122" t="s">
        <v>865</v>
      </c>
      <c r="AI122">
        <v>6567</v>
      </c>
      <c r="AJ122" s="53" t="s">
        <v>251</v>
      </c>
      <c r="AK122" s="56">
        <v>4424189711081950</v>
      </c>
      <c r="AL122" s="53" t="s">
        <v>432</v>
      </c>
    </row>
    <row r="123" spans="1:38" x14ac:dyDescent="0.25">
      <c r="A123" t="s">
        <v>245</v>
      </c>
      <c r="B123" t="s">
        <v>1136</v>
      </c>
      <c r="C123" t="s">
        <v>865</v>
      </c>
      <c r="D123">
        <v>6557</v>
      </c>
      <c r="E123" s="53" t="s">
        <v>251</v>
      </c>
      <c r="F123" t="s">
        <v>1155</v>
      </c>
      <c r="G123" s="53" t="s">
        <v>431</v>
      </c>
      <c r="H123" t="s">
        <v>1179</v>
      </c>
      <c r="I123" s="53" t="s">
        <v>431</v>
      </c>
      <c r="J123" s="57">
        <v>42427</v>
      </c>
      <c r="K123" s="53" t="s">
        <v>431</v>
      </c>
      <c r="L123" s="57">
        <f t="shared" si="1"/>
        <v>42637</v>
      </c>
      <c r="M123" s="53" t="s">
        <v>430</v>
      </c>
      <c r="N123" s="54">
        <v>5040</v>
      </c>
      <c r="O123" t="s">
        <v>253</v>
      </c>
      <c r="P123" t="s">
        <v>245</v>
      </c>
      <c r="Q123" t="s">
        <v>1183</v>
      </c>
      <c r="R123" t="s">
        <v>865</v>
      </c>
      <c r="S123">
        <v>3</v>
      </c>
      <c r="T123" t="s">
        <v>251</v>
      </c>
      <c r="U123" s="63">
        <v>1.7916666666666601</v>
      </c>
      <c r="V123" s="53" t="s">
        <v>430</v>
      </c>
      <c r="W123">
        <v>6557</v>
      </c>
      <c r="X123" s="53" t="s">
        <v>251</v>
      </c>
      <c r="Y123" s="63">
        <v>4.1666666666666602E-2</v>
      </c>
      <c r="Z123" s="53" t="s">
        <v>431</v>
      </c>
      <c r="AA123" t="s">
        <v>998</v>
      </c>
      <c r="AB123" s="53" t="s">
        <v>430</v>
      </c>
      <c r="AC123" s="54">
        <v>5040</v>
      </c>
      <c r="AD123" t="s">
        <v>253</v>
      </c>
      <c r="AF123" t="s">
        <v>245</v>
      </c>
      <c r="AG123" t="s">
        <v>1487</v>
      </c>
      <c r="AH123" t="s">
        <v>865</v>
      </c>
      <c r="AI123">
        <v>6557</v>
      </c>
      <c r="AJ123" s="53" t="s">
        <v>251</v>
      </c>
      <c r="AK123" s="56">
        <v>4424190533691170</v>
      </c>
      <c r="AL123" s="53" t="s">
        <v>432</v>
      </c>
    </row>
    <row r="124" spans="1:38" x14ac:dyDescent="0.25">
      <c r="A124" t="s">
        <v>245</v>
      </c>
      <c r="B124" t="s">
        <v>1136</v>
      </c>
      <c r="C124" t="s">
        <v>865</v>
      </c>
      <c r="D124">
        <v>6547</v>
      </c>
      <c r="E124" s="53" t="s">
        <v>251</v>
      </c>
      <c r="F124" t="s">
        <v>1156</v>
      </c>
      <c r="G124" s="53" t="s">
        <v>431</v>
      </c>
      <c r="H124" t="s">
        <v>1180</v>
      </c>
      <c r="I124" s="53" t="s">
        <v>431</v>
      </c>
      <c r="J124" s="57">
        <v>42411</v>
      </c>
      <c r="K124" s="53" t="s">
        <v>431</v>
      </c>
      <c r="L124" s="57">
        <f t="shared" si="1"/>
        <v>42621</v>
      </c>
      <c r="M124" s="53" t="s">
        <v>430</v>
      </c>
      <c r="N124">
        <v>5043</v>
      </c>
      <c r="O124" t="s">
        <v>253</v>
      </c>
      <c r="P124" t="s">
        <v>245</v>
      </c>
      <c r="Q124" t="s">
        <v>1183</v>
      </c>
      <c r="R124" t="s">
        <v>865</v>
      </c>
      <c r="S124">
        <v>4</v>
      </c>
      <c r="T124" t="s">
        <v>251</v>
      </c>
      <c r="U124" s="63">
        <v>1.8020833333333299</v>
      </c>
      <c r="V124" s="53" t="s">
        <v>430</v>
      </c>
      <c r="W124">
        <v>6547</v>
      </c>
      <c r="X124" s="53" t="s">
        <v>251</v>
      </c>
      <c r="Y124" s="63">
        <v>5.2083333333333301E-2</v>
      </c>
      <c r="Z124" s="53" t="s">
        <v>431</v>
      </c>
      <c r="AA124" t="s">
        <v>1002</v>
      </c>
      <c r="AB124" s="53" t="s">
        <v>430</v>
      </c>
      <c r="AC124">
        <v>5043</v>
      </c>
      <c r="AD124" t="s">
        <v>253</v>
      </c>
      <c r="AF124" t="s">
        <v>245</v>
      </c>
      <c r="AG124" t="s">
        <v>1487</v>
      </c>
      <c r="AH124" t="s">
        <v>865</v>
      </c>
      <c r="AI124">
        <v>6547</v>
      </c>
      <c r="AJ124" s="53" t="s">
        <v>251</v>
      </c>
      <c r="AK124" s="56">
        <v>4424191356300390</v>
      </c>
      <c r="AL124" s="53" t="s">
        <v>432</v>
      </c>
    </row>
    <row r="125" spans="1:38" x14ac:dyDescent="0.25">
      <c r="A125" t="s">
        <v>245</v>
      </c>
      <c r="B125" t="s">
        <v>1136</v>
      </c>
      <c r="C125" t="s">
        <v>865</v>
      </c>
      <c r="D125">
        <v>6537</v>
      </c>
      <c r="E125" s="53" t="s">
        <v>251</v>
      </c>
      <c r="F125" t="s">
        <v>1142</v>
      </c>
      <c r="G125" s="53" t="s">
        <v>431</v>
      </c>
      <c r="H125" t="s">
        <v>1181</v>
      </c>
      <c r="I125" s="53" t="s">
        <v>431</v>
      </c>
      <c r="J125" s="57">
        <v>42395</v>
      </c>
      <c r="K125" s="53" t="s">
        <v>431</v>
      </c>
      <c r="L125" s="57">
        <f t="shared" si="1"/>
        <v>42605</v>
      </c>
      <c r="M125" s="53" t="s">
        <v>430</v>
      </c>
      <c r="N125" s="54">
        <v>5046</v>
      </c>
      <c r="O125" t="s">
        <v>253</v>
      </c>
      <c r="P125" t="s">
        <v>245</v>
      </c>
      <c r="Q125" t="s">
        <v>1183</v>
      </c>
      <c r="R125" t="s">
        <v>865</v>
      </c>
      <c r="S125">
        <v>5</v>
      </c>
      <c r="T125" t="s">
        <v>251</v>
      </c>
      <c r="U125" s="63">
        <v>1.81249999999999</v>
      </c>
      <c r="V125" s="53" t="s">
        <v>430</v>
      </c>
      <c r="W125">
        <v>6537</v>
      </c>
      <c r="X125" s="53" t="s">
        <v>251</v>
      </c>
      <c r="Y125" s="63">
        <v>6.25E-2</v>
      </c>
      <c r="Z125" s="53" t="s">
        <v>431</v>
      </c>
      <c r="AA125" t="s">
        <v>1000</v>
      </c>
      <c r="AB125" s="53" t="s">
        <v>430</v>
      </c>
      <c r="AC125" s="54">
        <v>5046</v>
      </c>
      <c r="AD125" t="s">
        <v>253</v>
      </c>
      <c r="AF125" t="s">
        <v>245</v>
      </c>
      <c r="AG125" t="s">
        <v>1487</v>
      </c>
      <c r="AH125" t="s">
        <v>865</v>
      </c>
      <c r="AI125">
        <v>6537</v>
      </c>
      <c r="AJ125" s="53" t="s">
        <v>251</v>
      </c>
      <c r="AK125" s="56">
        <v>4424192178909610</v>
      </c>
      <c r="AL125" s="53" t="s">
        <v>432</v>
      </c>
    </row>
    <row r="126" spans="1:38" x14ac:dyDescent="0.25">
      <c r="A126" t="s">
        <v>245</v>
      </c>
      <c r="B126" t="s">
        <v>1136</v>
      </c>
      <c r="C126" t="s">
        <v>865</v>
      </c>
      <c r="D126">
        <v>6527</v>
      </c>
      <c r="E126" s="53" t="s">
        <v>251</v>
      </c>
      <c r="F126" t="s">
        <v>1157</v>
      </c>
      <c r="G126" s="53" t="s">
        <v>431</v>
      </c>
      <c r="H126" t="s">
        <v>1182</v>
      </c>
      <c r="I126" s="53" t="s">
        <v>431</v>
      </c>
      <c r="J126" s="57">
        <v>42379</v>
      </c>
      <c r="K126" s="53" t="s">
        <v>431</v>
      </c>
      <c r="L126" s="57">
        <f t="shared" si="1"/>
        <v>42589</v>
      </c>
      <c r="M126" s="53" t="s">
        <v>430</v>
      </c>
      <c r="N126">
        <v>5049</v>
      </c>
      <c r="O126" t="s">
        <v>253</v>
      </c>
      <c r="P126" t="s">
        <v>245</v>
      </c>
      <c r="Q126" t="s">
        <v>1183</v>
      </c>
      <c r="R126" t="s">
        <v>865</v>
      </c>
      <c r="S126">
        <v>6</v>
      </c>
      <c r="T126" t="s">
        <v>251</v>
      </c>
      <c r="U126" s="63">
        <v>1.8229166666666601</v>
      </c>
      <c r="V126" s="53" t="s">
        <v>430</v>
      </c>
      <c r="W126">
        <v>6527</v>
      </c>
      <c r="X126" s="53" t="s">
        <v>251</v>
      </c>
      <c r="Y126" s="63">
        <v>7.2916666666666602E-2</v>
      </c>
      <c r="Z126" s="53" t="s">
        <v>431</v>
      </c>
      <c r="AA126" t="s">
        <v>1001</v>
      </c>
      <c r="AB126" s="53" t="s">
        <v>430</v>
      </c>
      <c r="AC126">
        <v>5049</v>
      </c>
      <c r="AD126" t="s">
        <v>253</v>
      </c>
      <c r="AF126" t="s">
        <v>245</v>
      </c>
      <c r="AG126" t="s">
        <v>1487</v>
      </c>
      <c r="AH126" t="s">
        <v>865</v>
      </c>
      <c r="AI126">
        <v>6527</v>
      </c>
      <c r="AJ126" s="53" t="s">
        <v>251</v>
      </c>
      <c r="AK126" s="56">
        <v>4424193001518830</v>
      </c>
      <c r="AL126" s="53" t="s">
        <v>432</v>
      </c>
    </row>
    <row r="127" spans="1:38" x14ac:dyDescent="0.25">
      <c r="A127" t="s">
        <v>245</v>
      </c>
      <c r="B127" t="s">
        <v>1136</v>
      </c>
      <c r="C127" t="s">
        <v>865</v>
      </c>
      <c r="D127">
        <v>6517</v>
      </c>
      <c r="E127" s="53" t="s">
        <v>251</v>
      </c>
      <c r="F127" t="s">
        <v>1151</v>
      </c>
      <c r="G127" s="53" t="s">
        <v>431</v>
      </c>
      <c r="H127" t="s">
        <v>1176</v>
      </c>
      <c r="I127" s="53" t="s">
        <v>431</v>
      </c>
      <c r="J127" s="57">
        <v>42425</v>
      </c>
      <c r="K127" s="53" t="s">
        <v>431</v>
      </c>
      <c r="L127" s="57">
        <f t="shared" si="1"/>
        <v>42635</v>
      </c>
      <c r="M127" s="53" t="s">
        <v>430</v>
      </c>
      <c r="N127" s="54">
        <v>5052</v>
      </c>
      <c r="O127" t="s">
        <v>253</v>
      </c>
      <c r="P127" t="s">
        <v>245</v>
      </c>
      <c r="Q127" t="s">
        <v>1183</v>
      </c>
      <c r="R127" t="s">
        <v>865</v>
      </c>
      <c r="S127">
        <v>7</v>
      </c>
      <c r="T127" t="s">
        <v>251</v>
      </c>
      <c r="U127" s="63">
        <v>1.8333333333333299</v>
      </c>
      <c r="V127" s="53" t="s">
        <v>430</v>
      </c>
      <c r="W127">
        <v>6357</v>
      </c>
      <c r="X127" s="53" t="s">
        <v>251</v>
      </c>
      <c r="Y127" s="63">
        <v>8.3333333333333301E-2</v>
      </c>
      <c r="Z127" s="53" t="s">
        <v>431</v>
      </c>
      <c r="AA127" t="s">
        <v>994</v>
      </c>
      <c r="AB127" s="53" t="s">
        <v>430</v>
      </c>
      <c r="AC127" s="54">
        <v>5052</v>
      </c>
      <c r="AD127" t="s">
        <v>253</v>
      </c>
      <c r="AF127" t="s">
        <v>245</v>
      </c>
      <c r="AG127" t="s">
        <v>1487</v>
      </c>
      <c r="AH127" t="s">
        <v>865</v>
      </c>
      <c r="AI127">
        <v>6517</v>
      </c>
      <c r="AJ127" s="53" t="s">
        <v>251</v>
      </c>
      <c r="AK127" s="56">
        <v>4424193824128050</v>
      </c>
      <c r="AL127" s="53" t="s">
        <v>432</v>
      </c>
    </row>
    <row r="128" spans="1:38" x14ac:dyDescent="0.25">
      <c r="A128" t="s">
        <v>245</v>
      </c>
      <c r="B128" t="s">
        <v>1136</v>
      </c>
      <c r="C128" t="s">
        <v>865</v>
      </c>
      <c r="D128">
        <v>6507</v>
      </c>
      <c r="E128" s="53" t="s">
        <v>251</v>
      </c>
      <c r="F128" t="s">
        <v>1152</v>
      </c>
      <c r="G128" s="53" t="s">
        <v>431</v>
      </c>
      <c r="H128" t="s">
        <v>1177</v>
      </c>
      <c r="I128" s="53" t="s">
        <v>431</v>
      </c>
      <c r="J128" s="57">
        <v>42471</v>
      </c>
      <c r="K128" s="53" t="s">
        <v>431</v>
      </c>
      <c r="L128" s="57">
        <f t="shared" si="1"/>
        <v>42681</v>
      </c>
      <c r="M128" s="53" t="s">
        <v>430</v>
      </c>
      <c r="N128">
        <v>5055</v>
      </c>
      <c r="O128" t="s">
        <v>253</v>
      </c>
      <c r="P128" t="s">
        <v>245</v>
      </c>
      <c r="Q128" t="s">
        <v>1183</v>
      </c>
      <c r="R128" t="s">
        <v>865</v>
      </c>
      <c r="S128">
        <v>1</v>
      </c>
      <c r="T128" t="s">
        <v>251</v>
      </c>
      <c r="U128" s="63">
        <v>1.84374999999999</v>
      </c>
      <c r="V128" s="53" t="s">
        <v>430</v>
      </c>
      <c r="W128">
        <v>6347</v>
      </c>
      <c r="X128" s="53" t="s">
        <v>251</v>
      </c>
      <c r="Y128" s="63">
        <v>2.0833333333333332E-2</v>
      </c>
      <c r="Z128" s="53" t="s">
        <v>431</v>
      </c>
      <c r="AA128" t="s">
        <v>988</v>
      </c>
      <c r="AB128" s="53" t="s">
        <v>430</v>
      </c>
      <c r="AC128">
        <v>5055</v>
      </c>
      <c r="AD128" t="s">
        <v>253</v>
      </c>
      <c r="AF128" t="s">
        <v>245</v>
      </c>
      <c r="AG128" t="s">
        <v>1487</v>
      </c>
      <c r="AH128" t="s">
        <v>865</v>
      </c>
      <c r="AI128">
        <v>6637</v>
      </c>
      <c r="AJ128" s="53" t="s">
        <v>251</v>
      </c>
      <c r="AK128" s="56">
        <v>4424194646737270</v>
      </c>
      <c r="AL128" s="53" t="s">
        <v>432</v>
      </c>
    </row>
    <row r="129" spans="1:38" x14ac:dyDescent="0.25">
      <c r="A129" t="s">
        <v>245</v>
      </c>
      <c r="B129" t="s">
        <v>1136</v>
      </c>
      <c r="C129" t="s">
        <v>865</v>
      </c>
      <c r="D129">
        <v>6497</v>
      </c>
      <c r="E129" s="53" t="s">
        <v>251</v>
      </c>
      <c r="F129" t="s">
        <v>1153</v>
      </c>
      <c r="G129" s="53" t="s">
        <v>431</v>
      </c>
      <c r="H129" t="s">
        <v>1178</v>
      </c>
      <c r="I129" s="53" t="s">
        <v>431</v>
      </c>
      <c r="J129" s="57">
        <v>42517</v>
      </c>
      <c r="K129" s="53" t="s">
        <v>431</v>
      </c>
      <c r="L129" s="57">
        <f t="shared" si="1"/>
        <v>42727</v>
      </c>
      <c r="M129" s="53" t="s">
        <v>430</v>
      </c>
      <c r="N129" s="54">
        <v>5058</v>
      </c>
      <c r="O129" t="s">
        <v>253</v>
      </c>
      <c r="P129" t="s">
        <v>245</v>
      </c>
      <c r="Q129" t="s">
        <v>1183</v>
      </c>
      <c r="R129" t="s">
        <v>865</v>
      </c>
      <c r="S129">
        <v>1</v>
      </c>
      <c r="T129" t="s">
        <v>251</v>
      </c>
      <c r="U129" s="63">
        <v>1.8541666666666601</v>
      </c>
      <c r="V129" s="53" t="s">
        <v>430</v>
      </c>
      <c r="W129">
        <v>6337</v>
      </c>
      <c r="X129" s="53" t="s">
        <v>251</v>
      </c>
      <c r="Y129" s="63">
        <v>2.0833333333333332E-2</v>
      </c>
      <c r="Z129" s="53" t="s">
        <v>431</v>
      </c>
      <c r="AA129" t="s">
        <v>989</v>
      </c>
      <c r="AB129" s="53" t="s">
        <v>430</v>
      </c>
      <c r="AC129" s="54">
        <v>5058</v>
      </c>
      <c r="AD129" t="s">
        <v>253</v>
      </c>
      <c r="AF129" t="s">
        <v>245</v>
      </c>
      <c r="AG129" t="s">
        <v>1487</v>
      </c>
      <c r="AH129" t="s">
        <v>865</v>
      </c>
      <c r="AI129">
        <v>6627</v>
      </c>
      <c r="AJ129" s="53" t="s">
        <v>251</v>
      </c>
      <c r="AK129" s="56">
        <v>4424195469346490</v>
      </c>
      <c r="AL129" s="53" t="s">
        <v>432</v>
      </c>
    </row>
    <row r="130" spans="1:38" x14ac:dyDescent="0.25">
      <c r="A130" t="s">
        <v>245</v>
      </c>
      <c r="B130" t="s">
        <v>1136</v>
      </c>
      <c r="C130" t="s">
        <v>865</v>
      </c>
      <c r="D130">
        <v>6487</v>
      </c>
      <c r="E130" s="53" t="s">
        <v>251</v>
      </c>
      <c r="F130" t="s">
        <v>1154</v>
      </c>
      <c r="G130" s="53" t="s">
        <v>431</v>
      </c>
      <c r="H130" t="s">
        <v>1179</v>
      </c>
      <c r="I130" s="53" t="s">
        <v>431</v>
      </c>
      <c r="J130" s="57">
        <v>42563</v>
      </c>
      <c r="K130" s="53" t="s">
        <v>431</v>
      </c>
      <c r="L130" s="57">
        <f t="shared" ref="L130:L150" si="2">J130+30*7</f>
        <v>42773</v>
      </c>
      <c r="M130" s="53" t="s">
        <v>430</v>
      </c>
      <c r="N130">
        <v>5061</v>
      </c>
      <c r="O130" t="s">
        <v>253</v>
      </c>
      <c r="P130" t="s">
        <v>245</v>
      </c>
      <c r="Q130" t="s">
        <v>1183</v>
      </c>
      <c r="R130" t="s">
        <v>865</v>
      </c>
      <c r="S130">
        <v>2</v>
      </c>
      <c r="T130" t="s">
        <v>251</v>
      </c>
      <c r="U130" s="63">
        <v>1.8645833333333299</v>
      </c>
      <c r="V130" s="53" t="s">
        <v>430</v>
      </c>
      <c r="W130">
        <v>6327</v>
      </c>
      <c r="X130" s="53" t="s">
        <v>251</v>
      </c>
      <c r="Y130" s="63">
        <v>3.125E-2</v>
      </c>
      <c r="Z130" s="53" t="s">
        <v>431</v>
      </c>
      <c r="AA130" t="s">
        <v>990</v>
      </c>
      <c r="AB130" s="53" t="s">
        <v>430</v>
      </c>
      <c r="AC130">
        <v>5061</v>
      </c>
      <c r="AD130" t="s">
        <v>253</v>
      </c>
      <c r="AF130" t="s">
        <v>245</v>
      </c>
      <c r="AG130" t="s">
        <v>1487</v>
      </c>
      <c r="AH130" t="s">
        <v>865</v>
      </c>
      <c r="AI130">
        <v>6617</v>
      </c>
      <c r="AJ130" s="53" t="s">
        <v>251</v>
      </c>
      <c r="AK130" s="56">
        <v>4424196291955710</v>
      </c>
      <c r="AL130" s="53" t="s">
        <v>432</v>
      </c>
    </row>
    <row r="131" spans="1:38" x14ac:dyDescent="0.25">
      <c r="A131" t="s">
        <v>245</v>
      </c>
      <c r="B131" t="s">
        <v>1136</v>
      </c>
      <c r="C131" t="s">
        <v>865</v>
      </c>
      <c r="D131">
        <v>6477</v>
      </c>
      <c r="E131" s="53" t="s">
        <v>251</v>
      </c>
      <c r="F131" t="s">
        <v>1155</v>
      </c>
      <c r="G131" s="53" t="s">
        <v>431</v>
      </c>
      <c r="H131" t="s">
        <v>1180</v>
      </c>
      <c r="I131" s="53" t="s">
        <v>431</v>
      </c>
      <c r="J131" s="57">
        <v>42609</v>
      </c>
      <c r="K131" s="53" t="s">
        <v>431</v>
      </c>
      <c r="L131" s="57">
        <f t="shared" si="2"/>
        <v>42819</v>
      </c>
      <c r="M131" s="53" t="s">
        <v>430</v>
      </c>
      <c r="N131" s="54">
        <v>5064</v>
      </c>
      <c r="O131" t="s">
        <v>253</v>
      </c>
      <c r="P131" t="s">
        <v>245</v>
      </c>
      <c r="Q131" t="s">
        <v>1183</v>
      </c>
      <c r="R131" t="s">
        <v>865</v>
      </c>
      <c r="S131">
        <v>3</v>
      </c>
      <c r="T131" t="s">
        <v>251</v>
      </c>
      <c r="U131" s="63">
        <v>1.87499999999999</v>
      </c>
      <c r="V131" s="53" t="s">
        <v>430</v>
      </c>
      <c r="W131">
        <v>6317</v>
      </c>
      <c r="X131" s="53" t="s">
        <v>251</v>
      </c>
      <c r="Y131" s="63">
        <v>4.1666666666666602E-2</v>
      </c>
      <c r="Z131" s="53" t="s">
        <v>431</v>
      </c>
      <c r="AA131" t="s">
        <v>991</v>
      </c>
      <c r="AB131" s="53" t="s">
        <v>430</v>
      </c>
      <c r="AC131" s="54">
        <v>5064</v>
      </c>
      <c r="AD131" t="s">
        <v>253</v>
      </c>
      <c r="AF131" t="s">
        <v>245</v>
      </c>
      <c r="AG131" t="s">
        <v>1487</v>
      </c>
      <c r="AH131" t="s">
        <v>865</v>
      </c>
      <c r="AI131">
        <v>6607</v>
      </c>
      <c r="AJ131" s="53" t="s">
        <v>251</v>
      </c>
      <c r="AK131" s="56">
        <v>4424197114564930</v>
      </c>
      <c r="AL131" s="53" t="s">
        <v>432</v>
      </c>
    </row>
    <row r="132" spans="1:38" x14ac:dyDescent="0.25">
      <c r="A132" t="s">
        <v>245</v>
      </c>
      <c r="B132" t="s">
        <v>1136</v>
      </c>
      <c r="C132" t="s">
        <v>865</v>
      </c>
      <c r="D132">
        <v>6467</v>
      </c>
      <c r="E132" s="53" t="s">
        <v>251</v>
      </c>
      <c r="F132" t="s">
        <v>1156</v>
      </c>
      <c r="G132" s="53" t="s">
        <v>431</v>
      </c>
      <c r="H132" t="s">
        <v>1181</v>
      </c>
      <c r="I132" s="53" t="s">
        <v>431</v>
      </c>
      <c r="J132" s="57">
        <v>42655</v>
      </c>
      <c r="K132" s="53" t="s">
        <v>431</v>
      </c>
      <c r="L132" s="57">
        <f t="shared" si="2"/>
        <v>42865</v>
      </c>
      <c r="M132" s="53" t="s">
        <v>430</v>
      </c>
      <c r="N132">
        <v>5067</v>
      </c>
      <c r="O132" t="s">
        <v>253</v>
      </c>
      <c r="P132" t="s">
        <v>245</v>
      </c>
      <c r="Q132" t="s">
        <v>1183</v>
      </c>
      <c r="R132" t="s">
        <v>865</v>
      </c>
      <c r="S132">
        <v>4</v>
      </c>
      <c r="T132" t="s">
        <v>251</v>
      </c>
      <c r="U132" s="63">
        <v>1.8854166666666601</v>
      </c>
      <c r="V132" s="53" t="s">
        <v>430</v>
      </c>
      <c r="W132">
        <v>6307</v>
      </c>
      <c r="X132" s="53" t="s">
        <v>251</v>
      </c>
      <c r="Y132" s="63">
        <v>5.2083333333333301E-2</v>
      </c>
      <c r="Z132" s="53" t="s">
        <v>431</v>
      </c>
      <c r="AA132" t="s">
        <v>992</v>
      </c>
      <c r="AB132" s="53" t="s">
        <v>430</v>
      </c>
      <c r="AC132">
        <v>5067</v>
      </c>
      <c r="AD132" t="s">
        <v>253</v>
      </c>
      <c r="AF132" t="s">
        <v>245</v>
      </c>
      <c r="AG132" t="s">
        <v>1487</v>
      </c>
      <c r="AH132" t="s">
        <v>865</v>
      </c>
      <c r="AI132">
        <v>6597</v>
      </c>
      <c r="AJ132" s="53" t="s">
        <v>251</v>
      </c>
      <c r="AK132" s="56">
        <v>4424197937174150</v>
      </c>
      <c r="AL132" s="53" t="s">
        <v>432</v>
      </c>
    </row>
    <row r="133" spans="1:38" x14ac:dyDescent="0.25">
      <c r="A133" t="s">
        <v>245</v>
      </c>
      <c r="B133" t="s">
        <v>1136</v>
      </c>
      <c r="C133" t="s">
        <v>865</v>
      </c>
      <c r="D133">
        <v>6457</v>
      </c>
      <c r="E133" s="53" t="s">
        <v>251</v>
      </c>
      <c r="F133" t="s">
        <v>1142</v>
      </c>
      <c r="G133" s="53" t="s">
        <v>431</v>
      </c>
      <c r="H133" t="s">
        <v>1182</v>
      </c>
      <c r="I133" s="53" t="s">
        <v>431</v>
      </c>
      <c r="J133" s="57">
        <v>42701</v>
      </c>
      <c r="K133" s="53" t="s">
        <v>431</v>
      </c>
      <c r="L133" s="57">
        <f t="shared" si="2"/>
        <v>42911</v>
      </c>
      <c r="M133" s="53" t="s">
        <v>430</v>
      </c>
      <c r="N133" s="54">
        <v>5070</v>
      </c>
      <c r="O133" t="s">
        <v>253</v>
      </c>
      <c r="P133" t="s">
        <v>245</v>
      </c>
      <c r="Q133" t="s">
        <v>1183</v>
      </c>
      <c r="R133" t="s">
        <v>865</v>
      </c>
      <c r="S133">
        <v>5</v>
      </c>
      <c r="T133" t="s">
        <v>251</v>
      </c>
      <c r="U133" s="63">
        <v>1.8958333333333299</v>
      </c>
      <c r="V133" s="53" t="s">
        <v>430</v>
      </c>
      <c r="W133">
        <v>6297</v>
      </c>
      <c r="X133" s="53" t="s">
        <v>251</v>
      </c>
      <c r="Y133" s="63">
        <v>6.25E-2</v>
      </c>
      <c r="Z133" s="53" t="s">
        <v>431</v>
      </c>
      <c r="AA133" t="s">
        <v>993</v>
      </c>
      <c r="AB133" s="53" t="s">
        <v>430</v>
      </c>
      <c r="AC133" s="54">
        <v>5070</v>
      </c>
      <c r="AD133" t="s">
        <v>253</v>
      </c>
      <c r="AF133" t="s">
        <v>245</v>
      </c>
      <c r="AG133" t="s">
        <v>1487</v>
      </c>
      <c r="AH133" t="s">
        <v>865</v>
      </c>
      <c r="AI133">
        <v>6587</v>
      </c>
      <c r="AJ133" s="53" t="s">
        <v>251</v>
      </c>
      <c r="AK133" s="56">
        <v>4424198759783370</v>
      </c>
      <c r="AL133" s="53" t="s">
        <v>432</v>
      </c>
    </row>
    <row r="134" spans="1:38" x14ac:dyDescent="0.25">
      <c r="A134" t="s">
        <v>245</v>
      </c>
      <c r="B134" t="s">
        <v>1136</v>
      </c>
      <c r="C134" t="s">
        <v>865</v>
      </c>
      <c r="D134">
        <v>6447</v>
      </c>
      <c r="E134" s="53" t="s">
        <v>251</v>
      </c>
      <c r="F134" t="s">
        <v>1157</v>
      </c>
      <c r="G134" s="53" t="s">
        <v>431</v>
      </c>
      <c r="H134" t="s">
        <v>1176</v>
      </c>
      <c r="I134" s="53" t="s">
        <v>431</v>
      </c>
      <c r="J134" s="57">
        <v>42747</v>
      </c>
      <c r="K134" s="53" t="s">
        <v>431</v>
      </c>
      <c r="L134" s="57">
        <f t="shared" si="2"/>
        <v>42957</v>
      </c>
      <c r="M134" s="53" t="s">
        <v>430</v>
      </c>
      <c r="N134">
        <v>5073</v>
      </c>
      <c r="O134" t="s">
        <v>253</v>
      </c>
      <c r="P134" t="s">
        <v>245</v>
      </c>
      <c r="Q134" t="s">
        <v>1183</v>
      </c>
      <c r="R134" t="s">
        <v>865</v>
      </c>
      <c r="S134">
        <v>6</v>
      </c>
      <c r="T134" t="s">
        <v>251</v>
      </c>
      <c r="U134" s="63">
        <v>1.90624999999999</v>
      </c>
      <c r="V134" s="53" t="s">
        <v>430</v>
      </c>
      <c r="W134">
        <v>6287</v>
      </c>
      <c r="X134" s="53" t="s">
        <v>251</v>
      </c>
      <c r="Y134" s="63">
        <v>7.2916666666666602E-2</v>
      </c>
      <c r="Z134" s="53" t="s">
        <v>431</v>
      </c>
      <c r="AA134" t="s">
        <v>995</v>
      </c>
      <c r="AB134" s="53" t="s">
        <v>430</v>
      </c>
      <c r="AC134">
        <v>5073</v>
      </c>
      <c r="AD134" t="s">
        <v>253</v>
      </c>
      <c r="AF134" t="s">
        <v>245</v>
      </c>
      <c r="AG134" t="s">
        <v>1487</v>
      </c>
      <c r="AH134" t="s">
        <v>865</v>
      </c>
      <c r="AI134">
        <v>6577</v>
      </c>
      <c r="AJ134" s="53" t="s">
        <v>251</v>
      </c>
      <c r="AK134" s="56">
        <v>4424199582392590</v>
      </c>
      <c r="AL134" s="53" t="s">
        <v>432</v>
      </c>
    </row>
    <row r="135" spans="1:38" x14ac:dyDescent="0.25">
      <c r="A135" t="s">
        <v>245</v>
      </c>
      <c r="B135" t="s">
        <v>1136</v>
      </c>
      <c r="C135" t="s">
        <v>865</v>
      </c>
      <c r="D135">
        <v>6437</v>
      </c>
      <c r="E135" s="53" t="s">
        <v>251</v>
      </c>
      <c r="F135" t="s">
        <v>1137</v>
      </c>
      <c r="G135" s="53" t="s">
        <v>431</v>
      </c>
      <c r="H135" t="s">
        <v>1177</v>
      </c>
      <c r="I135" s="53" t="s">
        <v>431</v>
      </c>
      <c r="J135" s="57">
        <v>42793</v>
      </c>
      <c r="K135" s="53" t="s">
        <v>431</v>
      </c>
      <c r="L135" s="57">
        <f t="shared" si="2"/>
        <v>43003</v>
      </c>
      <c r="M135" s="53" t="s">
        <v>430</v>
      </c>
      <c r="N135" s="54">
        <v>5076</v>
      </c>
      <c r="O135" t="s">
        <v>253</v>
      </c>
      <c r="P135" t="s">
        <v>245</v>
      </c>
      <c r="Q135" t="s">
        <v>1183</v>
      </c>
      <c r="R135" t="s">
        <v>865</v>
      </c>
      <c r="S135">
        <v>7</v>
      </c>
      <c r="T135" t="s">
        <v>251</v>
      </c>
      <c r="U135" s="63">
        <v>1.9166666666666601</v>
      </c>
      <c r="V135" s="53" t="s">
        <v>430</v>
      </c>
      <c r="W135">
        <v>6437</v>
      </c>
      <c r="X135" s="53" t="s">
        <v>251</v>
      </c>
      <c r="Y135" s="63">
        <v>8.3333333333333301E-2</v>
      </c>
      <c r="Z135" s="53" t="s">
        <v>431</v>
      </c>
      <c r="AA135" t="s">
        <v>996</v>
      </c>
      <c r="AB135" s="53" t="s">
        <v>430</v>
      </c>
      <c r="AC135" s="54">
        <v>5076</v>
      </c>
      <c r="AD135" t="s">
        <v>253</v>
      </c>
      <c r="AF135" t="s">
        <v>245</v>
      </c>
      <c r="AG135" t="s">
        <v>1487</v>
      </c>
      <c r="AH135" t="s">
        <v>865</v>
      </c>
      <c r="AI135">
        <v>6567</v>
      </c>
      <c r="AJ135" s="53" t="s">
        <v>251</v>
      </c>
      <c r="AK135" s="56">
        <v>4424200405001810</v>
      </c>
      <c r="AL135" s="53" t="s">
        <v>432</v>
      </c>
    </row>
    <row r="136" spans="1:38" x14ac:dyDescent="0.25">
      <c r="A136" t="s">
        <v>245</v>
      </c>
      <c r="B136" t="s">
        <v>1136</v>
      </c>
      <c r="C136" t="s">
        <v>865</v>
      </c>
      <c r="D136">
        <v>6427</v>
      </c>
      <c r="E136" s="53" t="s">
        <v>251</v>
      </c>
      <c r="F136" t="s">
        <v>1143</v>
      </c>
      <c r="G136" s="53" t="s">
        <v>431</v>
      </c>
      <c r="H136" t="s">
        <v>1178</v>
      </c>
      <c r="I136" s="53" t="s">
        <v>431</v>
      </c>
      <c r="J136" s="57">
        <v>42839</v>
      </c>
      <c r="K136" s="53" t="s">
        <v>431</v>
      </c>
      <c r="L136" s="57">
        <f t="shared" si="2"/>
        <v>43049</v>
      </c>
      <c r="M136" s="53" t="s">
        <v>430</v>
      </c>
      <c r="N136">
        <v>5079</v>
      </c>
      <c r="O136" t="s">
        <v>253</v>
      </c>
      <c r="P136" t="s">
        <v>245</v>
      </c>
      <c r="Q136" t="s">
        <v>1183</v>
      </c>
      <c r="R136" t="s">
        <v>865</v>
      </c>
      <c r="S136">
        <v>1</v>
      </c>
      <c r="T136" t="s">
        <v>251</v>
      </c>
      <c r="U136" s="63">
        <v>1.9270833333333299</v>
      </c>
      <c r="V136" s="53" t="s">
        <v>430</v>
      </c>
      <c r="W136">
        <v>6427</v>
      </c>
      <c r="X136" s="53" t="s">
        <v>251</v>
      </c>
      <c r="Y136" s="63">
        <v>2.0833333333333332E-2</v>
      </c>
      <c r="Z136" s="53" t="s">
        <v>431</v>
      </c>
      <c r="AA136" t="s">
        <v>997</v>
      </c>
      <c r="AB136" s="53" t="s">
        <v>430</v>
      </c>
      <c r="AC136">
        <v>5079</v>
      </c>
      <c r="AD136" t="s">
        <v>253</v>
      </c>
      <c r="AF136" t="s">
        <v>245</v>
      </c>
      <c r="AG136" t="s">
        <v>1487</v>
      </c>
      <c r="AH136" t="s">
        <v>865</v>
      </c>
      <c r="AI136">
        <v>6557</v>
      </c>
      <c r="AJ136" s="53" t="s">
        <v>251</v>
      </c>
      <c r="AK136" s="56">
        <v>4424201227611030</v>
      </c>
      <c r="AL136" s="53" t="s">
        <v>432</v>
      </c>
    </row>
    <row r="137" spans="1:38" x14ac:dyDescent="0.25">
      <c r="A137" t="s">
        <v>245</v>
      </c>
      <c r="B137" t="s">
        <v>1136</v>
      </c>
      <c r="C137" t="s">
        <v>865</v>
      </c>
      <c r="D137">
        <v>6417</v>
      </c>
      <c r="E137" s="53" t="s">
        <v>251</v>
      </c>
      <c r="F137" t="s">
        <v>1158</v>
      </c>
      <c r="G137" s="53" t="s">
        <v>431</v>
      </c>
      <c r="H137" t="s">
        <v>1179</v>
      </c>
      <c r="I137" s="53" t="s">
        <v>431</v>
      </c>
      <c r="J137" s="57">
        <v>42885</v>
      </c>
      <c r="K137" s="53" t="s">
        <v>431</v>
      </c>
      <c r="L137" s="57">
        <f t="shared" si="2"/>
        <v>43095</v>
      </c>
      <c r="M137" s="53" t="s">
        <v>430</v>
      </c>
      <c r="N137" s="54">
        <v>5082</v>
      </c>
      <c r="O137" t="s">
        <v>253</v>
      </c>
      <c r="P137" t="s">
        <v>245</v>
      </c>
      <c r="Q137" t="s">
        <v>1183</v>
      </c>
      <c r="R137" t="s">
        <v>865</v>
      </c>
      <c r="S137">
        <v>1</v>
      </c>
      <c r="T137" t="s">
        <v>251</v>
      </c>
      <c r="U137" s="63">
        <v>1.93749999999999</v>
      </c>
      <c r="V137" s="53" t="s">
        <v>430</v>
      </c>
      <c r="W137">
        <v>6417</v>
      </c>
      <c r="X137" s="53" t="s">
        <v>251</v>
      </c>
      <c r="Y137" s="63">
        <v>2.0833333333333332E-2</v>
      </c>
      <c r="Z137" s="53" t="s">
        <v>431</v>
      </c>
      <c r="AA137" t="s">
        <v>998</v>
      </c>
      <c r="AB137" s="53" t="s">
        <v>430</v>
      </c>
      <c r="AC137" s="54">
        <v>5082</v>
      </c>
      <c r="AD137" t="s">
        <v>253</v>
      </c>
      <c r="AF137" t="s">
        <v>245</v>
      </c>
      <c r="AG137" t="s">
        <v>1487</v>
      </c>
      <c r="AH137" t="s">
        <v>865</v>
      </c>
      <c r="AI137">
        <v>6547</v>
      </c>
      <c r="AJ137" s="53" t="s">
        <v>251</v>
      </c>
      <c r="AK137" s="56">
        <v>4424202050220250</v>
      </c>
      <c r="AL137" s="53" t="s">
        <v>432</v>
      </c>
    </row>
    <row r="138" spans="1:38" x14ac:dyDescent="0.25">
      <c r="A138" t="s">
        <v>245</v>
      </c>
      <c r="B138" t="s">
        <v>1136</v>
      </c>
      <c r="C138" t="s">
        <v>865</v>
      </c>
      <c r="D138">
        <v>6407</v>
      </c>
      <c r="E138" s="53" t="s">
        <v>251</v>
      </c>
      <c r="F138" t="s">
        <v>1139</v>
      </c>
      <c r="G138" s="53" t="s">
        <v>431</v>
      </c>
      <c r="H138" t="s">
        <v>1180</v>
      </c>
      <c r="I138" s="53" t="s">
        <v>431</v>
      </c>
      <c r="J138" s="57">
        <v>42931</v>
      </c>
      <c r="K138" s="53" t="s">
        <v>431</v>
      </c>
      <c r="L138" s="57">
        <f t="shared" si="2"/>
        <v>43141</v>
      </c>
      <c r="M138" s="53" t="s">
        <v>430</v>
      </c>
      <c r="N138">
        <v>5085</v>
      </c>
      <c r="O138" t="s">
        <v>253</v>
      </c>
      <c r="P138" t="s">
        <v>245</v>
      </c>
      <c r="Q138" t="s">
        <v>1183</v>
      </c>
      <c r="R138" t="s">
        <v>865</v>
      </c>
      <c r="S138">
        <v>2</v>
      </c>
      <c r="T138" t="s">
        <v>251</v>
      </c>
      <c r="U138" s="63">
        <v>1.9479166666666601</v>
      </c>
      <c r="V138" s="53" t="s">
        <v>430</v>
      </c>
      <c r="W138">
        <v>6407</v>
      </c>
      <c r="X138" s="53" t="s">
        <v>251</v>
      </c>
      <c r="Y138" s="63">
        <v>3.125E-2</v>
      </c>
      <c r="Z138" s="53" t="s">
        <v>431</v>
      </c>
      <c r="AA138" t="s">
        <v>999</v>
      </c>
      <c r="AB138" s="53" t="s">
        <v>430</v>
      </c>
      <c r="AC138">
        <v>5085</v>
      </c>
      <c r="AD138" t="s">
        <v>253</v>
      </c>
      <c r="AF138" t="s">
        <v>245</v>
      </c>
      <c r="AG138" t="s">
        <v>1487</v>
      </c>
      <c r="AH138" t="s">
        <v>865</v>
      </c>
      <c r="AI138">
        <v>6537</v>
      </c>
      <c r="AJ138" s="53" t="s">
        <v>251</v>
      </c>
      <c r="AK138" s="56">
        <v>4424202872829470</v>
      </c>
      <c r="AL138" s="53" t="s">
        <v>432</v>
      </c>
    </row>
    <row r="139" spans="1:38" x14ac:dyDescent="0.25">
      <c r="A139" t="s">
        <v>245</v>
      </c>
      <c r="B139" t="s">
        <v>1136</v>
      </c>
      <c r="C139" t="s">
        <v>865</v>
      </c>
      <c r="D139">
        <v>6397</v>
      </c>
      <c r="E139" s="53" t="s">
        <v>251</v>
      </c>
      <c r="F139" t="s">
        <v>1159</v>
      </c>
      <c r="G139" s="53" t="s">
        <v>431</v>
      </c>
      <c r="H139" t="s">
        <v>1181</v>
      </c>
      <c r="I139" s="53" t="s">
        <v>431</v>
      </c>
      <c r="J139" s="57">
        <v>42977</v>
      </c>
      <c r="K139" s="53" t="s">
        <v>431</v>
      </c>
      <c r="L139" s="57">
        <f t="shared" si="2"/>
        <v>43187</v>
      </c>
      <c r="M139" s="53" t="s">
        <v>430</v>
      </c>
      <c r="N139" s="54">
        <v>5088</v>
      </c>
      <c r="O139" t="s">
        <v>253</v>
      </c>
      <c r="P139" t="s">
        <v>245</v>
      </c>
      <c r="Q139" t="s">
        <v>1183</v>
      </c>
      <c r="R139" t="s">
        <v>865</v>
      </c>
      <c r="S139">
        <v>3</v>
      </c>
      <c r="T139" t="s">
        <v>251</v>
      </c>
      <c r="U139" s="63">
        <v>1.9583333333333199</v>
      </c>
      <c r="V139" s="53" t="s">
        <v>430</v>
      </c>
      <c r="W139">
        <v>6397</v>
      </c>
      <c r="X139" s="53" t="s">
        <v>251</v>
      </c>
      <c r="Y139" s="63">
        <v>4.1666666666666602E-2</v>
      </c>
      <c r="Z139" s="53" t="s">
        <v>431</v>
      </c>
      <c r="AA139" t="s">
        <v>1000</v>
      </c>
      <c r="AB139" s="53" t="s">
        <v>430</v>
      </c>
      <c r="AC139" s="54">
        <v>5088</v>
      </c>
      <c r="AD139" t="s">
        <v>253</v>
      </c>
      <c r="AF139" t="s">
        <v>245</v>
      </c>
      <c r="AG139" t="s">
        <v>1487</v>
      </c>
      <c r="AH139" t="s">
        <v>865</v>
      </c>
      <c r="AI139">
        <v>6397</v>
      </c>
      <c r="AJ139" s="53" t="s">
        <v>251</v>
      </c>
      <c r="AK139" s="56">
        <v>4424203695438690</v>
      </c>
      <c r="AL139" s="53" t="s">
        <v>432</v>
      </c>
    </row>
    <row r="140" spans="1:38" x14ac:dyDescent="0.25">
      <c r="A140" t="s">
        <v>245</v>
      </c>
      <c r="B140" t="s">
        <v>1136</v>
      </c>
      <c r="C140" t="s">
        <v>865</v>
      </c>
      <c r="D140">
        <v>6387</v>
      </c>
      <c r="E140" s="53" t="s">
        <v>251</v>
      </c>
      <c r="F140" t="s">
        <v>1141</v>
      </c>
      <c r="G140" s="53" t="s">
        <v>431</v>
      </c>
      <c r="H140" t="s">
        <v>1182</v>
      </c>
      <c r="I140" s="53" t="s">
        <v>431</v>
      </c>
      <c r="J140" s="57">
        <v>42155</v>
      </c>
      <c r="K140" s="53" t="s">
        <v>431</v>
      </c>
      <c r="L140" s="57">
        <f t="shared" si="2"/>
        <v>42365</v>
      </c>
      <c r="M140" s="53" t="s">
        <v>430</v>
      </c>
      <c r="N140">
        <v>5091</v>
      </c>
      <c r="O140" t="s">
        <v>253</v>
      </c>
      <c r="P140" t="s">
        <v>245</v>
      </c>
      <c r="Q140" t="s">
        <v>1183</v>
      </c>
      <c r="R140" t="s">
        <v>865</v>
      </c>
      <c r="S140">
        <v>4</v>
      </c>
      <c r="T140" t="s">
        <v>251</v>
      </c>
      <c r="U140" s="63">
        <v>1.96874999999999</v>
      </c>
      <c r="V140" s="53" t="s">
        <v>430</v>
      </c>
      <c r="W140">
        <v>6387</v>
      </c>
      <c r="X140" s="53" t="s">
        <v>251</v>
      </c>
      <c r="Y140" s="63">
        <v>5.2083333333333301E-2</v>
      </c>
      <c r="Z140" s="53" t="s">
        <v>431</v>
      </c>
      <c r="AA140" t="s">
        <v>1002</v>
      </c>
      <c r="AB140" s="53" t="s">
        <v>430</v>
      </c>
      <c r="AC140">
        <v>5091</v>
      </c>
      <c r="AD140" t="s">
        <v>253</v>
      </c>
      <c r="AF140" t="s">
        <v>245</v>
      </c>
      <c r="AG140" t="s">
        <v>1487</v>
      </c>
      <c r="AH140" t="s">
        <v>865</v>
      </c>
      <c r="AI140">
        <v>6387</v>
      </c>
      <c r="AJ140" s="53" t="s">
        <v>251</v>
      </c>
      <c r="AK140" s="56">
        <v>4424204518047910</v>
      </c>
      <c r="AL140" s="53" t="s">
        <v>432</v>
      </c>
    </row>
    <row r="141" spans="1:38" x14ac:dyDescent="0.25">
      <c r="A141" t="s">
        <v>245</v>
      </c>
      <c r="B141" t="s">
        <v>1136</v>
      </c>
      <c r="C141" t="s">
        <v>865</v>
      </c>
      <c r="D141">
        <v>6377</v>
      </c>
      <c r="E141" s="53" t="s">
        <v>251</v>
      </c>
      <c r="F141" t="s">
        <v>1160</v>
      </c>
      <c r="G141" s="53" t="s">
        <v>431</v>
      </c>
      <c r="H141" t="s">
        <v>1176</v>
      </c>
      <c r="I141" s="53" t="s">
        <v>431</v>
      </c>
      <c r="J141" s="57">
        <v>42139</v>
      </c>
      <c r="K141" s="53" t="s">
        <v>431</v>
      </c>
      <c r="L141" s="57">
        <f t="shared" si="2"/>
        <v>42349</v>
      </c>
      <c r="M141" s="53" t="s">
        <v>430</v>
      </c>
      <c r="N141" s="54">
        <v>5094</v>
      </c>
      <c r="O141" t="s">
        <v>253</v>
      </c>
      <c r="P141" t="s">
        <v>245</v>
      </c>
      <c r="Q141" t="s">
        <v>1183</v>
      </c>
      <c r="R141" t="s">
        <v>865</v>
      </c>
      <c r="S141">
        <v>5</v>
      </c>
      <c r="T141" t="s">
        <v>251</v>
      </c>
      <c r="U141" s="63">
        <v>1.9791666666666601</v>
      </c>
      <c r="V141" s="53" t="s">
        <v>430</v>
      </c>
      <c r="W141">
        <v>6377</v>
      </c>
      <c r="X141" s="53" t="s">
        <v>251</v>
      </c>
      <c r="Y141" s="63">
        <v>6.25E-2</v>
      </c>
      <c r="Z141" s="53" t="s">
        <v>431</v>
      </c>
      <c r="AA141" t="s">
        <v>994</v>
      </c>
      <c r="AB141" s="53" t="s">
        <v>430</v>
      </c>
      <c r="AC141" s="54">
        <v>5094</v>
      </c>
      <c r="AD141" t="s">
        <v>253</v>
      </c>
      <c r="AF141" t="s">
        <v>245</v>
      </c>
      <c r="AG141" t="s">
        <v>1487</v>
      </c>
      <c r="AH141" t="s">
        <v>865</v>
      </c>
      <c r="AI141">
        <v>6377</v>
      </c>
      <c r="AJ141" s="53" t="s">
        <v>251</v>
      </c>
      <c r="AK141" s="56">
        <v>4424205340657130</v>
      </c>
      <c r="AL141" s="53" t="s">
        <v>432</v>
      </c>
    </row>
    <row r="142" spans="1:38" x14ac:dyDescent="0.25">
      <c r="A142" t="s">
        <v>245</v>
      </c>
      <c r="B142" t="s">
        <v>1136</v>
      </c>
      <c r="C142" t="s">
        <v>865</v>
      </c>
      <c r="D142">
        <v>6367</v>
      </c>
      <c r="E142" s="53" t="s">
        <v>251</v>
      </c>
      <c r="F142" t="s">
        <v>1161</v>
      </c>
      <c r="G142" s="53" t="s">
        <v>431</v>
      </c>
      <c r="H142" t="s">
        <v>1177</v>
      </c>
      <c r="I142" s="53" t="s">
        <v>431</v>
      </c>
      <c r="J142" s="57">
        <v>42123</v>
      </c>
      <c r="K142" s="53" t="s">
        <v>431</v>
      </c>
      <c r="L142" s="57">
        <f t="shared" si="2"/>
        <v>42333</v>
      </c>
      <c r="M142" s="53" t="s">
        <v>430</v>
      </c>
      <c r="N142">
        <v>5097</v>
      </c>
      <c r="O142" t="s">
        <v>253</v>
      </c>
      <c r="P142" t="s">
        <v>245</v>
      </c>
      <c r="Q142" t="s">
        <v>1183</v>
      </c>
      <c r="R142" t="s">
        <v>865</v>
      </c>
      <c r="S142">
        <v>6</v>
      </c>
      <c r="T142" t="s">
        <v>251</v>
      </c>
      <c r="U142" s="63">
        <v>1.9895833333333199</v>
      </c>
      <c r="V142" s="53" t="s">
        <v>430</v>
      </c>
      <c r="W142">
        <v>6367</v>
      </c>
      <c r="X142" s="53" t="s">
        <v>251</v>
      </c>
      <c r="Y142" s="63">
        <v>7.2916666666666602E-2</v>
      </c>
      <c r="Z142" s="53" t="s">
        <v>431</v>
      </c>
      <c r="AA142" t="s">
        <v>988</v>
      </c>
      <c r="AB142" s="53" t="s">
        <v>430</v>
      </c>
      <c r="AC142">
        <v>5097</v>
      </c>
      <c r="AD142" t="s">
        <v>253</v>
      </c>
      <c r="AF142" t="s">
        <v>245</v>
      </c>
      <c r="AG142" t="s">
        <v>1487</v>
      </c>
      <c r="AH142" t="s">
        <v>865</v>
      </c>
      <c r="AI142">
        <v>6367</v>
      </c>
      <c r="AJ142" s="53" t="s">
        <v>251</v>
      </c>
      <c r="AK142" s="56">
        <v>4424206163266350</v>
      </c>
      <c r="AL142" s="53" t="s">
        <v>432</v>
      </c>
    </row>
    <row r="143" spans="1:38" x14ac:dyDescent="0.25">
      <c r="A143" t="s">
        <v>245</v>
      </c>
      <c r="B143" t="s">
        <v>1136</v>
      </c>
      <c r="C143" t="s">
        <v>865</v>
      </c>
      <c r="D143">
        <v>6357</v>
      </c>
      <c r="E143" s="53" t="s">
        <v>251</v>
      </c>
      <c r="F143" t="s">
        <v>1162</v>
      </c>
      <c r="G143" s="53" t="s">
        <v>431</v>
      </c>
      <c r="H143" t="s">
        <v>1178</v>
      </c>
      <c r="I143" s="53" t="s">
        <v>431</v>
      </c>
      <c r="J143" s="57">
        <v>42107</v>
      </c>
      <c r="K143" s="53" t="s">
        <v>431</v>
      </c>
      <c r="L143" s="57">
        <f t="shared" si="2"/>
        <v>42317</v>
      </c>
      <c r="M143" s="53" t="s">
        <v>430</v>
      </c>
      <c r="N143" s="54">
        <v>5100</v>
      </c>
      <c r="O143" t="s">
        <v>253</v>
      </c>
      <c r="P143" t="s">
        <v>245</v>
      </c>
      <c r="Q143" t="s">
        <v>1183</v>
      </c>
      <c r="R143" t="s">
        <v>865</v>
      </c>
      <c r="S143">
        <v>7</v>
      </c>
      <c r="T143" t="s">
        <v>251</v>
      </c>
      <c r="U143" s="63">
        <v>1.99999999999999</v>
      </c>
      <c r="V143" s="53" t="s">
        <v>430</v>
      </c>
      <c r="W143">
        <v>6357</v>
      </c>
      <c r="X143" s="53" t="s">
        <v>251</v>
      </c>
      <c r="Y143" s="63">
        <v>8.3333333333333301E-2</v>
      </c>
      <c r="Z143" s="53" t="s">
        <v>431</v>
      </c>
      <c r="AA143" t="s">
        <v>989</v>
      </c>
      <c r="AB143" s="53" t="s">
        <v>430</v>
      </c>
      <c r="AC143" s="54">
        <v>5100</v>
      </c>
      <c r="AD143" t="s">
        <v>253</v>
      </c>
      <c r="AF143" t="s">
        <v>245</v>
      </c>
      <c r="AG143" t="s">
        <v>1487</v>
      </c>
      <c r="AH143" t="s">
        <v>865</v>
      </c>
      <c r="AI143">
        <v>6357</v>
      </c>
      <c r="AJ143" s="53" t="s">
        <v>251</v>
      </c>
      <c r="AK143" s="56">
        <v>4424206985875570</v>
      </c>
      <c r="AL143" s="53" t="s">
        <v>432</v>
      </c>
    </row>
    <row r="144" spans="1:38" x14ac:dyDescent="0.25">
      <c r="A144" t="s">
        <v>245</v>
      </c>
      <c r="B144" t="s">
        <v>1136</v>
      </c>
      <c r="C144" t="s">
        <v>865</v>
      </c>
      <c r="D144">
        <v>6347</v>
      </c>
      <c r="E144" s="53" t="s">
        <v>251</v>
      </c>
      <c r="F144" t="s">
        <v>1163</v>
      </c>
      <c r="G144" s="53" t="s">
        <v>431</v>
      </c>
      <c r="H144" t="s">
        <v>1179</v>
      </c>
      <c r="I144" s="53" t="s">
        <v>431</v>
      </c>
      <c r="J144" s="57">
        <v>42091</v>
      </c>
      <c r="K144" s="53" t="s">
        <v>431</v>
      </c>
      <c r="L144" s="57">
        <f t="shared" si="2"/>
        <v>42301</v>
      </c>
      <c r="M144" s="53" t="s">
        <v>430</v>
      </c>
      <c r="N144">
        <v>5103</v>
      </c>
      <c r="O144" t="s">
        <v>253</v>
      </c>
      <c r="P144" t="s">
        <v>245</v>
      </c>
      <c r="Q144" t="s">
        <v>1183</v>
      </c>
      <c r="R144" t="s">
        <v>865</v>
      </c>
      <c r="S144">
        <v>1</v>
      </c>
      <c r="T144" t="s">
        <v>251</v>
      </c>
      <c r="U144" s="63">
        <v>2.0104166666666599</v>
      </c>
      <c r="V144" s="53" t="s">
        <v>430</v>
      </c>
      <c r="W144">
        <v>6347</v>
      </c>
      <c r="X144" s="53" t="s">
        <v>251</v>
      </c>
      <c r="Y144" s="63">
        <v>2.0833333333333332E-2</v>
      </c>
      <c r="Z144" s="53" t="s">
        <v>431</v>
      </c>
      <c r="AA144" t="s">
        <v>990</v>
      </c>
      <c r="AB144" s="53" t="s">
        <v>430</v>
      </c>
      <c r="AC144">
        <v>5103</v>
      </c>
      <c r="AD144" t="s">
        <v>253</v>
      </c>
      <c r="AF144" t="s">
        <v>245</v>
      </c>
      <c r="AG144" t="s">
        <v>1487</v>
      </c>
      <c r="AH144" t="s">
        <v>865</v>
      </c>
      <c r="AI144">
        <v>6347</v>
      </c>
      <c r="AJ144" s="53" t="s">
        <v>251</v>
      </c>
      <c r="AK144" s="56">
        <v>4424207808484790</v>
      </c>
      <c r="AL144" s="53" t="s">
        <v>432</v>
      </c>
    </row>
    <row r="145" spans="1:38" x14ac:dyDescent="0.25">
      <c r="A145" t="s">
        <v>245</v>
      </c>
      <c r="B145" t="s">
        <v>1136</v>
      </c>
      <c r="C145" t="s">
        <v>865</v>
      </c>
      <c r="D145">
        <v>6337</v>
      </c>
      <c r="E145" s="53" t="s">
        <v>251</v>
      </c>
      <c r="F145" t="s">
        <v>1164</v>
      </c>
      <c r="G145" s="53" t="s">
        <v>431</v>
      </c>
      <c r="H145" t="s">
        <v>1180</v>
      </c>
      <c r="I145" s="53" t="s">
        <v>431</v>
      </c>
      <c r="J145" s="57">
        <v>42075</v>
      </c>
      <c r="K145" s="53" t="s">
        <v>431</v>
      </c>
      <c r="L145" s="57">
        <f t="shared" si="2"/>
        <v>42285</v>
      </c>
      <c r="M145" s="53" t="s">
        <v>430</v>
      </c>
      <c r="N145" s="54">
        <v>5106</v>
      </c>
      <c r="O145" t="s">
        <v>253</v>
      </c>
      <c r="P145" t="s">
        <v>245</v>
      </c>
      <c r="Q145" t="s">
        <v>1183</v>
      </c>
      <c r="R145" t="s">
        <v>865</v>
      </c>
      <c r="S145">
        <v>1</v>
      </c>
      <c r="T145" t="s">
        <v>251</v>
      </c>
      <c r="U145" s="63">
        <v>2.0208333333333202</v>
      </c>
      <c r="V145" s="53" t="s">
        <v>430</v>
      </c>
      <c r="W145">
        <v>6337</v>
      </c>
      <c r="X145" s="53" t="s">
        <v>251</v>
      </c>
      <c r="Y145" s="63">
        <v>2.0833333333333332E-2</v>
      </c>
      <c r="Z145" s="53" t="s">
        <v>431</v>
      </c>
      <c r="AA145" t="s">
        <v>991</v>
      </c>
      <c r="AB145" s="53" t="s">
        <v>430</v>
      </c>
      <c r="AC145" s="54">
        <v>5106</v>
      </c>
      <c r="AD145" t="s">
        <v>253</v>
      </c>
      <c r="AF145" t="s">
        <v>245</v>
      </c>
      <c r="AG145" t="s">
        <v>1487</v>
      </c>
      <c r="AH145" t="s">
        <v>865</v>
      </c>
      <c r="AI145">
        <v>6377</v>
      </c>
      <c r="AJ145" s="53" t="s">
        <v>251</v>
      </c>
      <c r="AK145" s="56">
        <v>4424208631094010</v>
      </c>
      <c r="AL145" s="53" t="s">
        <v>432</v>
      </c>
    </row>
    <row r="146" spans="1:38" x14ac:dyDescent="0.25">
      <c r="A146" t="s">
        <v>245</v>
      </c>
      <c r="B146" t="s">
        <v>1136</v>
      </c>
      <c r="C146" t="s">
        <v>865</v>
      </c>
      <c r="D146">
        <v>6327</v>
      </c>
      <c r="E146" s="53" t="s">
        <v>251</v>
      </c>
      <c r="F146" t="s">
        <v>1138</v>
      </c>
      <c r="G146" s="53" t="s">
        <v>431</v>
      </c>
      <c r="H146" t="s">
        <v>1181</v>
      </c>
      <c r="I146" s="53" t="s">
        <v>431</v>
      </c>
      <c r="J146" s="57">
        <v>42059</v>
      </c>
      <c r="K146" s="53" t="s">
        <v>431</v>
      </c>
      <c r="L146" s="57">
        <f t="shared" si="2"/>
        <v>42269</v>
      </c>
      <c r="M146" s="53" t="s">
        <v>430</v>
      </c>
      <c r="N146">
        <v>5109</v>
      </c>
      <c r="O146" t="s">
        <v>253</v>
      </c>
      <c r="P146" t="s">
        <v>245</v>
      </c>
      <c r="Q146" t="s">
        <v>1183</v>
      </c>
      <c r="R146" t="s">
        <v>865</v>
      </c>
      <c r="S146">
        <v>2</v>
      </c>
      <c r="T146" t="s">
        <v>251</v>
      </c>
      <c r="U146" s="63">
        <v>2.0312499999999898</v>
      </c>
      <c r="V146" s="53" t="s">
        <v>430</v>
      </c>
      <c r="W146">
        <v>6327</v>
      </c>
      <c r="X146" s="53" t="s">
        <v>251</v>
      </c>
      <c r="Y146" s="63">
        <v>3.125E-2</v>
      </c>
      <c r="Z146" s="53" t="s">
        <v>431</v>
      </c>
      <c r="AA146" t="s">
        <v>992</v>
      </c>
      <c r="AB146" s="53" t="s">
        <v>430</v>
      </c>
      <c r="AC146">
        <v>5109</v>
      </c>
      <c r="AD146" t="s">
        <v>253</v>
      </c>
      <c r="AF146" t="s">
        <v>245</v>
      </c>
      <c r="AG146" t="s">
        <v>1487</v>
      </c>
      <c r="AH146" t="s">
        <v>865</v>
      </c>
      <c r="AI146">
        <v>6367</v>
      </c>
      <c r="AJ146" s="53" t="s">
        <v>251</v>
      </c>
      <c r="AK146" s="56">
        <v>4424209453703230</v>
      </c>
      <c r="AL146" s="53" t="s">
        <v>432</v>
      </c>
    </row>
    <row r="147" spans="1:38" x14ac:dyDescent="0.25">
      <c r="A147" t="s">
        <v>245</v>
      </c>
      <c r="B147" t="s">
        <v>1136</v>
      </c>
      <c r="C147" t="s">
        <v>865</v>
      </c>
      <c r="D147">
        <v>6317</v>
      </c>
      <c r="E147" s="53" t="s">
        <v>251</v>
      </c>
      <c r="F147" t="s">
        <v>1144</v>
      </c>
      <c r="G147" s="53" t="s">
        <v>431</v>
      </c>
      <c r="H147" t="s">
        <v>1182</v>
      </c>
      <c r="I147" s="53" t="s">
        <v>431</v>
      </c>
      <c r="J147" s="57">
        <v>42043</v>
      </c>
      <c r="K147" s="53" t="s">
        <v>431</v>
      </c>
      <c r="L147" s="57">
        <f t="shared" si="2"/>
        <v>42253</v>
      </c>
      <c r="M147" s="53" t="s">
        <v>430</v>
      </c>
      <c r="N147" s="54">
        <v>5112</v>
      </c>
      <c r="O147" t="s">
        <v>253</v>
      </c>
      <c r="P147" t="s">
        <v>245</v>
      </c>
      <c r="Q147" t="s">
        <v>1183</v>
      </c>
      <c r="R147" t="s">
        <v>865</v>
      </c>
      <c r="S147">
        <v>3</v>
      </c>
      <c r="T147" t="s">
        <v>251</v>
      </c>
      <c r="U147" s="63">
        <v>2.0416666666666599</v>
      </c>
      <c r="V147" s="53" t="s">
        <v>430</v>
      </c>
      <c r="W147">
        <v>6317</v>
      </c>
      <c r="X147" s="53" t="s">
        <v>251</v>
      </c>
      <c r="Y147" s="63">
        <v>4.1666666666666602E-2</v>
      </c>
      <c r="Z147" s="53" t="s">
        <v>431</v>
      </c>
      <c r="AA147" t="s">
        <v>993</v>
      </c>
      <c r="AB147" s="53" t="s">
        <v>430</v>
      </c>
      <c r="AC147" s="54">
        <v>5112</v>
      </c>
      <c r="AD147" t="s">
        <v>253</v>
      </c>
      <c r="AF147" t="s">
        <v>245</v>
      </c>
      <c r="AG147" t="s">
        <v>1487</v>
      </c>
      <c r="AH147" t="s">
        <v>865</v>
      </c>
      <c r="AI147">
        <v>6357</v>
      </c>
      <c r="AJ147" s="53" t="s">
        <v>251</v>
      </c>
      <c r="AK147" s="56">
        <v>4424210276312450</v>
      </c>
      <c r="AL147" s="53" t="s">
        <v>432</v>
      </c>
    </row>
    <row r="148" spans="1:38" x14ac:dyDescent="0.25">
      <c r="A148" t="s">
        <v>245</v>
      </c>
      <c r="B148" t="s">
        <v>1136</v>
      </c>
      <c r="C148" t="s">
        <v>865</v>
      </c>
      <c r="D148">
        <v>6307</v>
      </c>
      <c r="E148" s="53" t="s">
        <v>251</v>
      </c>
      <c r="F148" t="s">
        <v>1145</v>
      </c>
      <c r="G148" s="53" t="s">
        <v>431</v>
      </c>
      <c r="H148" t="s">
        <v>1176</v>
      </c>
      <c r="I148" s="53" t="s">
        <v>431</v>
      </c>
      <c r="J148" s="57">
        <v>42027</v>
      </c>
      <c r="K148" s="53" t="s">
        <v>431</v>
      </c>
      <c r="L148" s="57">
        <f t="shared" si="2"/>
        <v>42237</v>
      </c>
      <c r="M148" s="53" t="s">
        <v>430</v>
      </c>
      <c r="N148">
        <v>5115</v>
      </c>
      <c r="O148" t="s">
        <v>253</v>
      </c>
      <c r="P148" t="s">
        <v>245</v>
      </c>
      <c r="Q148" t="s">
        <v>1183</v>
      </c>
      <c r="R148" t="s">
        <v>865</v>
      </c>
      <c r="S148">
        <v>4</v>
      </c>
      <c r="T148" t="s">
        <v>251</v>
      </c>
      <c r="U148" s="63">
        <v>2.0520833333333202</v>
      </c>
      <c r="V148" s="53" t="s">
        <v>430</v>
      </c>
      <c r="W148">
        <v>6307</v>
      </c>
      <c r="X148" s="53" t="s">
        <v>251</v>
      </c>
      <c r="Y148" s="63">
        <v>5.2083333333333301E-2</v>
      </c>
      <c r="Z148" s="53" t="s">
        <v>431</v>
      </c>
      <c r="AA148" t="s">
        <v>995</v>
      </c>
      <c r="AB148" s="53" t="s">
        <v>430</v>
      </c>
      <c r="AC148">
        <v>5115</v>
      </c>
      <c r="AD148" t="s">
        <v>253</v>
      </c>
      <c r="AF148" t="s">
        <v>245</v>
      </c>
      <c r="AG148" t="s">
        <v>1487</v>
      </c>
      <c r="AH148" t="s">
        <v>865</v>
      </c>
      <c r="AI148">
        <v>6347</v>
      </c>
      <c r="AJ148" s="53" t="s">
        <v>251</v>
      </c>
      <c r="AK148" s="56">
        <v>4424211098921670</v>
      </c>
      <c r="AL148" s="53" t="s">
        <v>432</v>
      </c>
    </row>
    <row r="149" spans="1:38" x14ac:dyDescent="0.25">
      <c r="A149" t="s">
        <v>245</v>
      </c>
      <c r="B149" t="s">
        <v>1136</v>
      </c>
      <c r="C149" t="s">
        <v>865</v>
      </c>
      <c r="D149">
        <v>6297</v>
      </c>
      <c r="E149" s="53" t="s">
        <v>251</v>
      </c>
      <c r="F149" t="s">
        <v>1140</v>
      </c>
      <c r="G149" s="53" t="s">
        <v>431</v>
      </c>
      <c r="H149" t="s">
        <v>1177</v>
      </c>
      <c r="I149" s="53" t="s">
        <v>431</v>
      </c>
      <c r="J149" s="57">
        <v>42011</v>
      </c>
      <c r="K149" s="53" t="s">
        <v>431</v>
      </c>
      <c r="L149" s="57">
        <f t="shared" si="2"/>
        <v>42221</v>
      </c>
      <c r="M149" s="53" t="s">
        <v>430</v>
      </c>
      <c r="N149" s="54">
        <v>5118</v>
      </c>
      <c r="O149" t="s">
        <v>253</v>
      </c>
      <c r="P149" t="s">
        <v>245</v>
      </c>
      <c r="Q149" t="s">
        <v>1183</v>
      </c>
      <c r="R149" t="s">
        <v>865</v>
      </c>
      <c r="S149">
        <v>5</v>
      </c>
      <c r="T149" t="s">
        <v>251</v>
      </c>
      <c r="U149" s="63">
        <v>2.0624999999999898</v>
      </c>
      <c r="V149" s="53" t="s">
        <v>430</v>
      </c>
      <c r="W149">
        <v>6297</v>
      </c>
      <c r="X149" s="53" t="s">
        <v>251</v>
      </c>
      <c r="Y149" s="63">
        <v>6.25E-2</v>
      </c>
      <c r="Z149" s="53" t="s">
        <v>431</v>
      </c>
      <c r="AA149" t="s">
        <v>996</v>
      </c>
      <c r="AB149" s="53" t="s">
        <v>430</v>
      </c>
      <c r="AC149" s="54">
        <v>5118</v>
      </c>
      <c r="AD149" t="s">
        <v>253</v>
      </c>
      <c r="AF149" t="s">
        <v>245</v>
      </c>
      <c r="AG149" t="s">
        <v>1487</v>
      </c>
      <c r="AH149" t="s">
        <v>865</v>
      </c>
      <c r="AI149">
        <v>6297</v>
      </c>
      <c r="AJ149" s="53" t="s">
        <v>251</v>
      </c>
      <c r="AK149" s="56">
        <v>4424211921530890</v>
      </c>
      <c r="AL149" s="53" t="s">
        <v>432</v>
      </c>
    </row>
    <row r="150" spans="1:38" x14ac:dyDescent="0.25">
      <c r="A150" t="s">
        <v>245</v>
      </c>
      <c r="B150" t="s">
        <v>1136</v>
      </c>
      <c r="C150" t="s">
        <v>865</v>
      </c>
      <c r="D150">
        <v>6287</v>
      </c>
      <c r="E150" s="53" t="s">
        <v>251</v>
      </c>
      <c r="F150" t="s">
        <v>1146</v>
      </c>
      <c r="G150" s="53" t="s">
        <v>431</v>
      </c>
      <c r="H150" t="s">
        <v>1178</v>
      </c>
      <c r="I150" s="53" t="s">
        <v>431</v>
      </c>
      <c r="J150" s="57">
        <v>41995</v>
      </c>
      <c r="K150" s="53" t="s">
        <v>431</v>
      </c>
      <c r="L150" s="57">
        <f t="shared" si="2"/>
        <v>42205</v>
      </c>
      <c r="M150" s="53" t="s">
        <v>430</v>
      </c>
      <c r="N150">
        <v>5121</v>
      </c>
      <c r="O150" t="s">
        <v>253</v>
      </c>
      <c r="P150" t="s">
        <v>245</v>
      </c>
      <c r="Q150" t="s">
        <v>1183</v>
      </c>
      <c r="R150" t="s">
        <v>865</v>
      </c>
      <c r="S150">
        <v>6</v>
      </c>
      <c r="T150" t="s">
        <v>251</v>
      </c>
      <c r="U150" s="63">
        <v>2.0729166666666599</v>
      </c>
      <c r="V150" s="53" t="s">
        <v>430</v>
      </c>
      <c r="W150">
        <v>6287</v>
      </c>
      <c r="X150" s="53" t="s">
        <v>251</v>
      </c>
      <c r="Y150" s="63">
        <v>7.2916666666666602E-2</v>
      </c>
      <c r="Z150" s="53" t="s">
        <v>431</v>
      </c>
      <c r="AA150" t="s">
        <v>997</v>
      </c>
      <c r="AB150" s="53" t="s">
        <v>430</v>
      </c>
      <c r="AC150">
        <v>5121</v>
      </c>
      <c r="AD150" t="s">
        <v>253</v>
      </c>
      <c r="AF150" t="s">
        <v>245</v>
      </c>
      <c r="AG150" t="s">
        <v>1487</v>
      </c>
      <c r="AH150" t="s">
        <v>865</v>
      </c>
      <c r="AI150">
        <v>6287</v>
      </c>
      <c r="AJ150" s="53" t="s">
        <v>251</v>
      </c>
      <c r="AK150" s="56">
        <v>4424212744140110</v>
      </c>
      <c r="AL150" s="53" t="s">
        <v>432</v>
      </c>
    </row>
    <row r="151" spans="1:38" x14ac:dyDescent="0.25">
      <c r="N151" s="54"/>
    </row>
    <row r="153" spans="1:38" x14ac:dyDescent="0.25">
      <c r="N153" s="54"/>
    </row>
    <row r="155" spans="1:38" x14ac:dyDescent="0.25">
      <c r="N155" s="54"/>
    </row>
    <row r="157" spans="1:38" x14ac:dyDescent="0.25">
      <c r="N157" s="54"/>
    </row>
    <row r="159" spans="1:38" x14ac:dyDescent="0.25">
      <c r="N159" s="5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1"/>
  <sheetViews>
    <sheetView workbookViewId="0">
      <selection activeCell="U17" sqref="U17"/>
    </sheetView>
  </sheetViews>
  <sheetFormatPr defaultRowHeight="15" x14ac:dyDescent="0.25"/>
  <cols>
    <col min="1" max="1" width="12.42578125" bestFit="1" customWidth="1"/>
    <col min="2" max="2" width="11" bestFit="1" customWidth="1"/>
    <col min="3" max="3" width="9.28515625" bestFit="1" customWidth="1"/>
    <col min="4" max="4" width="6" bestFit="1" customWidth="1"/>
    <col min="5" max="5" width="2" bestFit="1" customWidth="1"/>
    <col min="6" max="6" width="42.5703125" bestFit="1" customWidth="1"/>
    <col min="7" max="7" width="2.42578125" bestFit="1" customWidth="1"/>
    <col min="8" max="8" width="24.140625" bestFit="1" customWidth="1"/>
    <col min="9" max="9" width="2" bestFit="1" customWidth="1"/>
    <col min="10" max="10" width="3" bestFit="1" customWidth="1"/>
    <col min="11" max="11" width="1.5703125" bestFit="1" customWidth="1"/>
    <col min="12" max="12" width="4" bestFit="1" customWidth="1"/>
    <col min="13" max="13" width="2" bestFit="1" customWidth="1"/>
    <col min="14" max="14" width="10.7109375" bestFit="1" customWidth="1"/>
    <col min="15" max="15" width="2" bestFit="1" customWidth="1"/>
    <col min="16" max="16" width="12" bestFit="1" customWidth="1"/>
    <col min="17" max="17" width="2.28515625" bestFit="1" customWidth="1"/>
    <col min="19" max="19" width="12.42578125" bestFit="1" customWidth="1"/>
    <col min="20" max="20" width="6.85546875" bestFit="1" customWidth="1"/>
    <col min="21" max="21" width="9.28515625" bestFit="1" customWidth="1"/>
    <col min="22" max="22" width="7" bestFit="1" customWidth="1"/>
    <col min="23" max="23" width="1.5703125" bestFit="1" customWidth="1"/>
    <col min="24" max="24" width="5" bestFit="1" customWidth="1"/>
    <col min="25" max="25" width="2" bestFit="1" customWidth="1"/>
    <col min="26" max="26" width="10.7109375" bestFit="1" customWidth="1"/>
    <col min="27" max="27" width="2.42578125" bestFit="1" customWidth="1"/>
    <col min="28" max="28" width="10.7109375" bestFit="1" customWidth="1"/>
    <col min="29" max="29" width="2.42578125" bestFit="1" customWidth="1"/>
    <col min="30" max="30" width="10.7109375" bestFit="1" customWidth="1"/>
    <col min="31" max="31" width="2" bestFit="1" customWidth="1"/>
    <col min="32" max="32" width="5" bestFit="1" customWidth="1"/>
    <col min="33" max="33" width="2.28515625" bestFit="1" customWidth="1"/>
    <col min="38" max="38" width="11.28515625" bestFit="1" customWidth="1"/>
    <col min="46" max="46" width="7" bestFit="1" customWidth="1"/>
    <col min="52" max="52" width="16" customWidth="1"/>
    <col min="54" max="54" width="11" bestFit="1" customWidth="1"/>
    <col min="55" max="55" width="6.28515625" bestFit="1" customWidth="1"/>
    <col min="61" max="61" width="21.85546875" customWidth="1"/>
  </cols>
  <sheetData>
    <row r="1" spans="1:62" x14ac:dyDescent="0.25">
      <c r="A1" t="s">
        <v>245</v>
      </c>
      <c r="B1" t="s">
        <v>1184</v>
      </c>
      <c r="C1" t="s">
        <v>865</v>
      </c>
      <c r="D1">
        <v>99999</v>
      </c>
      <c r="E1" t="s">
        <v>251</v>
      </c>
      <c r="F1" t="s">
        <v>1185</v>
      </c>
      <c r="G1" s="53" t="s">
        <v>431</v>
      </c>
      <c r="H1" t="s">
        <v>1335</v>
      </c>
      <c r="I1" s="53" t="s">
        <v>430</v>
      </c>
      <c r="J1">
        <f ca="1">RANDBETWEEN(3,25)</f>
        <v>9</v>
      </c>
      <c r="K1" s="53" t="s">
        <v>249</v>
      </c>
      <c r="L1">
        <f ca="1">RANDBETWEEN(50,500)</f>
        <v>482</v>
      </c>
      <c r="M1" t="s">
        <v>251</v>
      </c>
      <c r="N1" s="57">
        <f t="shared" ref="N1:N32" si="0">AL1+3*365</f>
        <v>43570</v>
      </c>
      <c r="O1" s="53" t="s">
        <v>430</v>
      </c>
      <c r="P1">
        <f ca="1">RANDBETWEEN(14223580550,14223580550+50)</f>
        <v>14223580581</v>
      </c>
      <c r="Q1" t="s">
        <v>253</v>
      </c>
      <c r="S1" t="s">
        <v>245</v>
      </c>
      <c r="T1" t="s">
        <v>1510</v>
      </c>
      <c r="U1" t="s">
        <v>865</v>
      </c>
      <c r="V1">
        <v>551395</v>
      </c>
      <c r="W1" t="s">
        <v>249</v>
      </c>
      <c r="X1">
        <f ca="1">RANDBETWEEN(1111,9999)</f>
        <v>8590</v>
      </c>
      <c r="Y1" t="s">
        <v>251</v>
      </c>
      <c r="Z1" s="57">
        <v>42471</v>
      </c>
      <c r="AA1" s="53" t="s">
        <v>431</v>
      </c>
      <c r="AB1" s="57">
        <f ca="1">Z1+RANDBETWEEN(7,30)</f>
        <v>42495</v>
      </c>
      <c r="AC1" s="53" t="s">
        <v>431</v>
      </c>
      <c r="AD1" s="57">
        <f ca="1">AB1+RANDBETWEEN(-2,5)</f>
        <v>42499</v>
      </c>
      <c r="AE1" s="53" t="s">
        <v>430</v>
      </c>
      <c r="AF1" s="54">
        <v>5034</v>
      </c>
      <c r="AG1" t="s">
        <v>253</v>
      </c>
      <c r="AL1" s="57">
        <v>42475</v>
      </c>
      <c r="AO1" t="s">
        <v>245</v>
      </c>
      <c r="AP1" t="s">
        <v>1511</v>
      </c>
      <c r="AQ1" t="s">
        <v>865</v>
      </c>
      <c r="AR1">
        <v>99999</v>
      </c>
      <c r="AS1" t="s">
        <v>249</v>
      </c>
      <c r="AT1">
        <v>551395</v>
      </c>
      <c r="AU1" t="s">
        <v>253</v>
      </c>
      <c r="AW1" t="s">
        <v>245</v>
      </c>
      <c r="AX1" t="s">
        <v>1512</v>
      </c>
      <c r="AY1" t="s">
        <v>865</v>
      </c>
      <c r="AZ1">
        <v>14223580550</v>
      </c>
      <c r="BA1" t="s">
        <v>251</v>
      </c>
      <c r="BB1" t="s">
        <v>388</v>
      </c>
      <c r="BC1" t="s">
        <v>389</v>
      </c>
      <c r="BD1" s="53" t="s">
        <v>431</v>
      </c>
      <c r="BE1" t="s">
        <v>1518</v>
      </c>
      <c r="BF1" s="53" t="s">
        <v>431</v>
      </c>
      <c r="BG1" t="s">
        <v>1513</v>
      </c>
      <c r="BH1" s="53" t="s">
        <v>430</v>
      </c>
      <c r="BI1">
        <f ca="1">RANDBETWEEN(153788407,938477562)</f>
        <v>666240815</v>
      </c>
      <c r="BJ1" t="s">
        <v>253</v>
      </c>
    </row>
    <row r="2" spans="1:62" x14ac:dyDescent="0.25">
      <c r="A2" t="s">
        <v>245</v>
      </c>
      <c r="B2" t="s">
        <v>1184</v>
      </c>
      <c r="C2" t="s">
        <v>865</v>
      </c>
      <c r="D2">
        <v>99998</v>
      </c>
      <c r="E2" t="s">
        <v>251</v>
      </c>
      <c r="F2" t="s">
        <v>1186</v>
      </c>
      <c r="G2" s="53" t="s">
        <v>431</v>
      </c>
      <c r="H2" t="s">
        <v>1336</v>
      </c>
      <c r="I2" s="53" t="s">
        <v>430</v>
      </c>
      <c r="J2">
        <f t="shared" ref="J2:J65" ca="1" si="1">RANDBETWEEN(3,25)</f>
        <v>14</v>
      </c>
      <c r="K2" s="53" t="s">
        <v>249</v>
      </c>
      <c r="L2">
        <f t="shared" ref="L2:L65" ca="1" si="2">RANDBETWEEN(50,500)</f>
        <v>65</v>
      </c>
      <c r="M2" t="s">
        <v>251</v>
      </c>
      <c r="N2" s="57">
        <f t="shared" si="0"/>
        <v>43554</v>
      </c>
      <c r="O2" s="53" t="s">
        <v>430</v>
      </c>
      <c r="P2">
        <f t="shared" ref="P2:P65" ca="1" si="3">RANDBETWEEN(14223580550,14223580550+50)</f>
        <v>14223580595</v>
      </c>
      <c r="Q2" t="s">
        <v>253</v>
      </c>
      <c r="S2" t="s">
        <v>245</v>
      </c>
      <c r="T2" t="s">
        <v>1510</v>
      </c>
      <c r="U2" t="s">
        <v>865</v>
      </c>
      <c r="V2">
        <v>562396</v>
      </c>
      <c r="W2" t="s">
        <v>249</v>
      </c>
      <c r="X2">
        <f t="shared" ref="X2:X50" ca="1" si="4">RANDBETWEEN(1111,9999)</f>
        <v>3333</v>
      </c>
      <c r="Y2" t="s">
        <v>251</v>
      </c>
      <c r="Z2" s="57">
        <v>42517</v>
      </c>
      <c r="AA2" s="53" t="s">
        <v>431</v>
      </c>
      <c r="AB2" s="57">
        <f t="shared" ref="AB2:AB50" ca="1" si="5">Z2+RANDBETWEEN(7,30)</f>
        <v>42547</v>
      </c>
      <c r="AC2" s="53" t="s">
        <v>431</v>
      </c>
      <c r="AD2" s="57">
        <f t="shared" ref="AD2:AD50" ca="1" si="6">AB2+RANDBETWEEN(-2,5)</f>
        <v>42552</v>
      </c>
      <c r="AE2" s="53" t="s">
        <v>430</v>
      </c>
      <c r="AF2">
        <v>5037</v>
      </c>
      <c r="AG2" t="s">
        <v>253</v>
      </c>
      <c r="AL2" s="57">
        <v>42459</v>
      </c>
      <c r="AO2" t="s">
        <v>245</v>
      </c>
      <c r="AP2" t="s">
        <v>1511</v>
      </c>
      <c r="AQ2" t="s">
        <v>865</v>
      </c>
      <c r="AR2">
        <v>99998</v>
      </c>
      <c r="AS2" t="s">
        <v>249</v>
      </c>
      <c r="AT2">
        <v>562396</v>
      </c>
      <c r="AU2" t="s">
        <v>253</v>
      </c>
      <c r="AW2" t="s">
        <v>245</v>
      </c>
      <c r="AX2" t="s">
        <v>1512</v>
      </c>
      <c r="AY2" t="s">
        <v>865</v>
      </c>
      <c r="AZ2">
        <v>14223580551</v>
      </c>
      <c r="BA2" t="s">
        <v>251</v>
      </c>
      <c r="BB2" t="s">
        <v>396</v>
      </c>
      <c r="BC2" t="s">
        <v>389</v>
      </c>
      <c r="BD2" s="53" t="s">
        <v>431</v>
      </c>
      <c r="BE2" t="s">
        <v>1519</v>
      </c>
      <c r="BF2" s="53" t="s">
        <v>431</v>
      </c>
      <c r="BG2" t="s">
        <v>1514</v>
      </c>
      <c r="BH2" s="53" t="s">
        <v>430</v>
      </c>
      <c r="BI2">
        <f t="shared" ref="BI2:BI50" ca="1" si="7">RANDBETWEEN(153788407,938477562)</f>
        <v>656223485</v>
      </c>
      <c r="BJ2" t="s">
        <v>253</v>
      </c>
    </row>
    <row r="3" spans="1:62" x14ac:dyDescent="0.25">
      <c r="A3" t="s">
        <v>245</v>
      </c>
      <c r="B3" t="s">
        <v>1184</v>
      </c>
      <c r="C3" t="s">
        <v>865</v>
      </c>
      <c r="D3">
        <v>99997</v>
      </c>
      <c r="E3" t="s">
        <v>251</v>
      </c>
      <c r="F3" t="s">
        <v>1187</v>
      </c>
      <c r="G3" s="53" t="s">
        <v>431</v>
      </c>
      <c r="H3" t="s">
        <v>1337</v>
      </c>
      <c r="I3" s="53" t="s">
        <v>430</v>
      </c>
      <c r="J3">
        <f t="shared" ca="1" si="1"/>
        <v>8</v>
      </c>
      <c r="K3" s="53" t="s">
        <v>249</v>
      </c>
      <c r="L3">
        <f t="shared" ca="1" si="2"/>
        <v>230</v>
      </c>
      <c r="M3" t="s">
        <v>251</v>
      </c>
      <c r="N3" s="57">
        <f t="shared" si="0"/>
        <v>43538</v>
      </c>
      <c r="O3" s="53" t="s">
        <v>430</v>
      </c>
      <c r="P3">
        <f t="shared" ca="1" si="3"/>
        <v>14223580574</v>
      </c>
      <c r="Q3" t="s">
        <v>253</v>
      </c>
      <c r="S3" t="s">
        <v>245</v>
      </c>
      <c r="T3" t="s">
        <v>1510</v>
      </c>
      <c r="U3" t="s">
        <v>865</v>
      </c>
      <c r="V3">
        <v>573397</v>
      </c>
      <c r="W3" t="s">
        <v>249</v>
      </c>
      <c r="X3">
        <f t="shared" ca="1" si="4"/>
        <v>5423</v>
      </c>
      <c r="Y3" t="s">
        <v>251</v>
      </c>
      <c r="Z3" s="57">
        <v>42563</v>
      </c>
      <c r="AA3" s="53" t="s">
        <v>431</v>
      </c>
      <c r="AB3" s="57">
        <f t="shared" ca="1" si="5"/>
        <v>42574</v>
      </c>
      <c r="AC3" s="53" t="s">
        <v>431</v>
      </c>
      <c r="AD3" s="57">
        <f t="shared" ca="1" si="6"/>
        <v>42575</v>
      </c>
      <c r="AE3" s="53" t="s">
        <v>430</v>
      </c>
      <c r="AF3" s="54">
        <v>5040</v>
      </c>
      <c r="AG3" t="s">
        <v>253</v>
      </c>
      <c r="AL3" s="57">
        <v>42443</v>
      </c>
      <c r="AO3" t="s">
        <v>245</v>
      </c>
      <c r="AP3" t="s">
        <v>1511</v>
      </c>
      <c r="AQ3" t="s">
        <v>865</v>
      </c>
      <c r="AR3">
        <v>99997</v>
      </c>
      <c r="AS3" t="s">
        <v>249</v>
      </c>
      <c r="AT3">
        <v>573397</v>
      </c>
      <c r="AU3" t="s">
        <v>253</v>
      </c>
      <c r="AW3" t="s">
        <v>245</v>
      </c>
      <c r="AX3" t="s">
        <v>1512</v>
      </c>
      <c r="AY3" t="s">
        <v>865</v>
      </c>
      <c r="AZ3">
        <v>14223580552</v>
      </c>
      <c r="BA3" t="s">
        <v>251</v>
      </c>
      <c r="BB3" t="s">
        <v>397</v>
      </c>
      <c r="BC3" t="s">
        <v>390</v>
      </c>
      <c r="BD3" s="53" t="s">
        <v>431</v>
      </c>
      <c r="BE3" t="s">
        <v>1520</v>
      </c>
      <c r="BF3" s="53" t="s">
        <v>431</v>
      </c>
      <c r="BG3" t="s">
        <v>1515</v>
      </c>
      <c r="BH3" s="53" t="s">
        <v>430</v>
      </c>
      <c r="BI3">
        <f t="shared" ca="1" si="7"/>
        <v>537425526</v>
      </c>
      <c r="BJ3" t="s">
        <v>253</v>
      </c>
    </row>
    <row r="4" spans="1:62" x14ac:dyDescent="0.25">
      <c r="A4" t="s">
        <v>245</v>
      </c>
      <c r="B4" t="s">
        <v>1184</v>
      </c>
      <c r="C4" t="s">
        <v>865</v>
      </c>
      <c r="D4">
        <v>99996</v>
      </c>
      <c r="E4" t="s">
        <v>251</v>
      </c>
      <c r="F4" t="s">
        <v>1188</v>
      </c>
      <c r="G4" s="53" t="s">
        <v>431</v>
      </c>
      <c r="H4" t="s">
        <v>1338</v>
      </c>
      <c r="I4" s="53" t="s">
        <v>430</v>
      </c>
      <c r="J4">
        <f t="shared" ca="1" si="1"/>
        <v>19</v>
      </c>
      <c r="K4" s="53" t="s">
        <v>249</v>
      </c>
      <c r="L4">
        <f t="shared" ca="1" si="2"/>
        <v>244</v>
      </c>
      <c r="M4" t="s">
        <v>251</v>
      </c>
      <c r="N4" s="57">
        <f t="shared" si="0"/>
        <v>43522</v>
      </c>
      <c r="O4" s="53" t="s">
        <v>430</v>
      </c>
      <c r="P4">
        <f t="shared" ca="1" si="3"/>
        <v>14223580575</v>
      </c>
      <c r="Q4" t="s">
        <v>253</v>
      </c>
      <c r="S4" t="s">
        <v>245</v>
      </c>
      <c r="T4" t="s">
        <v>1510</v>
      </c>
      <c r="U4" t="s">
        <v>865</v>
      </c>
      <c r="V4">
        <v>584398</v>
      </c>
      <c r="W4" t="s">
        <v>249</v>
      </c>
      <c r="X4">
        <f t="shared" ca="1" si="4"/>
        <v>6612</v>
      </c>
      <c r="Y4" t="s">
        <v>251</v>
      </c>
      <c r="Z4" s="57">
        <v>42609</v>
      </c>
      <c r="AA4" s="53" t="s">
        <v>431</v>
      </c>
      <c r="AB4" s="57">
        <f t="shared" ca="1" si="5"/>
        <v>42629</v>
      </c>
      <c r="AC4" s="53" t="s">
        <v>431</v>
      </c>
      <c r="AD4" s="57">
        <f t="shared" ca="1" si="6"/>
        <v>42634</v>
      </c>
      <c r="AE4" s="53" t="s">
        <v>430</v>
      </c>
      <c r="AF4">
        <v>5043</v>
      </c>
      <c r="AG4" t="s">
        <v>253</v>
      </c>
      <c r="AL4" s="57">
        <v>42427</v>
      </c>
      <c r="AO4" t="s">
        <v>245</v>
      </c>
      <c r="AP4" t="s">
        <v>1511</v>
      </c>
      <c r="AQ4" t="s">
        <v>865</v>
      </c>
      <c r="AR4">
        <v>99996</v>
      </c>
      <c r="AS4" t="s">
        <v>249</v>
      </c>
      <c r="AT4">
        <v>584398</v>
      </c>
      <c r="AU4" t="s">
        <v>253</v>
      </c>
      <c r="AW4" t="s">
        <v>245</v>
      </c>
      <c r="AX4" t="s">
        <v>1512</v>
      </c>
      <c r="AY4" t="s">
        <v>865</v>
      </c>
      <c r="AZ4">
        <v>14223580553</v>
      </c>
      <c r="BA4" t="s">
        <v>251</v>
      </c>
      <c r="BB4" t="s">
        <v>398</v>
      </c>
      <c r="BC4" t="s">
        <v>390</v>
      </c>
      <c r="BD4" s="53" t="s">
        <v>431</v>
      </c>
      <c r="BE4" t="s">
        <v>1521</v>
      </c>
      <c r="BF4" s="53" t="s">
        <v>431</v>
      </c>
      <c r="BG4" t="s">
        <v>1516</v>
      </c>
      <c r="BH4" s="53" t="s">
        <v>430</v>
      </c>
      <c r="BI4">
        <f t="shared" ca="1" si="7"/>
        <v>305445955</v>
      </c>
      <c r="BJ4" t="s">
        <v>253</v>
      </c>
    </row>
    <row r="5" spans="1:62" x14ac:dyDescent="0.25">
      <c r="A5" t="s">
        <v>245</v>
      </c>
      <c r="B5" t="s">
        <v>1184</v>
      </c>
      <c r="C5" t="s">
        <v>865</v>
      </c>
      <c r="D5">
        <v>99995</v>
      </c>
      <c r="E5" t="s">
        <v>251</v>
      </c>
      <c r="F5" t="s">
        <v>1189</v>
      </c>
      <c r="G5" s="53" t="s">
        <v>431</v>
      </c>
      <c r="H5" t="s">
        <v>1339</v>
      </c>
      <c r="I5" s="53" t="s">
        <v>430</v>
      </c>
      <c r="J5">
        <f t="shared" ca="1" si="1"/>
        <v>14</v>
      </c>
      <c r="K5" s="53" t="s">
        <v>249</v>
      </c>
      <c r="L5">
        <f t="shared" ca="1" si="2"/>
        <v>463</v>
      </c>
      <c r="M5" t="s">
        <v>251</v>
      </c>
      <c r="N5" s="57">
        <f t="shared" si="0"/>
        <v>43506</v>
      </c>
      <c r="O5" s="53" t="s">
        <v>430</v>
      </c>
      <c r="P5">
        <f t="shared" ca="1" si="3"/>
        <v>14223580588</v>
      </c>
      <c r="Q5" t="s">
        <v>253</v>
      </c>
      <c r="S5" t="s">
        <v>245</v>
      </c>
      <c r="T5" t="s">
        <v>1510</v>
      </c>
      <c r="U5" t="s">
        <v>865</v>
      </c>
      <c r="V5">
        <v>595399</v>
      </c>
      <c r="W5" t="s">
        <v>249</v>
      </c>
      <c r="X5">
        <f t="shared" ca="1" si="4"/>
        <v>6962</v>
      </c>
      <c r="Y5" t="s">
        <v>251</v>
      </c>
      <c r="Z5" s="57">
        <v>42655</v>
      </c>
      <c r="AA5" s="53" t="s">
        <v>431</v>
      </c>
      <c r="AB5" s="57">
        <f t="shared" ca="1" si="5"/>
        <v>42662</v>
      </c>
      <c r="AC5" s="53" t="s">
        <v>431</v>
      </c>
      <c r="AD5" s="57">
        <f t="shared" ca="1" si="6"/>
        <v>42667</v>
      </c>
      <c r="AE5" s="53" t="s">
        <v>430</v>
      </c>
      <c r="AF5" s="54">
        <v>5046</v>
      </c>
      <c r="AG5" t="s">
        <v>253</v>
      </c>
      <c r="AL5" s="57">
        <v>42411</v>
      </c>
      <c r="AO5" t="s">
        <v>245</v>
      </c>
      <c r="AP5" t="s">
        <v>1511</v>
      </c>
      <c r="AQ5" t="s">
        <v>865</v>
      </c>
      <c r="AR5">
        <v>99995</v>
      </c>
      <c r="AS5" t="s">
        <v>249</v>
      </c>
      <c r="AT5">
        <v>595399</v>
      </c>
      <c r="AU5" t="s">
        <v>253</v>
      </c>
      <c r="AW5" t="s">
        <v>245</v>
      </c>
      <c r="AX5" t="s">
        <v>1512</v>
      </c>
      <c r="AY5" t="s">
        <v>865</v>
      </c>
      <c r="AZ5">
        <v>14223580554</v>
      </c>
      <c r="BA5" t="s">
        <v>251</v>
      </c>
      <c r="BB5" t="s">
        <v>399</v>
      </c>
      <c r="BC5" t="s">
        <v>391</v>
      </c>
      <c r="BD5" s="53" t="s">
        <v>431</v>
      </c>
      <c r="BE5" t="s">
        <v>1522</v>
      </c>
      <c r="BF5" s="53" t="s">
        <v>431</v>
      </c>
      <c r="BG5" t="s">
        <v>1517</v>
      </c>
      <c r="BH5" s="53" t="s">
        <v>430</v>
      </c>
      <c r="BI5">
        <f t="shared" ca="1" si="7"/>
        <v>534142560</v>
      </c>
      <c r="BJ5" t="s">
        <v>253</v>
      </c>
    </row>
    <row r="6" spans="1:62" x14ac:dyDescent="0.25">
      <c r="A6" t="s">
        <v>245</v>
      </c>
      <c r="B6" t="s">
        <v>1184</v>
      </c>
      <c r="C6" t="s">
        <v>865</v>
      </c>
      <c r="D6">
        <v>99994</v>
      </c>
      <c r="E6" t="s">
        <v>251</v>
      </c>
      <c r="F6" t="s">
        <v>1190</v>
      </c>
      <c r="G6" s="53" t="s">
        <v>431</v>
      </c>
      <c r="H6" t="s">
        <v>1340</v>
      </c>
      <c r="I6" s="53" t="s">
        <v>430</v>
      </c>
      <c r="J6">
        <f t="shared" ca="1" si="1"/>
        <v>13</v>
      </c>
      <c r="K6" s="53" t="s">
        <v>249</v>
      </c>
      <c r="L6">
        <f t="shared" ca="1" si="2"/>
        <v>455</v>
      </c>
      <c r="M6" t="s">
        <v>251</v>
      </c>
      <c r="N6" s="57">
        <f t="shared" si="0"/>
        <v>43490</v>
      </c>
      <c r="O6" s="53" t="s">
        <v>430</v>
      </c>
      <c r="P6">
        <f t="shared" ca="1" si="3"/>
        <v>14223580559</v>
      </c>
      <c r="Q6" t="s">
        <v>253</v>
      </c>
      <c r="S6" t="s">
        <v>245</v>
      </c>
      <c r="T6" t="s">
        <v>1510</v>
      </c>
      <c r="U6" t="s">
        <v>865</v>
      </c>
      <c r="V6">
        <v>606400</v>
      </c>
      <c r="W6" t="s">
        <v>249</v>
      </c>
      <c r="X6">
        <f t="shared" ca="1" si="4"/>
        <v>7453</v>
      </c>
      <c r="Y6" t="s">
        <v>251</v>
      </c>
      <c r="Z6" s="57">
        <v>42701</v>
      </c>
      <c r="AA6" s="53" t="s">
        <v>431</v>
      </c>
      <c r="AB6" s="57">
        <f t="shared" ca="1" si="5"/>
        <v>42731</v>
      </c>
      <c r="AC6" s="53" t="s">
        <v>431</v>
      </c>
      <c r="AD6" s="57">
        <f t="shared" ca="1" si="6"/>
        <v>42733</v>
      </c>
      <c r="AE6" s="53" t="s">
        <v>430</v>
      </c>
      <c r="AF6">
        <v>5049</v>
      </c>
      <c r="AG6" t="s">
        <v>253</v>
      </c>
      <c r="AL6" s="57">
        <v>42395</v>
      </c>
      <c r="AO6" t="s">
        <v>245</v>
      </c>
      <c r="AP6" t="s">
        <v>1511</v>
      </c>
      <c r="AQ6" t="s">
        <v>865</v>
      </c>
      <c r="AR6">
        <v>99994</v>
      </c>
      <c r="AS6" t="s">
        <v>249</v>
      </c>
      <c r="AT6">
        <v>606400</v>
      </c>
      <c r="AU6" t="s">
        <v>253</v>
      </c>
      <c r="AW6" t="s">
        <v>245</v>
      </c>
      <c r="AX6" t="s">
        <v>1512</v>
      </c>
      <c r="AY6" t="s">
        <v>865</v>
      </c>
      <c r="AZ6">
        <v>14223580555</v>
      </c>
      <c r="BA6" t="s">
        <v>251</v>
      </c>
      <c r="BB6" t="s">
        <v>400</v>
      </c>
      <c r="BC6" t="s">
        <v>392</v>
      </c>
      <c r="BD6" s="53" t="s">
        <v>431</v>
      </c>
      <c r="BE6" t="s">
        <v>1523</v>
      </c>
      <c r="BF6" s="53" t="s">
        <v>431</v>
      </c>
      <c r="BG6" t="s">
        <v>1513</v>
      </c>
      <c r="BH6" s="53" t="s">
        <v>430</v>
      </c>
      <c r="BI6">
        <f t="shared" ca="1" si="7"/>
        <v>807733294</v>
      </c>
      <c r="BJ6" t="s">
        <v>253</v>
      </c>
    </row>
    <row r="7" spans="1:62" x14ac:dyDescent="0.25">
      <c r="A7" t="s">
        <v>245</v>
      </c>
      <c r="B7" t="s">
        <v>1184</v>
      </c>
      <c r="C7" t="s">
        <v>865</v>
      </c>
      <c r="D7">
        <v>99993</v>
      </c>
      <c r="E7" t="s">
        <v>251</v>
      </c>
      <c r="F7" t="s">
        <v>1191</v>
      </c>
      <c r="G7" s="53" t="s">
        <v>431</v>
      </c>
      <c r="H7" t="s">
        <v>1341</v>
      </c>
      <c r="I7" s="53" t="s">
        <v>430</v>
      </c>
      <c r="J7">
        <f t="shared" ca="1" si="1"/>
        <v>24</v>
      </c>
      <c r="K7" s="53" t="s">
        <v>249</v>
      </c>
      <c r="L7">
        <f t="shared" ca="1" si="2"/>
        <v>146</v>
      </c>
      <c r="M7" t="s">
        <v>251</v>
      </c>
      <c r="N7" s="57">
        <f t="shared" si="0"/>
        <v>43474</v>
      </c>
      <c r="O7" s="53" t="s">
        <v>430</v>
      </c>
      <c r="P7">
        <f t="shared" ca="1" si="3"/>
        <v>14223580592</v>
      </c>
      <c r="Q7" t="s">
        <v>253</v>
      </c>
      <c r="S7" t="s">
        <v>245</v>
      </c>
      <c r="T7" t="s">
        <v>1510</v>
      </c>
      <c r="U7" t="s">
        <v>865</v>
      </c>
      <c r="V7">
        <v>617401</v>
      </c>
      <c r="W7" t="s">
        <v>249</v>
      </c>
      <c r="X7">
        <f t="shared" ca="1" si="4"/>
        <v>3061</v>
      </c>
      <c r="Y7" t="s">
        <v>251</v>
      </c>
      <c r="Z7" s="57">
        <v>42747</v>
      </c>
      <c r="AA7" s="53" t="s">
        <v>431</v>
      </c>
      <c r="AB7" s="57">
        <f t="shared" ca="1" si="5"/>
        <v>42758</v>
      </c>
      <c r="AC7" s="53" t="s">
        <v>431</v>
      </c>
      <c r="AD7" s="57">
        <f t="shared" ca="1" si="6"/>
        <v>42758</v>
      </c>
      <c r="AE7" s="53" t="s">
        <v>430</v>
      </c>
      <c r="AF7" s="54">
        <v>5052</v>
      </c>
      <c r="AG7" t="s">
        <v>253</v>
      </c>
      <c r="AL7" s="57">
        <v>42379</v>
      </c>
      <c r="AO7" t="s">
        <v>245</v>
      </c>
      <c r="AP7" t="s">
        <v>1511</v>
      </c>
      <c r="AQ7" t="s">
        <v>865</v>
      </c>
      <c r="AR7">
        <v>99993</v>
      </c>
      <c r="AS7" t="s">
        <v>249</v>
      </c>
      <c r="AT7">
        <v>617401</v>
      </c>
      <c r="AU7" t="s">
        <v>253</v>
      </c>
      <c r="AW7" t="s">
        <v>245</v>
      </c>
      <c r="AX7" t="s">
        <v>1512</v>
      </c>
      <c r="AY7" t="s">
        <v>865</v>
      </c>
      <c r="AZ7">
        <v>14223580556</v>
      </c>
      <c r="BA7" t="s">
        <v>251</v>
      </c>
      <c r="BB7" t="s">
        <v>401</v>
      </c>
      <c r="BC7" t="s">
        <v>393</v>
      </c>
      <c r="BD7" s="53" t="s">
        <v>431</v>
      </c>
      <c r="BE7" t="s">
        <v>1524</v>
      </c>
      <c r="BF7" s="53" t="s">
        <v>431</v>
      </c>
      <c r="BG7" t="s">
        <v>1514</v>
      </c>
      <c r="BH7" s="53" t="s">
        <v>430</v>
      </c>
      <c r="BI7">
        <f t="shared" ca="1" si="7"/>
        <v>464920111</v>
      </c>
      <c r="BJ7" t="s">
        <v>253</v>
      </c>
    </row>
    <row r="8" spans="1:62" x14ac:dyDescent="0.25">
      <c r="A8" t="s">
        <v>245</v>
      </c>
      <c r="B8" t="s">
        <v>1184</v>
      </c>
      <c r="C8" t="s">
        <v>865</v>
      </c>
      <c r="D8">
        <v>99992</v>
      </c>
      <c r="E8" t="s">
        <v>251</v>
      </c>
      <c r="F8" t="s">
        <v>1192</v>
      </c>
      <c r="G8" s="53" t="s">
        <v>431</v>
      </c>
      <c r="H8" t="s">
        <v>1342</v>
      </c>
      <c r="I8" s="53" t="s">
        <v>430</v>
      </c>
      <c r="J8">
        <f t="shared" ca="1" si="1"/>
        <v>22</v>
      </c>
      <c r="K8" s="53" t="s">
        <v>249</v>
      </c>
      <c r="L8">
        <f t="shared" ca="1" si="2"/>
        <v>315</v>
      </c>
      <c r="M8" t="s">
        <v>251</v>
      </c>
      <c r="N8" s="57">
        <f t="shared" si="0"/>
        <v>43458</v>
      </c>
      <c r="O8" s="53" t="s">
        <v>430</v>
      </c>
      <c r="P8">
        <f t="shared" ca="1" si="3"/>
        <v>14223580591</v>
      </c>
      <c r="Q8" t="s">
        <v>253</v>
      </c>
      <c r="S8" t="s">
        <v>245</v>
      </c>
      <c r="T8" t="s">
        <v>1510</v>
      </c>
      <c r="U8" t="s">
        <v>865</v>
      </c>
      <c r="V8">
        <v>628402</v>
      </c>
      <c r="W8" t="s">
        <v>249</v>
      </c>
      <c r="X8">
        <f t="shared" ca="1" si="4"/>
        <v>4081</v>
      </c>
      <c r="Y8" t="s">
        <v>251</v>
      </c>
      <c r="Z8" s="57">
        <v>42793</v>
      </c>
      <c r="AA8" s="53" t="s">
        <v>431</v>
      </c>
      <c r="AB8" s="57">
        <f t="shared" ca="1" si="5"/>
        <v>42809</v>
      </c>
      <c r="AC8" s="53" t="s">
        <v>431</v>
      </c>
      <c r="AD8" s="57">
        <f t="shared" ca="1" si="6"/>
        <v>42807</v>
      </c>
      <c r="AE8" s="53" t="s">
        <v>430</v>
      </c>
      <c r="AF8">
        <v>5055</v>
      </c>
      <c r="AG8" t="s">
        <v>253</v>
      </c>
      <c r="AL8" s="57">
        <v>42363</v>
      </c>
      <c r="AO8" t="s">
        <v>245</v>
      </c>
      <c r="AP8" t="s">
        <v>1511</v>
      </c>
      <c r="AQ8" t="s">
        <v>865</v>
      </c>
      <c r="AR8">
        <v>99992</v>
      </c>
      <c r="AS8" t="s">
        <v>249</v>
      </c>
      <c r="AT8">
        <v>628402</v>
      </c>
      <c r="AU8" t="s">
        <v>253</v>
      </c>
      <c r="AW8" t="s">
        <v>245</v>
      </c>
      <c r="AX8" t="s">
        <v>1512</v>
      </c>
      <c r="AY8" t="s">
        <v>865</v>
      </c>
      <c r="AZ8">
        <v>14223580557</v>
      </c>
      <c r="BA8" t="s">
        <v>251</v>
      </c>
      <c r="BB8" t="s">
        <v>402</v>
      </c>
      <c r="BC8" t="s">
        <v>394</v>
      </c>
      <c r="BD8" s="53" t="s">
        <v>431</v>
      </c>
      <c r="BE8" t="s">
        <v>1525</v>
      </c>
      <c r="BF8" s="53" t="s">
        <v>431</v>
      </c>
      <c r="BG8" t="s">
        <v>1515</v>
      </c>
      <c r="BH8" s="53" t="s">
        <v>430</v>
      </c>
      <c r="BI8">
        <f t="shared" ca="1" si="7"/>
        <v>510708443</v>
      </c>
      <c r="BJ8" t="s">
        <v>253</v>
      </c>
    </row>
    <row r="9" spans="1:62" x14ac:dyDescent="0.25">
      <c r="A9" t="s">
        <v>245</v>
      </c>
      <c r="B9" t="s">
        <v>1184</v>
      </c>
      <c r="C9" t="s">
        <v>865</v>
      </c>
      <c r="D9">
        <v>99991</v>
      </c>
      <c r="E9" t="s">
        <v>251</v>
      </c>
      <c r="F9" t="s">
        <v>1193</v>
      </c>
      <c r="G9" s="53" t="s">
        <v>431</v>
      </c>
      <c r="H9" t="s">
        <v>1343</v>
      </c>
      <c r="I9" s="53" t="s">
        <v>430</v>
      </c>
      <c r="J9">
        <f t="shared" ca="1" si="1"/>
        <v>7</v>
      </c>
      <c r="K9" s="53" t="s">
        <v>249</v>
      </c>
      <c r="L9">
        <f t="shared" ca="1" si="2"/>
        <v>302</v>
      </c>
      <c r="M9" t="s">
        <v>251</v>
      </c>
      <c r="N9" s="57">
        <f t="shared" si="0"/>
        <v>43442</v>
      </c>
      <c r="O9" s="53" t="s">
        <v>430</v>
      </c>
      <c r="P9">
        <f t="shared" ca="1" si="3"/>
        <v>14223580575</v>
      </c>
      <c r="Q9" t="s">
        <v>253</v>
      </c>
      <c r="S9" t="s">
        <v>245</v>
      </c>
      <c r="T9" t="s">
        <v>1510</v>
      </c>
      <c r="U9" t="s">
        <v>865</v>
      </c>
      <c r="V9">
        <v>639403</v>
      </c>
      <c r="W9" t="s">
        <v>249</v>
      </c>
      <c r="X9">
        <f t="shared" ca="1" si="4"/>
        <v>7194</v>
      </c>
      <c r="Y9" t="s">
        <v>251</v>
      </c>
      <c r="Z9" s="57">
        <v>42839</v>
      </c>
      <c r="AA9" s="53" t="s">
        <v>431</v>
      </c>
      <c r="AB9" s="57">
        <f t="shared" ca="1" si="5"/>
        <v>42847</v>
      </c>
      <c r="AC9" s="53" t="s">
        <v>431</v>
      </c>
      <c r="AD9" s="57">
        <f t="shared" ca="1" si="6"/>
        <v>42848</v>
      </c>
      <c r="AE9" s="53" t="s">
        <v>430</v>
      </c>
      <c r="AF9" s="54">
        <v>5058</v>
      </c>
      <c r="AG9" t="s">
        <v>253</v>
      </c>
      <c r="AL9" s="57">
        <v>42347</v>
      </c>
      <c r="AO9" t="s">
        <v>245</v>
      </c>
      <c r="AP9" t="s">
        <v>1511</v>
      </c>
      <c r="AQ9" t="s">
        <v>865</v>
      </c>
      <c r="AR9">
        <v>99991</v>
      </c>
      <c r="AS9" t="s">
        <v>249</v>
      </c>
      <c r="AT9">
        <v>639403</v>
      </c>
      <c r="AU9" t="s">
        <v>253</v>
      </c>
      <c r="AW9" t="s">
        <v>245</v>
      </c>
      <c r="AX9" t="s">
        <v>1512</v>
      </c>
      <c r="AY9" t="s">
        <v>865</v>
      </c>
      <c r="AZ9">
        <v>14223580558</v>
      </c>
      <c r="BA9" t="s">
        <v>251</v>
      </c>
      <c r="BB9" t="s">
        <v>403</v>
      </c>
      <c r="BC9" t="s">
        <v>389</v>
      </c>
      <c r="BD9" s="53" t="s">
        <v>431</v>
      </c>
      <c r="BE9" t="s">
        <v>1526</v>
      </c>
      <c r="BF9" s="53" t="s">
        <v>431</v>
      </c>
      <c r="BG9" t="s">
        <v>1516</v>
      </c>
      <c r="BH9" s="53" t="s">
        <v>430</v>
      </c>
      <c r="BI9">
        <f t="shared" ca="1" si="7"/>
        <v>414827767</v>
      </c>
      <c r="BJ9" t="s">
        <v>253</v>
      </c>
    </row>
    <row r="10" spans="1:62" x14ac:dyDescent="0.25">
      <c r="A10" t="s">
        <v>245</v>
      </c>
      <c r="B10" t="s">
        <v>1184</v>
      </c>
      <c r="C10" t="s">
        <v>865</v>
      </c>
      <c r="D10">
        <v>99990</v>
      </c>
      <c r="E10" t="s">
        <v>251</v>
      </c>
      <c r="F10" t="s">
        <v>1194</v>
      </c>
      <c r="G10" s="53" t="s">
        <v>431</v>
      </c>
      <c r="H10" t="s">
        <v>1344</v>
      </c>
      <c r="I10" s="53" t="s">
        <v>430</v>
      </c>
      <c r="J10">
        <f t="shared" ca="1" si="1"/>
        <v>15</v>
      </c>
      <c r="K10" s="53" t="s">
        <v>249</v>
      </c>
      <c r="L10">
        <f t="shared" ca="1" si="2"/>
        <v>158</v>
      </c>
      <c r="M10" t="s">
        <v>251</v>
      </c>
      <c r="N10" s="57">
        <f t="shared" si="0"/>
        <v>43426</v>
      </c>
      <c r="O10" s="53" t="s">
        <v>430</v>
      </c>
      <c r="P10">
        <f t="shared" ca="1" si="3"/>
        <v>14223580587</v>
      </c>
      <c r="Q10" t="s">
        <v>253</v>
      </c>
      <c r="S10" t="s">
        <v>245</v>
      </c>
      <c r="T10" t="s">
        <v>1510</v>
      </c>
      <c r="U10" t="s">
        <v>865</v>
      </c>
      <c r="V10">
        <v>650404</v>
      </c>
      <c r="W10" t="s">
        <v>249</v>
      </c>
      <c r="X10">
        <f t="shared" ca="1" si="4"/>
        <v>4354</v>
      </c>
      <c r="Y10" t="s">
        <v>251</v>
      </c>
      <c r="Z10" s="57">
        <v>42885</v>
      </c>
      <c r="AA10" s="53" t="s">
        <v>431</v>
      </c>
      <c r="AB10" s="57">
        <f t="shared" ca="1" si="5"/>
        <v>42900</v>
      </c>
      <c r="AC10" s="53" t="s">
        <v>431</v>
      </c>
      <c r="AD10" s="57">
        <f t="shared" ca="1" si="6"/>
        <v>42905</v>
      </c>
      <c r="AE10" s="53" t="s">
        <v>430</v>
      </c>
      <c r="AF10">
        <v>5061</v>
      </c>
      <c r="AG10" t="s">
        <v>253</v>
      </c>
      <c r="AL10" s="57">
        <v>42331</v>
      </c>
      <c r="AO10" t="s">
        <v>245</v>
      </c>
      <c r="AP10" t="s">
        <v>1511</v>
      </c>
      <c r="AQ10" t="s">
        <v>865</v>
      </c>
      <c r="AR10">
        <v>99990</v>
      </c>
      <c r="AS10" t="s">
        <v>249</v>
      </c>
      <c r="AT10">
        <v>650404</v>
      </c>
      <c r="AU10" t="s">
        <v>253</v>
      </c>
      <c r="AW10" t="s">
        <v>245</v>
      </c>
      <c r="AX10" t="s">
        <v>1512</v>
      </c>
      <c r="AY10" t="s">
        <v>865</v>
      </c>
      <c r="AZ10">
        <v>14223580559</v>
      </c>
      <c r="BA10" t="s">
        <v>251</v>
      </c>
      <c r="BB10" t="s">
        <v>404</v>
      </c>
      <c r="BC10" t="s">
        <v>395</v>
      </c>
      <c r="BD10" s="53" t="s">
        <v>431</v>
      </c>
      <c r="BE10" t="s">
        <v>1527</v>
      </c>
      <c r="BF10" s="53" t="s">
        <v>431</v>
      </c>
      <c r="BG10" t="s">
        <v>1517</v>
      </c>
      <c r="BH10" s="53" t="s">
        <v>430</v>
      </c>
      <c r="BI10">
        <f t="shared" ca="1" si="7"/>
        <v>604877714</v>
      </c>
      <c r="BJ10" t="s">
        <v>253</v>
      </c>
    </row>
    <row r="11" spans="1:62" x14ac:dyDescent="0.25">
      <c r="A11" t="s">
        <v>245</v>
      </c>
      <c r="B11" t="s">
        <v>1184</v>
      </c>
      <c r="C11" t="s">
        <v>865</v>
      </c>
      <c r="D11">
        <v>99989</v>
      </c>
      <c r="E11" t="s">
        <v>251</v>
      </c>
      <c r="F11" t="s">
        <v>1195</v>
      </c>
      <c r="G11" s="53" t="s">
        <v>431</v>
      </c>
      <c r="H11" t="s">
        <v>1345</v>
      </c>
      <c r="I11" s="53" t="s">
        <v>430</v>
      </c>
      <c r="J11">
        <f t="shared" ca="1" si="1"/>
        <v>10</v>
      </c>
      <c r="K11" s="53" t="s">
        <v>249</v>
      </c>
      <c r="L11">
        <f t="shared" ca="1" si="2"/>
        <v>155</v>
      </c>
      <c r="M11" t="s">
        <v>251</v>
      </c>
      <c r="N11" s="57">
        <f t="shared" si="0"/>
        <v>43410</v>
      </c>
      <c r="O11" s="53" t="s">
        <v>430</v>
      </c>
      <c r="P11">
        <f t="shared" ca="1" si="3"/>
        <v>14223580555</v>
      </c>
      <c r="Q11" t="s">
        <v>253</v>
      </c>
      <c r="S11" t="s">
        <v>245</v>
      </c>
      <c r="T11" t="s">
        <v>1510</v>
      </c>
      <c r="U11" t="s">
        <v>865</v>
      </c>
      <c r="V11">
        <v>661405</v>
      </c>
      <c r="W11" t="s">
        <v>249</v>
      </c>
      <c r="X11">
        <f t="shared" ca="1" si="4"/>
        <v>4902</v>
      </c>
      <c r="Y11" t="s">
        <v>251</v>
      </c>
      <c r="Z11" s="57">
        <v>42931</v>
      </c>
      <c r="AA11" s="53" t="s">
        <v>431</v>
      </c>
      <c r="AB11" s="57">
        <f t="shared" ca="1" si="5"/>
        <v>42957</v>
      </c>
      <c r="AC11" s="53" t="s">
        <v>431</v>
      </c>
      <c r="AD11" s="57">
        <f t="shared" ca="1" si="6"/>
        <v>42961</v>
      </c>
      <c r="AE11" s="53" t="s">
        <v>430</v>
      </c>
      <c r="AF11" s="54">
        <v>5064</v>
      </c>
      <c r="AG11" t="s">
        <v>253</v>
      </c>
      <c r="AL11" s="57">
        <v>42315</v>
      </c>
      <c r="AO11" t="s">
        <v>245</v>
      </c>
      <c r="AP11" t="s">
        <v>1511</v>
      </c>
      <c r="AQ11" t="s">
        <v>865</v>
      </c>
      <c r="AR11">
        <v>99989</v>
      </c>
      <c r="AS11" t="s">
        <v>249</v>
      </c>
      <c r="AT11">
        <v>661405</v>
      </c>
      <c r="AU11" t="s">
        <v>253</v>
      </c>
      <c r="AW11" t="s">
        <v>245</v>
      </c>
      <c r="AX11" t="s">
        <v>1512</v>
      </c>
      <c r="AY11" t="s">
        <v>865</v>
      </c>
      <c r="AZ11">
        <v>14223580560</v>
      </c>
      <c r="BA11" t="s">
        <v>251</v>
      </c>
      <c r="BB11" t="s">
        <v>405</v>
      </c>
      <c r="BC11" t="s">
        <v>390</v>
      </c>
      <c r="BD11" s="53" t="s">
        <v>431</v>
      </c>
      <c r="BE11" t="s">
        <v>1528</v>
      </c>
      <c r="BF11" s="53" t="s">
        <v>431</v>
      </c>
      <c r="BG11" t="s">
        <v>1513</v>
      </c>
      <c r="BH11" s="53" t="s">
        <v>430</v>
      </c>
      <c r="BI11">
        <f t="shared" ca="1" si="7"/>
        <v>232275121</v>
      </c>
      <c r="BJ11" t="s">
        <v>253</v>
      </c>
    </row>
    <row r="12" spans="1:62" x14ac:dyDescent="0.25">
      <c r="A12" t="s">
        <v>245</v>
      </c>
      <c r="B12" t="s">
        <v>1184</v>
      </c>
      <c r="C12" t="s">
        <v>865</v>
      </c>
      <c r="D12">
        <v>99988</v>
      </c>
      <c r="E12" t="s">
        <v>251</v>
      </c>
      <c r="F12" t="s">
        <v>1196</v>
      </c>
      <c r="G12" s="53" t="s">
        <v>431</v>
      </c>
      <c r="H12" t="s">
        <v>1346</v>
      </c>
      <c r="I12" s="53" t="s">
        <v>430</v>
      </c>
      <c r="J12">
        <f t="shared" ca="1" si="1"/>
        <v>19</v>
      </c>
      <c r="K12" s="53" t="s">
        <v>249</v>
      </c>
      <c r="L12">
        <f t="shared" ca="1" si="2"/>
        <v>123</v>
      </c>
      <c r="M12" t="s">
        <v>251</v>
      </c>
      <c r="N12" s="57">
        <f t="shared" si="0"/>
        <v>43394</v>
      </c>
      <c r="O12" s="53" t="s">
        <v>430</v>
      </c>
      <c r="P12">
        <f t="shared" ca="1" si="3"/>
        <v>14223580563</v>
      </c>
      <c r="Q12" t="s">
        <v>253</v>
      </c>
      <c r="S12" t="s">
        <v>245</v>
      </c>
      <c r="T12" t="s">
        <v>1510</v>
      </c>
      <c r="U12" t="s">
        <v>865</v>
      </c>
      <c r="V12">
        <v>672406</v>
      </c>
      <c r="W12" t="s">
        <v>249</v>
      </c>
      <c r="X12">
        <f t="shared" ca="1" si="4"/>
        <v>8257</v>
      </c>
      <c r="Y12" t="s">
        <v>251</v>
      </c>
      <c r="Z12" s="57">
        <v>42977</v>
      </c>
      <c r="AA12" s="53" t="s">
        <v>431</v>
      </c>
      <c r="AB12" s="57">
        <f t="shared" ca="1" si="5"/>
        <v>43005</v>
      </c>
      <c r="AC12" s="53" t="s">
        <v>431</v>
      </c>
      <c r="AD12" s="57">
        <f t="shared" ca="1" si="6"/>
        <v>43010</v>
      </c>
      <c r="AE12" s="53" t="s">
        <v>430</v>
      </c>
      <c r="AF12">
        <v>5067</v>
      </c>
      <c r="AG12" t="s">
        <v>253</v>
      </c>
      <c r="AL12" s="57">
        <v>42299</v>
      </c>
      <c r="AO12" t="s">
        <v>245</v>
      </c>
      <c r="AP12" t="s">
        <v>1511</v>
      </c>
      <c r="AQ12" t="s">
        <v>865</v>
      </c>
      <c r="AR12">
        <v>99988</v>
      </c>
      <c r="AS12" t="s">
        <v>249</v>
      </c>
      <c r="AT12">
        <v>672406</v>
      </c>
      <c r="AU12" t="s">
        <v>253</v>
      </c>
      <c r="AW12" t="s">
        <v>245</v>
      </c>
      <c r="AX12" t="s">
        <v>1512</v>
      </c>
      <c r="AY12" t="s">
        <v>865</v>
      </c>
      <c r="AZ12">
        <v>14223580561</v>
      </c>
      <c r="BA12" t="s">
        <v>251</v>
      </c>
      <c r="BB12" t="s">
        <v>406</v>
      </c>
      <c r="BC12" t="s">
        <v>389</v>
      </c>
      <c r="BD12" s="53" t="s">
        <v>431</v>
      </c>
      <c r="BE12" t="s">
        <v>1560</v>
      </c>
      <c r="BF12" s="53" t="s">
        <v>431</v>
      </c>
      <c r="BG12" t="s">
        <v>1514</v>
      </c>
      <c r="BH12" s="53" t="s">
        <v>430</v>
      </c>
      <c r="BI12">
        <f t="shared" ca="1" si="7"/>
        <v>658610138</v>
      </c>
      <c r="BJ12" t="s">
        <v>253</v>
      </c>
    </row>
    <row r="13" spans="1:62" x14ac:dyDescent="0.25">
      <c r="A13" t="s">
        <v>245</v>
      </c>
      <c r="B13" t="s">
        <v>1184</v>
      </c>
      <c r="C13" t="s">
        <v>865</v>
      </c>
      <c r="D13">
        <v>99987</v>
      </c>
      <c r="E13" t="s">
        <v>251</v>
      </c>
      <c r="F13" t="s">
        <v>1197</v>
      </c>
      <c r="G13" s="53" t="s">
        <v>431</v>
      </c>
      <c r="H13" t="s">
        <v>1347</v>
      </c>
      <c r="I13" s="53" t="s">
        <v>430</v>
      </c>
      <c r="J13">
        <f t="shared" ca="1" si="1"/>
        <v>21</v>
      </c>
      <c r="K13" s="53" t="s">
        <v>249</v>
      </c>
      <c r="L13">
        <f t="shared" ca="1" si="2"/>
        <v>212</v>
      </c>
      <c r="M13" t="s">
        <v>251</v>
      </c>
      <c r="N13" s="57">
        <f t="shared" si="0"/>
        <v>43378</v>
      </c>
      <c r="O13" s="53" t="s">
        <v>430</v>
      </c>
      <c r="P13">
        <f t="shared" ca="1" si="3"/>
        <v>14223580595</v>
      </c>
      <c r="Q13" t="s">
        <v>253</v>
      </c>
      <c r="S13" t="s">
        <v>245</v>
      </c>
      <c r="T13" t="s">
        <v>1510</v>
      </c>
      <c r="U13" t="s">
        <v>865</v>
      </c>
      <c r="V13">
        <v>683407</v>
      </c>
      <c r="W13" t="s">
        <v>249</v>
      </c>
      <c r="X13">
        <f t="shared" ca="1" si="4"/>
        <v>5666</v>
      </c>
      <c r="Y13" t="s">
        <v>251</v>
      </c>
      <c r="Z13" s="57">
        <v>42155</v>
      </c>
      <c r="AA13" s="53" t="s">
        <v>431</v>
      </c>
      <c r="AB13" s="57">
        <f t="shared" ca="1" si="5"/>
        <v>42166</v>
      </c>
      <c r="AC13" s="53" t="s">
        <v>431</v>
      </c>
      <c r="AD13" s="57">
        <f t="shared" ca="1" si="6"/>
        <v>42165</v>
      </c>
      <c r="AE13" s="53" t="s">
        <v>430</v>
      </c>
      <c r="AF13" s="54">
        <v>5070</v>
      </c>
      <c r="AG13" t="s">
        <v>253</v>
      </c>
      <c r="AL13" s="57">
        <v>42283</v>
      </c>
      <c r="AO13" t="s">
        <v>245</v>
      </c>
      <c r="AP13" t="s">
        <v>1511</v>
      </c>
      <c r="AQ13" t="s">
        <v>865</v>
      </c>
      <c r="AR13">
        <v>99987</v>
      </c>
      <c r="AS13" t="s">
        <v>249</v>
      </c>
      <c r="AT13">
        <v>683407</v>
      </c>
      <c r="AU13" t="s">
        <v>253</v>
      </c>
      <c r="AW13" t="s">
        <v>245</v>
      </c>
      <c r="AX13" t="s">
        <v>1512</v>
      </c>
      <c r="AY13" t="s">
        <v>865</v>
      </c>
      <c r="AZ13">
        <v>14223580562</v>
      </c>
      <c r="BA13" t="s">
        <v>251</v>
      </c>
      <c r="BB13" t="s">
        <v>407</v>
      </c>
      <c r="BC13" t="s">
        <v>389</v>
      </c>
      <c r="BD13" s="53" t="s">
        <v>431</v>
      </c>
      <c r="BE13" t="s">
        <v>1529</v>
      </c>
      <c r="BF13" s="53" t="s">
        <v>431</v>
      </c>
      <c r="BG13" t="s">
        <v>1515</v>
      </c>
      <c r="BH13" s="53" t="s">
        <v>430</v>
      </c>
      <c r="BI13">
        <f t="shared" ca="1" si="7"/>
        <v>689386000</v>
      </c>
      <c r="BJ13" t="s">
        <v>253</v>
      </c>
    </row>
    <row r="14" spans="1:62" x14ac:dyDescent="0.25">
      <c r="A14" t="s">
        <v>245</v>
      </c>
      <c r="B14" t="s">
        <v>1184</v>
      </c>
      <c r="C14" t="s">
        <v>865</v>
      </c>
      <c r="D14">
        <v>99986</v>
      </c>
      <c r="E14" t="s">
        <v>251</v>
      </c>
      <c r="F14" t="s">
        <v>1198</v>
      </c>
      <c r="G14" s="53" t="s">
        <v>431</v>
      </c>
      <c r="H14" t="s">
        <v>1350</v>
      </c>
      <c r="I14" s="53" t="s">
        <v>430</v>
      </c>
      <c r="J14">
        <f t="shared" ca="1" si="1"/>
        <v>11</v>
      </c>
      <c r="K14" s="53" t="s">
        <v>249</v>
      </c>
      <c r="L14">
        <f t="shared" ca="1" si="2"/>
        <v>494</v>
      </c>
      <c r="M14" t="s">
        <v>251</v>
      </c>
      <c r="N14" s="57">
        <f t="shared" si="0"/>
        <v>43362</v>
      </c>
      <c r="O14" s="53" t="s">
        <v>430</v>
      </c>
      <c r="P14">
        <f t="shared" ca="1" si="3"/>
        <v>14223580561</v>
      </c>
      <c r="Q14" t="s">
        <v>253</v>
      </c>
      <c r="S14" t="s">
        <v>245</v>
      </c>
      <c r="T14" t="s">
        <v>1510</v>
      </c>
      <c r="U14" t="s">
        <v>865</v>
      </c>
      <c r="V14">
        <v>144358</v>
      </c>
      <c r="W14" t="s">
        <v>249</v>
      </c>
      <c r="X14">
        <f t="shared" ca="1" si="4"/>
        <v>5711</v>
      </c>
      <c r="Y14" t="s">
        <v>251</v>
      </c>
      <c r="Z14" s="57">
        <v>42139</v>
      </c>
      <c r="AA14" s="53" t="s">
        <v>431</v>
      </c>
      <c r="AB14" s="57">
        <f t="shared" ca="1" si="5"/>
        <v>42157</v>
      </c>
      <c r="AC14" s="53" t="s">
        <v>431</v>
      </c>
      <c r="AD14" s="57">
        <f t="shared" ca="1" si="6"/>
        <v>42157</v>
      </c>
      <c r="AE14" s="53" t="s">
        <v>430</v>
      </c>
      <c r="AF14">
        <v>5073</v>
      </c>
      <c r="AG14" t="s">
        <v>253</v>
      </c>
      <c r="AL14" s="57">
        <v>42267</v>
      </c>
      <c r="AO14" t="s">
        <v>245</v>
      </c>
      <c r="AP14" t="s">
        <v>1511</v>
      </c>
      <c r="AQ14" t="s">
        <v>865</v>
      </c>
      <c r="AR14">
        <v>99986</v>
      </c>
      <c r="AS14" t="s">
        <v>249</v>
      </c>
      <c r="AT14">
        <v>144358</v>
      </c>
      <c r="AU14" t="s">
        <v>253</v>
      </c>
      <c r="AW14" t="s">
        <v>245</v>
      </c>
      <c r="AX14" t="s">
        <v>1512</v>
      </c>
      <c r="AY14" t="s">
        <v>865</v>
      </c>
      <c r="AZ14">
        <v>14223580563</v>
      </c>
      <c r="BA14" t="s">
        <v>251</v>
      </c>
      <c r="BB14" t="s">
        <v>408</v>
      </c>
      <c r="BC14" t="s">
        <v>390</v>
      </c>
      <c r="BD14" s="53" t="s">
        <v>431</v>
      </c>
      <c r="BE14" t="s">
        <v>1530</v>
      </c>
      <c r="BF14" s="53" t="s">
        <v>431</v>
      </c>
      <c r="BG14" t="s">
        <v>1516</v>
      </c>
      <c r="BH14" s="53" t="s">
        <v>430</v>
      </c>
      <c r="BI14">
        <f t="shared" ca="1" si="7"/>
        <v>269397769</v>
      </c>
      <c r="BJ14" t="s">
        <v>253</v>
      </c>
    </row>
    <row r="15" spans="1:62" x14ac:dyDescent="0.25">
      <c r="A15" t="s">
        <v>245</v>
      </c>
      <c r="B15" t="s">
        <v>1184</v>
      </c>
      <c r="C15" t="s">
        <v>865</v>
      </c>
      <c r="D15">
        <v>99985</v>
      </c>
      <c r="E15" t="s">
        <v>251</v>
      </c>
      <c r="F15" t="s">
        <v>1199</v>
      </c>
      <c r="G15" s="53" t="s">
        <v>431</v>
      </c>
      <c r="H15" t="s">
        <v>1351</v>
      </c>
      <c r="I15" s="53" t="s">
        <v>430</v>
      </c>
      <c r="J15">
        <f t="shared" ca="1" si="1"/>
        <v>18</v>
      </c>
      <c r="K15" s="53" t="s">
        <v>249</v>
      </c>
      <c r="L15">
        <f t="shared" ca="1" si="2"/>
        <v>367</v>
      </c>
      <c r="M15" t="s">
        <v>251</v>
      </c>
      <c r="N15" s="57">
        <f t="shared" si="0"/>
        <v>43346</v>
      </c>
      <c r="O15" s="53" t="s">
        <v>430</v>
      </c>
      <c r="P15">
        <f t="shared" ca="1" si="3"/>
        <v>14223580596</v>
      </c>
      <c r="Q15" t="s">
        <v>253</v>
      </c>
      <c r="S15" t="s">
        <v>245</v>
      </c>
      <c r="T15" t="s">
        <v>1510</v>
      </c>
      <c r="U15" t="s">
        <v>865</v>
      </c>
      <c r="V15">
        <v>155359</v>
      </c>
      <c r="W15" t="s">
        <v>249</v>
      </c>
      <c r="X15">
        <f t="shared" ca="1" si="4"/>
        <v>4714</v>
      </c>
      <c r="Y15" t="s">
        <v>251</v>
      </c>
      <c r="Z15" s="57">
        <v>42123</v>
      </c>
      <c r="AA15" s="53" t="s">
        <v>431</v>
      </c>
      <c r="AB15" s="57">
        <f t="shared" ca="1" si="5"/>
        <v>42133</v>
      </c>
      <c r="AC15" s="53" t="s">
        <v>431</v>
      </c>
      <c r="AD15" s="57">
        <f t="shared" ca="1" si="6"/>
        <v>42136</v>
      </c>
      <c r="AE15" s="53" t="s">
        <v>430</v>
      </c>
      <c r="AF15" s="54">
        <v>5076</v>
      </c>
      <c r="AG15" t="s">
        <v>253</v>
      </c>
      <c r="AL15" s="57">
        <v>42251</v>
      </c>
      <c r="AO15" t="s">
        <v>245</v>
      </c>
      <c r="AP15" t="s">
        <v>1511</v>
      </c>
      <c r="AQ15" t="s">
        <v>865</v>
      </c>
      <c r="AR15">
        <v>99985</v>
      </c>
      <c r="AS15" t="s">
        <v>249</v>
      </c>
      <c r="AT15">
        <v>155359</v>
      </c>
      <c r="AU15" t="s">
        <v>253</v>
      </c>
      <c r="AW15" t="s">
        <v>245</v>
      </c>
      <c r="AX15" t="s">
        <v>1512</v>
      </c>
      <c r="AY15" t="s">
        <v>865</v>
      </c>
      <c r="AZ15">
        <v>14223580564</v>
      </c>
      <c r="BA15" t="s">
        <v>251</v>
      </c>
      <c r="BB15" t="s">
        <v>409</v>
      </c>
      <c r="BC15" t="s">
        <v>390</v>
      </c>
      <c r="BD15" s="53" t="s">
        <v>431</v>
      </c>
      <c r="BE15" t="s">
        <v>1531</v>
      </c>
      <c r="BF15" s="53" t="s">
        <v>431</v>
      </c>
      <c r="BG15" t="s">
        <v>1517</v>
      </c>
      <c r="BH15" s="53" t="s">
        <v>430</v>
      </c>
      <c r="BI15">
        <f t="shared" ca="1" si="7"/>
        <v>887568886</v>
      </c>
      <c r="BJ15" t="s">
        <v>253</v>
      </c>
    </row>
    <row r="16" spans="1:62" x14ac:dyDescent="0.25">
      <c r="A16" t="s">
        <v>245</v>
      </c>
      <c r="B16" t="s">
        <v>1184</v>
      </c>
      <c r="C16" t="s">
        <v>865</v>
      </c>
      <c r="D16">
        <v>99984</v>
      </c>
      <c r="E16" t="s">
        <v>251</v>
      </c>
      <c r="F16" t="s">
        <v>1200</v>
      </c>
      <c r="G16" s="53" t="s">
        <v>431</v>
      </c>
      <c r="H16" t="s">
        <v>1352</v>
      </c>
      <c r="I16" s="53" t="s">
        <v>430</v>
      </c>
      <c r="J16">
        <f t="shared" ca="1" si="1"/>
        <v>25</v>
      </c>
      <c r="K16" s="53" t="s">
        <v>249</v>
      </c>
      <c r="L16">
        <f t="shared" ca="1" si="2"/>
        <v>79</v>
      </c>
      <c r="M16" t="s">
        <v>251</v>
      </c>
      <c r="N16" s="57">
        <f t="shared" si="0"/>
        <v>43330</v>
      </c>
      <c r="O16" s="53" t="s">
        <v>430</v>
      </c>
      <c r="P16">
        <f t="shared" ca="1" si="3"/>
        <v>14223580593</v>
      </c>
      <c r="Q16" t="s">
        <v>253</v>
      </c>
      <c r="S16" t="s">
        <v>245</v>
      </c>
      <c r="T16" t="s">
        <v>1510</v>
      </c>
      <c r="U16" t="s">
        <v>865</v>
      </c>
      <c r="V16">
        <v>166360</v>
      </c>
      <c r="W16" t="s">
        <v>249</v>
      </c>
      <c r="X16">
        <f t="shared" ca="1" si="4"/>
        <v>1917</v>
      </c>
      <c r="Y16" t="s">
        <v>251</v>
      </c>
      <c r="Z16" s="57">
        <v>42107</v>
      </c>
      <c r="AA16" s="53" t="s">
        <v>431</v>
      </c>
      <c r="AB16" s="57">
        <f t="shared" ca="1" si="5"/>
        <v>42129</v>
      </c>
      <c r="AC16" s="53" t="s">
        <v>431</v>
      </c>
      <c r="AD16" s="57">
        <f t="shared" ca="1" si="6"/>
        <v>42131</v>
      </c>
      <c r="AE16" s="53" t="s">
        <v>430</v>
      </c>
      <c r="AF16">
        <v>5079</v>
      </c>
      <c r="AG16" t="s">
        <v>253</v>
      </c>
      <c r="AL16" s="57">
        <v>42235</v>
      </c>
      <c r="AO16" t="s">
        <v>245</v>
      </c>
      <c r="AP16" t="s">
        <v>1511</v>
      </c>
      <c r="AQ16" t="s">
        <v>865</v>
      </c>
      <c r="AR16">
        <v>99984</v>
      </c>
      <c r="AS16" t="s">
        <v>249</v>
      </c>
      <c r="AT16">
        <v>166360</v>
      </c>
      <c r="AU16" t="s">
        <v>253</v>
      </c>
      <c r="AW16" t="s">
        <v>245</v>
      </c>
      <c r="AX16" t="s">
        <v>1512</v>
      </c>
      <c r="AY16" t="s">
        <v>865</v>
      </c>
      <c r="AZ16">
        <v>14223580565</v>
      </c>
      <c r="BA16" t="s">
        <v>251</v>
      </c>
      <c r="BB16" t="s">
        <v>410</v>
      </c>
      <c r="BC16" t="s">
        <v>391</v>
      </c>
      <c r="BD16" s="53" t="s">
        <v>431</v>
      </c>
      <c r="BE16" t="s">
        <v>1532</v>
      </c>
      <c r="BF16" s="53" t="s">
        <v>431</v>
      </c>
      <c r="BG16" t="s">
        <v>1513</v>
      </c>
      <c r="BH16" s="53" t="s">
        <v>430</v>
      </c>
      <c r="BI16">
        <f t="shared" ca="1" si="7"/>
        <v>403705538</v>
      </c>
      <c r="BJ16" t="s">
        <v>253</v>
      </c>
    </row>
    <row r="17" spans="1:62" x14ac:dyDescent="0.25">
      <c r="A17" t="s">
        <v>245</v>
      </c>
      <c r="B17" t="s">
        <v>1184</v>
      </c>
      <c r="C17" t="s">
        <v>865</v>
      </c>
      <c r="D17">
        <v>99983</v>
      </c>
      <c r="E17" t="s">
        <v>251</v>
      </c>
      <c r="F17" t="s">
        <v>1201</v>
      </c>
      <c r="G17" s="53" t="s">
        <v>431</v>
      </c>
      <c r="H17" t="s">
        <v>1348</v>
      </c>
      <c r="I17" s="53" t="s">
        <v>430</v>
      </c>
      <c r="J17">
        <f t="shared" ca="1" si="1"/>
        <v>12</v>
      </c>
      <c r="K17" s="53" t="s">
        <v>249</v>
      </c>
      <c r="L17">
        <f t="shared" ca="1" si="2"/>
        <v>79</v>
      </c>
      <c r="M17" t="s">
        <v>251</v>
      </c>
      <c r="N17" s="57">
        <f t="shared" si="0"/>
        <v>43314</v>
      </c>
      <c r="O17" s="53" t="s">
        <v>430</v>
      </c>
      <c r="P17">
        <f t="shared" ca="1" si="3"/>
        <v>14223580562</v>
      </c>
      <c r="Q17" t="s">
        <v>253</v>
      </c>
      <c r="S17" t="s">
        <v>245</v>
      </c>
      <c r="T17" t="s">
        <v>1510</v>
      </c>
      <c r="U17" t="s">
        <v>865</v>
      </c>
      <c r="V17">
        <v>177361</v>
      </c>
      <c r="W17" t="s">
        <v>249</v>
      </c>
      <c r="X17">
        <f t="shared" ca="1" si="4"/>
        <v>5355</v>
      </c>
      <c r="Y17" t="s">
        <v>251</v>
      </c>
      <c r="Z17" s="57">
        <v>42091</v>
      </c>
      <c r="AA17" s="53" t="s">
        <v>431</v>
      </c>
      <c r="AB17" s="57">
        <f t="shared" ca="1" si="5"/>
        <v>42120</v>
      </c>
      <c r="AC17" s="53" t="s">
        <v>431</v>
      </c>
      <c r="AD17" s="57">
        <f t="shared" ca="1" si="6"/>
        <v>42121</v>
      </c>
      <c r="AE17" s="53" t="s">
        <v>430</v>
      </c>
      <c r="AF17" s="54">
        <v>5082</v>
      </c>
      <c r="AG17" t="s">
        <v>253</v>
      </c>
      <c r="AL17" s="57">
        <v>42219</v>
      </c>
      <c r="AO17" t="s">
        <v>245</v>
      </c>
      <c r="AP17" t="s">
        <v>1511</v>
      </c>
      <c r="AQ17" t="s">
        <v>865</v>
      </c>
      <c r="AR17">
        <v>99983</v>
      </c>
      <c r="AS17" t="s">
        <v>249</v>
      </c>
      <c r="AT17">
        <v>177361</v>
      </c>
      <c r="AU17" t="s">
        <v>253</v>
      </c>
      <c r="AW17" t="s">
        <v>245</v>
      </c>
      <c r="AX17" t="s">
        <v>1512</v>
      </c>
      <c r="AY17" t="s">
        <v>865</v>
      </c>
      <c r="AZ17">
        <v>14223580566</v>
      </c>
      <c r="BA17" t="s">
        <v>251</v>
      </c>
      <c r="BB17" t="s">
        <v>411</v>
      </c>
      <c r="BC17" t="s">
        <v>392</v>
      </c>
      <c r="BD17" s="53" t="s">
        <v>431</v>
      </c>
      <c r="BE17" t="s">
        <v>1559</v>
      </c>
      <c r="BF17" s="53" t="s">
        <v>431</v>
      </c>
      <c r="BG17" t="s">
        <v>1514</v>
      </c>
      <c r="BH17" s="53" t="s">
        <v>430</v>
      </c>
      <c r="BI17">
        <f t="shared" ca="1" si="7"/>
        <v>720301383</v>
      </c>
      <c r="BJ17" t="s">
        <v>253</v>
      </c>
    </row>
    <row r="18" spans="1:62" x14ac:dyDescent="0.25">
      <c r="A18" t="s">
        <v>245</v>
      </c>
      <c r="B18" t="s">
        <v>1184</v>
      </c>
      <c r="C18" t="s">
        <v>865</v>
      </c>
      <c r="D18">
        <v>99982</v>
      </c>
      <c r="E18" t="s">
        <v>251</v>
      </c>
      <c r="F18" t="s">
        <v>1202</v>
      </c>
      <c r="G18" s="53" t="s">
        <v>431</v>
      </c>
      <c r="H18" t="s">
        <v>1349</v>
      </c>
      <c r="I18" s="53" t="s">
        <v>430</v>
      </c>
      <c r="J18">
        <f t="shared" ca="1" si="1"/>
        <v>22</v>
      </c>
      <c r="K18" s="53" t="s">
        <v>249</v>
      </c>
      <c r="L18">
        <f t="shared" ca="1" si="2"/>
        <v>422</v>
      </c>
      <c r="M18" t="s">
        <v>251</v>
      </c>
      <c r="N18" s="57">
        <f t="shared" si="0"/>
        <v>43298</v>
      </c>
      <c r="O18" s="53" t="s">
        <v>430</v>
      </c>
      <c r="P18">
        <f t="shared" ca="1" si="3"/>
        <v>14223580560</v>
      </c>
      <c r="Q18" t="s">
        <v>253</v>
      </c>
      <c r="S18" t="s">
        <v>245</v>
      </c>
      <c r="T18" t="s">
        <v>1510</v>
      </c>
      <c r="U18" t="s">
        <v>865</v>
      </c>
      <c r="V18">
        <v>188362</v>
      </c>
      <c r="W18" t="s">
        <v>249</v>
      </c>
      <c r="X18">
        <f t="shared" ca="1" si="4"/>
        <v>5156</v>
      </c>
      <c r="Y18" t="s">
        <v>251</v>
      </c>
      <c r="Z18" s="57">
        <v>42075</v>
      </c>
      <c r="AA18" s="53" t="s">
        <v>431</v>
      </c>
      <c r="AB18" s="57">
        <f t="shared" ca="1" si="5"/>
        <v>42091</v>
      </c>
      <c r="AC18" s="53" t="s">
        <v>431</v>
      </c>
      <c r="AD18" s="57">
        <f t="shared" ca="1" si="6"/>
        <v>42090</v>
      </c>
      <c r="AE18" s="53" t="s">
        <v>430</v>
      </c>
      <c r="AF18">
        <v>5085</v>
      </c>
      <c r="AG18" t="s">
        <v>253</v>
      </c>
      <c r="AL18" s="57">
        <v>42203</v>
      </c>
      <c r="AO18" t="s">
        <v>245</v>
      </c>
      <c r="AP18" t="s">
        <v>1511</v>
      </c>
      <c r="AQ18" t="s">
        <v>865</v>
      </c>
      <c r="AR18">
        <v>99982</v>
      </c>
      <c r="AS18" t="s">
        <v>249</v>
      </c>
      <c r="AT18">
        <v>188362</v>
      </c>
      <c r="AU18" t="s">
        <v>253</v>
      </c>
      <c r="AW18" t="s">
        <v>245</v>
      </c>
      <c r="AX18" t="s">
        <v>1512</v>
      </c>
      <c r="AY18" t="s">
        <v>865</v>
      </c>
      <c r="AZ18">
        <v>14223580567</v>
      </c>
      <c r="BA18" t="s">
        <v>251</v>
      </c>
      <c r="BB18" t="s">
        <v>412</v>
      </c>
      <c r="BC18" t="s">
        <v>393</v>
      </c>
      <c r="BD18" s="53" t="s">
        <v>431</v>
      </c>
      <c r="BE18" t="s">
        <v>1533</v>
      </c>
      <c r="BF18" s="53" t="s">
        <v>431</v>
      </c>
      <c r="BG18" t="s">
        <v>1515</v>
      </c>
      <c r="BH18" s="53" t="s">
        <v>430</v>
      </c>
      <c r="BI18">
        <f t="shared" ca="1" si="7"/>
        <v>865547704</v>
      </c>
      <c r="BJ18" t="s">
        <v>253</v>
      </c>
    </row>
    <row r="19" spans="1:62" x14ac:dyDescent="0.25">
      <c r="A19" t="s">
        <v>245</v>
      </c>
      <c r="B19" t="s">
        <v>1184</v>
      </c>
      <c r="C19" t="s">
        <v>865</v>
      </c>
      <c r="D19">
        <v>99981</v>
      </c>
      <c r="E19" t="s">
        <v>251</v>
      </c>
      <c r="F19" t="s">
        <v>1203</v>
      </c>
      <c r="G19" s="53" t="s">
        <v>431</v>
      </c>
      <c r="H19" t="s">
        <v>1353</v>
      </c>
      <c r="I19" s="53" t="s">
        <v>430</v>
      </c>
      <c r="J19">
        <f t="shared" ca="1" si="1"/>
        <v>5</v>
      </c>
      <c r="K19" s="53" t="s">
        <v>249</v>
      </c>
      <c r="L19">
        <f t="shared" ca="1" si="2"/>
        <v>158</v>
      </c>
      <c r="M19" t="s">
        <v>251</v>
      </c>
      <c r="N19" s="57">
        <f t="shared" si="0"/>
        <v>43282</v>
      </c>
      <c r="O19" s="53" t="s">
        <v>430</v>
      </c>
      <c r="P19">
        <f t="shared" ca="1" si="3"/>
        <v>14223580567</v>
      </c>
      <c r="Q19" t="s">
        <v>253</v>
      </c>
      <c r="S19" t="s">
        <v>245</v>
      </c>
      <c r="T19" t="s">
        <v>1510</v>
      </c>
      <c r="U19" t="s">
        <v>865</v>
      </c>
      <c r="V19">
        <v>199363</v>
      </c>
      <c r="W19" t="s">
        <v>249</v>
      </c>
      <c r="X19">
        <f t="shared" ca="1" si="4"/>
        <v>7987</v>
      </c>
      <c r="Y19" t="s">
        <v>251</v>
      </c>
      <c r="Z19" s="57">
        <v>42059</v>
      </c>
      <c r="AA19" s="53" t="s">
        <v>431</v>
      </c>
      <c r="AB19" s="57">
        <f t="shared" ca="1" si="5"/>
        <v>42084</v>
      </c>
      <c r="AC19" s="53" t="s">
        <v>431</v>
      </c>
      <c r="AD19" s="57">
        <f t="shared" ca="1" si="6"/>
        <v>42085</v>
      </c>
      <c r="AE19" s="53" t="s">
        <v>430</v>
      </c>
      <c r="AF19" s="54">
        <v>5088</v>
      </c>
      <c r="AG19" t="s">
        <v>253</v>
      </c>
      <c r="AL19" s="57">
        <v>42187</v>
      </c>
      <c r="AO19" t="s">
        <v>245</v>
      </c>
      <c r="AP19" t="s">
        <v>1511</v>
      </c>
      <c r="AQ19" t="s">
        <v>865</v>
      </c>
      <c r="AR19">
        <v>99981</v>
      </c>
      <c r="AS19" t="s">
        <v>249</v>
      </c>
      <c r="AT19">
        <v>199363</v>
      </c>
      <c r="AU19" t="s">
        <v>253</v>
      </c>
      <c r="AW19" t="s">
        <v>245</v>
      </c>
      <c r="AX19" t="s">
        <v>1512</v>
      </c>
      <c r="AY19" t="s">
        <v>865</v>
      </c>
      <c r="AZ19">
        <v>14223580568</v>
      </c>
      <c r="BA19" t="s">
        <v>251</v>
      </c>
      <c r="BB19" t="s">
        <v>413</v>
      </c>
      <c r="BC19" t="s">
        <v>394</v>
      </c>
      <c r="BD19" s="53" t="s">
        <v>431</v>
      </c>
      <c r="BE19" t="s">
        <v>1534</v>
      </c>
      <c r="BF19" s="53" t="s">
        <v>431</v>
      </c>
      <c r="BG19" t="s">
        <v>1516</v>
      </c>
      <c r="BH19" s="53" t="s">
        <v>430</v>
      </c>
      <c r="BI19">
        <f t="shared" ca="1" si="7"/>
        <v>877126545</v>
      </c>
      <c r="BJ19" t="s">
        <v>253</v>
      </c>
    </row>
    <row r="20" spans="1:62" x14ac:dyDescent="0.25">
      <c r="A20" t="s">
        <v>245</v>
      </c>
      <c r="B20" t="s">
        <v>1184</v>
      </c>
      <c r="C20" t="s">
        <v>865</v>
      </c>
      <c r="D20">
        <v>99980</v>
      </c>
      <c r="E20" t="s">
        <v>251</v>
      </c>
      <c r="F20" t="s">
        <v>1204</v>
      </c>
      <c r="G20" s="53" t="s">
        <v>431</v>
      </c>
      <c r="H20" t="s">
        <v>1354</v>
      </c>
      <c r="I20" s="53" t="s">
        <v>430</v>
      </c>
      <c r="J20">
        <f t="shared" ca="1" si="1"/>
        <v>12</v>
      </c>
      <c r="K20" s="53" t="s">
        <v>249</v>
      </c>
      <c r="L20">
        <f t="shared" ca="1" si="2"/>
        <v>73</v>
      </c>
      <c r="M20" t="s">
        <v>251</v>
      </c>
      <c r="N20" s="57">
        <f t="shared" si="0"/>
        <v>43266</v>
      </c>
      <c r="O20" s="53" t="s">
        <v>430</v>
      </c>
      <c r="P20">
        <f t="shared" ca="1" si="3"/>
        <v>14223580555</v>
      </c>
      <c r="Q20" t="s">
        <v>253</v>
      </c>
      <c r="S20" t="s">
        <v>245</v>
      </c>
      <c r="T20" t="s">
        <v>1510</v>
      </c>
      <c r="U20" t="s">
        <v>865</v>
      </c>
      <c r="V20">
        <v>210364</v>
      </c>
      <c r="W20" t="s">
        <v>249</v>
      </c>
      <c r="X20">
        <f t="shared" ca="1" si="4"/>
        <v>6090</v>
      </c>
      <c r="Y20" t="s">
        <v>251</v>
      </c>
      <c r="Z20" s="57">
        <v>42043</v>
      </c>
      <c r="AA20" s="53" t="s">
        <v>431</v>
      </c>
      <c r="AB20" s="57">
        <f t="shared" ca="1" si="5"/>
        <v>42059</v>
      </c>
      <c r="AC20" s="53" t="s">
        <v>431</v>
      </c>
      <c r="AD20" s="57">
        <f t="shared" ca="1" si="6"/>
        <v>42062</v>
      </c>
      <c r="AE20" s="53" t="s">
        <v>430</v>
      </c>
      <c r="AF20">
        <v>5091</v>
      </c>
      <c r="AG20" t="s">
        <v>253</v>
      </c>
      <c r="AL20" s="57">
        <v>42171</v>
      </c>
      <c r="AO20" t="s">
        <v>245</v>
      </c>
      <c r="AP20" t="s">
        <v>1511</v>
      </c>
      <c r="AQ20" t="s">
        <v>865</v>
      </c>
      <c r="AR20">
        <v>99980</v>
      </c>
      <c r="AS20" t="s">
        <v>249</v>
      </c>
      <c r="AT20">
        <v>210364</v>
      </c>
      <c r="AU20" t="s">
        <v>253</v>
      </c>
      <c r="AW20" t="s">
        <v>245</v>
      </c>
      <c r="AX20" t="s">
        <v>1512</v>
      </c>
      <c r="AY20" t="s">
        <v>865</v>
      </c>
      <c r="AZ20">
        <v>14223580569</v>
      </c>
      <c r="BA20" t="s">
        <v>251</v>
      </c>
      <c r="BB20" t="s">
        <v>414</v>
      </c>
      <c r="BC20" t="s">
        <v>389</v>
      </c>
      <c r="BD20" s="53" t="s">
        <v>431</v>
      </c>
      <c r="BE20" t="s">
        <v>1535</v>
      </c>
      <c r="BF20" s="53" t="s">
        <v>431</v>
      </c>
      <c r="BG20" t="s">
        <v>1517</v>
      </c>
      <c r="BH20" s="53" t="s">
        <v>430</v>
      </c>
      <c r="BI20">
        <f t="shared" ca="1" si="7"/>
        <v>390513923</v>
      </c>
      <c r="BJ20" t="s">
        <v>253</v>
      </c>
    </row>
    <row r="21" spans="1:62" x14ac:dyDescent="0.25">
      <c r="A21" t="s">
        <v>245</v>
      </c>
      <c r="B21" t="s">
        <v>1184</v>
      </c>
      <c r="C21" t="s">
        <v>865</v>
      </c>
      <c r="D21">
        <v>99979</v>
      </c>
      <c r="E21" t="s">
        <v>251</v>
      </c>
      <c r="F21" t="s">
        <v>1205</v>
      </c>
      <c r="G21" s="53" t="s">
        <v>431</v>
      </c>
      <c r="H21" t="s">
        <v>1355</v>
      </c>
      <c r="I21" s="53" t="s">
        <v>430</v>
      </c>
      <c r="J21">
        <f t="shared" ca="1" si="1"/>
        <v>19</v>
      </c>
      <c r="K21" s="53" t="s">
        <v>249</v>
      </c>
      <c r="L21">
        <f t="shared" ca="1" si="2"/>
        <v>446</v>
      </c>
      <c r="M21" t="s">
        <v>251</v>
      </c>
      <c r="N21" s="57">
        <f t="shared" si="0"/>
        <v>43250</v>
      </c>
      <c r="O21" s="53" t="s">
        <v>430</v>
      </c>
      <c r="P21">
        <f t="shared" ca="1" si="3"/>
        <v>14223580574</v>
      </c>
      <c r="Q21" t="s">
        <v>253</v>
      </c>
      <c r="S21" t="s">
        <v>245</v>
      </c>
      <c r="T21" t="s">
        <v>1510</v>
      </c>
      <c r="U21" t="s">
        <v>865</v>
      </c>
      <c r="V21">
        <v>221365</v>
      </c>
      <c r="W21" t="s">
        <v>249</v>
      </c>
      <c r="X21">
        <f t="shared" ca="1" si="4"/>
        <v>2503</v>
      </c>
      <c r="Y21" t="s">
        <v>251</v>
      </c>
      <c r="Z21" s="57">
        <v>42027</v>
      </c>
      <c r="AA21" s="53" t="s">
        <v>431</v>
      </c>
      <c r="AB21" s="57">
        <f t="shared" ca="1" si="5"/>
        <v>42050</v>
      </c>
      <c r="AC21" s="53" t="s">
        <v>431</v>
      </c>
      <c r="AD21" s="57">
        <f t="shared" ca="1" si="6"/>
        <v>42051</v>
      </c>
      <c r="AE21" s="53" t="s">
        <v>430</v>
      </c>
      <c r="AF21" s="54">
        <v>5094</v>
      </c>
      <c r="AG21" t="s">
        <v>253</v>
      </c>
      <c r="AL21" s="57">
        <v>42155</v>
      </c>
      <c r="AO21" t="s">
        <v>245</v>
      </c>
      <c r="AP21" t="s">
        <v>1511</v>
      </c>
      <c r="AQ21" t="s">
        <v>865</v>
      </c>
      <c r="AR21">
        <v>99979</v>
      </c>
      <c r="AS21" t="s">
        <v>249</v>
      </c>
      <c r="AT21">
        <v>221365</v>
      </c>
      <c r="AU21" t="s">
        <v>253</v>
      </c>
      <c r="AW21" t="s">
        <v>245</v>
      </c>
      <c r="AX21" t="s">
        <v>1512</v>
      </c>
      <c r="AY21" t="s">
        <v>865</v>
      </c>
      <c r="AZ21">
        <v>14223580570</v>
      </c>
      <c r="BA21" t="s">
        <v>251</v>
      </c>
      <c r="BB21" t="s">
        <v>415</v>
      </c>
      <c r="BC21" t="s">
        <v>395</v>
      </c>
      <c r="BD21" s="53" t="s">
        <v>431</v>
      </c>
      <c r="BE21" t="s">
        <v>1536</v>
      </c>
      <c r="BF21" s="53" t="s">
        <v>431</v>
      </c>
      <c r="BG21" t="s">
        <v>1513</v>
      </c>
      <c r="BH21" s="53" t="s">
        <v>430</v>
      </c>
      <c r="BI21">
        <f t="shared" ca="1" si="7"/>
        <v>922215381</v>
      </c>
      <c r="BJ21" t="s">
        <v>253</v>
      </c>
    </row>
    <row r="22" spans="1:62" x14ac:dyDescent="0.25">
      <c r="A22" t="s">
        <v>245</v>
      </c>
      <c r="B22" t="s">
        <v>1184</v>
      </c>
      <c r="C22" t="s">
        <v>865</v>
      </c>
      <c r="D22">
        <v>99978</v>
      </c>
      <c r="E22" t="s">
        <v>251</v>
      </c>
      <c r="F22" t="s">
        <v>1206</v>
      </c>
      <c r="G22" s="53" t="s">
        <v>431</v>
      </c>
      <c r="H22" t="s">
        <v>1356</v>
      </c>
      <c r="I22" s="53" t="s">
        <v>430</v>
      </c>
      <c r="J22">
        <f t="shared" ca="1" si="1"/>
        <v>17</v>
      </c>
      <c r="K22" s="53" t="s">
        <v>249</v>
      </c>
      <c r="L22">
        <f t="shared" ca="1" si="2"/>
        <v>438</v>
      </c>
      <c r="M22" t="s">
        <v>251</v>
      </c>
      <c r="N22" s="57">
        <f t="shared" si="0"/>
        <v>43234</v>
      </c>
      <c r="O22" s="53" t="s">
        <v>430</v>
      </c>
      <c r="P22">
        <f t="shared" ca="1" si="3"/>
        <v>14223580594</v>
      </c>
      <c r="Q22" t="s">
        <v>253</v>
      </c>
      <c r="S22" t="s">
        <v>245</v>
      </c>
      <c r="T22" t="s">
        <v>1510</v>
      </c>
      <c r="U22" t="s">
        <v>865</v>
      </c>
      <c r="V22">
        <v>232366</v>
      </c>
      <c r="W22" t="s">
        <v>249</v>
      </c>
      <c r="X22">
        <f t="shared" ca="1" si="4"/>
        <v>3172</v>
      </c>
      <c r="Y22" t="s">
        <v>251</v>
      </c>
      <c r="Z22" s="57">
        <v>42011</v>
      </c>
      <c r="AA22" s="53" t="s">
        <v>431</v>
      </c>
      <c r="AB22" s="57">
        <f t="shared" ca="1" si="5"/>
        <v>42022</v>
      </c>
      <c r="AC22" s="53" t="s">
        <v>431</v>
      </c>
      <c r="AD22" s="57">
        <f t="shared" ca="1" si="6"/>
        <v>42027</v>
      </c>
      <c r="AE22" s="53" t="s">
        <v>430</v>
      </c>
      <c r="AF22">
        <v>5097</v>
      </c>
      <c r="AG22" t="s">
        <v>253</v>
      </c>
      <c r="AL22" s="57">
        <v>42139</v>
      </c>
      <c r="AO22" t="s">
        <v>245</v>
      </c>
      <c r="AP22" t="s">
        <v>1511</v>
      </c>
      <c r="AQ22" t="s">
        <v>865</v>
      </c>
      <c r="AR22">
        <v>99978</v>
      </c>
      <c r="AS22" t="s">
        <v>249</v>
      </c>
      <c r="AT22">
        <v>232366</v>
      </c>
      <c r="AU22" t="s">
        <v>253</v>
      </c>
      <c r="AW22" t="s">
        <v>245</v>
      </c>
      <c r="AX22" t="s">
        <v>1512</v>
      </c>
      <c r="AY22" t="s">
        <v>865</v>
      </c>
      <c r="AZ22">
        <v>14223580571</v>
      </c>
      <c r="BA22" t="s">
        <v>251</v>
      </c>
      <c r="BB22" t="s">
        <v>416</v>
      </c>
      <c r="BC22" t="s">
        <v>390</v>
      </c>
      <c r="BD22" s="53" t="s">
        <v>431</v>
      </c>
      <c r="BE22" t="s">
        <v>1537</v>
      </c>
      <c r="BF22" s="53" t="s">
        <v>431</v>
      </c>
      <c r="BG22" t="s">
        <v>1514</v>
      </c>
      <c r="BH22" s="53" t="s">
        <v>430</v>
      </c>
      <c r="BI22">
        <f t="shared" ca="1" si="7"/>
        <v>521369776</v>
      </c>
      <c r="BJ22" t="s">
        <v>253</v>
      </c>
    </row>
    <row r="23" spans="1:62" x14ac:dyDescent="0.25">
      <c r="A23" t="s">
        <v>245</v>
      </c>
      <c r="B23" t="s">
        <v>1184</v>
      </c>
      <c r="C23" t="s">
        <v>865</v>
      </c>
      <c r="D23">
        <v>99977</v>
      </c>
      <c r="E23" t="s">
        <v>251</v>
      </c>
      <c r="F23" t="s">
        <v>1207</v>
      </c>
      <c r="G23" s="53" t="s">
        <v>431</v>
      </c>
      <c r="H23" t="s">
        <v>1357</v>
      </c>
      <c r="I23" s="53" t="s">
        <v>430</v>
      </c>
      <c r="J23">
        <f t="shared" ca="1" si="1"/>
        <v>17</v>
      </c>
      <c r="K23" s="53" t="s">
        <v>249</v>
      </c>
      <c r="L23">
        <f t="shared" ca="1" si="2"/>
        <v>132</v>
      </c>
      <c r="M23" t="s">
        <v>251</v>
      </c>
      <c r="N23" s="57">
        <f t="shared" si="0"/>
        <v>43218</v>
      </c>
      <c r="O23" s="53" t="s">
        <v>430</v>
      </c>
      <c r="P23">
        <f t="shared" ca="1" si="3"/>
        <v>14223580568</v>
      </c>
      <c r="Q23" t="s">
        <v>253</v>
      </c>
      <c r="S23" t="s">
        <v>245</v>
      </c>
      <c r="T23" t="s">
        <v>1510</v>
      </c>
      <c r="U23" t="s">
        <v>865</v>
      </c>
      <c r="V23">
        <v>243367</v>
      </c>
      <c r="W23" t="s">
        <v>249</v>
      </c>
      <c r="X23">
        <f t="shared" ca="1" si="4"/>
        <v>5340</v>
      </c>
      <c r="Y23" t="s">
        <v>251</v>
      </c>
      <c r="Z23" s="57">
        <v>41995</v>
      </c>
      <c r="AA23" s="53" t="s">
        <v>431</v>
      </c>
      <c r="AB23" s="57">
        <f t="shared" ca="1" si="5"/>
        <v>42025</v>
      </c>
      <c r="AC23" s="53" t="s">
        <v>431</v>
      </c>
      <c r="AD23" s="57">
        <f t="shared" ca="1" si="6"/>
        <v>42024</v>
      </c>
      <c r="AE23" s="53" t="s">
        <v>430</v>
      </c>
      <c r="AF23" s="54">
        <v>5100</v>
      </c>
      <c r="AG23" t="s">
        <v>253</v>
      </c>
      <c r="AL23" s="57">
        <v>42123</v>
      </c>
      <c r="AO23" t="s">
        <v>245</v>
      </c>
      <c r="AP23" t="s">
        <v>1511</v>
      </c>
      <c r="AQ23" t="s">
        <v>865</v>
      </c>
      <c r="AR23">
        <v>99977</v>
      </c>
      <c r="AS23" t="s">
        <v>249</v>
      </c>
      <c r="AT23">
        <v>243367</v>
      </c>
      <c r="AU23" t="s">
        <v>253</v>
      </c>
      <c r="AW23" t="s">
        <v>245</v>
      </c>
      <c r="AX23" t="s">
        <v>1512</v>
      </c>
      <c r="AY23" t="s">
        <v>865</v>
      </c>
      <c r="AZ23">
        <v>14223580572</v>
      </c>
      <c r="BA23" t="s">
        <v>251</v>
      </c>
      <c r="BB23" t="s">
        <v>417</v>
      </c>
      <c r="BC23" t="s">
        <v>389</v>
      </c>
      <c r="BD23" s="53" t="s">
        <v>431</v>
      </c>
      <c r="BE23" t="s">
        <v>1538</v>
      </c>
      <c r="BF23" s="53" t="s">
        <v>431</v>
      </c>
      <c r="BG23" t="s">
        <v>1515</v>
      </c>
      <c r="BH23" s="53" t="s">
        <v>430</v>
      </c>
      <c r="BI23">
        <f t="shared" ca="1" si="7"/>
        <v>570861145</v>
      </c>
      <c r="BJ23" t="s">
        <v>253</v>
      </c>
    </row>
    <row r="24" spans="1:62" x14ac:dyDescent="0.25">
      <c r="A24" t="s">
        <v>245</v>
      </c>
      <c r="B24" t="s">
        <v>1184</v>
      </c>
      <c r="C24" t="s">
        <v>865</v>
      </c>
      <c r="D24">
        <v>99976</v>
      </c>
      <c r="E24" t="s">
        <v>251</v>
      </c>
      <c r="F24" t="s">
        <v>1208</v>
      </c>
      <c r="G24" s="53" t="s">
        <v>431</v>
      </c>
      <c r="H24" t="s">
        <v>1358</v>
      </c>
      <c r="I24" s="53" t="s">
        <v>430</v>
      </c>
      <c r="J24">
        <f t="shared" ca="1" si="1"/>
        <v>12</v>
      </c>
      <c r="K24" s="53" t="s">
        <v>249</v>
      </c>
      <c r="L24">
        <f t="shared" ca="1" si="2"/>
        <v>316</v>
      </c>
      <c r="M24" t="s">
        <v>251</v>
      </c>
      <c r="N24" s="57">
        <f t="shared" si="0"/>
        <v>43202</v>
      </c>
      <c r="O24" s="53" t="s">
        <v>430</v>
      </c>
      <c r="P24">
        <f t="shared" ca="1" si="3"/>
        <v>14223580581</v>
      </c>
      <c r="Q24" t="s">
        <v>253</v>
      </c>
      <c r="S24" t="s">
        <v>245</v>
      </c>
      <c r="T24" t="s">
        <v>1510</v>
      </c>
      <c r="U24" t="s">
        <v>865</v>
      </c>
      <c r="V24">
        <v>254368</v>
      </c>
      <c r="W24" t="s">
        <v>249</v>
      </c>
      <c r="X24">
        <f t="shared" ca="1" si="4"/>
        <v>4937</v>
      </c>
      <c r="Y24" t="s">
        <v>251</v>
      </c>
      <c r="Z24" s="57">
        <v>42471</v>
      </c>
      <c r="AA24" s="53" t="s">
        <v>431</v>
      </c>
      <c r="AB24" s="57">
        <f t="shared" ca="1" si="5"/>
        <v>42497</v>
      </c>
      <c r="AC24" s="53" t="s">
        <v>431</v>
      </c>
      <c r="AD24" s="57">
        <f t="shared" ca="1" si="6"/>
        <v>42499</v>
      </c>
      <c r="AE24" s="53" t="s">
        <v>430</v>
      </c>
      <c r="AF24">
        <v>5103</v>
      </c>
      <c r="AG24" t="s">
        <v>253</v>
      </c>
      <c r="AL24" s="57">
        <v>42107</v>
      </c>
      <c r="AO24" t="s">
        <v>245</v>
      </c>
      <c r="AP24" t="s">
        <v>1511</v>
      </c>
      <c r="AQ24" t="s">
        <v>865</v>
      </c>
      <c r="AR24">
        <v>99976</v>
      </c>
      <c r="AS24" t="s">
        <v>249</v>
      </c>
      <c r="AT24">
        <v>254368</v>
      </c>
      <c r="AU24" t="s">
        <v>253</v>
      </c>
      <c r="AW24" t="s">
        <v>245</v>
      </c>
      <c r="AX24" t="s">
        <v>1512</v>
      </c>
      <c r="AY24" t="s">
        <v>865</v>
      </c>
      <c r="AZ24">
        <v>14223580573</v>
      </c>
      <c r="BA24" t="s">
        <v>251</v>
      </c>
      <c r="BB24" t="s">
        <v>418</v>
      </c>
      <c r="BC24" t="s">
        <v>389</v>
      </c>
      <c r="BD24" s="53" t="s">
        <v>431</v>
      </c>
      <c r="BE24" t="s">
        <v>1533</v>
      </c>
      <c r="BF24" s="53" t="s">
        <v>431</v>
      </c>
      <c r="BG24" t="s">
        <v>1516</v>
      </c>
      <c r="BH24" s="53" t="s">
        <v>430</v>
      </c>
      <c r="BI24">
        <f t="shared" ca="1" si="7"/>
        <v>554653721</v>
      </c>
      <c r="BJ24" t="s">
        <v>253</v>
      </c>
    </row>
    <row r="25" spans="1:62" x14ac:dyDescent="0.25">
      <c r="A25" t="s">
        <v>245</v>
      </c>
      <c r="B25" t="s">
        <v>1184</v>
      </c>
      <c r="C25" t="s">
        <v>865</v>
      </c>
      <c r="D25">
        <v>99975</v>
      </c>
      <c r="E25" t="s">
        <v>251</v>
      </c>
      <c r="F25" t="s">
        <v>1209</v>
      </c>
      <c r="G25" s="53" t="s">
        <v>431</v>
      </c>
      <c r="H25" t="s">
        <v>1359</v>
      </c>
      <c r="I25" s="53" t="s">
        <v>430</v>
      </c>
      <c r="J25">
        <f t="shared" ca="1" si="1"/>
        <v>11</v>
      </c>
      <c r="K25" s="53" t="s">
        <v>249</v>
      </c>
      <c r="L25">
        <f t="shared" ca="1" si="2"/>
        <v>281</v>
      </c>
      <c r="M25" t="s">
        <v>251</v>
      </c>
      <c r="N25" s="57">
        <f t="shared" si="0"/>
        <v>43186</v>
      </c>
      <c r="O25" s="53" t="s">
        <v>430</v>
      </c>
      <c r="P25">
        <f t="shared" ca="1" si="3"/>
        <v>14223580573</v>
      </c>
      <c r="Q25" t="s">
        <v>253</v>
      </c>
      <c r="S25" t="s">
        <v>245</v>
      </c>
      <c r="T25" t="s">
        <v>1510</v>
      </c>
      <c r="U25" t="s">
        <v>865</v>
      </c>
      <c r="V25">
        <v>265369</v>
      </c>
      <c r="W25" t="s">
        <v>249</v>
      </c>
      <c r="X25">
        <f t="shared" ca="1" si="4"/>
        <v>3641</v>
      </c>
      <c r="Y25" t="s">
        <v>251</v>
      </c>
      <c r="Z25" s="57">
        <v>42517</v>
      </c>
      <c r="AA25" s="53" t="s">
        <v>431</v>
      </c>
      <c r="AB25" s="57">
        <f t="shared" ca="1" si="5"/>
        <v>42529</v>
      </c>
      <c r="AC25" s="53" t="s">
        <v>431</v>
      </c>
      <c r="AD25" s="57">
        <f t="shared" ca="1" si="6"/>
        <v>42534</v>
      </c>
      <c r="AE25" s="53" t="s">
        <v>430</v>
      </c>
      <c r="AF25" s="54">
        <v>5106</v>
      </c>
      <c r="AG25" t="s">
        <v>253</v>
      </c>
      <c r="AL25" s="57">
        <v>42091</v>
      </c>
      <c r="AO25" t="s">
        <v>245</v>
      </c>
      <c r="AP25" t="s">
        <v>1511</v>
      </c>
      <c r="AQ25" t="s">
        <v>865</v>
      </c>
      <c r="AR25">
        <v>99975</v>
      </c>
      <c r="AS25" t="s">
        <v>249</v>
      </c>
      <c r="AT25">
        <v>265369</v>
      </c>
      <c r="AU25" t="s">
        <v>253</v>
      </c>
      <c r="AW25" t="s">
        <v>245</v>
      </c>
      <c r="AX25" t="s">
        <v>1512</v>
      </c>
      <c r="AY25" t="s">
        <v>865</v>
      </c>
      <c r="AZ25">
        <v>14223580574</v>
      </c>
      <c r="BA25" t="s">
        <v>251</v>
      </c>
      <c r="BB25" t="s">
        <v>419</v>
      </c>
      <c r="BC25" t="s">
        <v>390</v>
      </c>
      <c r="BD25" s="53" t="s">
        <v>431</v>
      </c>
      <c r="BE25" t="s">
        <v>1539</v>
      </c>
      <c r="BF25" s="53" t="s">
        <v>431</v>
      </c>
      <c r="BG25" t="s">
        <v>1517</v>
      </c>
      <c r="BH25" s="53" t="s">
        <v>430</v>
      </c>
      <c r="BI25">
        <f t="shared" ca="1" si="7"/>
        <v>764988320</v>
      </c>
      <c r="BJ25" t="s">
        <v>253</v>
      </c>
    </row>
    <row r="26" spans="1:62" x14ac:dyDescent="0.25">
      <c r="A26" t="s">
        <v>245</v>
      </c>
      <c r="B26" t="s">
        <v>1184</v>
      </c>
      <c r="C26" t="s">
        <v>865</v>
      </c>
      <c r="D26">
        <v>99974</v>
      </c>
      <c r="E26" t="s">
        <v>251</v>
      </c>
      <c r="F26" t="s">
        <v>1210</v>
      </c>
      <c r="G26" s="53" t="s">
        <v>431</v>
      </c>
      <c r="H26" t="s">
        <v>1360</v>
      </c>
      <c r="I26" s="53" t="s">
        <v>430</v>
      </c>
      <c r="J26">
        <f t="shared" ca="1" si="1"/>
        <v>3</v>
      </c>
      <c r="K26" s="53" t="s">
        <v>249</v>
      </c>
      <c r="L26">
        <f t="shared" ca="1" si="2"/>
        <v>418</v>
      </c>
      <c r="M26" t="s">
        <v>251</v>
      </c>
      <c r="N26" s="57">
        <f t="shared" si="0"/>
        <v>43170</v>
      </c>
      <c r="O26" s="53" t="s">
        <v>430</v>
      </c>
      <c r="P26">
        <f t="shared" ca="1" si="3"/>
        <v>14223580575</v>
      </c>
      <c r="Q26" t="s">
        <v>253</v>
      </c>
      <c r="S26" t="s">
        <v>245</v>
      </c>
      <c r="T26" t="s">
        <v>1510</v>
      </c>
      <c r="U26" t="s">
        <v>865</v>
      </c>
      <c r="V26">
        <v>276370</v>
      </c>
      <c r="W26" t="s">
        <v>249</v>
      </c>
      <c r="X26">
        <f t="shared" ca="1" si="4"/>
        <v>1435</v>
      </c>
      <c r="Y26" t="s">
        <v>251</v>
      </c>
      <c r="Z26" s="57">
        <v>42563</v>
      </c>
      <c r="AA26" s="53" t="s">
        <v>431</v>
      </c>
      <c r="AB26" s="57">
        <f t="shared" ca="1" si="5"/>
        <v>42593</v>
      </c>
      <c r="AC26" s="53" t="s">
        <v>431</v>
      </c>
      <c r="AD26" s="57">
        <f t="shared" ca="1" si="6"/>
        <v>42595</v>
      </c>
      <c r="AE26" s="53" t="s">
        <v>430</v>
      </c>
      <c r="AF26">
        <v>5109</v>
      </c>
      <c r="AG26" t="s">
        <v>253</v>
      </c>
      <c r="AL26" s="57">
        <v>42075</v>
      </c>
      <c r="AO26" t="s">
        <v>245</v>
      </c>
      <c r="AP26" t="s">
        <v>1511</v>
      </c>
      <c r="AQ26" t="s">
        <v>865</v>
      </c>
      <c r="AR26">
        <v>99974</v>
      </c>
      <c r="AS26" t="s">
        <v>249</v>
      </c>
      <c r="AT26">
        <v>276370</v>
      </c>
      <c r="AU26" t="s">
        <v>253</v>
      </c>
      <c r="AW26" t="s">
        <v>245</v>
      </c>
      <c r="AX26" t="s">
        <v>1512</v>
      </c>
      <c r="AY26" t="s">
        <v>865</v>
      </c>
      <c r="AZ26">
        <v>14223580575</v>
      </c>
      <c r="BA26" t="s">
        <v>251</v>
      </c>
      <c r="BB26" t="s">
        <v>420</v>
      </c>
      <c r="BC26" t="s">
        <v>390</v>
      </c>
      <c r="BD26" s="53" t="s">
        <v>431</v>
      </c>
      <c r="BE26" t="s">
        <v>1540</v>
      </c>
      <c r="BF26" s="53" t="s">
        <v>431</v>
      </c>
      <c r="BG26" t="s">
        <v>1513</v>
      </c>
      <c r="BH26" s="53" t="s">
        <v>430</v>
      </c>
      <c r="BI26">
        <f t="shared" ca="1" si="7"/>
        <v>413808781</v>
      </c>
      <c r="BJ26" t="s">
        <v>253</v>
      </c>
    </row>
    <row r="27" spans="1:62" x14ac:dyDescent="0.25">
      <c r="A27" t="s">
        <v>245</v>
      </c>
      <c r="B27" t="s">
        <v>1184</v>
      </c>
      <c r="C27" t="s">
        <v>865</v>
      </c>
      <c r="D27">
        <v>99973</v>
      </c>
      <c r="E27" t="s">
        <v>251</v>
      </c>
      <c r="F27" t="s">
        <v>1211</v>
      </c>
      <c r="G27" s="53" t="s">
        <v>431</v>
      </c>
      <c r="H27" t="s">
        <v>1361</v>
      </c>
      <c r="I27" s="53" t="s">
        <v>430</v>
      </c>
      <c r="J27">
        <f t="shared" ca="1" si="1"/>
        <v>17</v>
      </c>
      <c r="K27" s="53" t="s">
        <v>249</v>
      </c>
      <c r="L27">
        <f t="shared" ca="1" si="2"/>
        <v>111</v>
      </c>
      <c r="M27" t="s">
        <v>251</v>
      </c>
      <c r="N27" s="57">
        <f t="shared" si="0"/>
        <v>43154</v>
      </c>
      <c r="O27" s="53" t="s">
        <v>430</v>
      </c>
      <c r="P27">
        <f t="shared" ca="1" si="3"/>
        <v>14223580566</v>
      </c>
      <c r="Q27" t="s">
        <v>253</v>
      </c>
      <c r="S27" t="s">
        <v>245</v>
      </c>
      <c r="T27" t="s">
        <v>1510</v>
      </c>
      <c r="U27" t="s">
        <v>865</v>
      </c>
      <c r="V27">
        <v>287371</v>
      </c>
      <c r="W27" t="s">
        <v>249</v>
      </c>
      <c r="X27">
        <f t="shared" ca="1" si="4"/>
        <v>7593</v>
      </c>
      <c r="Y27" t="s">
        <v>251</v>
      </c>
      <c r="Z27" s="57">
        <v>42609</v>
      </c>
      <c r="AA27" s="53" t="s">
        <v>431</v>
      </c>
      <c r="AB27" s="57">
        <f t="shared" ca="1" si="5"/>
        <v>42635</v>
      </c>
      <c r="AC27" s="53" t="s">
        <v>431</v>
      </c>
      <c r="AD27" s="57">
        <f t="shared" ca="1" si="6"/>
        <v>42636</v>
      </c>
      <c r="AE27" s="53" t="s">
        <v>430</v>
      </c>
      <c r="AF27" s="54">
        <v>5112</v>
      </c>
      <c r="AG27" t="s">
        <v>253</v>
      </c>
      <c r="AL27" s="57">
        <v>42059</v>
      </c>
      <c r="AO27" t="s">
        <v>245</v>
      </c>
      <c r="AP27" t="s">
        <v>1511</v>
      </c>
      <c r="AQ27" t="s">
        <v>865</v>
      </c>
      <c r="AR27">
        <v>99973</v>
      </c>
      <c r="AS27" t="s">
        <v>249</v>
      </c>
      <c r="AT27">
        <v>287371</v>
      </c>
      <c r="AU27" t="s">
        <v>253</v>
      </c>
      <c r="AW27" t="s">
        <v>245</v>
      </c>
      <c r="AX27" t="s">
        <v>1512</v>
      </c>
      <c r="AY27" t="s">
        <v>865</v>
      </c>
      <c r="AZ27">
        <v>14223580576</v>
      </c>
      <c r="BA27" t="s">
        <v>251</v>
      </c>
      <c r="BB27" t="s">
        <v>421</v>
      </c>
      <c r="BC27" t="s">
        <v>391</v>
      </c>
      <c r="BD27" s="53" t="s">
        <v>431</v>
      </c>
      <c r="BE27" t="s">
        <v>1541</v>
      </c>
      <c r="BF27" s="53" t="s">
        <v>431</v>
      </c>
      <c r="BG27" t="s">
        <v>1514</v>
      </c>
      <c r="BH27" s="53" t="s">
        <v>430</v>
      </c>
      <c r="BI27">
        <f t="shared" ca="1" si="7"/>
        <v>515709093</v>
      </c>
      <c r="BJ27" t="s">
        <v>253</v>
      </c>
    </row>
    <row r="28" spans="1:62" x14ac:dyDescent="0.25">
      <c r="A28" t="s">
        <v>245</v>
      </c>
      <c r="B28" t="s">
        <v>1184</v>
      </c>
      <c r="C28" t="s">
        <v>865</v>
      </c>
      <c r="D28">
        <v>99972</v>
      </c>
      <c r="E28" t="s">
        <v>251</v>
      </c>
      <c r="F28" t="s">
        <v>1212</v>
      </c>
      <c r="G28" s="53" t="s">
        <v>431</v>
      </c>
      <c r="H28" t="s">
        <v>1362</v>
      </c>
      <c r="I28" s="53" t="s">
        <v>430</v>
      </c>
      <c r="J28">
        <f t="shared" ca="1" si="1"/>
        <v>21</v>
      </c>
      <c r="K28" s="53" t="s">
        <v>249</v>
      </c>
      <c r="L28">
        <f t="shared" ca="1" si="2"/>
        <v>241</v>
      </c>
      <c r="M28" t="s">
        <v>251</v>
      </c>
      <c r="N28" s="57">
        <f t="shared" si="0"/>
        <v>43138</v>
      </c>
      <c r="O28" s="53" t="s">
        <v>430</v>
      </c>
      <c r="P28">
        <f t="shared" ca="1" si="3"/>
        <v>14223580582</v>
      </c>
      <c r="Q28" t="s">
        <v>253</v>
      </c>
      <c r="S28" t="s">
        <v>245</v>
      </c>
      <c r="T28" t="s">
        <v>1510</v>
      </c>
      <c r="U28" t="s">
        <v>865</v>
      </c>
      <c r="V28">
        <v>298372</v>
      </c>
      <c r="W28" t="s">
        <v>249</v>
      </c>
      <c r="X28">
        <f t="shared" ca="1" si="4"/>
        <v>2704</v>
      </c>
      <c r="Y28" t="s">
        <v>251</v>
      </c>
      <c r="Z28" s="57">
        <v>42655</v>
      </c>
      <c r="AA28" s="53" t="s">
        <v>431</v>
      </c>
      <c r="AB28" s="57">
        <f t="shared" ca="1" si="5"/>
        <v>42680</v>
      </c>
      <c r="AC28" s="53" t="s">
        <v>431</v>
      </c>
      <c r="AD28" s="57">
        <f t="shared" ca="1" si="6"/>
        <v>42679</v>
      </c>
      <c r="AE28" s="53" t="s">
        <v>430</v>
      </c>
      <c r="AF28">
        <v>5115</v>
      </c>
      <c r="AG28" t="s">
        <v>253</v>
      </c>
      <c r="AL28" s="57">
        <v>42043</v>
      </c>
      <c r="AO28" t="s">
        <v>245</v>
      </c>
      <c r="AP28" t="s">
        <v>1511</v>
      </c>
      <c r="AQ28" t="s">
        <v>865</v>
      </c>
      <c r="AR28">
        <v>99972</v>
      </c>
      <c r="AS28" t="s">
        <v>249</v>
      </c>
      <c r="AT28">
        <v>298372</v>
      </c>
      <c r="AU28" t="s">
        <v>253</v>
      </c>
      <c r="AW28" t="s">
        <v>245</v>
      </c>
      <c r="AX28" t="s">
        <v>1512</v>
      </c>
      <c r="AY28" t="s">
        <v>865</v>
      </c>
      <c r="AZ28">
        <v>14223580577</v>
      </c>
      <c r="BA28" t="s">
        <v>251</v>
      </c>
      <c r="BB28" t="s">
        <v>422</v>
      </c>
      <c r="BC28" t="s">
        <v>392</v>
      </c>
      <c r="BD28" s="53" t="s">
        <v>431</v>
      </c>
      <c r="BE28" t="s">
        <v>1525</v>
      </c>
      <c r="BF28" s="53" t="s">
        <v>431</v>
      </c>
      <c r="BG28" t="s">
        <v>1515</v>
      </c>
      <c r="BH28" s="53" t="s">
        <v>430</v>
      </c>
      <c r="BI28">
        <f t="shared" ca="1" si="7"/>
        <v>384112359</v>
      </c>
      <c r="BJ28" t="s">
        <v>253</v>
      </c>
    </row>
    <row r="29" spans="1:62" x14ac:dyDescent="0.25">
      <c r="A29" t="s">
        <v>245</v>
      </c>
      <c r="B29" t="s">
        <v>1184</v>
      </c>
      <c r="C29" t="s">
        <v>865</v>
      </c>
      <c r="D29">
        <v>99971</v>
      </c>
      <c r="E29" t="s">
        <v>251</v>
      </c>
      <c r="F29" t="s">
        <v>1213</v>
      </c>
      <c r="G29" s="53" t="s">
        <v>431</v>
      </c>
      <c r="H29" t="s">
        <v>1363</v>
      </c>
      <c r="I29" s="53" t="s">
        <v>430</v>
      </c>
      <c r="J29">
        <f t="shared" ca="1" si="1"/>
        <v>16</v>
      </c>
      <c r="K29" s="53" t="s">
        <v>249</v>
      </c>
      <c r="L29">
        <f t="shared" ca="1" si="2"/>
        <v>203</v>
      </c>
      <c r="M29" t="s">
        <v>251</v>
      </c>
      <c r="N29" s="57">
        <f t="shared" si="0"/>
        <v>43122</v>
      </c>
      <c r="O29" s="53" t="s">
        <v>430</v>
      </c>
      <c r="P29">
        <f t="shared" ca="1" si="3"/>
        <v>14223580592</v>
      </c>
      <c r="Q29" t="s">
        <v>253</v>
      </c>
      <c r="S29" t="s">
        <v>245</v>
      </c>
      <c r="T29" t="s">
        <v>1510</v>
      </c>
      <c r="U29" t="s">
        <v>865</v>
      </c>
      <c r="V29">
        <v>309373</v>
      </c>
      <c r="W29" t="s">
        <v>249</v>
      </c>
      <c r="X29">
        <f t="shared" ca="1" si="4"/>
        <v>4609</v>
      </c>
      <c r="Y29" t="s">
        <v>251</v>
      </c>
      <c r="Z29" s="57">
        <v>42701</v>
      </c>
      <c r="AA29" s="53" t="s">
        <v>431</v>
      </c>
      <c r="AB29" s="57">
        <f t="shared" ca="1" si="5"/>
        <v>42721</v>
      </c>
      <c r="AC29" s="53" t="s">
        <v>431</v>
      </c>
      <c r="AD29" s="57">
        <f t="shared" ca="1" si="6"/>
        <v>42724</v>
      </c>
      <c r="AE29" s="53" t="s">
        <v>430</v>
      </c>
      <c r="AF29" s="54">
        <v>5118</v>
      </c>
      <c r="AG29" t="s">
        <v>253</v>
      </c>
      <c r="AL29" s="57">
        <v>42027</v>
      </c>
      <c r="AO29" t="s">
        <v>245</v>
      </c>
      <c r="AP29" t="s">
        <v>1511</v>
      </c>
      <c r="AQ29" t="s">
        <v>865</v>
      </c>
      <c r="AR29">
        <v>99971</v>
      </c>
      <c r="AS29" t="s">
        <v>249</v>
      </c>
      <c r="AT29">
        <v>309373</v>
      </c>
      <c r="AU29" t="s">
        <v>253</v>
      </c>
      <c r="AW29" t="s">
        <v>245</v>
      </c>
      <c r="AX29" t="s">
        <v>1512</v>
      </c>
      <c r="AY29" t="s">
        <v>865</v>
      </c>
      <c r="AZ29">
        <v>14223580578</v>
      </c>
      <c r="BA29" t="s">
        <v>251</v>
      </c>
      <c r="BB29" t="s">
        <v>423</v>
      </c>
      <c r="BC29" t="s">
        <v>393</v>
      </c>
      <c r="BD29" s="53" t="s">
        <v>431</v>
      </c>
      <c r="BE29" t="s">
        <v>1532</v>
      </c>
      <c r="BF29" s="53" t="s">
        <v>431</v>
      </c>
      <c r="BG29" t="s">
        <v>1516</v>
      </c>
      <c r="BH29" s="53" t="s">
        <v>430</v>
      </c>
      <c r="BI29">
        <f t="shared" ca="1" si="7"/>
        <v>635566310</v>
      </c>
      <c r="BJ29" t="s">
        <v>253</v>
      </c>
    </row>
    <row r="30" spans="1:62" x14ac:dyDescent="0.25">
      <c r="A30" t="s">
        <v>245</v>
      </c>
      <c r="B30" t="s">
        <v>1184</v>
      </c>
      <c r="C30" t="s">
        <v>865</v>
      </c>
      <c r="D30">
        <v>99970</v>
      </c>
      <c r="E30" t="s">
        <v>251</v>
      </c>
      <c r="F30" t="s">
        <v>1214</v>
      </c>
      <c r="G30" s="53" t="s">
        <v>431</v>
      </c>
      <c r="H30" t="s">
        <v>1364</v>
      </c>
      <c r="I30" s="53" t="s">
        <v>430</v>
      </c>
      <c r="J30">
        <f t="shared" ca="1" si="1"/>
        <v>16</v>
      </c>
      <c r="K30" s="53" t="s">
        <v>249</v>
      </c>
      <c r="L30">
        <f t="shared" ca="1" si="2"/>
        <v>71</v>
      </c>
      <c r="M30" t="s">
        <v>251</v>
      </c>
      <c r="N30" s="57">
        <f t="shared" si="0"/>
        <v>43106</v>
      </c>
      <c r="O30" s="53" t="s">
        <v>430</v>
      </c>
      <c r="P30">
        <f t="shared" ca="1" si="3"/>
        <v>14223580568</v>
      </c>
      <c r="Q30" t="s">
        <v>253</v>
      </c>
      <c r="S30" t="s">
        <v>245</v>
      </c>
      <c r="T30" t="s">
        <v>1510</v>
      </c>
      <c r="U30" t="s">
        <v>865</v>
      </c>
      <c r="V30">
        <v>320374</v>
      </c>
      <c r="W30" t="s">
        <v>249</v>
      </c>
      <c r="X30">
        <f t="shared" ca="1" si="4"/>
        <v>7911</v>
      </c>
      <c r="Y30" t="s">
        <v>251</v>
      </c>
      <c r="Z30" s="57">
        <v>42747</v>
      </c>
      <c r="AA30" s="53" t="s">
        <v>431</v>
      </c>
      <c r="AB30" s="57">
        <f t="shared" ca="1" si="5"/>
        <v>42773</v>
      </c>
      <c r="AC30" s="53" t="s">
        <v>431</v>
      </c>
      <c r="AD30" s="57">
        <f t="shared" ca="1" si="6"/>
        <v>42778</v>
      </c>
      <c r="AE30" s="53" t="s">
        <v>430</v>
      </c>
      <c r="AF30">
        <v>5121</v>
      </c>
      <c r="AG30" t="s">
        <v>253</v>
      </c>
      <c r="AL30" s="57">
        <v>42011</v>
      </c>
      <c r="AO30" t="s">
        <v>245</v>
      </c>
      <c r="AP30" t="s">
        <v>1511</v>
      </c>
      <c r="AQ30" t="s">
        <v>865</v>
      </c>
      <c r="AR30">
        <v>99970</v>
      </c>
      <c r="AS30" t="s">
        <v>249</v>
      </c>
      <c r="AT30">
        <v>320374</v>
      </c>
      <c r="AU30" t="s">
        <v>253</v>
      </c>
      <c r="AW30" t="s">
        <v>245</v>
      </c>
      <c r="AX30" t="s">
        <v>1512</v>
      </c>
      <c r="AY30" t="s">
        <v>865</v>
      </c>
      <c r="AZ30">
        <v>14223580579</v>
      </c>
      <c r="BA30" t="s">
        <v>251</v>
      </c>
      <c r="BB30" t="s">
        <v>424</v>
      </c>
      <c r="BC30" t="s">
        <v>394</v>
      </c>
      <c r="BD30" s="53" t="s">
        <v>431</v>
      </c>
      <c r="BE30" t="s">
        <v>1540</v>
      </c>
      <c r="BF30" s="53" t="s">
        <v>431</v>
      </c>
      <c r="BG30" t="s">
        <v>1517</v>
      </c>
      <c r="BH30" s="53" t="s">
        <v>430</v>
      </c>
      <c r="BI30">
        <f t="shared" ca="1" si="7"/>
        <v>173843143</v>
      </c>
      <c r="BJ30" t="s">
        <v>253</v>
      </c>
    </row>
    <row r="31" spans="1:62" x14ac:dyDescent="0.25">
      <c r="A31" t="s">
        <v>245</v>
      </c>
      <c r="B31" t="s">
        <v>1184</v>
      </c>
      <c r="C31" t="s">
        <v>865</v>
      </c>
      <c r="D31">
        <v>99969</v>
      </c>
      <c r="E31" t="s">
        <v>251</v>
      </c>
      <c r="F31" t="s">
        <v>1215</v>
      </c>
      <c r="G31" s="53" t="s">
        <v>431</v>
      </c>
      <c r="H31" t="s">
        <v>1365</v>
      </c>
      <c r="I31" s="53" t="s">
        <v>430</v>
      </c>
      <c r="J31">
        <f t="shared" ca="1" si="1"/>
        <v>9</v>
      </c>
      <c r="K31" s="53" t="s">
        <v>249</v>
      </c>
      <c r="L31">
        <f t="shared" ca="1" si="2"/>
        <v>165</v>
      </c>
      <c r="M31" t="s">
        <v>251</v>
      </c>
      <c r="N31" s="57">
        <f t="shared" si="0"/>
        <v>43090</v>
      </c>
      <c r="O31" s="53" t="s">
        <v>430</v>
      </c>
      <c r="P31">
        <f t="shared" ca="1" si="3"/>
        <v>14223580595</v>
      </c>
      <c r="Q31" t="s">
        <v>253</v>
      </c>
      <c r="S31" t="s">
        <v>245</v>
      </c>
      <c r="T31" t="s">
        <v>1510</v>
      </c>
      <c r="U31" t="s">
        <v>865</v>
      </c>
      <c r="V31">
        <v>331375</v>
      </c>
      <c r="W31" t="s">
        <v>249</v>
      </c>
      <c r="X31">
        <f t="shared" ca="1" si="4"/>
        <v>7642</v>
      </c>
      <c r="Y31" t="s">
        <v>251</v>
      </c>
      <c r="Z31" s="57">
        <v>42793</v>
      </c>
      <c r="AA31" s="53" t="s">
        <v>431</v>
      </c>
      <c r="AB31" s="57">
        <f t="shared" ca="1" si="5"/>
        <v>42818</v>
      </c>
      <c r="AC31" s="53" t="s">
        <v>431</v>
      </c>
      <c r="AD31" s="57">
        <f t="shared" ca="1" si="6"/>
        <v>42821</v>
      </c>
      <c r="AE31" s="53" t="s">
        <v>430</v>
      </c>
      <c r="AF31" s="54">
        <v>5124</v>
      </c>
      <c r="AG31" t="s">
        <v>253</v>
      </c>
      <c r="AL31" s="57">
        <v>41995</v>
      </c>
      <c r="AO31" t="s">
        <v>245</v>
      </c>
      <c r="AP31" t="s">
        <v>1511</v>
      </c>
      <c r="AQ31" t="s">
        <v>865</v>
      </c>
      <c r="AR31">
        <v>99969</v>
      </c>
      <c r="AS31" t="s">
        <v>249</v>
      </c>
      <c r="AT31">
        <v>331375</v>
      </c>
      <c r="AU31" t="s">
        <v>253</v>
      </c>
      <c r="AW31" t="s">
        <v>245</v>
      </c>
      <c r="AX31" t="s">
        <v>1512</v>
      </c>
      <c r="AY31" t="s">
        <v>865</v>
      </c>
      <c r="AZ31">
        <v>14223580580</v>
      </c>
      <c r="BA31" t="s">
        <v>251</v>
      </c>
      <c r="BB31" t="s">
        <v>425</v>
      </c>
      <c r="BC31" t="s">
        <v>389</v>
      </c>
      <c r="BD31" s="53" t="s">
        <v>431</v>
      </c>
      <c r="BE31" t="s">
        <v>1542</v>
      </c>
      <c r="BF31" s="53" t="s">
        <v>431</v>
      </c>
      <c r="BG31" t="s">
        <v>1513</v>
      </c>
      <c r="BH31" s="53" t="s">
        <v>430</v>
      </c>
      <c r="BI31">
        <f t="shared" ca="1" si="7"/>
        <v>323786649</v>
      </c>
      <c r="BJ31" t="s">
        <v>253</v>
      </c>
    </row>
    <row r="32" spans="1:62" x14ac:dyDescent="0.25">
      <c r="A32" t="s">
        <v>245</v>
      </c>
      <c r="B32" t="s">
        <v>1184</v>
      </c>
      <c r="C32" t="s">
        <v>865</v>
      </c>
      <c r="D32">
        <v>99968</v>
      </c>
      <c r="E32" t="s">
        <v>251</v>
      </c>
      <c r="F32" t="s">
        <v>1216</v>
      </c>
      <c r="G32" s="53" t="s">
        <v>431</v>
      </c>
      <c r="H32" t="s">
        <v>1366</v>
      </c>
      <c r="I32" s="53" t="s">
        <v>430</v>
      </c>
      <c r="J32">
        <f t="shared" ca="1" si="1"/>
        <v>17</v>
      </c>
      <c r="K32" s="53" t="s">
        <v>249</v>
      </c>
      <c r="L32">
        <f t="shared" ca="1" si="2"/>
        <v>112</v>
      </c>
      <c r="M32" t="s">
        <v>251</v>
      </c>
      <c r="N32" s="57">
        <f t="shared" si="0"/>
        <v>43074</v>
      </c>
      <c r="O32" s="53" t="s">
        <v>430</v>
      </c>
      <c r="P32">
        <f t="shared" ca="1" si="3"/>
        <v>14223580558</v>
      </c>
      <c r="Q32" t="s">
        <v>253</v>
      </c>
      <c r="S32" t="s">
        <v>245</v>
      </c>
      <c r="T32" t="s">
        <v>1510</v>
      </c>
      <c r="U32" t="s">
        <v>865</v>
      </c>
      <c r="V32">
        <v>342376</v>
      </c>
      <c r="W32" t="s">
        <v>249</v>
      </c>
      <c r="X32">
        <f t="shared" ca="1" si="4"/>
        <v>2488</v>
      </c>
      <c r="Y32" t="s">
        <v>251</v>
      </c>
      <c r="Z32" s="57">
        <v>42839</v>
      </c>
      <c r="AA32" s="53" t="s">
        <v>431</v>
      </c>
      <c r="AB32" s="57">
        <f t="shared" ca="1" si="5"/>
        <v>42852</v>
      </c>
      <c r="AC32" s="53" t="s">
        <v>431</v>
      </c>
      <c r="AD32" s="57">
        <f t="shared" ca="1" si="6"/>
        <v>42857</v>
      </c>
      <c r="AE32" s="53" t="s">
        <v>430</v>
      </c>
      <c r="AF32">
        <v>5127</v>
      </c>
      <c r="AG32" t="s">
        <v>253</v>
      </c>
      <c r="AL32" s="57">
        <v>41979</v>
      </c>
      <c r="AO32" t="s">
        <v>245</v>
      </c>
      <c r="AP32" t="s">
        <v>1511</v>
      </c>
      <c r="AQ32" t="s">
        <v>865</v>
      </c>
      <c r="AR32">
        <v>99968</v>
      </c>
      <c r="AS32" t="s">
        <v>249</v>
      </c>
      <c r="AT32">
        <v>342376</v>
      </c>
      <c r="AU32" t="s">
        <v>253</v>
      </c>
      <c r="AW32" t="s">
        <v>245</v>
      </c>
      <c r="AX32" t="s">
        <v>1512</v>
      </c>
      <c r="AY32" t="s">
        <v>865</v>
      </c>
      <c r="AZ32">
        <v>14223580581</v>
      </c>
      <c r="BA32" t="s">
        <v>251</v>
      </c>
      <c r="BB32" t="s">
        <v>426</v>
      </c>
      <c r="BC32" t="s">
        <v>395</v>
      </c>
      <c r="BD32" s="53" t="s">
        <v>431</v>
      </c>
      <c r="BE32" t="s">
        <v>1526</v>
      </c>
      <c r="BF32" s="53" t="s">
        <v>431</v>
      </c>
      <c r="BG32" t="s">
        <v>1514</v>
      </c>
      <c r="BH32" s="53" t="s">
        <v>430</v>
      </c>
      <c r="BI32">
        <f t="shared" ca="1" si="7"/>
        <v>781503303</v>
      </c>
      <c r="BJ32" t="s">
        <v>253</v>
      </c>
    </row>
    <row r="33" spans="1:62" x14ac:dyDescent="0.25">
      <c r="A33" t="s">
        <v>245</v>
      </c>
      <c r="B33" t="s">
        <v>1184</v>
      </c>
      <c r="C33" t="s">
        <v>865</v>
      </c>
      <c r="D33">
        <v>99967</v>
      </c>
      <c r="E33" t="s">
        <v>251</v>
      </c>
      <c r="F33" t="s">
        <v>1217</v>
      </c>
      <c r="G33" s="53" t="s">
        <v>431</v>
      </c>
      <c r="H33" t="s">
        <v>1367</v>
      </c>
      <c r="I33" s="53" t="s">
        <v>430</v>
      </c>
      <c r="J33">
        <f t="shared" ca="1" si="1"/>
        <v>15</v>
      </c>
      <c r="K33" s="53" t="s">
        <v>249</v>
      </c>
      <c r="L33">
        <f t="shared" ca="1" si="2"/>
        <v>184</v>
      </c>
      <c r="M33" t="s">
        <v>251</v>
      </c>
      <c r="N33" s="57">
        <f t="shared" ref="N33:N64" si="8">AL33+3*365</f>
        <v>43058</v>
      </c>
      <c r="O33" s="53" t="s">
        <v>430</v>
      </c>
      <c r="P33">
        <f t="shared" ca="1" si="3"/>
        <v>14223580572</v>
      </c>
      <c r="Q33" t="s">
        <v>253</v>
      </c>
      <c r="S33" t="s">
        <v>245</v>
      </c>
      <c r="T33" t="s">
        <v>1510</v>
      </c>
      <c r="U33" t="s">
        <v>865</v>
      </c>
      <c r="V33">
        <v>353377</v>
      </c>
      <c r="W33" t="s">
        <v>249</v>
      </c>
      <c r="X33">
        <f t="shared" ca="1" si="4"/>
        <v>4267</v>
      </c>
      <c r="Y33" t="s">
        <v>251</v>
      </c>
      <c r="Z33" s="57">
        <v>42885</v>
      </c>
      <c r="AA33" s="53" t="s">
        <v>431</v>
      </c>
      <c r="AB33" s="57">
        <f t="shared" ca="1" si="5"/>
        <v>42900</v>
      </c>
      <c r="AC33" s="53" t="s">
        <v>431</v>
      </c>
      <c r="AD33" s="57">
        <f t="shared" ca="1" si="6"/>
        <v>42901</v>
      </c>
      <c r="AE33" s="53" t="s">
        <v>430</v>
      </c>
      <c r="AF33" s="54">
        <v>5130</v>
      </c>
      <c r="AG33" t="s">
        <v>253</v>
      </c>
      <c r="AL33" s="57">
        <v>41963</v>
      </c>
      <c r="AO33" t="s">
        <v>245</v>
      </c>
      <c r="AP33" t="s">
        <v>1511</v>
      </c>
      <c r="AQ33" t="s">
        <v>865</v>
      </c>
      <c r="AR33">
        <v>99967</v>
      </c>
      <c r="AS33" t="s">
        <v>249</v>
      </c>
      <c r="AT33">
        <v>353377</v>
      </c>
      <c r="AU33" t="s">
        <v>253</v>
      </c>
      <c r="AW33" t="s">
        <v>245</v>
      </c>
      <c r="AX33" t="s">
        <v>1512</v>
      </c>
      <c r="AY33" t="s">
        <v>865</v>
      </c>
      <c r="AZ33">
        <v>14223580582</v>
      </c>
      <c r="BA33" t="s">
        <v>251</v>
      </c>
      <c r="BB33" t="s">
        <v>427</v>
      </c>
      <c r="BC33" t="s">
        <v>390</v>
      </c>
      <c r="BD33" s="53" t="s">
        <v>431</v>
      </c>
      <c r="BE33" t="s">
        <v>1540</v>
      </c>
      <c r="BF33" s="53" t="s">
        <v>431</v>
      </c>
      <c r="BG33" t="s">
        <v>1515</v>
      </c>
      <c r="BH33" s="53" t="s">
        <v>430</v>
      </c>
      <c r="BI33">
        <f t="shared" ca="1" si="7"/>
        <v>470315044</v>
      </c>
      <c r="BJ33" t="s">
        <v>253</v>
      </c>
    </row>
    <row r="34" spans="1:62" x14ac:dyDescent="0.25">
      <c r="A34" t="s">
        <v>245</v>
      </c>
      <c r="B34" t="s">
        <v>1184</v>
      </c>
      <c r="C34" t="s">
        <v>865</v>
      </c>
      <c r="D34">
        <v>99966</v>
      </c>
      <c r="E34" t="s">
        <v>251</v>
      </c>
      <c r="F34" t="s">
        <v>1218</v>
      </c>
      <c r="G34" s="53" t="s">
        <v>431</v>
      </c>
      <c r="H34" t="s">
        <v>1368</v>
      </c>
      <c r="I34" s="53" t="s">
        <v>430</v>
      </c>
      <c r="J34">
        <f t="shared" ca="1" si="1"/>
        <v>20</v>
      </c>
      <c r="K34" s="53" t="s">
        <v>249</v>
      </c>
      <c r="L34">
        <f t="shared" ca="1" si="2"/>
        <v>336</v>
      </c>
      <c r="M34" t="s">
        <v>251</v>
      </c>
      <c r="N34" s="57">
        <f t="shared" si="8"/>
        <v>43042</v>
      </c>
      <c r="O34" s="53" t="s">
        <v>430</v>
      </c>
      <c r="P34">
        <f t="shared" ca="1" si="3"/>
        <v>14223580564</v>
      </c>
      <c r="Q34" t="s">
        <v>253</v>
      </c>
      <c r="S34" t="s">
        <v>245</v>
      </c>
      <c r="T34" t="s">
        <v>1510</v>
      </c>
      <c r="U34" t="s">
        <v>865</v>
      </c>
      <c r="V34">
        <v>364378</v>
      </c>
      <c r="W34" t="s">
        <v>249</v>
      </c>
      <c r="X34">
        <f t="shared" ca="1" si="4"/>
        <v>3835</v>
      </c>
      <c r="Y34" t="s">
        <v>251</v>
      </c>
      <c r="Z34" s="57">
        <v>42931</v>
      </c>
      <c r="AA34" s="53" t="s">
        <v>431</v>
      </c>
      <c r="AB34" s="57">
        <f t="shared" ca="1" si="5"/>
        <v>42940</v>
      </c>
      <c r="AC34" s="53" t="s">
        <v>431</v>
      </c>
      <c r="AD34" s="57">
        <f t="shared" ca="1" si="6"/>
        <v>42945</v>
      </c>
      <c r="AE34" s="53" t="s">
        <v>430</v>
      </c>
      <c r="AF34">
        <v>5133</v>
      </c>
      <c r="AG34" t="s">
        <v>253</v>
      </c>
      <c r="AL34" s="57">
        <v>41947</v>
      </c>
      <c r="AO34" t="s">
        <v>245</v>
      </c>
      <c r="AP34" t="s">
        <v>1511</v>
      </c>
      <c r="AQ34" t="s">
        <v>865</v>
      </c>
      <c r="AR34">
        <v>99966</v>
      </c>
      <c r="AS34" t="s">
        <v>249</v>
      </c>
      <c r="AT34">
        <v>364378</v>
      </c>
      <c r="AU34" t="s">
        <v>253</v>
      </c>
      <c r="AW34" t="s">
        <v>245</v>
      </c>
      <c r="AX34" t="s">
        <v>1512</v>
      </c>
      <c r="AY34" t="s">
        <v>865</v>
      </c>
      <c r="AZ34">
        <v>14223580583</v>
      </c>
      <c r="BA34" t="s">
        <v>251</v>
      </c>
      <c r="BB34" t="s">
        <v>428</v>
      </c>
      <c r="BC34" t="s">
        <v>389</v>
      </c>
      <c r="BD34" s="53" t="s">
        <v>431</v>
      </c>
      <c r="BE34" t="s">
        <v>1543</v>
      </c>
      <c r="BF34" s="53" t="s">
        <v>431</v>
      </c>
      <c r="BG34" t="s">
        <v>1516</v>
      </c>
      <c r="BH34" s="53" t="s">
        <v>430</v>
      </c>
      <c r="BI34">
        <f t="shared" ca="1" si="7"/>
        <v>330063867</v>
      </c>
      <c r="BJ34" t="s">
        <v>253</v>
      </c>
    </row>
    <row r="35" spans="1:62" x14ac:dyDescent="0.25">
      <c r="A35" t="s">
        <v>245</v>
      </c>
      <c r="B35" t="s">
        <v>1184</v>
      </c>
      <c r="C35" t="s">
        <v>865</v>
      </c>
      <c r="D35">
        <v>99965</v>
      </c>
      <c r="E35" t="s">
        <v>251</v>
      </c>
      <c r="F35" t="s">
        <v>1219</v>
      </c>
      <c r="G35" s="53" t="s">
        <v>431</v>
      </c>
      <c r="H35" t="s">
        <v>1369</v>
      </c>
      <c r="I35" s="53" t="s">
        <v>430</v>
      </c>
      <c r="J35">
        <f t="shared" ca="1" si="1"/>
        <v>15</v>
      </c>
      <c r="K35" s="53" t="s">
        <v>249</v>
      </c>
      <c r="L35">
        <f t="shared" ca="1" si="2"/>
        <v>230</v>
      </c>
      <c r="M35" t="s">
        <v>251</v>
      </c>
      <c r="N35" s="57">
        <f t="shared" si="8"/>
        <v>43026</v>
      </c>
      <c r="O35" s="53" t="s">
        <v>430</v>
      </c>
      <c r="P35">
        <f t="shared" ca="1" si="3"/>
        <v>14223580563</v>
      </c>
      <c r="Q35" t="s">
        <v>253</v>
      </c>
      <c r="S35" t="s">
        <v>245</v>
      </c>
      <c r="T35" t="s">
        <v>1510</v>
      </c>
      <c r="U35" t="s">
        <v>865</v>
      </c>
      <c r="V35">
        <v>375379</v>
      </c>
      <c r="W35" t="s">
        <v>249</v>
      </c>
      <c r="X35">
        <f t="shared" ca="1" si="4"/>
        <v>9236</v>
      </c>
      <c r="Y35" t="s">
        <v>251</v>
      </c>
      <c r="Z35" s="57">
        <v>42977</v>
      </c>
      <c r="AA35" s="53" t="s">
        <v>431</v>
      </c>
      <c r="AB35" s="57">
        <f t="shared" ca="1" si="5"/>
        <v>42993</v>
      </c>
      <c r="AC35" s="53" t="s">
        <v>431</v>
      </c>
      <c r="AD35" s="57">
        <f t="shared" ca="1" si="6"/>
        <v>42994</v>
      </c>
      <c r="AE35" s="53" t="s">
        <v>430</v>
      </c>
      <c r="AF35" s="54">
        <v>5136</v>
      </c>
      <c r="AG35" t="s">
        <v>253</v>
      </c>
      <c r="AL35" s="57">
        <v>41931</v>
      </c>
      <c r="AO35" t="s">
        <v>245</v>
      </c>
      <c r="AP35" t="s">
        <v>1511</v>
      </c>
      <c r="AQ35" t="s">
        <v>865</v>
      </c>
      <c r="AR35">
        <v>99965</v>
      </c>
      <c r="AS35" t="s">
        <v>249</v>
      </c>
      <c r="AT35">
        <v>375379</v>
      </c>
      <c r="AU35" t="s">
        <v>253</v>
      </c>
      <c r="AW35" t="s">
        <v>245</v>
      </c>
      <c r="AX35" t="s">
        <v>1512</v>
      </c>
      <c r="AY35" t="s">
        <v>865</v>
      </c>
      <c r="AZ35">
        <v>14223580584</v>
      </c>
      <c r="BA35" t="s">
        <v>251</v>
      </c>
      <c r="BB35" t="s">
        <v>429</v>
      </c>
      <c r="BC35" t="s">
        <v>389</v>
      </c>
      <c r="BD35" s="53" t="s">
        <v>431</v>
      </c>
      <c r="BE35" t="s">
        <v>1544</v>
      </c>
      <c r="BF35" s="53" t="s">
        <v>431</v>
      </c>
      <c r="BG35" t="s">
        <v>1517</v>
      </c>
      <c r="BH35" s="53" t="s">
        <v>430</v>
      </c>
      <c r="BI35">
        <f t="shared" ca="1" si="7"/>
        <v>340473624</v>
      </c>
      <c r="BJ35" t="s">
        <v>253</v>
      </c>
    </row>
    <row r="36" spans="1:62" x14ac:dyDescent="0.25">
      <c r="A36" t="s">
        <v>245</v>
      </c>
      <c r="B36" t="s">
        <v>1184</v>
      </c>
      <c r="C36" t="s">
        <v>865</v>
      </c>
      <c r="D36">
        <v>99964</v>
      </c>
      <c r="E36" t="s">
        <v>251</v>
      </c>
      <c r="F36" t="s">
        <v>1220</v>
      </c>
      <c r="G36" s="53" t="s">
        <v>431</v>
      </c>
      <c r="H36" t="s">
        <v>1370</v>
      </c>
      <c r="I36" s="53" t="s">
        <v>430</v>
      </c>
      <c r="J36">
        <f t="shared" ca="1" si="1"/>
        <v>8</v>
      </c>
      <c r="K36" s="53" t="s">
        <v>249</v>
      </c>
      <c r="L36">
        <f t="shared" ca="1" si="2"/>
        <v>278</v>
      </c>
      <c r="M36" t="s">
        <v>251</v>
      </c>
      <c r="N36" s="57">
        <f t="shared" si="8"/>
        <v>43010</v>
      </c>
      <c r="O36" s="53" t="s">
        <v>430</v>
      </c>
      <c r="P36">
        <f t="shared" ca="1" si="3"/>
        <v>14223580550</v>
      </c>
      <c r="Q36" t="s">
        <v>253</v>
      </c>
      <c r="S36" t="s">
        <v>245</v>
      </c>
      <c r="T36" t="s">
        <v>1510</v>
      </c>
      <c r="U36" t="s">
        <v>865</v>
      </c>
      <c r="V36">
        <v>386380</v>
      </c>
      <c r="W36" t="s">
        <v>249</v>
      </c>
      <c r="X36">
        <f t="shared" ca="1" si="4"/>
        <v>6059</v>
      </c>
      <c r="Y36" t="s">
        <v>251</v>
      </c>
      <c r="Z36" s="57">
        <v>42155</v>
      </c>
      <c r="AA36" s="53" t="s">
        <v>431</v>
      </c>
      <c r="AB36" s="57">
        <f t="shared" ca="1" si="5"/>
        <v>42179</v>
      </c>
      <c r="AC36" s="53" t="s">
        <v>431</v>
      </c>
      <c r="AD36" s="57">
        <f t="shared" ca="1" si="6"/>
        <v>42182</v>
      </c>
      <c r="AE36" s="53" t="s">
        <v>430</v>
      </c>
      <c r="AF36">
        <v>5139</v>
      </c>
      <c r="AG36" t="s">
        <v>253</v>
      </c>
      <c r="AL36" s="57">
        <v>41915</v>
      </c>
      <c r="AO36" t="s">
        <v>245</v>
      </c>
      <c r="AP36" t="s">
        <v>1511</v>
      </c>
      <c r="AQ36" t="s">
        <v>865</v>
      </c>
      <c r="AR36">
        <v>99964</v>
      </c>
      <c r="AS36" t="s">
        <v>249</v>
      </c>
      <c r="AT36">
        <v>386380</v>
      </c>
      <c r="AU36" t="s">
        <v>253</v>
      </c>
      <c r="AW36" t="s">
        <v>245</v>
      </c>
      <c r="AX36" t="s">
        <v>1512</v>
      </c>
      <c r="AY36" t="s">
        <v>865</v>
      </c>
      <c r="AZ36">
        <v>14223580585</v>
      </c>
      <c r="BA36" t="s">
        <v>251</v>
      </c>
      <c r="BB36" t="s">
        <v>388</v>
      </c>
      <c r="BC36" t="s">
        <v>390</v>
      </c>
      <c r="BD36" s="53" t="s">
        <v>431</v>
      </c>
      <c r="BE36" t="s">
        <v>1545</v>
      </c>
      <c r="BF36" s="53" t="s">
        <v>431</v>
      </c>
      <c r="BG36" t="s">
        <v>1513</v>
      </c>
      <c r="BH36" s="53" t="s">
        <v>430</v>
      </c>
      <c r="BI36">
        <f t="shared" ca="1" si="7"/>
        <v>689249688</v>
      </c>
      <c r="BJ36" t="s">
        <v>253</v>
      </c>
    </row>
    <row r="37" spans="1:62" x14ac:dyDescent="0.25">
      <c r="A37" t="s">
        <v>245</v>
      </c>
      <c r="B37" t="s">
        <v>1184</v>
      </c>
      <c r="C37" t="s">
        <v>865</v>
      </c>
      <c r="D37">
        <v>99963</v>
      </c>
      <c r="E37" t="s">
        <v>251</v>
      </c>
      <c r="F37" t="s">
        <v>1221</v>
      </c>
      <c r="G37" s="53" t="s">
        <v>431</v>
      </c>
      <c r="H37" t="s">
        <v>1371</v>
      </c>
      <c r="I37" s="53" t="s">
        <v>430</v>
      </c>
      <c r="J37">
        <f t="shared" ca="1" si="1"/>
        <v>8</v>
      </c>
      <c r="K37" s="53" t="s">
        <v>249</v>
      </c>
      <c r="L37">
        <f t="shared" ca="1" si="2"/>
        <v>448</v>
      </c>
      <c r="M37" t="s">
        <v>251</v>
      </c>
      <c r="N37" s="57">
        <f t="shared" si="8"/>
        <v>42994</v>
      </c>
      <c r="O37" s="53" t="s">
        <v>430</v>
      </c>
      <c r="P37">
        <f t="shared" ca="1" si="3"/>
        <v>14223580584</v>
      </c>
      <c r="Q37" t="s">
        <v>253</v>
      </c>
      <c r="S37" t="s">
        <v>245</v>
      </c>
      <c r="T37" t="s">
        <v>1510</v>
      </c>
      <c r="U37" t="s">
        <v>865</v>
      </c>
      <c r="V37">
        <v>397381</v>
      </c>
      <c r="W37" t="s">
        <v>249</v>
      </c>
      <c r="X37">
        <f t="shared" ca="1" si="4"/>
        <v>2971</v>
      </c>
      <c r="Y37" t="s">
        <v>251</v>
      </c>
      <c r="Z37" s="57">
        <v>42139</v>
      </c>
      <c r="AA37" s="53" t="s">
        <v>431</v>
      </c>
      <c r="AB37" s="57">
        <f t="shared" ca="1" si="5"/>
        <v>42147</v>
      </c>
      <c r="AC37" s="53" t="s">
        <v>431</v>
      </c>
      <c r="AD37" s="57">
        <f t="shared" ca="1" si="6"/>
        <v>42147</v>
      </c>
      <c r="AE37" s="53" t="s">
        <v>430</v>
      </c>
      <c r="AF37" s="54">
        <v>5142</v>
      </c>
      <c r="AG37" t="s">
        <v>253</v>
      </c>
      <c r="AL37" s="57">
        <v>41899</v>
      </c>
      <c r="AO37" t="s">
        <v>245</v>
      </c>
      <c r="AP37" t="s">
        <v>1511</v>
      </c>
      <c r="AQ37" t="s">
        <v>865</v>
      </c>
      <c r="AR37">
        <v>99963</v>
      </c>
      <c r="AS37" t="s">
        <v>249</v>
      </c>
      <c r="AT37">
        <v>397381</v>
      </c>
      <c r="AU37" t="s">
        <v>253</v>
      </c>
      <c r="AW37" t="s">
        <v>245</v>
      </c>
      <c r="AX37" t="s">
        <v>1512</v>
      </c>
      <c r="AY37" t="s">
        <v>865</v>
      </c>
      <c r="AZ37">
        <v>14223580586</v>
      </c>
      <c r="BA37" t="s">
        <v>251</v>
      </c>
      <c r="BB37" t="s">
        <v>396</v>
      </c>
      <c r="BC37" t="s">
        <v>390</v>
      </c>
      <c r="BD37" s="53" t="s">
        <v>431</v>
      </c>
      <c r="BE37" t="s">
        <v>1525</v>
      </c>
      <c r="BF37" s="53" t="s">
        <v>431</v>
      </c>
      <c r="BG37" t="s">
        <v>1514</v>
      </c>
      <c r="BH37" s="53" t="s">
        <v>430</v>
      </c>
      <c r="BI37">
        <f t="shared" ca="1" si="7"/>
        <v>932192341</v>
      </c>
      <c r="BJ37" t="s">
        <v>253</v>
      </c>
    </row>
    <row r="38" spans="1:62" x14ac:dyDescent="0.25">
      <c r="A38" t="s">
        <v>245</v>
      </c>
      <c r="B38" t="s">
        <v>1184</v>
      </c>
      <c r="C38" t="s">
        <v>865</v>
      </c>
      <c r="D38">
        <v>99962</v>
      </c>
      <c r="E38" t="s">
        <v>251</v>
      </c>
      <c r="F38" t="s">
        <v>1222</v>
      </c>
      <c r="G38" s="53" t="s">
        <v>431</v>
      </c>
      <c r="H38" t="s">
        <v>1372</v>
      </c>
      <c r="I38" s="53" t="s">
        <v>430</v>
      </c>
      <c r="J38">
        <f t="shared" ca="1" si="1"/>
        <v>14</v>
      </c>
      <c r="K38" s="53" t="s">
        <v>249</v>
      </c>
      <c r="L38">
        <f t="shared" ca="1" si="2"/>
        <v>105</v>
      </c>
      <c r="M38" t="s">
        <v>251</v>
      </c>
      <c r="N38" s="57">
        <f t="shared" si="8"/>
        <v>42978</v>
      </c>
      <c r="O38" s="53" t="s">
        <v>430</v>
      </c>
      <c r="P38">
        <f t="shared" ca="1" si="3"/>
        <v>14223580572</v>
      </c>
      <c r="Q38" t="s">
        <v>253</v>
      </c>
      <c r="S38" t="s">
        <v>245</v>
      </c>
      <c r="T38" t="s">
        <v>1510</v>
      </c>
      <c r="U38" t="s">
        <v>865</v>
      </c>
      <c r="V38">
        <v>408382</v>
      </c>
      <c r="W38" t="s">
        <v>249</v>
      </c>
      <c r="X38">
        <f t="shared" ca="1" si="4"/>
        <v>7672</v>
      </c>
      <c r="Y38" t="s">
        <v>251</v>
      </c>
      <c r="Z38" s="57">
        <v>42123</v>
      </c>
      <c r="AA38" s="53" t="s">
        <v>431</v>
      </c>
      <c r="AB38" s="57">
        <f t="shared" ca="1" si="5"/>
        <v>42140</v>
      </c>
      <c r="AC38" s="53" t="s">
        <v>431</v>
      </c>
      <c r="AD38" s="57">
        <f t="shared" ca="1" si="6"/>
        <v>42144</v>
      </c>
      <c r="AE38" s="53" t="s">
        <v>430</v>
      </c>
      <c r="AF38">
        <v>5145</v>
      </c>
      <c r="AG38" t="s">
        <v>253</v>
      </c>
      <c r="AL38" s="57">
        <v>41883</v>
      </c>
      <c r="AO38" t="s">
        <v>245</v>
      </c>
      <c r="AP38" t="s">
        <v>1511</v>
      </c>
      <c r="AQ38" t="s">
        <v>865</v>
      </c>
      <c r="AR38">
        <v>99962</v>
      </c>
      <c r="AS38" t="s">
        <v>249</v>
      </c>
      <c r="AT38">
        <v>408382</v>
      </c>
      <c r="AU38" t="s">
        <v>253</v>
      </c>
      <c r="AW38" t="s">
        <v>245</v>
      </c>
      <c r="AX38" t="s">
        <v>1512</v>
      </c>
      <c r="AY38" t="s">
        <v>865</v>
      </c>
      <c r="AZ38">
        <v>14223580587</v>
      </c>
      <c r="BA38" t="s">
        <v>251</v>
      </c>
      <c r="BB38" t="s">
        <v>397</v>
      </c>
      <c r="BC38" t="s">
        <v>391</v>
      </c>
      <c r="BD38" s="53" t="s">
        <v>431</v>
      </c>
      <c r="BE38" t="s">
        <v>1546</v>
      </c>
      <c r="BF38" s="53" t="s">
        <v>431</v>
      </c>
      <c r="BG38" t="s">
        <v>1515</v>
      </c>
      <c r="BH38" s="53" t="s">
        <v>430</v>
      </c>
      <c r="BI38">
        <f t="shared" ca="1" si="7"/>
        <v>684989372</v>
      </c>
      <c r="BJ38" t="s">
        <v>253</v>
      </c>
    </row>
    <row r="39" spans="1:62" x14ac:dyDescent="0.25">
      <c r="A39" t="s">
        <v>245</v>
      </c>
      <c r="B39" t="s">
        <v>1184</v>
      </c>
      <c r="C39" t="s">
        <v>865</v>
      </c>
      <c r="D39">
        <v>99961</v>
      </c>
      <c r="E39" t="s">
        <v>251</v>
      </c>
      <c r="F39" t="s">
        <v>1223</v>
      </c>
      <c r="G39" s="53" t="s">
        <v>431</v>
      </c>
      <c r="H39" t="s">
        <v>1373</v>
      </c>
      <c r="I39" s="53" t="s">
        <v>430</v>
      </c>
      <c r="J39">
        <f t="shared" ca="1" si="1"/>
        <v>25</v>
      </c>
      <c r="K39" s="53" t="s">
        <v>249</v>
      </c>
      <c r="L39">
        <f t="shared" ca="1" si="2"/>
        <v>205</v>
      </c>
      <c r="M39" t="s">
        <v>251</v>
      </c>
      <c r="N39" s="57">
        <f t="shared" si="8"/>
        <v>42962</v>
      </c>
      <c r="O39" s="53" t="s">
        <v>430</v>
      </c>
      <c r="P39">
        <f t="shared" ca="1" si="3"/>
        <v>14223580594</v>
      </c>
      <c r="Q39" t="s">
        <v>253</v>
      </c>
      <c r="S39" t="s">
        <v>245</v>
      </c>
      <c r="T39" t="s">
        <v>1510</v>
      </c>
      <c r="U39" t="s">
        <v>865</v>
      </c>
      <c r="V39">
        <v>419383</v>
      </c>
      <c r="W39" t="s">
        <v>249</v>
      </c>
      <c r="X39">
        <f t="shared" ca="1" si="4"/>
        <v>2038</v>
      </c>
      <c r="Y39" t="s">
        <v>251</v>
      </c>
      <c r="Z39" s="57">
        <v>42107</v>
      </c>
      <c r="AA39" s="53" t="s">
        <v>431</v>
      </c>
      <c r="AB39" s="57">
        <f t="shared" ca="1" si="5"/>
        <v>42136</v>
      </c>
      <c r="AC39" s="53" t="s">
        <v>431</v>
      </c>
      <c r="AD39" s="57">
        <f t="shared" ca="1" si="6"/>
        <v>42138</v>
      </c>
      <c r="AE39" s="53" t="s">
        <v>430</v>
      </c>
      <c r="AF39" s="54">
        <v>5148</v>
      </c>
      <c r="AG39" t="s">
        <v>253</v>
      </c>
      <c r="AL39" s="57">
        <v>41867</v>
      </c>
      <c r="AO39" t="s">
        <v>245</v>
      </c>
      <c r="AP39" t="s">
        <v>1511</v>
      </c>
      <c r="AQ39" t="s">
        <v>865</v>
      </c>
      <c r="AR39">
        <v>99961</v>
      </c>
      <c r="AS39" t="s">
        <v>249</v>
      </c>
      <c r="AT39">
        <v>419383</v>
      </c>
      <c r="AU39" t="s">
        <v>253</v>
      </c>
      <c r="AW39" t="s">
        <v>245</v>
      </c>
      <c r="AX39" t="s">
        <v>1512</v>
      </c>
      <c r="AY39" t="s">
        <v>865</v>
      </c>
      <c r="AZ39">
        <v>14223580588</v>
      </c>
      <c r="BA39" t="s">
        <v>251</v>
      </c>
      <c r="BB39" t="s">
        <v>398</v>
      </c>
      <c r="BC39" t="s">
        <v>392</v>
      </c>
      <c r="BD39" s="53" t="s">
        <v>431</v>
      </c>
      <c r="BE39" t="s">
        <v>1547</v>
      </c>
      <c r="BF39" s="53" t="s">
        <v>431</v>
      </c>
      <c r="BG39" t="s">
        <v>1516</v>
      </c>
      <c r="BH39" s="53" t="s">
        <v>430</v>
      </c>
      <c r="BI39">
        <f t="shared" ca="1" si="7"/>
        <v>490351772</v>
      </c>
      <c r="BJ39" t="s">
        <v>253</v>
      </c>
    </row>
    <row r="40" spans="1:62" x14ac:dyDescent="0.25">
      <c r="A40" t="s">
        <v>245</v>
      </c>
      <c r="B40" t="s">
        <v>1184</v>
      </c>
      <c r="C40" t="s">
        <v>865</v>
      </c>
      <c r="D40">
        <v>99960</v>
      </c>
      <c r="E40" t="s">
        <v>251</v>
      </c>
      <c r="F40" t="s">
        <v>1224</v>
      </c>
      <c r="G40" s="53" t="s">
        <v>431</v>
      </c>
      <c r="H40" t="s">
        <v>1374</v>
      </c>
      <c r="I40" s="53" t="s">
        <v>430</v>
      </c>
      <c r="J40">
        <f t="shared" ca="1" si="1"/>
        <v>14</v>
      </c>
      <c r="K40" s="53" t="s">
        <v>249</v>
      </c>
      <c r="L40">
        <f t="shared" ca="1" si="2"/>
        <v>349</v>
      </c>
      <c r="M40" t="s">
        <v>251</v>
      </c>
      <c r="N40" s="57">
        <f t="shared" si="8"/>
        <v>42946</v>
      </c>
      <c r="O40" s="53" t="s">
        <v>430</v>
      </c>
      <c r="P40">
        <f t="shared" ca="1" si="3"/>
        <v>14223580576</v>
      </c>
      <c r="Q40" t="s">
        <v>253</v>
      </c>
      <c r="S40" t="s">
        <v>245</v>
      </c>
      <c r="T40" t="s">
        <v>1510</v>
      </c>
      <c r="U40" t="s">
        <v>865</v>
      </c>
      <c r="V40">
        <v>430384</v>
      </c>
      <c r="W40" t="s">
        <v>249</v>
      </c>
      <c r="X40">
        <f t="shared" ca="1" si="4"/>
        <v>5986</v>
      </c>
      <c r="Y40" t="s">
        <v>251</v>
      </c>
      <c r="Z40" s="57">
        <v>42091</v>
      </c>
      <c r="AA40" s="53" t="s">
        <v>431</v>
      </c>
      <c r="AB40" s="57">
        <f t="shared" ca="1" si="5"/>
        <v>42101</v>
      </c>
      <c r="AC40" s="53" t="s">
        <v>431</v>
      </c>
      <c r="AD40" s="57">
        <f t="shared" ca="1" si="6"/>
        <v>42105</v>
      </c>
      <c r="AE40" s="53" t="s">
        <v>430</v>
      </c>
      <c r="AF40">
        <v>5151</v>
      </c>
      <c r="AG40" t="s">
        <v>253</v>
      </c>
      <c r="AL40" s="57">
        <v>41851</v>
      </c>
      <c r="AO40" t="s">
        <v>245</v>
      </c>
      <c r="AP40" t="s">
        <v>1511</v>
      </c>
      <c r="AQ40" t="s">
        <v>865</v>
      </c>
      <c r="AR40">
        <v>99960</v>
      </c>
      <c r="AS40" t="s">
        <v>249</v>
      </c>
      <c r="AT40">
        <v>430384</v>
      </c>
      <c r="AU40" t="s">
        <v>253</v>
      </c>
      <c r="AW40" t="s">
        <v>245</v>
      </c>
      <c r="AX40" t="s">
        <v>1512</v>
      </c>
      <c r="AY40" t="s">
        <v>865</v>
      </c>
      <c r="AZ40">
        <v>14223580589</v>
      </c>
      <c r="BA40" t="s">
        <v>251</v>
      </c>
      <c r="BB40" t="s">
        <v>399</v>
      </c>
      <c r="BC40" t="s">
        <v>393</v>
      </c>
      <c r="BD40" s="53" t="s">
        <v>431</v>
      </c>
      <c r="BE40" t="s">
        <v>1548</v>
      </c>
      <c r="BF40" s="53" t="s">
        <v>431</v>
      </c>
      <c r="BG40" t="s">
        <v>1517</v>
      </c>
      <c r="BH40" s="53" t="s">
        <v>430</v>
      </c>
      <c r="BI40">
        <f t="shared" ca="1" si="7"/>
        <v>453427444</v>
      </c>
      <c r="BJ40" t="s">
        <v>253</v>
      </c>
    </row>
    <row r="41" spans="1:62" x14ac:dyDescent="0.25">
      <c r="A41" t="s">
        <v>245</v>
      </c>
      <c r="B41" t="s">
        <v>1184</v>
      </c>
      <c r="C41" t="s">
        <v>865</v>
      </c>
      <c r="D41">
        <v>99959</v>
      </c>
      <c r="E41" t="s">
        <v>251</v>
      </c>
      <c r="F41" t="s">
        <v>1225</v>
      </c>
      <c r="G41" s="53" t="s">
        <v>431</v>
      </c>
      <c r="H41" t="s">
        <v>1375</v>
      </c>
      <c r="I41" s="53" t="s">
        <v>430</v>
      </c>
      <c r="J41">
        <f t="shared" ca="1" si="1"/>
        <v>3</v>
      </c>
      <c r="K41" s="53" t="s">
        <v>249</v>
      </c>
      <c r="L41">
        <f t="shared" ca="1" si="2"/>
        <v>485</v>
      </c>
      <c r="M41" t="s">
        <v>251</v>
      </c>
      <c r="N41" s="57">
        <f t="shared" si="8"/>
        <v>42930</v>
      </c>
      <c r="O41" s="53" t="s">
        <v>430</v>
      </c>
      <c r="P41">
        <f t="shared" ca="1" si="3"/>
        <v>14223580556</v>
      </c>
      <c r="Q41" t="s">
        <v>253</v>
      </c>
      <c r="S41" t="s">
        <v>245</v>
      </c>
      <c r="T41" t="s">
        <v>1510</v>
      </c>
      <c r="U41" t="s">
        <v>865</v>
      </c>
      <c r="V41">
        <v>441385</v>
      </c>
      <c r="W41" t="s">
        <v>249</v>
      </c>
      <c r="X41">
        <f t="shared" ca="1" si="4"/>
        <v>7937</v>
      </c>
      <c r="Y41" t="s">
        <v>251</v>
      </c>
      <c r="Z41" s="57">
        <v>42075</v>
      </c>
      <c r="AA41" s="53" t="s">
        <v>431</v>
      </c>
      <c r="AB41" s="57">
        <f t="shared" ca="1" si="5"/>
        <v>42082</v>
      </c>
      <c r="AC41" s="53" t="s">
        <v>431</v>
      </c>
      <c r="AD41" s="57">
        <f t="shared" ca="1" si="6"/>
        <v>42085</v>
      </c>
      <c r="AE41" s="53" t="s">
        <v>430</v>
      </c>
      <c r="AF41" s="54">
        <v>5088</v>
      </c>
      <c r="AG41" t="s">
        <v>253</v>
      </c>
      <c r="AL41" s="57">
        <v>41835</v>
      </c>
      <c r="AO41" t="s">
        <v>245</v>
      </c>
      <c r="AP41" t="s">
        <v>1511</v>
      </c>
      <c r="AQ41" t="s">
        <v>865</v>
      </c>
      <c r="AR41">
        <v>99959</v>
      </c>
      <c r="AS41" t="s">
        <v>249</v>
      </c>
      <c r="AT41">
        <v>441385</v>
      </c>
      <c r="AU41" t="s">
        <v>253</v>
      </c>
      <c r="AW41" t="s">
        <v>245</v>
      </c>
      <c r="AX41" t="s">
        <v>1512</v>
      </c>
      <c r="AY41" t="s">
        <v>865</v>
      </c>
      <c r="AZ41">
        <v>14223580590</v>
      </c>
      <c r="BA41" t="s">
        <v>251</v>
      </c>
      <c r="BB41" t="s">
        <v>400</v>
      </c>
      <c r="BC41" t="s">
        <v>394</v>
      </c>
      <c r="BD41" s="53" t="s">
        <v>431</v>
      </c>
      <c r="BE41" t="s">
        <v>1549</v>
      </c>
      <c r="BF41" s="53" t="s">
        <v>431</v>
      </c>
      <c r="BG41" t="s">
        <v>1513</v>
      </c>
      <c r="BH41" s="53" t="s">
        <v>430</v>
      </c>
      <c r="BI41">
        <f t="shared" ca="1" si="7"/>
        <v>596475405</v>
      </c>
      <c r="BJ41" t="s">
        <v>253</v>
      </c>
    </row>
    <row r="42" spans="1:62" x14ac:dyDescent="0.25">
      <c r="A42" t="s">
        <v>245</v>
      </c>
      <c r="B42" t="s">
        <v>1184</v>
      </c>
      <c r="C42" t="s">
        <v>865</v>
      </c>
      <c r="D42">
        <v>99958</v>
      </c>
      <c r="E42" t="s">
        <v>251</v>
      </c>
      <c r="F42" t="s">
        <v>1226</v>
      </c>
      <c r="G42" s="53" t="s">
        <v>431</v>
      </c>
      <c r="H42" t="s">
        <v>1335</v>
      </c>
      <c r="I42" s="53" t="s">
        <v>430</v>
      </c>
      <c r="J42">
        <f t="shared" ca="1" si="1"/>
        <v>5</v>
      </c>
      <c r="K42" s="53" t="s">
        <v>249</v>
      </c>
      <c r="L42">
        <f t="shared" ca="1" si="2"/>
        <v>440</v>
      </c>
      <c r="M42" t="s">
        <v>251</v>
      </c>
      <c r="N42" s="57">
        <f t="shared" si="8"/>
        <v>42914</v>
      </c>
      <c r="O42" s="53" t="s">
        <v>430</v>
      </c>
      <c r="P42">
        <f t="shared" ca="1" si="3"/>
        <v>14223580599</v>
      </c>
      <c r="Q42" t="s">
        <v>253</v>
      </c>
      <c r="S42" t="s">
        <v>245</v>
      </c>
      <c r="T42" t="s">
        <v>1510</v>
      </c>
      <c r="U42" t="s">
        <v>865</v>
      </c>
      <c r="V42">
        <v>452386</v>
      </c>
      <c r="W42" t="s">
        <v>249</v>
      </c>
      <c r="X42">
        <f t="shared" ca="1" si="4"/>
        <v>6170</v>
      </c>
      <c r="Y42" t="s">
        <v>251</v>
      </c>
      <c r="Z42" s="57">
        <v>42059</v>
      </c>
      <c r="AA42" s="53" t="s">
        <v>431</v>
      </c>
      <c r="AB42" s="57">
        <f t="shared" ca="1" si="5"/>
        <v>42074</v>
      </c>
      <c r="AC42" s="53" t="s">
        <v>431</v>
      </c>
      <c r="AD42" s="57">
        <f t="shared" ca="1" si="6"/>
        <v>42073</v>
      </c>
      <c r="AE42" s="53" t="s">
        <v>430</v>
      </c>
      <c r="AF42">
        <v>5091</v>
      </c>
      <c r="AG42" t="s">
        <v>253</v>
      </c>
      <c r="AL42" s="57">
        <v>41819</v>
      </c>
      <c r="AO42" t="s">
        <v>245</v>
      </c>
      <c r="AP42" t="s">
        <v>1511</v>
      </c>
      <c r="AQ42" t="s">
        <v>865</v>
      </c>
      <c r="AR42">
        <v>99958</v>
      </c>
      <c r="AS42" t="s">
        <v>249</v>
      </c>
      <c r="AT42">
        <v>452386</v>
      </c>
      <c r="AU42" t="s">
        <v>253</v>
      </c>
      <c r="AW42" t="s">
        <v>245</v>
      </c>
      <c r="AX42" t="s">
        <v>1512</v>
      </c>
      <c r="AY42" t="s">
        <v>865</v>
      </c>
      <c r="AZ42">
        <v>14223580591</v>
      </c>
      <c r="BA42" t="s">
        <v>251</v>
      </c>
      <c r="BB42" t="s">
        <v>401</v>
      </c>
      <c r="BC42" t="s">
        <v>389</v>
      </c>
      <c r="BD42" s="53" t="s">
        <v>431</v>
      </c>
      <c r="BE42" t="s">
        <v>1550</v>
      </c>
      <c r="BF42" s="53" t="s">
        <v>431</v>
      </c>
      <c r="BG42" t="s">
        <v>1514</v>
      </c>
      <c r="BH42" s="53" t="s">
        <v>430</v>
      </c>
      <c r="BI42">
        <f t="shared" ca="1" si="7"/>
        <v>175844024</v>
      </c>
      <c r="BJ42" t="s">
        <v>253</v>
      </c>
    </row>
    <row r="43" spans="1:62" x14ac:dyDescent="0.25">
      <c r="A43" t="s">
        <v>245</v>
      </c>
      <c r="B43" t="s">
        <v>1184</v>
      </c>
      <c r="C43" t="s">
        <v>865</v>
      </c>
      <c r="D43">
        <v>99957</v>
      </c>
      <c r="E43" t="s">
        <v>251</v>
      </c>
      <c r="F43" t="s">
        <v>1227</v>
      </c>
      <c r="G43" s="53" t="s">
        <v>431</v>
      </c>
      <c r="H43" t="s">
        <v>1336</v>
      </c>
      <c r="I43" s="53" t="s">
        <v>430</v>
      </c>
      <c r="J43">
        <f t="shared" ca="1" si="1"/>
        <v>16</v>
      </c>
      <c r="K43" s="53" t="s">
        <v>249</v>
      </c>
      <c r="L43">
        <f t="shared" ca="1" si="2"/>
        <v>195</v>
      </c>
      <c r="M43" t="s">
        <v>251</v>
      </c>
      <c r="N43" s="57">
        <f t="shared" si="8"/>
        <v>42898</v>
      </c>
      <c r="O43" s="53" t="s">
        <v>430</v>
      </c>
      <c r="P43">
        <f t="shared" ca="1" si="3"/>
        <v>14223580550</v>
      </c>
      <c r="Q43" t="s">
        <v>253</v>
      </c>
      <c r="S43" t="s">
        <v>245</v>
      </c>
      <c r="T43" t="s">
        <v>1510</v>
      </c>
      <c r="U43" t="s">
        <v>865</v>
      </c>
      <c r="V43">
        <v>463387</v>
      </c>
      <c r="W43" t="s">
        <v>249</v>
      </c>
      <c r="X43">
        <f t="shared" ca="1" si="4"/>
        <v>7016</v>
      </c>
      <c r="Y43" t="s">
        <v>251</v>
      </c>
      <c r="Z43" s="57">
        <v>42043</v>
      </c>
      <c r="AA43" s="53" t="s">
        <v>431</v>
      </c>
      <c r="AB43" s="57">
        <f t="shared" ca="1" si="5"/>
        <v>42051</v>
      </c>
      <c r="AC43" s="53" t="s">
        <v>431</v>
      </c>
      <c r="AD43" s="57">
        <f t="shared" ca="1" si="6"/>
        <v>42055</v>
      </c>
      <c r="AE43" s="53" t="s">
        <v>430</v>
      </c>
      <c r="AF43" s="54">
        <v>5094</v>
      </c>
      <c r="AG43" t="s">
        <v>253</v>
      </c>
      <c r="AL43" s="57">
        <v>41803</v>
      </c>
      <c r="AO43" t="s">
        <v>245</v>
      </c>
      <c r="AP43" t="s">
        <v>1511</v>
      </c>
      <c r="AQ43" t="s">
        <v>865</v>
      </c>
      <c r="AR43">
        <v>99957</v>
      </c>
      <c r="AS43" t="s">
        <v>249</v>
      </c>
      <c r="AT43">
        <v>463387</v>
      </c>
      <c r="AU43" t="s">
        <v>253</v>
      </c>
      <c r="AW43" t="s">
        <v>245</v>
      </c>
      <c r="AX43" t="s">
        <v>1512</v>
      </c>
      <c r="AY43" t="s">
        <v>865</v>
      </c>
      <c r="AZ43">
        <v>14223580592</v>
      </c>
      <c r="BA43" t="s">
        <v>251</v>
      </c>
      <c r="BB43" t="s">
        <v>402</v>
      </c>
      <c r="BC43" t="s">
        <v>395</v>
      </c>
      <c r="BD43" s="53" t="s">
        <v>431</v>
      </c>
      <c r="BE43" t="s">
        <v>1551</v>
      </c>
      <c r="BF43" s="53" t="s">
        <v>431</v>
      </c>
      <c r="BG43" t="s">
        <v>1515</v>
      </c>
      <c r="BH43" s="53" t="s">
        <v>430</v>
      </c>
      <c r="BI43">
        <f t="shared" ca="1" si="7"/>
        <v>242783093</v>
      </c>
      <c r="BJ43" t="s">
        <v>253</v>
      </c>
    </row>
    <row r="44" spans="1:62" x14ac:dyDescent="0.25">
      <c r="A44" t="s">
        <v>245</v>
      </c>
      <c r="B44" t="s">
        <v>1184</v>
      </c>
      <c r="C44" t="s">
        <v>865</v>
      </c>
      <c r="D44">
        <v>99956</v>
      </c>
      <c r="E44" t="s">
        <v>251</v>
      </c>
      <c r="F44" t="s">
        <v>1228</v>
      </c>
      <c r="G44" s="53" t="s">
        <v>431</v>
      </c>
      <c r="H44" t="s">
        <v>1337</v>
      </c>
      <c r="I44" s="53" t="s">
        <v>430</v>
      </c>
      <c r="J44">
        <f t="shared" ca="1" si="1"/>
        <v>16</v>
      </c>
      <c r="K44" s="53" t="s">
        <v>249</v>
      </c>
      <c r="L44">
        <f t="shared" ca="1" si="2"/>
        <v>249</v>
      </c>
      <c r="M44" t="s">
        <v>251</v>
      </c>
      <c r="N44" s="57">
        <f t="shared" si="8"/>
        <v>42882</v>
      </c>
      <c r="O44" s="53" t="s">
        <v>430</v>
      </c>
      <c r="P44">
        <f t="shared" ca="1" si="3"/>
        <v>14223580567</v>
      </c>
      <c r="Q44" t="s">
        <v>253</v>
      </c>
      <c r="S44" t="s">
        <v>245</v>
      </c>
      <c r="T44" t="s">
        <v>1510</v>
      </c>
      <c r="U44" t="s">
        <v>865</v>
      </c>
      <c r="V44">
        <v>474388</v>
      </c>
      <c r="W44" t="s">
        <v>249</v>
      </c>
      <c r="X44">
        <f t="shared" ca="1" si="4"/>
        <v>8443</v>
      </c>
      <c r="Y44" t="s">
        <v>251</v>
      </c>
      <c r="Z44" s="57">
        <v>42027</v>
      </c>
      <c r="AA44" s="53" t="s">
        <v>431</v>
      </c>
      <c r="AB44" s="57">
        <f t="shared" ca="1" si="5"/>
        <v>42037</v>
      </c>
      <c r="AC44" s="53" t="s">
        <v>431</v>
      </c>
      <c r="AD44" s="57">
        <f t="shared" ca="1" si="6"/>
        <v>42037</v>
      </c>
      <c r="AE44" s="53" t="s">
        <v>430</v>
      </c>
      <c r="AF44">
        <v>5097</v>
      </c>
      <c r="AG44" t="s">
        <v>253</v>
      </c>
      <c r="AL44" s="57">
        <v>41787</v>
      </c>
      <c r="AO44" t="s">
        <v>245</v>
      </c>
      <c r="AP44" t="s">
        <v>1511</v>
      </c>
      <c r="AQ44" t="s">
        <v>865</v>
      </c>
      <c r="AR44">
        <v>99956</v>
      </c>
      <c r="AS44" t="s">
        <v>249</v>
      </c>
      <c r="AT44">
        <v>474388</v>
      </c>
      <c r="AU44" t="s">
        <v>253</v>
      </c>
      <c r="AW44" t="s">
        <v>245</v>
      </c>
      <c r="AX44" t="s">
        <v>1512</v>
      </c>
      <c r="AY44" t="s">
        <v>865</v>
      </c>
      <c r="AZ44">
        <v>14223580593</v>
      </c>
      <c r="BA44" t="s">
        <v>251</v>
      </c>
      <c r="BB44" t="s">
        <v>403</v>
      </c>
      <c r="BC44" t="s">
        <v>390</v>
      </c>
      <c r="BD44" s="53" t="s">
        <v>431</v>
      </c>
      <c r="BE44" t="s">
        <v>1552</v>
      </c>
      <c r="BF44" s="53" t="s">
        <v>431</v>
      </c>
      <c r="BG44" t="s">
        <v>1516</v>
      </c>
      <c r="BH44" s="53" t="s">
        <v>430</v>
      </c>
      <c r="BI44">
        <f t="shared" ca="1" si="7"/>
        <v>185077754</v>
      </c>
      <c r="BJ44" t="s">
        <v>253</v>
      </c>
    </row>
    <row r="45" spans="1:62" x14ac:dyDescent="0.25">
      <c r="A45" t="s">
        <v>245</v>
      </c>
      <c r="B45" t="s">
        <v>1184</v>
      </c>
      <c r="C45" t="s">
        <v>865</v>
      </c>
      <c r="D45">
        <v>99955</v>
      </c>
      <c r="E45" t="s">
        <v>251</v>
      </c>
      <c r="F45" t="s">
        <v>1229</v>
      </c>
      <c r="G45" s="53" t="s">
        <v>431</v>
      </c>
      <c r="H45" t="s">
        <v>1338</v>
      </c>
      <c r="I45" s="53" t="s">
        <v>430</v>
      </c>
      <c r="J45">
        <f t="shared" ca="1" si="1"/>
        <v>15</v>
      </c>
      <c r="K45" s="53" t="s">
        <v>249</v>
      </c>
      <c r="L45">
        <f t="shared" ca="1" si="2"/>
        <v>123</v>
      </c>
      <c r="M45" t="s">
        <v>251</v>
      </c>
      <c r="N45" s="57">
        <f t="shared" si="8"/>
        <v>42866</v>
      </c>
      <c r="O45" s="53" t="s">
        <v>430</v>
      </c>
      <c r="P45">
        <f t="shared" ca="1" si="3"/>
        <v>14223580586</v>
      </c>
      <c r="Q45" t="s">
        <v>253</v>
      </c>
      <c r="S45" t="s">
        <v>245</v>
      </c>
      <c r="T45" t="s">
        <v>1510</v>
      </c>
      <c r="U45" t="s">
        <v>865</v>
      </c>
      <c r="V45">
        <v>485389</v>
      </c>
      <c r="W45" t="s">
        <v>249</v>
      </c>
      <c r="X45">
        <f t="shared" ca="1" si="4"/>
        <v>8265</v>
      </c>
      <c r="Y45" t="s">
        <v>251</v>
      </c>
      <c r="Z45" s="57">
        <v>42011</v>
      </c>
      <c r="AA45" s="53" t="s">
        <v>431</v>
      </c>
      <c r="AB45" s="57">
        <f t="shared" ca="1" si="5"/>
        <v>42028</v>
      </c>
      <c r="AC45" s="53" t="s">
        <v>431</v>
      </c>
      <c r="AD45" s="57">
        <f t="shared" ca="1" si="6"/>
        <v>42031</v>
      </c>
      <c r="AE45" s="53" t="s">
        <v>430</v>
      </c>
      <c r="AF45" s="54">
        <v>5100</v>
      </c>
      <c r="AG45" t="s">
        <v>253</v>
      </c>
      <c r="AL45" s="57">
        <v>41771</v>
      </c>
      <c r="AO45" t="s">
        <v>245</v>
      </c>
      <c r="AP45" t="s">
        <v>1511</v>
      </c>
      <c r="AQ45" t="s">
        <v>865</v>
      </c>
      <c r="AR45">
        <v>99955</v>
      </c>
      <c r="AS45" t="s">
        <v>249</v>
      </c>
      <c r="AT45">
        <v>485389</v>
      </c>
      <c r="AU45" t="s">
        <v>253</v>
      </c>
      <c r="AW45" t="s">
        <v>245</v>
      </c>
      <c r="AX45" t="s">
        <v>1512</v>
      </c>
      <c r="AY45" t="s">
        <v>865</v>
      </c>
      <c r="AZ45">
        <v>14223580594</v>
      </c>
      <c r="BA45" t="s">
        <v>251</v>
      </c>
      <c r="BB45" t="s">
        <v>404</v>
      </c>
      <c r="BC45" t="s">
        <v>389</v>
      </c>
      <c r="BD45" s="53" t="s">
        <v>431</v>
      </c>
      <c r="BE45" t="s">
        <v>1553</v>
      </c>
      <c r="BF45" s="53" t="s">
        <v>431</v>
      </c>
      <c r="BG45" t="s">
        <v>1517</v>
      </c>
      <c r="BH45" s="53" t="s">
        <v>430</v>
      </c>
      <c r="BI45">
        <f t="shared" ca="1" si="7"/>
        <v>343671452</v>
      </c>
      <c r="BJ45" t="s">
        <v>253</v>
      </c>
    </row>
    <row r="46" spans="1:62" x14ac:dyDescent="0.25">
      <c r="A46" t="s">
        <v>245</v>
      </c>
      <c r="B46" t="s">
        <v>1184</v>
      </c>
      <c r="C46" t="s">
        <v>865</v>
      </c>
      <c r="D46">
        <v>99954</v>
      </c>
      <c r="E46" t="s">
        <v>251</v>
      </c>
      <c r="F46" t="s">
        <v>1230</v>
      </c>
      <c r="G46" s="53" t="s">
        <v>431</v>
      </c>
      <c r="H46" t="s">
        <v>1339</v>
      </c>
      <c r="I46" s="53" t="s">
        <v>430</v>
      </c>
      <c r="J46">
        <f t="shared" ca="1" si="1"/>
        <v>10</v>
      </c>
      <c r="K46" s="53" t="s">
        <v>249</v>
      </c>
      <c r="L46">
        <f t="shared" ca="1" si="2"/>
        <v>477</v>
      </c>
      <c r="M46" t="s">
        <v>251</v>
      </c>
      <c r="N46" s="57">
        <f t="shared" si="8"/>
        <v>42850</v>
      </c>
      <c r="O46" s="53" t="s">
        <v>430</v>
      </c>
      <c r="P46">
        <f t="shared" ca="1" si="3"/>
        <v>14223580571</v>
      </c>
      <c r="Q46" t="s">
        <v>253</v>
      </c>
      <c r="S46" t="s">
        <v>245</v>
      </c>
      <c r="T46" t="s">
        <v>1510</v>
      </c>
      <c r="U46" t="s">
        <v>865</v>
      </c>
      <c r="V46">
        <v>496390</v>
      </c>
      <c r="W46" t="s">
        <v>249</v>
      </c>
      <c r="X46">
        <f t="shared" ca="1" si="4"/>
        <v>8131</v>
      </c>
      <c r="Y46" t="s">
        <v>251</v>
      </c>
      <c r="Z46" s="57">
        <v>41995</v>
      </c>
      <c r="AA46" s="53" t="s">
        <v>431</v>
      </c>
      <c r="AB46" s="57">
        <f t="shared" ca="1" si="5"/>
        <v>42007</v>
      </c>
      <c r="AC46" s="53" t="s">
        <v>431</v>
      </c>
      <c r="AD46" s="57">
        <f t="shared" ca="1" si="6"/>
        <v>42009</v>
      </c>
      <c r="AE46" s="53" t="s">
        <v>430</v>
      </c>
      <c r="AF46">
        <v>5103</v>
      </c>
      <c r="AG46" t="s">
        <v>253</v>
      </c>
      <c r="AL46" s="57">
        <v>41755</v>
      </c>
      <c r="AO46" t="s">
        <v>245</v>
      </c>
      <c r="AP46" t="s">
        <v>1511</v>
      </c>
      <c r="AQ46" t="s">
        <v>865</v>
      </c>
      <c r="AR46">
        <v>99954</v>
      </c>
      <c r="AS46" t="s">
        <v>249</v>
      </c>
      <c r="AT46">
        <v>496390</v>
      </c>
      <c r="AU46" t="s">
        <v>253</v>
      </c>
      <c r="AW46" t="s">
        <v>245</v>
      </c>
      <c r="AX46" t="s">
        <v>1512</v>
      </c>
      <c r="AY46" t="s">
        <v>865</v>
      </c>
      <c r="AZ46">
        <v>14223580595</v>
      </c>
      <c r="BA46" t="s">
        <v>251</v>
      </c>
      <c r="BB46" t="s">
        <v>405</v>
      </c>
      <c r="BC46" t="s">
        <v>389</v>
      </c>
      <c r="BD46" s="53" t="s">
        <v>431</v>
      </c>
      <c r="BE46" t="s">
        <v>1554</v>
      </c>
      <c r="BF46" s="53" t="s">
        <v>431</v>
      </c>
      <c r="BG46" t="s">
        <v>1513</v>
      </c>
      <c r="BH46" s="53" t="s">
        <v>430</v>
      </c>
      <c r="BI46">
        <f t="shared" ca="1" si="7"/>
        <v>568009586</v>
      </c>
      <c r="BJ46" t="s">
        <v>253</v>
      </c>
    </row>
    <row r="47" spans="1:62" x14ac:dyDescent="0.25">
      <c r="A47" t="s">
        <v>245</v>
      </c>
      <c r="B47" t="s">
        <v>1184</v>
      </c>
      <c r="C47" t="s">
        <v>865</v>
      </c>
      <c r="D47">
        <v>99953</v>
      </c>
      <c r="E47" t="s">
        <v>251</v>
      </c>
      <c r="F47" t="s">
        <v>1231</v>
      </c>
      <c r="G47" s="53" t="s">
        <v>431</v>
      </c>
      <c r="H47" t="s">
        <v>1340</v>
      </c>
      <c r="I47" s="53" t="s">
        <v>430</v>
      </c>
      <c r="J47">
        <f t="shared" ca="1" si="1"/>
        <v>8</v>
      </c>
      <c r="K47" s="53" t="s">
        <v>249</v>
      </c>
      <c r="L47">
        <f t="shared" ca="1" si="2"/>
        <v>364</v>
      </c>
      <c r="M47" t="s">
        <v>251</v>
      </c>
      <c r="N47" s="57">
        <f t="shared" si="8"/>
        <v>42834</v>
      </c>
      <c r="O47" s="53" t="s">
        <v>430</v>
      </c>
      <c r="P47">
        <f t="shared" ca="1" si="3"/>
        <v>14223580559</v>
      </c>
      <c r="Q47" t="s">
        <v>253</v>
      </c>
      <c r="S47" t="s">
        <v>245</v>
      </c>
      <c r="T47" t="s">
        <v>1510</v>
      </c>
      <c r="U47" t="s">
        <v>865</v>
      </c>
      <c r="V47">
        <v>507391</v>
      </c>
      <c r="W47" t="s">
        <v>249</v>
      </c>
      <c r="X47">
        <f t="shared" ca="1" si="4"/>
        <v>9198</v>
      </c>
      <c r="Y47" t="s">
        <v>251</v>
      </c>
      <c r="Z47" s="57">
        <v>42471</v>
      </c>
      <c r="AA47" s="53" t="s">
        <v>431</v>
      </c>
      <c r="AB47" s="57">
        <f t="shared" ca="1" si="5"/>
        <v>42497</v>
      </c>
      <c r="AC47" s="53" t="s">
        <v>431</v>
      </c>
      <c r="AD47" s="57">
        <f t="shared" ca="1" si="6"/>
        <v>42496</v>
      </c>
      <c r="AE47" s="53" t="s">
        <v>430</v>
      </c>
      <c r="AF47" s="54">
        <v>5106</v>
      </c>
      <c r="AG47" t="s">
        <v>253</v>
      </c>
      <c r="AL47" s="57">
        <v>41739</v>
      </c>
      <c r="AO47" t="s">
        <v>245</v>
      </c>
      <c r="AP47" t="s">
        <v>1511</v>
      </c>
      <c r="AQ47" t="s">
        <v>865</v>
      </c>
      <c r="AR47">
        <v>99953</v>
      </c>
      <c r="AS47" t="s">
        <v>249</v>
      </c>
      <c r="AT47">
        <v>507391</v>
      </c>
      <c r="AU47" t="s">
        <v>253</v>
      </c>
      <c r="AW47" t="s">
        <v>245</v>
      </c>
      <c r="AX47" t="s">
        <v>1512</v>
      </c>
      <c r="AY47" t="s">
        <v>865</v>
      </c>
      <c r="AZ47">
        <v>14223580596</v>
      </c>
      <c r="BA47" t="s">
        <v>251</v>
      </c>
      <c r="BB47" t="s">
        <v>406</v>
      </c>
      <c r="BC47" t="s">
        <v>390</v>
      </c>
      <c r="BD47" s="53" t="s">
        <v>431</v>
      </c>
      <c r="BE47" t="s">
        <v>1555</v>
      </c>
      <c r="BF47" s="53" t="s">
        <v>431</v>
      </c>
      <c r="BG47" t="s">
        <v>1514</v>
      </c>
      <c r="BH47" s="53" t="s">
        <v>430</v>
      </c>
      <c r="BI47">
        <f t="shared" ca="1" si="7"/>
        <v>418505707</v>
      </c>
      <c r="BJ47" t="s">
        <v>253</v>
      </c>
    </row>
    <row r="48" spans="1:62" x14ac:dyDescent="0.25">
      <c r="A48" t="s">
        <v>245</v>
      </c>
      <c r="B48" t="s">
        <v>1184</v>
      </c>
      <c r="C48" t="s">
        <v>865</v>
      </c>
      <c r="D48">
        <v>99952</v>
      </c>
      <c r="E48" t="s">
        <v>251</v>
      </c>
      <c r="F48" t="s">
        <v>1232</v>
      </c>
      <c r="G48" s="53" t="s">
        <v>431</v>
      </c>
      <c r="H48" t="s">
        <v>1341</v>
      </c>
      <c r="I48" s="53" t="s">
        <v>430</v>
      </c>
      <c r="J48">
        <f t="shared" ca="1" si="1"/>
        <v>20</v>
      </c>
      <c r="K48" s="53" t="s">
        <v>249</v>
      </c>
      <c r="L48">
        <f t="shared" ca="1" si="2"/>
        <v>120</v>
      </c>
      <c r="M48" t="s">
        <v>251</v>
      </c>
      <c r="N48" s="57">
        <f t="shared" si="8"/>
        <v>42818</v>
      </c>
      <c r="O48" s="53" t="s">
        <v>430</v>
      </c>
      <c r="P48">
        <f t="shared" ca="1" si="3"/>
        <v>14223580556</v>
      </c>
      <c r="Q48" t="s">
        <v>253</v>
      </c>
      <c r="S48" t="s">
        <v>245</v>
      </c>
      <c r="T48" t="s">
        <v>1510</v>
      </c>
      <c r="U48" t="s">
        <v>865</v>
      </c>
      <c r="V48">
        <v>518392</v>
      </c>
      <c r="W48" t="s">
        <v>249</v>
      </c>
      <c r="X48">
        <f t="shared" ca="1" si="4"/>
        <v>1388</v>
      </c>
      <c r="Y48" t="s">
        <v>251</v>
      </c>
      <c r="Z48" s="57">
        <v>42517</v>
      </c>
      <c r="AA48" s="53" t="s">
        <v>431</v>
      </c>
      <c r="AB48" s="57">
        <f t="shared" ca="1" si="5"/>
        <v>42545</v>
      </c>
      <c r="AC48" s="53" t="s">
        <v>431</v>
      </c>
      <c r="AD48" s="57">
        <f t="shared" ca="1" si="6"/>
        <v>42549</v>
      </c>
      <c r="AE48" s="53" t="s">
        <v>430</v>
      </c>
      <c r="AF48">
        <v>5109</v>
      </c>
      <c r="AG48" t="s">
        <v>253</v>
      </c>
      <c r="AL48" s="57">
        <v>41723</v>
      </c>
      <c r="AO48" t="s">
        <v>245</v>
      </c>
      <c r="AP48" t="s">
        <v>1511</v>
      </c>
      <c r="AQ48" t="s">
        <v>865</v>
      </c>
      <c r="AR48">
        <v>99952</v>
      </c>
      <c r="AS48" t="s">
        <v>249</v>
      </c>
      <c r="AT48">
        <v>518392</v>
      </c>
      <c r="AU48" t="s">
        <v>253</v>
      </c>
      <c r="AW48" t="s">
        <v>245</v>
      </c>
      <c r="AX48" t="s">
        <v>1512</v>
      </c>
      <c r="AY48" t="s">
        <v>865</v>
      </c>
      <c r="AZ48">
        <v>14223580597</v>
      </c>
      <c r="BA48" t="s">
        <v>251</v>
      </c>
      <c r="BB48" t="s">
        <v>407</v>
      </c>
      <c r="BC48" t="s">
        <v>390</v>
      </c>
      <c r="BD48" s="53" t="s">
        <v>431</v>
      </c>
      <c r="BE48" t="s">
        <v>1556</v>
      </c>
      <c r="BF48" s="53" t="s">
        <v>431</v>
      </c>
      <c r="BG48" t="s">
        <v>1515</v>
      </c>
      <c r="BH48" s="53" t="s">
        <v>430</v>
      </c>
      <c r="BI48">
        <f t="shared" ca="1" si="7"/>
        <v>218299859</v>
      </c>
      <c r="BJ48" t="s">
        <v>253</v>
      </c>
    </row>
    <row r="49" spans="1:62" x14ac:dyDescent="0.25">
      <c r="A49" t="s">
        <v>245</v>
      </c>
      <c r="B49" t="s">
        <v>1184</v>
      </c>
      <c r="C49" t="s">
        <v>865</v>
      </c>
      <c r="D49">
        <v>99951</v>
      </c>
      <c r="E49" t="s">
        <v>251</v>
      </c>
      <c r="F49" t="s">
        <v>1233</v>
      </c>
      <c r="G49" s="53" t="s">
        <v>431</v>
      </c>
      <c r="H49" t="s">
        <v>1342</v>
      </c>
      <c r="I49" s="53" t="s">
        <v>430</v>
      </c>
      <c r="J49">
        <f t="shared" ca="1" si="1"/>
        <v>15</v>
      </c>
      <c r="K49" s="53" t="s">
        <v>249</v>
      </c>
      <c r="L49">
        <f t="shared" ca="1" si="2"/>
        <v>119</v>
      </c>
      <c r="M49" t="s">
        <v>251</v>
      </c>
      <c r="N49" s="57">
        <f t="shared" si="8"/>
        <v>42802</v>
      </c>
      <c r="O49" s="53" t="s">
        <v>430</v>
      </c>
      <c r="P49">
        <f t="shared" ca="1" si="3"/>
        <v>14223580572</v>
      </c>
      <c r="Q49" t="s">
        <v>253</v>
      </c>
      <c r="S49" t="s">
        <v>245</v>
      </c>
      <c r="T49" t="s">
        <v>1510</v>
      </c>
      <c r="U49" t="s">
        <v>865</v>
      </c>
      <c r="V49">
        <v>529393</v>
      </c>
      <c r="W49" t="s">
        <v>249</v>
      </c>
      <c r="X49">
        <f t="shared" ca="1" si="4"/>
        <v>4234</v>
      </c>
      <c r="Y49" t="s">
        <v>251</v>
      </c>
      <c r="Z49" s="57">
        <v>42563</v>
      </c>
      <c r="AA49" s="53" t="s">
        <v>431</v>
      </c>
      <c r="AB49" s="57">
        <f t="shared" ca="1" si="5"/>
        <v>42593</v>
      </c>
      <c r="AC49" s="53" t="s">
        <v>431</v>
      </c>
      <c r="AD49" s="57">
        <f t="shared" ca="1" si="6"/>
        <v>42596</v>
      </c>
      <c r="AE49" s="53" t="s">
        <v>430</v>
      </c>
      <c r="AF49" s="54">
        <v>5112</v>
      </c>
      <c r="AG49" t="s">
        <v>253</v>
      </c>
      <c r="AL49" s="57">
        <v>41707</v>
      </c>
      <c r="AO49" t="s">
        <v>245</v>
      </c>
      <c r="AP49" t="s">
        <v>1511</v>
      </c>
      <c r="AQ49" t="s">
        <v>865</v>
      </c>
      <c r="AR49">
        <v>99951</v>
      </c>
      <c r="AS49" t="s">
        <v>249</v>
      </c>
      <c r="AT49">
        <v>529393</v>
      </c>
      <c r="AU49" t="s">
        <v>253</v>
      </c>
      <c r="AW49" t="s">
        <v>245</v>
      </c>
      <c r="AX49" t="s">
        <v>1512</v>
      </c>
      <c r="AY49" t="s">
        <v>865</v>
      </c>
      <c r="AZ49">
        <v>14223580598</v>
      </c>
      <c r="BA49" t="s">
        <v>251</v>
      </c>
      <c r="BB49" t="s">
        <v>408</v>
      </c>
      <c r="BC49" t="s">
        <v>391</v>
      </c>
      <c r="BD49" s="53" t="s">
        <v>431</v>
      </c>
      <c r="BE49" t="s">
        <v>1557</v>
      </c>
      <c r="BF49" s="53" t="s">
        <v>431</v>
      </c>
      <c r="BG49" t="s">
        <v>1516</v>
      </c>
      <c r="BH49" s="53" t="s">
        <v>430</v>
      </c>
      <c r="BI49">
        <f t="shared" ca="1" si="7"/>
        <v>875427233</v>
      </c>
      <c r="BJ49" t="s">
        <v>253</v>
      </c>
    </row>
    <row r="50" spans="1:62" x14ac:dyDescent="0.25">
      <c r="A50" t="s">
        <v>245</v>
      </c>
      <c r="B50" t="s">
        <v>1184</v>
      </c>
      <c r="C50" t="s">
        <v>865</v>
      </c>
      <c r="D50">
        <v>99950</v>
      </c>
      <c r="E50" t="s">
        <v>251</v>
      </c>
      <c r="F50" t="s">
        <v>1234</v>
      </c>
      <c r="G50" s="53" t="s">
        <v>431</v>
      </c>
      <c r="H50" t="s">
        <v>1343</v>
      </c>
      <c r="I50" s="53" t="s">
        <v>430</v>
      </c>
      <c r="J50">
        <f t="shared" ca="1" si="1"/>
        <v>20</v>
      </c>
      <c r="K50" s="53" t="s">
        <v>249</v>
      </c>
      <c r="L50">
        <f t="shared" ca="1" si="2"/>
        <v>292</v>
      </c>
      <c r="M50" t="s">
        <v>251</v>
      </c>
      <c r="N50" s="57">
        <f t="shared" si="8"/>
        <v>42786</v>
      </c>
      <c r="O50" s="53" t="s">
        <v>430</v>
      </c>
      <c r="P50">
        <f t="shared" ca="1" si="3"/>
        <v>14223580569</v>
      </c>
      <c r="Q50" t="s">
        <v>253</v>
      </c>
      <c r="S50" t="s">
        <v>245</v>
      </c>
      <c r="T50" t="s">
        <v>1510</v>
      </c>
      <c r="U50" t="s">
        <v>865</v>
      </c>
      <c r="V50">
        <v>540394</v>
      </c>
      <c r="W50" t="s">
        <v>249</v>
      </c>
      <c r="X50">
        <f t="shared" ca="1" si="4"/>
        <v>8354</v>
      </c>
      <c r="Y50" t="s">
        <v>251</v>
      </c>
      <c r="Z50" s="57">
        <v>42609</v>
      </c>
      <c r="AA50" s="53" t="s">
        <v>431</v>
      </c>
      <c r="AB50" s="57">
        <f t="shared" ca="1" si="5"/>
        <v>42632</v>
      </c>
      <c r="AC50" s="53" t="s">
        <v>431</v>
      </c>
      <c r="AD50" s="57">
        <f t="shared" ca="1" si="6"/>
        <v>42630</v>
      </c>
      <c r="AE50" s="53" t="s">
        <v>430</v>
      </c>
      <c r="AF50">
        <v>5115</v>
      </c>
      <c r="AG50" t="s">
        <v>253</v>
      </c>
      <c r="AL50" s="57">
        <v>41691</v>
      </c>
      <c r="AO50" t="s">
        <v>245</v>
      </c>
      <c r="AP50" t="s">
        <v>1511</v>
      </c>
      <c r="AQ50" t="s">
        <v>865</v>
      </c>
      <c r="AR50">
        <v>99950</v>
      </c>
      <c r="AS50" t="s">
        <v>249</v>
      </c>
      <c r="AT50">
        <v>540394</v>
      </c>
      <c r="AU50" t="s">
        <v>253</v>
      </c>
      <c r="AW50" t="s">
        <v>245</v>
      </c>
      <c r="AX50" t="s">
        <v>1512</v>
      </c>
      <c r="AY50" t="s">
        <v>865</v>
      </c>
      <c r="AZ50">
        <v>14223580599</v>
      </c>
      <c r="BA50" t="s">
        <v>251</v>
      </c>
      <c r="BB50" t="s">
        <v>409</v>
      </c>
      <c r="BC50" t="s">
        <v>392</v>
      </c>
      <c r="BD50" s="53" t="s">
        <v>431</v>
      </c>
      <c r="BE50" t="s">
        <v>1558</v>
      </c>
      <c r="BF50" s="53" t="s">
        <v>431</v>
      </c>
      <c r="BG50" t="s">
        <v>1517</v>
      </c>
      <c r="BH50" s="53" t="s">
        <v>430</v>
      </c>
      <c r="BI50">
        <f t="shared" ca="1" si="7"/>
        <v>798210310</v>
      </c>
      <c r="BJ50" t="s">
        <v>253</v>
      </c>
    </row>
    <row r="51" spans="1:62" x14ac:dyDescent="0.25">
      <c r="A51" t="s">
        <v>245</v>
      </c>
      <c r="B51" t="s">
        <v>1184</v>
      </c>
      <c r="C51" t="s">
        <v>865</v>
      </c>
      <c r="D51">
        <v>99949</v>
      </c>
      <c r="E51" t="s">
        <v>251</v>
      </c>
      <c r="F51" t="s">
        <v>1235</v>
      </c>
      <c r="G51" s="53" t="s">
        <v>431</v>
      </c>
      <c r="H51" t="s">
        <v>1344</v>
      </c>
      <c r="I51" s="53" t="s">
        <v>430</v>
      </c>
      <c r="J51">
        <f t="shared" ca="1" si="1"/>
        <v>10</v>
      </c>
      <c r="K51" s="53" t="s">
        <v>249</v>
      </c>
      <c r="L51">
        <f t="shared" ca="1" si="2"/>
        <v>165</v>
      </c>
      <c r="M51" t="s">
        <v>251</v>
      </c>
      <c r="N51" s="57">
        <f t="shared" si="8"/>
        <v>42770</v>
      </c>
      <c r="O51" s="53" t="s">
        <v>430</v>
      </c>
      <c r="P51">
        <f t="shared" ca="1" si="3"/>
        <v>14223580571</v>
      </c>
      <c r="Q51" t="s">
        <v>253</v>
      </c>
      <c r="AF51" s="54"/>
      <c r="AL51" s="57">
        <v>41675</v>
      </c>
      <c r="AO51" t="s">
        <v>245</v>
      </c>
      <c r="AP51" t="s">
        <v>1511</v>
      </c>
      <c r="AQ51" t="s">
        <v>865</v>
      </c>
      <c r="AR51">
        <v>99949</v>
      </c>
      <c r="AS51" t="s">
        <v>249</v>
      </c>
      <c r="AT51">
        <v>551395</v>
      </c>
      <c r="AU51" t="s">
        <v>253</v>
      </c>
    </row>
    <row r="52" spans="1:62" x14ac:dyDescent="0.25">
      <c r="A52" t="s">
        <v>245</v>
      </c>
      <c r="B52" t="s">
        <v>1184</v>
      </c>
      <c r="C52" t="s">
        <v>865</v>
      </c>
      <c r="D52">
        <v>99948</v>
      </c>
      <c r="E52" t="s">
        <v>251</v>
      </c>
      <c r="F52" t="s">
        <v>1236</v>
      </c>
      <c r="G52" s="53" t="s">
        <v>431</v>
      </c>
      <c r="H52" t="s">
        <v>1345</v>
      </c>
      <c r="I52" s="53" t="s">
        <v>430</v>
      </c>
      <c r="J52">
        <f t="shared" ca="1" si="1"/>
        <v>24</v>
      </c>
      <c r="K52" s="53" t="s">
        <v>249</v>
      </c>
      <c r="L52">
        <f t="shared" ca="1" si="2"/>
        <v>455</v>
      </c>
      <c r="M52" t="s">
        <v>251</v>
      </c>
      <c r="N52" s="57">
        <f t="shared" si="8"/>
        <v>42754</v>
      </c>
      <c r="O52" s="53" t="s">
        <v>430</v>
      </c>
      <c r="P52">
        <f t="shared" ca="1" si="3"/>
        <v>14223580562</v>
      </c>
      <c r="Q52" t="s">
        <v>253</v>
      </c>
      <c r="AL52" s="57">
        <v>41659</v>
      </c>
      <c r="AO52" t="s">
        <v>245</v>
      </c>
      <c r="AP52" t="s">
        <v>1511</v>
      </c>
      <c r="AQ52" t="s">
        <v>865</v>
      </c>
      <c r="AR52">
        <v>99948</v>
      </c>
      <c r="AS52" t="s">
        <v>249</v>
      </c>
      <c r="AT52">
        <v>562396</v>
      </c>
      <c r="AU52" t="s">
        <v>253</v>
      </c>
    </row>
    <row r="53" spans="1:62" x14ac:dyDescent="0.25">
      <c r="A53" t="s">
        <v>245</v>
      </c>
      <c r="B53" t="s">
        <v>1184</v>
      </c>
      <c r="C53" t="s">
        <v>865</v>
      </c>
      <c r="D53">
        <v>99947</v>
      </c>
      <c r="E53" t="s">
        <v>251</v>
      </c>
      <c r="F53" t="s">
        <v>1237</v>
      </c>
      <c r="G53" s="53" t="s">
        <v>431</v>
      </c>
      <c r="H53" t="s">
        <v>1346</v>
      </c>
      <c r="I53" s="53" t="s">
        <v>430</v>
      </c>
      <c r="J53">
        <f t="shared" ca="1" si="1"/>
        <v>6</v>
      </c>
      <c r="K53" s="53" t="s">
        <v>249</v>
      </c>
      <c r="L53">
        <f t="shared" ca="1" si="2"/>
        <v>194</v>
      </c>
      <c r="M53" t="s">
        <v>251</v>
      </c>
      <c r="N53" s="57">
        <f t="shared" si="8"/>
        <v>42738</v>
      </c>
      <c r="O53" s="53" t="s">
        <v>430</v>
      </c>
      <c r="P53">
        <f t="shared" ca="1" si="3"/>
        <v>14223580588</v>
      </c>
      <c r="Q53" t="s">
        <v>253</v>
      </c>
      <c r="AF53" s="54"/>
      <c r="AL53" s="57">
        <v>41643</v>
      </c>
      <c r="AO53" t="s">
        <v>245</v>
      </c>
      <c r="AP53" t="s">
        <v>1511</v>
      </c>
      <c r="AQ53" t="s">
        <v>865</v>
      </c>
      <c r="AR53">
        <v>99947</v>
      </c>
      <c r="AS53" t="s">
        <v>249</v>
      </c>
      <c r="AT53">
        <v>573397</v>
      </c>
      <c r="AU53" t="s">
        <v>253</v>
      </c>
    </row>
    <row r="54" spans="1:62" x14ac:dyDescent="0.25">
      <c r="A54" t="s">
        <v>245</v>
      </c>
      <c r="B54" t="s">
        <v>1184</v>
      </c>
      <c r="C54" t="s">
        <v>865</v>
      </c>
      <c r="D54">
        <v>99946</v>
      </c>
      <c r="E54" t="s">
        <v>251</v>
      </c>
      <c r="F54" t="s">
        <v>1238</v>
      </c>
      <c r="G54" s="53" t="s">
        <v>431</v>
      </c>
      <c r="H54" t="s">
        <v>1347</v>
      </c>
      <c r="I54" s="53" t="s">
        <v>430</v>
      </c>
      <c r="J54">
        <f t="shared" ca="1" si="1"/>
        <v>19</v>
      </c>
      <c r="K54" s="53" t="s">
        <v>249</v>
      </c>
      <c r="L54">
        <f t="shared" ca="1" si="2"/>
        <v>455</v>
      </c>
      <c r="M54" t="s">
        <v>251</v>
      </c>
      <c r="N54" s="57">
        <f t="shared" si="8"/>
        <v>42722</v>
      </c>
      <c r="O54" s="53" t="s">
        <v>430</v>
      </c>
      <c r="P54">
        <f t="shared" ca="1" si="3"/>
        <v>14223580570</v>
      </c>
      <c r="Q54" t="s">
        <v>253</v>
      </c>
      <c r="AL54" s="57">
        <v>41627</v>
      </c>
      <c r="AO54" t="s">
        <v>245</v>
      </c>
      <c r="AP54" t="s">
        <v>1511</v>
      </c>
      <c r="AQ54" t="s">
        <v>865</v>
      </c>
      <c r="AR54">
        <v>99946</v>
      </c>
      <c r="AS54" t="s">
        <v>249</v>
      </c>
      <c r="AT54">
        <v>584398</v>
      </c>
      <c r="AU54" t="s">
        <v>253</v>
      </c>
    </row>
    <row r="55" spans="1:62" x14ac:dyDescent="0.25">
      <c r="A55" t="s">
        <v>245</v>
      </c>
      <c r="B55" t="s">
        <v>1184</v>
      </c>
      <c r="C55" t="s">
        <v>865</v>
      </c>
      <c r="D55">
        <v>99945</v>
      </c>
      <c r="E55" t="s">
        <v>251</v>
      </c>
      <c r="F55" t="s">
        <v>1239</v>
      </c>
      <c r="G55" s="53" t="s">
        <v>431</v>
      </c>
      <c r="H55" t="s">
        <v>1350</v>
      </c>
      <c r="I55" s="53" t="s">
        <v>430</v>
      </c>
      <c r="J55">
        <f t="shared" ca="1" si="1"/>
        <v>14</v>
      </c>
      <c r="K55" s="53" t="s">
        <v>249</v>
      </c>
      <c r="L55">
        <f t="shared" ca="1" si="2"/>
        <v>384</v>
      </c>
      <c r="M55" t="s">
        <v>251</v>
      </c>
      <c r="N55" s="57">
        <f t="shared" si="8"/>
        <v>42706</v>
      </c>
      <c r="O55" s="53" t="s">
        <v>430</v>
      </c>
      <c r="P55">
        <f t="shared" ca="1" si="3"/>
        <v>14223580582</v>
      </c>
      <c r="Q55" t="s">
        <v>253</v>
      </c>
      <c r="AF55" s="54"/>
      <c r="AL55" s="57">
        <v>41611</v>
      </c>
      <c r="AO55" t="s">
        <v>245</v>
      </c>
      <c r="AP55" t="s">
        <v>1511</v>
      </c>
      <c r="AQ55" t="s">
        <v>865</v>
      </c>
      <c r="AR55">
        <v>99945</v>
      </c>
      <c r="AS55" t="s">
        <v>249</v>
      </c>
      <c r="AT55">
        <v>595399</v>
      </c>
      <c r="AU55" t="s">
        <v>253</v>
      </c>
    </row>
    <row r="56" spans="1:62" x14ac:dyDescent="0.25">
      <c r="A56" t="s">
        <v>245</v>
      </c>
      <c r="B56" t="s">
        <v>1184</v>
      </c>
      <c r="C56" t="s">
        <v>865</v>
      </c>
      <c r="D56">
        <v>99944</v>
      </c>
      <c r="E56" t="s">
        <v>251</v>
      </c>
      <c r="F56" t="s">
        <v>1240</v>
      </c>
      <c r="G56" s="53" t="s">
        <v>431</v>
      </c>
      <c r="H56" t="s">
        <v>1351</v>
      </c>
      <c r="I56" s="53" t="s">
        <v>430</v>
      </c>
      <c r="J56">
        <f t="shared" ca="1" si="1"/>
        <v>10</v>
      </c>
      <c r="K56" s="53" t="s">
        <v>249</v>
      </c>
      <c r="L56">
        <f t="shared" ca="1" si="2"/>
        <v>375</v>
      </c>
      <c r="M56" t="s">
        <v>251</v>
      </c>
      <c r="N56" s="57">
        <f t="shared" si="8"/>
        <v>42690</v>
      </c>
      <c r="O56" s="53" t="s">
        <v>430</v>
      </c>
      <c r="P56">
        <f t="shared" ca="1" si="3"/>
        <v>14223580559</v>
      </c>
      <c r="Q56" t="s">
        <v>253</v>
      </c>
      <c r="AL56" s="57">
        <v>41595</v>
      </c>
      <c r="AO56" t="s">
        <v>245</v>
      </c>
      <c r="AP56" t="s">
        <v>1511</v>
      </c>
      <c r="AQ56" t="s">
        <v>865</v>
      </c>
      <c r="AR56">
        <v>99944</v>
      </c>
      <c r="AS56" t="s">
        <v>249</v>
      </c>
      <c r="AT56">
        <v>606400</v>
      </c>
      <c r="AU56" t="s">
        <v>253</v>
      </c>
    </row>
    <row r="57" spans="1:62" x14ac:dyDescent="0.25">
      <c r="A57" t="s">
        <v>245</v>
      </c>
      <c r="B57" t="s">
        <v>1184</v>
      </c>
      <c r="C57" t="s">
        <v>865</v>
      </c>
      <c r="D57">
        <v>99943</v>
      </c>
      <c r="E57" t="s">
        <v>251</v>
      </c>
      <c r="F57" t="s">
        <v>1241</v>
      </c>
      <c r="G57" s="53" t="s">
        <v>431</v>
      </c>
      <c r="H57" t="s">
        <v>1352</v>
      </c>
      <c r="I57" s="53" t="s">
        <v>430</v>
      </c>
      <c r="J57">
        <f t="shared" ca="1" si="1"/>
        <v>13</v>
      </c>
      <c r="K57" s="53" t="s">
        <v>249</v>
      </c>
      <c r="L57">
        <f t="shared" ca="1" si="2"/>
        <v>183</v>
      </c>
      <c r="M57" t="s">
        <v>251</v>
      </c>
      <c r="N57" s="57">
        <f t="shared" si="8"/>
        <v>42674</v>
      </c>
      <c r="O57" s="53" t="s">
        <v>430</v>
      </c>
      <c r="P57">
        <f t="shared" ca="1" si="3"/>
        <v>14223580599</v>
      </c>
      <c r="Q57" t="s">
        <v>253</v>
      </c>
      <c r="AF57" s="54"/>
      <c r="AL57" s="57">
        <v>41579</v>
      </c>
      <c r="AO57" t="s">
        <v>245</v>
      </c>
      <c r="AP57" t="s">
        <v>1511</v>
      </c>
      <c r="AQ57" t="s">
        <v>865</v>
      </c>
      <c r="AR57">
        <v>99943</v>
      </c>
      <c r="AS57" t="s">
        <v>249</v>
      </c>
      <c r="AT57">
        <v>617401</v>
      </c>
      <c r="AU57" t="s">
        <v>253</v>
      </c>
    </row>
    <row r="58" spans="1:62" x14ac:dyDescent="0.25">
      <c r="A58" t="s">
        <v>245</v>
      </c>
      <c r="B58" t="s">
        <v>1184</v>
      </c>
      <c r="C58" t="s">
        <v>865</v>
      </c>
      <c r="D58">
        <v>99942</v>
      </c>
      <c r="E58" t="s">
        <v>251</v>
      </c>
      <c r="F58" t="s">
        <v>1242</v>
      </c>
      <c r="G58" s="53" t="s">
        <v>431</v>
      </c>
      <c r="H58" t="s">
        <v>1348</v>
      </c>
      <c r="I58" s="53" t="s">
        <v>430</v>
      </c>
      <c r="J58">
        <f t="shared" ca="1" si="1"/>
        <v>12</v>
      </c>
      <c r="K58" s="53" t="s">
        <v>249</v>
      </c>
      <c r="L58">
        <f t="shared" ca="1" si="2"/>
        <v>259</v>
      </c>
      <c r="M58" t="s">
        <v>251</v>
      </c>
      <c r="N58" s="57">
        <f t="shared" si="8"/>
        <v>42658</v>
      </c>
      <c r="O58" s="53" t="s">
        <v>430</v>
      </c>
      <c r="P58">
        <f t="shared" ca="1" si="3"/>
        <v>14223580562</v>
      </c>
      <c r="Q58" t="s">
        <v>253</v>
      </c>
      <c r="AL58" s="57">
        <v>41563</v>
      </c>
      <c r="AO58" t="s">
        <v>245</v>
      </c>
      <c r="AP58" t="s">
        <v>1511</v>
      </c>
      <c r="AQ58" t="s">
        <v>865</v>
      </c>
      <c r="AR58">
        <v>99942</v>
      </c>
      <c r="AS58" t="s">
        <v>249</v>
      </c>
      <c r="AT58">
        <v>628402</v>
      </c>
      <c r="AU58" t="s">
        <v>253</v>
      </c>
    </row>
    <row r="59" spans="1:62" x14ac:dyDescent="0.25">
      <c r="A59" t="s">
        <v>245</v>
      </c>
      <c r="B59" t="s">
        <v>1184</v>
      </c>
      <c r="C59" t="s">
        <v>865</v>
      </c>
      <c r="D59">
        <v>99941</v>
      </c>
      <c r="E59" t="s">
        <v>251</v>
      </c>
      <c r="F59" t="s">
        <v>1243</v>
      </c>
      <c r="G59" s="53" t="s">
        <v>431</v>
      </c>
      <c r="H59" t="s">
        <v>1349</v>
      </c>
      <c r="I59" s="53" t="s">
        <v>430</v>
      </c>
      <c r="J59">
        <f t="shared" ca="1" si="1"/>
        <v>8</v>
      </c>
      <c r="K59" s="53" t="s">
        <v>249</v>
      </c>
      <c r="L59">
        <f t="shared" ca="1" si="2"/>
        <v>457</v>
      </c>
      <c r="M59" t="s">
        <v>251</v>
      </c>
      <c r="N59" s="57">
        <f t="shared" si="8"/>
        <v>42642</v>
      </c>
      <c r="O59" s="53" t="s">
        <v>430</v>
      </c>
      <c r="P59">
        <f t="shared" ca="1" si="3"/>
        <v>14223580589</v>
      </c>
      <c r="Q59" t="s">
        <v>253</v>
      </c>
      <c r="AF59" s="54"/>
      <c r="AL59" s="57">
        <v>41547</v>
      </c>
      <c r="AO59" t="s">
        <v>245</v>
      </c>
      <c r="AP59" t="s">
        <v>1511</v>
      </c>
      <c r="AQ59" t="s">
        <v>865</v>
      </c>
      <c r="AR59">
        <v>99941</v>
      </c>
      <c r="AS59" t="s">
        <v>249</v>
      </c>
      <c r="AT59">
        <v>639403</v>
      </c>
      <c r="AU59" t="s">
        <v>253</v>
      </c>
    </row>
    <row r="60" spans="1:62" x14ac:dyDescent="0.25">
      <c r="A60" t="s">
        <v>245</v>
      </c>
      <c r="B60" t="s">
        <v>1184</v>
      </c>
      <c r="C60" t="s">
        <v>865</v>
      </c>
      <c r="D60">
        <v>99940</v>
      </c>
      <c r="E60" t="s">
        <v>251</v>
      </c>
      <c r="F60" t="s">
        <v>1244</v>
      </c>
      <c r="G60" s="53" t="s">
        <v>431</v>
      </c>
      <c r="H60" t="s">
        <v>1353</v>
      </c>
      <c r="I60" s="53" t="s">
        <v>430</v>
      </c>
      <c r="J60">
        <f t="shared" ca="1" si="1"/>
        <v>20</v>
      </c>
      <c r="K60" s="53" t="s">
        <v>249</v>
      </c>
      <c r="L60">
        <f t="shared" ca="1" si="2"/>
        <v>191</v>
      </c>
      <c r="M60" t="s">
        <v>251</v>
      </c>
      <c r="N60" s="57">
        <f t="shared" si="8"/>
        <v>42626</v>
      </c>
      <c r="O60" s="53" t="s">
        <v>430</v>
      </c>
      <c r="P60">
        <f t="shared" ca="1" si="3"/>
        <v>14223580575</v>
      </c>
      <c r="Q60" t="s">
        <v>253</v>
      </c>
      <c r="AL60" s="57">
        <v>41531</v>
      </c>
      <c r="AO60" t="s">
        <v>245</v>
      </c>
      <c r="AP60" t="s">
        <v>1511</v>
      </c>
      <c r="AQ60" t="s">
        <v>865</v>
      </c>
      <c r="AR60">
        <v>99940</v>
      </c>
      <c r="AS60" t="s">
        <v>249</v>
      </c>
      <c r="AT60">
        <v>650404</v>
      </c>
      <c r="AU60" t="s">
        <v>253</v>
      </c>
    </row>
    <row r="61" spans="1:62" x14ac:dyDescent="0.25">
      <c r="A61" t="s">
        <v>245</v>
      </c>
      <c r="B61" t="s">
        <v>1184</v>
      </c>
      <c r="C61" t="s">
        <v>865</v>
      </c>
      <c r="D61">
        <v>99939</v>
      </c>
      <c r="E61" t="s">
        <v>251</v>
      </c>
      <c r="F61" t="s">
        <v>1245</v>
      </c>
      <c r="G61" s="53" t="s">
        <v>431</v>
      </c>
      <c r="H61" t="s">
        <v>1354</v>
      </c>
      <c r="I61" s="53" t="s">
        <v>430</v>
      </c>
      <c r="J61">
        <f t="shared" ca="1" si="1"/>
        <v>15</v>
      </c>
      <c r="K61" s="53" t="s">
        <v>249</v>
      </c>
      <c r="L61">
        <f t="shared" ca="1" si="2"/>
        <v>308</v>
      </c>
      <c r="M61" t="s">
        <v>251</v>
      </c>
      <c r="N61" s="57">
        <f t="shared" si="8"/>
        <v>42610</v>
      </c>
      <c r="O61" s="53" t="s">
        <v>430</v>
      </c>
      <c r="P61">
        <f t="shared" ca="1" si="3"/>
        <v>14223580600</v>
      </c>
      <c r="Q61" t="s">
        <v>253</v>
      </c>
      <c r="AF61" s="54"/>
      <c r="AL61" s="57">
        <v>41515</v>
      </c>
      <c r="AO61" t="s">
        <v>245</v>
      </c>
      <c r="AP61" t="s">
        <v>1511</v>
      </c>
      <c r="AQ61" t="s">
        <v>865</v>
      </c>
      <c r="AR61">
        <v>99939</v>
      </c>
      <c r="AS61" t="s">
        <v>249</v>
      </c>
      <c r="AT61">
        <v>661405</v>
      </c>
      <c r="AU61" t="s">
        <v>253</v>
      </c>
    </row>
    <row r="62" spans="1:62" x14ac:dyDescent="0.25">
      <c r="A62" t="s">
        <v>245</v>
      </c>
      <c r="B62" t="s">
        <v>1184</v>
      </c>
      <c r="C62" t="s">
        <v>865</v>
      </c>
      <c r="D62">
        <v>99938</v>
      </c>
      <c r="E62" t="s">
        <v>251</v>
      </c>
      <c r="F62" t="s">
        <v>1246</v>
      </c>
      <c r="G62" s="53" t="s">
        <v>431</v>
      </c>
      <c r="H62" t="s">
        <v>1355</v>
      </c>
      <c r="I62" s="53" t="s">
        <v>430</v>
      </c>
      <c r="J62">
        <f t="shared" ca="1" si="1"/>
        <v>11</v>
      </c>
      <c r="K62" s="53" t="s">
        <v>249</v>
      </c>
      <c r="L62">
        <f t="shared" ca="1" si="2"/>
        <v>142</v>
      </c>
      <c r="M62" t="s">
        <v>251</v>
      </c>
      <c r="N62" s="57">
        <f t="shared" si="8"/>
        <v>42594</v>
      </c>
      <c r="O62" s="53" t="s">
        <v>430</v>
      </c>
      <c r="P62">
        <f t="shared" ca="1" si="3"/>
        <v>14223580582</v>
      </c>
      <c r="Q62" t="s">
        <v>253</v>
      </c>
      <c r="AL62" s="57">
        <v>41499</v>
      </c>
      <c r="AO62" t="s">
        <v>245</v>
      </c>
      <c r="AP62" t="s">
        <v>1511</v>
      </c>
      <c r="AQ62" t="s">
        <v>865</v>
      </c>
      <c r="AR62">
        <v>99938</v>
      </c>
      <c r="AS62" t="s">
        <v>249</v>
      </c>
      <c r="AT62">
        <v>672406</v>
      </c>
      <c r="AU62" t="s">
        <v>253</v>
      </c>
    </row>
    <row r="63" spans="1:62" x14ac:dyDescent="0.25">
      <c r="A63" t="s">
        <v>245</v>
      </c>
      <c r="B63" t="s">
        <v>1184</v>
      </c>
      <c r="C63" t="s">
        <v>865</v>
      </c>
      <c r="D63">
        <v>99937</v>
      </c>
      <c r="E63" t="s">
        <v>251</v>
      </c>
      <c r="F63" t="s">
        <v>1247</v>
      </c>
      <c r="G63" s="53" t="s">
        <v>431</v>
      </c>
      <c r="H63" t="s">
        <v>1356</v>
      </c>
      <c r="I63" s="53" t="s">
        <v>430</v>
      </c>
      <c r="J63">
        <f t="shared" ca="1" si="1"/>
        <v>24</v>
      </c>
      <c r="K63" s="53" t="s">
        <v>249</v>
      </c>
      <c r="L63">
        <f t="shared" ca="1" si="2"/>
        <v>392</v>
      </c>
      <c r="M63" t="s">
        <v>251</v>
      </c>
      <c r="N63" s="57">
        <f t="shared" si="8"/>
        <v>42578</v>
      </c>
      <c r="O63" s="53" t="s">
        <v>430</v>
      </c>
      <c r="P63">
        <f t="shared" ca="1" si="3"/>
        <v>14223580560</v>
      </c>
      <c r="Q63" t="s">
        <v>253</v>
      </c>
      <c r="AL63" s="57">
        <v>41483</v>
      </c>
      <c r="AO63" t="s">
        <v>245</v>
      </c>
      <c r="AP63" t="s">
        <v>1511</v>
      </c>
      <c r="AQ63" t="s">
        <v>865</v>
      </c>
      <c r="AR63">
        <v>99937</v>
      </c>
      <c r="AS63" t="s">
        <v>249</v>
      </c>
      <c r="AT63">
        <v>683407</v>
      </c>
      <c r="AU63" t="s">
        <v>253</v>
      </c>
    </row>
    <row r="64" spans="1:62" x14ac:dyDescent="0.25">
      <c r="A64" t="s">
        <v>245</v>
      </c>
      <c r="B64" t="s">
        <v>1184</v>
      </c>
      <c r="C64" t="s">
        <v>865</v>
      </c>
      <c r="D64">
        <v>99936</v>
      </c>
      <c r="E64" t="s">
        <v>251</v>
      </c>
      <c r="F64" t="s">
        <v>1248</v>
      </c>
      <c r="G64" s="53" t="s">
        <v>431</v>
      </c>
      <c r="H64" t="s">
        <v>1357</v>
      </c>
      <c r="I64" s="53" t="s">
        <v>430</v>
      </c>
      <c r="J64">
        <f t="shared" ca="1" si="1"/>
        <v>11</v>
      </c>
      <c r="K64" s="53" t="s">
        <v>249</v>
      </c>
      <c r="L64">
        <f t="shared" ca="1" si="2"/>
        <v>358</v>
      </c>
      <c r="M64" t="s">
        <v>251</v>
      </c>
      <c r="N64" s="57">
        <f t="shared" si="8"/>
        <v>42562</v>
      </c>
      <c r="O64" s="53" t="s">
        <v>430</v>
      </c>
      <c r="P64">
        <f t="shared" ca="1" si="3"/>
        <v>14223580564</v>
      </c>
      <c r="Q64" t="s">
        <v>253</v>
      </c>
      <c r="AL64" s="57">
        <v>41467</v>
      </c>
      <c r="AO64" t="s">
        <v>245</v>
      </c>
      <c r="AP64" t="s">
        <v>1511</v>
      </c>
      <c r="AQ64" t="s">
        <v>865</v>
      </c>
      <c r="AR64">
        <v>99936</v>
      </c>
      <c r="AS64" t="s">
        <v>249</v>
      </c>
      <c r="AT64">
        <v>144358</v>
      </c>
      <c r="AU64" t="s">
        <v>253</v>
      </c>
    </row>
    <row r="65" spans="1:47" x14ac:dyDescent="0.25">
      <c r="A65" t="s">
        <v>245</v>
      </c>
      <c r="B65" t="s">
        <v>1184</v>
      </c>
      <c r="C65" t="s">
        <v>865</v>
      </c>
      <c r="D65">
        <v>99935</v>
      </c>
      <c r="E65" t="s">
        <v>251</v>
      </c>
      <c r="F65" t="s">
        <v>1249</v>
      </c>
      <c r="G65" s="53" t="s">
        <v>431</v>
      </c>
      <c r="H65" t="s">
        <v>1358</v>
      </c>
      <c r="I65" s="53" t="s">
        <v>430</v>
      </c>
      <c r="J65">
        <f t="shared" ca="1" si="1"/>
        <v>16</v>
      </c>
      <c r="K65" s="53" t="s">
        <v>249</v>
      </c>
      <c r="L65">
        <f t="shared" ca="1" si="2"/>
        <v>226</v>
      </c>
      <c r="M65" t="s">
        <v>251</v>
      </c>
      <c r="N65" s="57">
        <f t="shared" ref="N65:N96" si="9">AL65+3*365</f>
        <v>42546</v>
      </c>
      <c r="O65" s="53" t="s">
        <v>430</v>
      </c>
      <c r="P65">
        <f t="shared" ca="1" si="3"/>
        <v>14223580581</v>
      </c>
      <c r="Q65" t="s">
        <v>253</v>
      </c>
      <c r="AL65" s="57">
        <v>41451</v>
      </c>
      <c r="AO65" t="s">
        <v>245</v>
      </c>
      <c r="AP65" t="s">
        <v>1511</v>
      </c>
      <c r="AQ65" t="s">
        <v>865</v>
      </c>
      <c r="AR65">
        <v>99935</v>
      </c>
      <c r="AS65" t="s">
        <v>249</v>
      </c>
      <c r="AT65">
        <v>155359</v>
      </c>
      <c r="AU65" t="s">
        <v>253</v>
      </c>
    </row>
    <row r="66" spans="1:47" x14ac:dyDescent="0.25">
      <c r="A66" t="s">
        <v>245</v>
      </c>
      <c r="B66" t="s">
        <v>1184</v>
      </c>
      <c r="C66" t="s">
        <v>865</v>
      </c>
      <c r="D66">
        <v>99934</v>
      </c>
      <c r="E66" t="s">
        <v>251</v>
      </c>
      <c r="F66" t="s">
        <v>1250</v>
      </c>
      <c r="G66" s="53" t="s">
        <v>431</v>
      </c>
      <c r="H66" t="s">
        <v>1359</v>
      </c>
      <c r="I66" s="53" t="s">
        <v>430</v>
      </c>
      <c r="J66">
        <f t="shared" ref="J66:J129" ca="1" si="10">RANDBETWEEN(3,25)</f>
        <v>15</v>
      </c>
      <c r="K66" s="53" t="s">
        <v>249</v>
      </c>
      <c r="L66">
        <f t="shared" ref="L66:L129" ca="1" si="11">RANDBETWEEN(50,500)</f>
        <v>270</v>
      </c>
      <c r="M66" t="s">
        <v>251</v>
      </c>
      <c r="N66" s="57">
        <f t="shared" si="9"/>
        <v>42530</v>
      </c>
      <c r="O66" s="53" t="s">
        <v>430</v>
      </c>
      <c r="P66">
        <f t="shared" ref="P66:P129" ca="1" si="12">RANDBETWEEN(14223580550,14223580550+50)</f>
        <v>14223580551</v>
      </c>
      <c r="Q66" t="s">
        <v>253</v>
      </c>
      <c r="AL66" s="57">
        <v>41435</v>
      </c>
      <c r="AO66" t="s">
        <v>245</v>
      </c>
      <c r="AP66" t="s">
        <v>1511</v>
      </c>
      <c r="AQ66" t="s">
        <v>865</v>
      </c>
      <c r="AR66">
        <v>99934</v>
      </c>
      <c r="AS66" t="s">
        <v>249</v>
      </c>
      <c r="AT66">
        <v>166360</v>
      </c>
      <c r="AU66" t="s">
        <v>253</v>
      </c>
    </row>
    <row r="67" spans="1:47" x14ac:dyDescent="0.25">
      <c r="A67" t="s">
        <v>245</v>
      </c>
      <c r="B67" t="s">
        <v>1184</v>
      </c>
      <c r="C67" t="s">
        <v>865</v>
      </c>
      <c r="D67">
        <v>99933</v>
      </c>
      <c r="E67" t="s">
        <v>251</v>
      </c>
      <c r="F67" t="s">
        <v>1251</v>
      </c>
      <c r="G67" s="53" t="s">
        <v>431</v>
      </c>
      <c r="H67" t="s">
        <v>1360</v>
      </c>
      <c r="I67" s="53" t="s">
        <v>430</v>
      </c>
      <c r="J67">
        <f t="shared" ca="1" si="10"/>
        <v>16</v>
      </c>
      <c r="K67" s="53" t="s">
        <v>249</v>
      </c>
      <c r="L67">
        <f t="shared" ca="1" si="11"/>
        <v>376</v>
      </c>
      <c r="M67" t="s">
        <v>251</v>
      </c>
      <c r="N67" s="57">
        <f t="shared" si="9"/>
        <v>42514</v>
      </c>
      <c r="O67" s="53" t="s">
        <v>430</v>
      </c>
      <c r="P67">
        <f t="shared" ca="1" si="12"/>
        <v>14223580589</v>
      </c>
      <c r="Q67" t="s">
        <v>253</v>
      </c>
      <c r="AL67" s="57">
        <v>41419</v>
      </c>
      <c r="AO67" t="s">
        <v>245</v>
      </c>
      <c r="AP67" t="s">
        <v>1511</v>
      </c>
      <c r="AQ67" t="s">
        <v>865</v>
      </c>
      <c r="AR67">
        <v>99933</v>
      </c>
      <c r="AS67" t="s">
        <v>249</v>
      </c>
      <c r="AT67">
        <v>177361</v>
      </c>
      <c r="AU67" t="s">
        <v>253</v>
      </c>
    </row>
    <row r="68" spans="1:47" x14ac:dyDescent="0.25">
      <c r="A68" t="s">
        <v>245</v>
      </c>
      <c r="B68" t="s">
        <v>1184</v>
      </c>
      <c r="C68" t="s">
        <v>865</v>
      </c>
      <c r="D68">
        <v>99932</v>
      </c>
      <c r="E68" t="s">
        <v>251</v>
      </c>
      <c r="F68" t="s">
        <v>1252</v>
      </c>
      <c r="G68" s="53" t="s">
        <v>431</v>
      </c>
      <c r="H68" t="s">
        <v>1361</v>
      </c>
      <c r="I68" s="53" t="s">
        <v>430</v>
      </c>
      <c r="J68">
        <f t="shared" ca="1" si="10"/>
        <v>11</v>
      </c>
      <c r="K68" s="53" t="s">
        <v>249</v>
      </c>
      <c r="L68">
        <f t="shared" ca="1" si="11"/>
        <v>462</v>
      </c>
      <c r="M68" t="s">
        <v>251</v>
      </c>
      <c r="N68" s="57">
        <f t="shared" si="9"/>
        <v>42498</v>
      </c>
      <c r="O68" s="53" t="s">
        <v>430</v>
      </c>
      <c r="P68">
        <f t="shared" ca="1" si="12"/>
        <v>14223580599</v>
      </c>
      <c r="Q68" t="s">
        <v>253</v>
      </c>
      <c r="AL68" s="57">
        <v>41403</v>
      </c>
      <c r="AO68" t="s">
        <v>245</v>
      </c>
      <c r="AP68" t="s">
        <v>1511</v>
      </c>
      <c r="AQ68" t="s">
        <v>865</v>
      </c>
      <c r="AR68">
        <v>99932</v>
      </c>
      <c r="AS68" t="s">
        <v>249</v>
      </c>
      <c r="AT68">
        <v>188362</v>
      </c>
      <c r="AU68" t="s">
        <v>253</v>
      </c>
    </row>
    <row r="69" spans="1:47" x14ac:dyDescent="0.25">
      <c r="A69" t="s">
        <v>245</v>
      </c>
      <c r="B69" t="s">
        <v>1184</v>
      </c>
      <c r="C69" t="s">
        <v>865</v>
      </c>
      <c r="D69">
        <v>99931</v>
      </c>
      <c r="E69" t="s">
        <v>251</v>
      </c>
      <c r="F69" t="s">
        <v>1253</v>
      </c>
      <c r="G69" s="53" t="s">
        <v>431</v>
      </c>
      <c r="H69" t="s">
        <v>1362</v>
      </c>
      <c r="I69" s="53" t="s">
        <v>430</v>
      </c>
      <c r="J69">
        <f t="shared" ca="1" si="10"/>
        <v>10</v>
      </c>
      <c r="K69" s="53" t="s">
        <v>249</v>
      </c>
      <c r="L69">
        <f t="shared" ca="1" si="11"/>
        <v>67</v>
      </c>
      <c r="M69" t="s">
        <v>251</v>
      </c>
      <c r="N69" s="57">
        <f t="shared" si="9"/>
        <v>42482</v>
      </c>
      <c r="O69" s="53" t="s">
        <v>430</v>
      </c>
      <c r="P69">
        <f t="shared" ca="1" si="12"/>
        <v>14223580555</v>
      </c>
      <c r="Q69" t="s">
        <v>253</v>
      </c>
      <c r="AL69" s="57">
        <v>41387</v>
      </c>
      <c r="AO69" t="s">
        <v>245</v>
      </c>
      <c r="AP69" t="s">
        <v>1511</v>
      </c>
      <c r="AQ69" t="s">
        <v>865</v>
      </c>
      <c r="AR69">
        <v>99931</v>
      </c>
      <c r="AS69" t="s">
        <v>249</v>
      </c>
      <c r="AT69">
        <v>199363</v>
      </c>
      <c r="AU69" t="s">
        <v>253</v>
      </c>
    </row>
    <row r="70" spans="1:47" x14ac:dyDescent="0.25">
      <c r="A70" t="s">
        <v>245</v>
      </c>
      <c r="B70" t="s">
        <v>1184</v>
      </c>
      <c r="C70" t="s">
        <v>865</v>
      </c>
      <c r="D70">
        <v>99930</v>
      </c>
      <c r="E70" t="s">
        <v>251</v>
      </c>
      <c r="F70" t="s">
        <v>1254</v>
      </c>
      <c r="G70" s="53" t="s">
        <v>431</v>
      </c>
      <c r="H70" t="s">
        <v>1363</v>
      </c>
      <c r="I70" s="53" t="s">
        <v>430</v>
      </c>
      <c r="J70">
        <f t="shared" ca="1" si="10"/>
        <v>5</v>
      </c>
      <c r="K70" s="53" t="s">
        <v>249</v>
      </c>
      <c r="L70">
        <f t="shared" ca="1" si="11"/>
        <v>267</v>
      </c>
      <c r="M70" t="s">
        <v>251</v>
      </c>
      <c r="N70" s="57">
        <f t="shared" si="9"/>
        <v>42466</v>
      </c>
      <c r="O70" s="53" t="s">
        <v>430</v>
      </c>
      <c r="P70">
        <f t="shared" ca="1" si="12"/>
        <v>14223580580</v>
      </c>
      <c r="Q70" t="s">
        <v>253</v>
      </c>
      <c r="AL70" s="57">
        <v>41371</v>
      </c>
      <c r="AO70" t="s">
        <v>245</v>
      </c>
      <c r="AP70" t="s">
        <v>1511</v>
      </c>
      <c r="AQ70" t="s">
        <v>865</v>
      </c>
      <c r="AR70">
        <v>99930</v>
      </c>
      <c r="AS70" t="s">
        <v>249</v>
      </c>
      <c r="AT70">
        <v>210364</v>
      </c>
      <c r="AU70" t="s">
        <v>253</v>
      </c>
    </row>
    <row r="71" spans="1:47" x14ac:dyDescent="0.25">
      <c r="A71" t="s">
        <v>245</v>
      </c>
      <c r="B71" t="s">
        <v>1184</v>
      </c>
      <c r="C71" t="s">
        <v>865</v>
      </c>
      <c r="D71">
        <v>99929</v>
      </c>
      <c r="E71" t="s">
        <v>251</v>
      </c>
      <c r="F71" t="s">
        <v>1255</v>
      </c>
      <c r="G71" s="53" t="s">
        <v>431</v>
      </c>
      <c r="H71" t="s">
        <v>1364</v>
      </c>
      <c r="I71" s="53" t="s">
        <v>430</v>
      </c>
      <c r="J71">
        <f t="shared" ca="1" si="10"/>
        <v>20</v>
      </c>
      <c r="K71" s="53" t="s">
        <v>249</v>
      </c>
      <c r="L71">
        <f t="shared" ca="1" si="11"/>
        <v>64</v>
      </c>
      <c r="M71" t="s">
        <v>251</v>
      </c>
      <c r="N71" s="57">
        <f t="shared" si="9"/>
        <v>42450</v>
      </c>
      <c r="O71" s="53" t="s">
        <v>430</v>
      </c>
      <c r="P71">
        <f t="shared" ca="1" si="12"/>
        <v>14223580588</v>
      </c>
      <c r="Q71" t="s">
        <v>253</v>
      </c>
      <c r="AL71" s="57">
        <v>41355</v>
      </c>
      <c r="AO71" t="s">
        <v>245</v>
      </c>
      <c r="AP71" t="s">
        <v>1511</v>
      </c>
      <c r="AQ71" t="s">
        <v>865</v>
      </c>
      <c r="AR71">
        <v>99929</v>
      </c>
      <c r="AS71" t="s">
        <v>249</v>
      </c>
      <c r="AT71">
        <v>221365</v>
      </c>
      <c r="AU71" t="s">
        <v>253</v>
      </c>
    </row>
    <row r="72" spans="1:47" x14ac:dyDescent="0.25">
      <c r="A72" t="s">
        <v>245</v>
      </c>
      <c r="B72" t="s">
        <v>1184</v>
      </c>
      <c r="C72" t="s">
        <v>865</v>
      </c>
      <c r="D72">
        <v>99928</v>
      </c>
      <c r="E72" t="s">
        <v>251</v>
      </c>
      <c r="F72" t="s">
        <v>1256</v>
      </c>
      <c r="G72" s="53" t="s">
        <v>431</v>
      </c>
      <c r="H72" t="s">
        <v>1365</v>
      </c>
      <c r="I72" s="53" t="s">
        <v>430</v>
      </c>
      <c r="J72">
        <f t="shared" ca="1" si="10"/>
        <v>25</v>
      </c>
      <c r="K72" s="53" t="s">
        <v>249</v>
      </c>
      <c r="L72">
        <f t="shared" ca="1" si="11"/>
        <v>452</v>
      </c>
      <c r="M72" t="s">
        <v>251</v>
      </c>
      <c r="N72" s="57">
        <f t="shared" si="9"/>
        <v>42434</v>
      </c>
      <c r="O72" s="53" t="s">
        <v>430</v>
      </c>
      <c r="P72">
        <f t="shared" ca="1" si="12"/>
        <v>14223580552</v>
      </c>
      <c r="Q72" t="s">
        <v>253</v>
      </c>
      <c r="AL72" s="57">
        <v>41339</v>
      </c>
      <c r="AO72" t="s">
        <v>245</v>
      </c>
      <c r="AP72" t="s">
        <v>1511</v>
      </c>
      <c r="AQ72" t="s">
        <v>865</v>
      </c>
      <c r="AR72">
        <v>99928</v>
      </c>
      <c r="AS72" t="s">
        <v>249</v>
      </c>
      <c r="AT72">
        <v>232366</v>
      </c>
      <c r="AU72" t="s">
        <v>253</v>
      </c>
    </row>
    <row r="73" spans="1:47" x14ac:dyDescent="0.25">
      <c r="A73" t="s">
        <v>245</v>
      </c>
      <c r="B73" t="s">
        <v>1184</v>
      </c>
      <c r="C73" t="s">
        <v>865</v>
      </c>
      <c r="D73">
        <v>99927</v>
      </c>
      <c r="E73" t="s">
        <v>251</v>
      </c>
      <c r="F73" t="s">
        <v>1257</v>
      </c>
      <c r="G73" s="53" t="s">
        <v>431</v>
      </c>
      <c r="H73" t="s">
        <v>1366</v>
      </c>
      <c r="I73" s="53" t="s">
        <v>430</v>
      </c>
      <c r="J73">
        <f t="shared" ca="1" si="10"/>
        <v>18</v>
      </c>
      <c r="K73" s="53" t="s">
        <v>249</v>
      </c>
      <c r="L73">
        <f t="shared" ca="1" si="11"/>
        <v>283</v>
      </c>
      <c r="M73" t="s">
        <v>251</v>
      </c>
      <c r="N73" s="57">
        <f t="shared" si="9"/>
        <v>42418</v>
      </c>
      <c r="O73" s="53" t="s">
        <v>430</v>
      </c>
      <c r="P73">
        <f t="shared" ca="1" si="12"/>
        <v>14223580584</v>
      </c>
      <c r="Q73" t="s">
        <v>253</v>
      </c>
      <c r="AL73" s="57">
        <v>41323</v>
      </c>
      <c r="AO73" t="s">
        <v>245</v>
      </c>
      <c r="AP73" t="s">
        <v>1511</v>
      </c>
      <c r="AQ73" t="s">
        <v>865</v>
      </c>
      <c r="AR73">
        <v>99927</v>
      </c>
      <c r="AS73" t="s">
        <v>249</v>
      </c>
      <c r="AT73">
        <v>243367</v>
      </c>
      <c r="AU73" t="s">
        <v>253</v>
      </c>
    </row>
    <row r="74" spans="1:47" x14ac:dyDescent="0.25">
      <c r="A74" t="s">
        <v>245</v>
      </c>
      <c r="B74" t="s">
        <v>1184</v>
      </c>
      <c r="C74" t="s">
        <v>865</v>
      </c>
      <c r="D74">
        <v>99926</v>
      </c>
      <c r="E74" t="s">
        <v>251</v>
      </c>
      <c r="F74" t="s">
        <v>1258</v>
      </c>
      <c r="G74" s="53" t="s">
        <v>431</v>
      </c>
      <c r="H74" t="s">
        <v>1367</v>
      </c>
      <c r="I74" s="53" t="s">
        <v>430</v>
      </c>
      <c r="J74">
        <f t="shared" ca="1" si="10"/>
        <v>10</v>
      </c>
      <c r="K74" s="53" t="s">
        <v>249</v>
      </c>
      <c r="L74">
        <f t="shared" ca="1" si="11"/>
        <v>267</v>
      </c>
      <c r="M74" t="s">
        <v>251</v>
      </c>
      <c r="N74" s="57">
        <f t="shared" si="9"/>
        <v>42402</v>
      </c>
      <c r="O74" s="53" t="s">
        <v>430</v>
      </c>
      <c r="P74">
        <f t="shared" ca="1" si="12"/>
        <v>14223580592</v>
      </c>
      <c r="Q74" t="s">
        <v>253</v>
      </c>
      <c r="AL74" s="57">
        <v>41307</v>
      </c>
      <c r="AO74" t="s">
        <v>245</v>
      </c>
      <c r="AP74" t="s">
        <v>1511</v>
      </c>
      <c r="AQ74" t="s">
        <v>865</v>
      </c>
      <c r="AR74">
        <v>99926</v>
      </c>
      <c r="AS74" t="s">
        <v>249</v>
      </c>
      <c r="AT74">
        <v>254368</v>
      </c>
      <c r="AU74" t="s">
        <v>253</v>
      </c>
    </row>
    <row r="75" spans="1:47" x14ac:dyDescent="0.25">
      <c r="A75" t="s">
        <v>245</v>
      </c>
      <c r="B75" t="s">
        <v>1184</v>
      </c>
      <c r="C75" t="s">
        <v>865</v>
      </c>
      <c r="D75">
        <v>99925</v>
      </c>
      <c r="E75" t="s">
        <v>251</v>
      </c>
      <c r="F75" t="s">
        <v>1259</v>
      </c>
      <c r="G75" s="53" t="s">
        <v>431</v>
      </c>
      <c r="H75" t="s">
        <v>1368</v>
      </c>
      <c r="I75" s="53" t="s">
        <v>430</v>
      </c>
      <c r="J75">
        <f t="shared" ca="1" si="10"/>
        <v>14</v>
      </c>
      <c r="K75" s="53" t="s">
        <v>249</v>
      </c>
      <c r="L75">
        <f t="shared" ca="1" si="11"/>
        <v>168</v>
      </c>
      <c r="M75" t="s">
        <v>251</v>
      </c>
      <c r="N75" s="57">
        <f t="shared" si="9"/>
        <v>42386</v>
      </c>
      <c r="O75" s="53" t="s">
        <v>430</v>
      </c>
      <c r="P75">
        <f t="shared" ca="1" si="12"/>
        <v>14223580589</v>
      </c>
      <c r="Q75" t="s">
        <v>253</v>
      </c>
      <c r="AL75" s="57">
        <v>41291</v>
      </c>
      <c r="AO75" t="s">
        <v>245</v>
      </c>
      <c r="AP75" t="s">
        <v>1511</v>
      </c>
      <c r="AQ75" t="s">
        <v>865</v>
      </c>
      <c r="AR75">
        <v>99925</v>
      </c>
      <c r="AS75" t="s">
        <v>249</v>
      </c>
      <c r="AT75">
        <v>265369</v>
      </c>
      <c r="AU75" t="s">
        <v>253</v>
      </c>
    </row>
    <row r="76" spans="1:47" x14ac:dyDescent="0.25">
      <c r="A76" t="s">
        <v>245</v>
      </c>
      <c r="B76" t="s">
        <v>1184</v>
      </c>
      <c r="C76" t="s">
        <v>865</v>
      </c>
      <c r="D76">
        <v>99924</v>
      </c>
      <c r="E76" t="s">
        <v>251</v>
      </c>
      <c r="F76" t="s">
        <v>1260</v>
      </c>
      <c r="G76" s="53" t="s">
        <v>431</v>
      </c>
      <c r="H76" t="s">
        <v>1369</v>
      </c>
      <c r="I76" s="53" t="s">
        <v>430</v>
      </c>
      <c r="J76">
        <f t="shared" ca="1" si="10"/>
        <v>17</v>
      </c>
      <c r="K76" s="53" t="s">
        <v>249</v>
      </c>
      <c r="L76">
        <f t="shared" ca="1" si="11"/>
        <v>280</v>
      </c>
      <c r="M76" t="s">
        <v>251</v>
      </c>
      <c r="N76" s="57">
        <f t="shared" si="9"/>
        <v>42370</v>
      </c>
      <c r="O76" s="53" t="s">
        <v>430</v>
      </c>
      <c r="P76">
        <f t="shared" ca="1" si="12"/>
        <v>14223580578</v>
      </c>
      <c r="Q76" t="s">
        <v>253</v>
      </c>
      <c r="AL76" s="57">
        <v>41275</v>
      </c>
      <c r="AO76" t="s">
        <v>245</v>
      </c>
      <c r="AP76" t="s">
        <v>1511</v>
      </c>
      <c r="AQ76" t="s">
        <v>865</v>
      </c>
      <c r="AR76">
        <v>99924</v>
      </c>
      <c r="AS76" t="s">
        <v>249</v>
      </c>
      <c r="AT76">
        <v>276370</v>
      </c>
      <c r="AU76" t="s">
        <v>253</v>
      </c>
    </row>
    <row r="77" spans="1:47" x14ac:dyDescent="0.25">
      <c r="A77" t="s">
        <v>245</v>
      </c>
      <c r="B77" t="s">
        <v>1184</v>
      </c>
      <c r="C77" t="s">
        <v>865</v>
      </c>
      <c r="D77">
        <v>99923</v>
      </c>
      <c r="E77" t="s">
        <v>251</v>
      </c>
      <c r="F77" t="s">
        <v>1261</v>
      </c>
      <c r="G77" s="53" t="s">
        <v>431</v>
      </c>
      <c r="H77" t="s">
        <v>1370</v>
      </c>
      <c r="I77" s="53" t="s">
        <v>430</v>
      </c>
      <c r="J77">
        <f t="shared" ca="1" si="10"/>
        <v>15</v>
      </c>
      <c r="K77" s="53" t="s">
        <v>249</v>
      </c>
      <c r="L77">
        <f t="shared" ca="1" si="11"/>
        <v>404</v>
      </c>
      <c r="M77" t="s">
        <v>251</v>
      </c>
      <c r="N77" s="57">
        <f t="shared" si="9"/>
        <v>42354</v>
      </c>
      <c r="O77" s="53" t="s">
        <v>430</v>
      </c>
      <c r="P77">
        <f t="shared" ca="1" si="12"/>
        <v>14223580567</v>
      </c>
      <c r="Q77" t="s">
        <v>253</v>
      </c>
      <c r="AL77" s="57">
        <v>41259</v>
      </c>
      <c r="AO77" t="s">
        <v>245</v>
      </c>
      <c r="AP77" t="s">
        <v>1511</v>
      </c>
      <c r="AQ77" t="s">
        <v>865</v>
      </c>
      <c r="AR77">
        <v>99923</v>
      </c>
      <c r="AS77" t="s">
        <v>249</v>
      </c>
      <c r="AT77">
        <v>287371</v>
      </c>
      <c r="AU77" t="s">
        <v>253</v>
      </c>
    </row>
    <row r="78" spans="1:47" x14ac:dyDescent="0.25">
      <c r="A78" t="s">
        <v>245</v>
      </c>
      <c r="B78" t="s">
        <v>1184</v>
      </c>
      <c r="C78" t="s">
        <v>865</v>
      </c>
      <c r="D78">
        <v>99922</v>
      </c>
      <c r="E78" t="s">
        <v>251</v>
      </c>
      <c r="F78" t="s">
        <v>1262</v>
      </c>
      <c r="G78" s="53" t="s">
        <v>431</v>
      </c>
      <c r="H78" t="s">
        <v>1371</v>
      </c>
      <c r="I78" s="53" t="s">
        <v>430</v>
      </c>
      <c r="J78">
        <f t="shared" ca="1" si="10"/>
        <v>5</v>
      </c>
      <c r="K78" s="53" t="s">
        <v>249</v>
      </c>
      <c r="L78">
        <f t="shared" ca="1" si="11"/>
        <v>177</v>
      </c>
      <c r="M78" t="s">
        <v>251</v>
      </c>
      <c r="N78" s="57">
        <f t="shared" si="9"/>
        <v>42338</v>
      </c>
      <c r="O78" s="53" t="s">
        <v>430</v>
      </c>
      <c r="P78">
        <f t="shared" ca="1" si="12"/>
        <v>14223580578</v>
      </c>
      <c r="Q78" t="s">
        <v>253</v>
      </c>
      <c r="AL78" s="57">
        <v>41243</v>
      </c>
      <c r="AO78" t="s">
        <v>245</v>
      </c>
      <c r="AP78" t="s">
        <v>1511</v>
      </c>
      <c r="AQ78" t="s">
        <v>865</v>
      </c>
      <c r="AR78">
        <v>99922</v>
      </c>
      <c r="AS78" t="s">
        <v>249</v>
      </c>
      <c r="AT78">
        <v>298372</v>
      </c>
      <c r="AU78" t="s">
        <v>253</v>
      </c>
    </row>
    <row r="79" spans="1:47" x14ac:dyDescent="0.25">
      <c r="A79" t="s">
        <v>245</v>
      </c>
      <c r="B79" t="s">
        <v>1184</v>
      </c>
      <c r="C79" t="s">
        <v>865</v>
      </c>
      <c r="D79">
        <v>99921</v>
      </c>
      <c r="E79" t="s">
        <v>251</v>
      </c>
      <c r="F79" t="s">
        <v>1263</v>
      </c>
      <c r="G79" s="53" t="s">
        <v>431</v>
      </c>
      <c r="H79" t="s">
        <v>1372</v>
      </c>
      <c r="I79" s="53" t="s">
        <v>430</v>
      </c>
      <c r="J79">
        <f t="shared" ca="1" si="10"/>
        <v>11</v>
      </c>
      <c r="K79" s="53" t="s">
        <v>249</v>
      </c>
      <c r="L79">
        <f t="shared" ca="1" si="11"/>
        <v>371</v>
      </c>
      <c r="M79" t="s">
        <v>251</v>
      </c>
      <c r="N79" s="57">
        <f t="shared" si="9"/>
        <v>42322</v>
      </c>
      <c r="O79" s="53" t="s">
        <v>430</v>
      </c>
      <c r="P79">
        <f t="shared" ca="1" si="12"/>
        <v>14223580576</v>
      </c>
      <c r="Q79" t="s">
        <v>253</v>
      </c>
      <c r="AL79" s="57">
        <v>41227</v>
      </c>
      <c r="AO79" t="s">
        <v>245</v>
      </c>
      <c r="AP79" t="s">
        <v>1511</v>
      </c>
      <c r="AQ79" t="s">
        <v>865</v>
      </c>
      <c r="AR79">
        <v>99921</v>
      </c>
      <c r="AS79" t="s">
        <v>249</v>
      </c>
      <c r="AT79">
        <v>309373</v>
      </c>
      <c r="AU79" t="s">
        <v>253</v>
      </c>
    </row>
    <row r="80" spans="1:47" x14ac:dyDescent="0.25">
      <c r="A80" t="s">
        <v>245</v>
      </c>
      <c r="B80" t="s">
        <v>1184</v>
      </c>
      <c r="C80" t="s">
        <v>865</v>
      </c>
      <c r="D80">
        <v>99920</v>
      </c>
      <c r="E80" t="s">
        <v>251</v>
      </c>
      <c r="F80" t="s">
        <v>1264</v>
      </c>
      <c r="G80" s="53" t="s">
        <v>431</v>
      </c>
      <c r="H80" t="s">
        <v>1373</v>
      </c>
      <c r="I80" s="53" t="s">
        <v>430</v>
      </c>
      <c r="J80">
        <f t="shared" ca="1" si="10"/>
        <v>24</v>
      </c>
      <c r="K80" s="53" t="s">
        <v>249</v>
      </c>
      <c r="L80">
        <f t="shared" ca="1" si="11"/>
        <v>455</v>
      </c>
      <c r="M80" t="s">
        <v>251</v>
      </c>
      <c r="N80" s="57">
        <f t="shared" si="9"/>
        <v>42306</v>
      </c>
      <c r="O80" s="53" t="s">
        <v>430</v>
      </c>
      <c r="P80">
        <f t="shared" ca="1" si="12"/>
        <v>14223580592</v>
      </c>
      <c r="Q80" t="s">
        <v>253</v>
      </c>
      <c r="AL80" s="57">
        <v>41211</v>
      </c>
      <c r="AO80" t="s">
        <v>245</v>
      </c>
      <c r="AP80" t="s">
        <v>1511</v>
      </c>
      <c r="AQ80" t="s">
        <v>865</v>
      </c>
      <c r="AR80">
        <v>99920</v>
      </c>
      <c r="AS80" t="s">
        <v>249</v>
      </c>
      <c r="AT80">
        <v>320374</v>
      </c>
      <c r="AU80" t="s">
        <v>253</v>
      </c>
    </row>
    <row r="81" spans="1:47" x14ac:dyDescent="0.25">
      <c r="A81" t="s">
        <v>245</v>
      </c>
      <c r="B81" t="s">
        <v>1184</v>
      </c>
      <c r="C81" t="s">
        <v>865</v>
      </c>
      <c r="D81">
        <v>99919</v>
      </c>
      <c r="E81" t="s">
        <v>251</v>
      </c>
      <c r="F81" t="s">
        <v>1265</v>
      </c>
      <c r="G81" s="53" t="s">
        <v>431</v>
      </c>
      <c r="H81" t="s">
        <v>1374</v>
      </c>
      <c r="I81" s="53" t="s">
        <v>430</v>
      </c>
      <c r="J81">
        <f t="shared" ca="1" si="10"/>
        <v>14</v>
      </c>
      <c r="K81" s="53" t="s">
        <v>249</v>
      </c>
      <c r="L81">
        <f t="shared" ca="1" si="11"/>
        <v>100</v>
      </c>
      <c r="M81" t="s">
        <v>251</v>
      </c>
      <c r="N81" s="57">
        <f t="shared" si="9"/>
        <v>42290</v>
      </c>
      <c r="O81" s="53" t="s">
        <v>430</v>
      </c>
      <c r="P81">
        <f t="shared" ca="1" si="12"/>
        <v>14223580550</v>
      </c>
      <c r="Q81" t="s">
        <v>253</v>
      </c>
      <c r="AL81" s="57">
        <v>41195</v>
      </c>
      <c r="AO81" t="s">
        <v>245</v>
      </c>
      <c r="AP81" t="s">
        <v>1511</v>
      </c>
      <c r="AQ81" t="s">
        <v>865</v>
      </c>
      <c r="AR81">
        <v>99919</v>
      </c>
      <c r="AS81" t="s">
        <v>249</v>
      </c>
      <c r="AT81">
        <v>331375</v>
      </c>
      <c r="AU81" t="s">
        <v>253</v>
      </c>
    </row>
    <row r="82" spans="1:47" x14ac:dyDescent="0.25">
      <c r="A82" t="s">
        <v>245</v>
      </c>
      <c r="B82" t="s">
        <v>1184</v>
      </c>
      <c r="C82" t="s">
        <v>865</v>
      </c>
      <c r="D82">
        <v>99918</v>
      </c>
      <c r="E82" t="s">
        <v>251</v>
      </c>
      <c r="F82" t="s">
        <v>1266</v>
      </c>
      <c r="G82" s="53" t="s">
        <v>431</v>
      </c>
      <c r="H82" t="s">
        <v>1375</v>
      </c>
      <c r="I82" s="53" t="s">
        <v>430</v>
      </c>
      <c r="J82">
        <f t="shared" ca="1" si="10"/>
        <v>6</v>
      </c>
      <c r="K82" s="53" t="s">
        <v>249</v>
      </c>
      <c r="L82">
        <f t="shared" ca="1" si="11"/>
        <v>194</v>
      </c>
      <c r="M82" t="s">
        <v>251</v>
      </c>
      <c r="N82" s="57">
        <f t="shared" si="9"/>
        <v>42274</v>
      </c>
      <c r="O82" s="53" t="s">
        <v>430</v>
      </c>
      <c r="P82">
        <f t="shared" ca="1" si="12"/>
        <v>14223580584</v>
      </c>
      <c r="Q82" t="s">
        <v>253</v>
      </c>
      <c r="AL82" s="57">
        <v>41179</v>
      </c>
      <c r="AO82" t="s">
        <v>245</v>
      </c>
      <c r="AP82" t="s">
        <v>1511</v>
      </c>
      <c r="AQ82" t="s">
        <v>865</v>
      </c>
      <c r="AR82">
        <v>99918</v>
      </c>
      <c r="AS82" t="s">
        <v>249</v>
      </c>
      <c r="AT82">
        <v>342376</v>
      </c>
      <c r="AU82" t="s">
        <v>253</v>
      </c>
    </row>
    <row r="83" spans="1:47" x14ac:dyDescent="0.25">
      <c r="A83" t="s">
        <v>245</v>
      </c>
      <c r="B83" t="s">
        <v>1184</v>
      </c>
      <c r="C83" t="s">
        <v>865</v>
      </c>
      <c r="D83">
        <v>99917</v>
      </c>
      <c r="E83" t="s">
        <v>251</v>
      </c>
      <c r="F83" t="s">
        <v>1267</v>
      </c>
      <c r="G83" s="53" t="s">
        <v>431</v>
      </c>
      <c r="H83" t="s">
        <v>1335</v>
      </c>
      <c r="I83" s="53" t="s">
        <v>430</v>
      </c>
      <c r="J83">
        <f t="shared" ca="1" si="10"/>
        <v>15</v>
      </c>
      <c r="K83" s="53" t="s">
        <v>249</v>
      </c>
      <c r="L83">
        <f t="shared" ca="1" si="11"/>
        <v>174</v>
      </c>
      <c r="M83" t="s">
        <v>251</v>
      </c>
      <c r="N83" s="57">
        <f t="shared" si="9"/>
        <v>42258</v>
      </c>
      <c r="O83" s="53" t="s">
        <v>430</v>
      </c>
      <c r="P83">
        <f t="shared" ca="1" si="12"/>
        <v>14223580553</v>
      </c>
      <c r="Q83" t="s">
        <v>253</v>
      </c>
      <c r="AL83" s="57">
        <v>41163</v>
      </c>
      <c r="AO83" t="s">
        <v>245</v>
      </c>
      <c r="AP83" t="s">
        <v>1511</v>
      </c>
      <c r="AQ83" t="s">
        <v>865</v>
      </c>
      <c r="AR83">
        <v>99917</v>
      </c>
      <c r="AS83" t="s">
        <v>249</v>
      </c>
      <c r="AT83">
        <v>353377</v>
      </c>
      <c r="AU83" t="s">
        <v>253</v>
      </c>
    </row>
    <row r="84" spans="1:47" x14ac:dyDescent="0.25">
      <c r="A84" t="s">
        <v>245</v>
      </c>
      <c r="B84" t="s">
        <v>1184</v>
      </c>
      <c r="C84" t="s">
        <v>865</v>
      </c>
      <c r="D84">
        <v>99916</v>
      </c>
      <c r="E84" t="s">
        <v>251</v>
      </c>
      <c r="F84" t="s">
        <v>1268</v>
      </c>
      <c r="G84" s="53" t="s">
        <v>431</v>
      </c>
      <c r="H84" t="s">
        <v>1336</v>
      </c>
      <c r="I84" s="53" t="s">
        <v>430</v>
      </c>
      <c r="J84">
        <f t="shared" ca="1" si="10"/>
        <v>15</v>
      </c>
      <c r="K84" s="53" t="s">
        <v>249</v>
      </c>
      <c r="L84">
        <f t="shared" ca="1" si="11"/>
        <v>413</v>
      </c>
      <c r="M84" t="s">
        <v>251</v>
      </c>
      <c r="N84" s="57">
        <f t="shared" si="9"/>
        <v>42242</v>
      </c>
      <c r="O84" s="53" t="s">
        <v>430</v>
      </c>
      <c r="P84">
        <f t="shared" ca="1" si="12"/>
        <v>14223580597</v>
      </c>
      <c r="Q84" t="s">
        <v>253</v>
      </c>
      <c r="AL84" s="57">
        <v>41147</v>
      </c>
      <c r="AO84" t="s">
        <v>245</v>
      </c>
      <c r="AP84" t="s">
        <v>1511</v>
      </c>
      <c r="AQ84" t="s">
        <v>865</v>
      </c>
      <c r="AR84">
        <v>99916</v>
      </c>
      <c r="AS84" t="s">
        <v>249</v>
      </c>
      <c r="AT84">
        <v>364378</v>
      </c>
      <c r="AU84" t="s">
        <v>253</v>
      </c>
    </row>
    <row r="85" spans="1:47" x14ac:dyDescent="0.25">
      <c r="A85" t="s">
        <v>245</v>
      </c>
      <c r="B85" t="s">
        <v>1184</v>
      </c>
      <c r="C85" t="s">
        <v>865</v>
      </c>
      <c r="D85">
        <v>99915</v>
      </c>
      <c r="E85" t="s">
        <v>251</v>
      </c>
      <c r="F85" t="s">
        <v>1269</v>
      </c>
      <c r="G85" s="53" t="s">
        <v>431</v>
      </c>
      <c r="H85" t="s">
        <v>1337</v>
      </c>
      <c r="I85" s="53" t="s">
        <v>430</v>
      </c>
      <c r="J85">
        <f t="shared" ca="1" si="10"/>
        <v>23</v>
      </c>
      <c r="K85" s="53" t="s">
        <v>249</v>
      </c>
      <c r="L85">
        <f t="shared" ca="1" si="11"/>
        <v>323</v>
      </c>
      <c r="M85" t="s">
        <v>251</v>
      </c>
      <c r="N85" s="57">
        <f t="shared" si="9"/>
        <v>42226</v>
      </c>
      <c r="O85" s="53" t="s">
        <v>430</v>
      </c>
      <c r="P85">
        <f t="shared" ca="1" si="12"/>
        <v>14223580583</v>
      </c>
      <c r="Q85" t="s">
        <v>253</v>
      </c>
      <c r="AL85" s="57">
        <v>41131</v>
      </c>
      <c r="AO85" t="s">
        <v>245</v>
      </c>
      <c r="AP85" t="s">
        <v>1511</v>
      </c>
      <c r="AQ85" t="s">
        <v>865</v>
      </c>
      <c r="AR85">
        <v>99915</v>
      </c>
      <c r="AS85" t="s">
        <v>249</v>
      </c>
      <c r="AT85">
        <v>375379</v>
      </c>
      <c r="AU85" t="s">
        <v>253</v>
      </c>
    </row>
    <row r="86" spans="1:47" x14ac:dyDescent="0.25">
      <c r="A86" t="s">
        <v>245</v>
      </c>
      <c r="B86" t="s">
        <v>1184</v>
      </c>
      <c r="C86" t="s">
        <v>865</v>
      </c>
      <c r="D86">
        <v>99914</v>
      </c>
      <c r="E86" t="s">
        <v>251</v>
      </c>
      <c r="F86" t="s">
        <v>1270</v>
      </c>
      <c r="G86" s="53" t="s">
        <v>431</v>
      </c>
      <c r="H86" t="s">
        <v>1338</v>
      </c>
      <c r="I86" s="53" t="s">
        <v>430</v>
      </c>
      <c r="J86">
        <f t="shared" ca="1" si="10"/>
        <v>18</v>
      </c>
      <c r="K86" s="53" t="s">
        <v>249</v>
      </c>
      <c r="L86">
        <f t="shared" ca="1" si="11"/>
        <v>221</v>
      </c>
      <c r="M86" t="s">
        <v>251</v>
      </c>
      <c r="N86" s="57">
        <f t="shared" si="9"/>
        <v>42210</v>
      </c>
      <c r="O86" s="53" t="s">
        <v>430</v>
      </c>
      <c r="P86">
        <f t="shared" ca="1" si="12"/>
        <v>14223580560</v>
      </c>
      <c r="Q86" t="s">
        <v>253</v>
      </c>
      <c r="AL86" s="57">
        <v>41115</v>
      </c>
      <c r="AO86" t="s">
        <v>245</v>
      </c>
      <c r="AP86" t="s">
        <v>1511</v>
      </c>
      <c r="AQ86" t="s">
        <v>865</v>
      </c>
      <c r="AR86">
        <v>99914</v>
      </c>
      <c r="AS86" t="s">
        <v>249</v>
      </c>
      <c r="AT86">
        <v>386380</v>
      </c>
      <c r="AU86" t="s">
        <v>253</v>
      </c>
    </row>
    <row r="87" spans="1:47" x14ac:dyDescent="0.25">
      <c r="A87" t="s">
        <v>245</v>
      </c>
      <c r="B87" t="s">
        <v>1184</v>
      </c>
      <c r="C87" t="s">
        <v>865</v>
      </c>
      <c r="D87">
        <v>99913</v>
      </c>
      <c r="E87" t="s">
        <v>251</v>
      </c>
      <c r="F87" t="s">
        <v>1271</v>
      </c>
      <c r="G87" s="53" t="s">
        <v>431</v>
      </c>
      <c r="H87" t="s">
        <v>1339</v>
      </c>
      <c r="I87" s="53" t="s">
        <v>430</v>
      </c>
      <c r="J87">
        <f t="shared" ca="1" si="10"/>
        <v>15</v>
      </c>
      <c r="K87" s="53" t="s">
        <v>249</v>
      </c>
      <c r="L87">
        <f t="shared" ca="1" si="11"/>
        <v>254</v>
      </c>
      <c r="M87" t="s">
        <v>251</v>
      </c>
      <c r="N87" s="57">
        <f t="shared" si="9"/>
        <v>42194</v>
      </c>
      <c r="O87" s="53" t="s">
        <v>430</v>
      </c>
      <c r="P87">
        <f t="shared" ca="1" si="12"/>
        <v>14223580568</v>
      </c>
      <c r="Q87" t="s">
        <v>253</v>
      </c>
      <c r="AL87" s="57">
        <v>41099</v>
      </c>
      <c r="AO87" t="s">
        <v>245</v>
      </c>
      <c r="AP87" t="s">
        <v>1511</v>
      </c>
      <c r="AQ87" t="s">
        <v>865</v>
      </c>
      <c r="AR87">
        <v>99913</v>
      </c>
      <c r="AS87" t="s">
        <v>249</v>
      </c>
      <c r="AT87">
        <v>397381</v>
      </c>
      <c r="AU87" t="s">
        <v>253</v>
      </c>
    </row>
    <row r="88" spans="1:47" x14ac:dyDescent="0.25">
      <c r="A88" t="s">
        <v>245</v>
      </c>
      <c r="B88" t="s">
        <v>1184</v>
      </c>
      <c r="C88" t="s">
        <v>865</v>
      </c>
      <c r="D88">
        <v>99912</v>
      </c>
      <c r="E88" t="s">
        <v>251</v>
      </c>
      <c r="F88" t="s">
        <v>1272</v>
      </c>
      <c r="G88" s="53" t="s">
        <v>431</v>
      </c>
      <c r="H88" t="s">
        <v>1340</v>
      </c>
      <c r="I88" s="53" t="s">
        <v>430</v>
      </c>
      <c r="J88">
        <f t="shared" ca="1" si="10"/>
        <v>14</v>
      </c>
      <c r="K88" s="53" t="s">
        <v>249</v>
      </c>
      <c r="L88">
        <f t="shared" ca="1" si="11"/>
        <v>458</v>
      </c>
      <c r="M88" t="s">
        <v>251</v>
      </c>
      <c r="N88" s="57">
        <f t="shared" si="9"/>
        <v>42178</v>
      </c>
      <c r="O88" s="53" t="s">
        <v>430</v>
      </c>
      <c r="P88">
        <f t="shared" ca="1" si="12"/>
        <v>14223580551</v>
      </c>
      <c r="Q88" t="s">
        <v>253</v>
      </c>
      <c r="AL88" s="57">
        <v>41083</v>
      </c>
      <c r="AO88" t="s">
        <v>245</v>
      </c>
      <c r="AP88" t="s">
        <v>1511</v>
      </c>
      <c r="AQ88" t="s">
        <v>865</v>
      </c>
      <c r="AR88">
        <v>99912</v>
      </c>
      <c r="AS88" t="s">
        <v>249</v>
      </c>
      <c r="AT88">
        <v>408382</v>
      </c>
      <c r="AU88" t="s">
        <v>253</v>
      </c>
    </row>
    <row r="89" spans="1:47" x14ac:dyDescent="0.25">
      <c r="A89" t="s">
        <v>245</v>
      </c>
      <c r="B89" t="s">
        <v>1184</v>
      </c>
      <c r="C89" t="s">
        <v>865</v>
      </c>
      <c r="D89">
        <v>99911</v>
      </c>
      <c r="E89" t="s">
        <v>251</v>
      </c>
      <c r="F89" t="s">
        <v>1273</v>
      </c>
      <c r="G89" s="53" t="s">
        <v>431</v>
      </c>
      <c r="H89" t="s">
        <v>1341</v>
      </c>
      <c r="I89" s="53" t="s">
        <v>430</v>
      </c>
      <c r="J89">
        <f t="shared" ca="1" si="10"/>
        <v>19</v>
      </c>
      <c r="K89" s="53" t="s">
        <v>249</v>
      </c>
      <c r="L89">
        <f t="shared" ca="1" si="11"/>
        <v>189</v>
      </c>
      <c r="M89" t="s">
        <v>251</v>
      </c>
      <c r="N89" s="57">
        <f t="shared" si="9"/>
        <v>42162</v>
      </c>
      <c r="O89" s="53" t="s">
        <v>430</v>
      </c>
      <c r="P89">
        <f t="shared" ca="1" si="12"/>
        <v>14223580595</v>
      </c>
      <c r="Q89" t="s">
        <v>253</v>
      </c>
      <c r="AL89" s="57">
        <v>41067</v>
      </c>
      <c r="AO89" t="s">
        <v>245</v>
      </c>
      <c r="AP89" t="s">
        <v>1511</v>
      </c>
      <c r="AQ89" t="s">
        <v>865</v>
      </c>
      <c r="AR89">
        <v>99911</v>
      </c>
      <c r="AS89" t="s">
        <v>249</v>
      </c>
      <c r="AT89">
        <v>419383</v>
      </c>
      <c r="AU89" t="s">
        <v>253</v>
      </c>
    </row>
    <row r="90" spans="1:47" x14ac:dyDescent="0.25">
      <c r="A90" t="s">
        <v>245</v>
      </c>
      <c r="B90" t="s">
        <v>1184</v>
      </c>
      <c r="C90" t="s">
        <v>865</v>
      </c>
      <c r="D90">
        <v>99910</v>
      </c>
      <c r="E90" t="s">
        <v>251</v>
      </c>
      <c r="F90" t="s">
        <v>1274</v>
      </c>
      <c r="G90" s="53" t="s">
        <v>431</v>
      </c>
      <c r="H90" t="s">
        <v>1342</v>
      </c>
      <c r="I90" s="53" t="s">
        <v>430</v>
      </c>
      <c r="J90">
        <f t="shared" ca="1" si="10"/>
        <v>11</v>
      </c>
      <c r="K90" s="53" t="s">
        <v>249</v>
      </c>
      <c r="L90">
        <f t="shared" ca="1" si="11"/>
        <v>242</v>
      </c>
      <c r="M90" t="s">
        <v>251</v>
      </c>
      <c r="N90" s="57">
        <f t="shared" si="9"/>
        <v>42146</v>
      </c>
      <c r="O90" s="53" t="s">
        <v>430</v>
      </c>
      <c r="P90">
        <f t="shared" ca="1" si="12"/>
        <v>14223580584</v>
      </c>
      <c r="Q90" t="s">
        <v>253</v>
      </c>
      <c r="AL90" s="57">
        <v>41051</v>
      </c>
      <c r="AO90" t="s">
        <v>245</v>
      </c>
      <c r="AP90" t="s">
        <v>1511</v>
      </c>
      <c r="AQ90" t="s">
        <v>865</v>
      </c>
      <c r="AR90">
        <v>99910</v>
      </c>
      <c r="AS90" t="s">
        <v>249</v>
      </c>
      <c r="AT90">
        <v>430384</v>
      </c>
      <c r="AU90" t="s">
        <v>253</v>
      </c>
    </row>
    <row r="91" spans="1:47" x14ac:dyDescent="0.25">
      <c r="A91" t="s">
        <v>245</v>
      </c>
      <c r="B91" t="s">
        <v>1184</v>
      </c>
      <c r="C91" t="s">
        <v>865</v>
      </c>
      <c r="D91">
        <v>99909</v>
      </c>
      <c r="E91" t="s">
        <v>251</v>
      </c>
      <c r="F91" t="s">
        <v>1275</v>
      </c>
      <c r="G91" s="53" t="s">
        <v>431</v>
      </c>
      <c r="H91" t="s">
        <v>1343</v>
      </c>
      <c r="I91" s="53" t="s">
        <v>430</v>
      </c>
      <c r="J91">
        <f t="shared" ca="1" si="10"/>
        <v>17</v>
      </c>
      <c r="K91" s="53" t="s">
        <v>249</v>
      </c>
      <c r="L91">
        <f t="shared" ca="1" si="11"/>
        <v>140</v>
      </c>
      <c r="M91" t="s">
        <v>251</v>
      </c>
      <c r="N91" s="57">
        <f t="shared" si="9"/>
        <v>42130</v>
      </c>
      <c r="O91" s="53" t="s">
        <v>430</v>
      </c>
      <c r="P91">
        <f t="shared" ca="1" si="12"/>
        <v>14223580572</v>
      </c>
      <c r="Q91" t="s">
        <v>253</v>
      </c>
      <c r="AL91" s="57">
        <v>41035</v>
      </c>
      <c r="AO91" t="s">
        <v>245</v>
      </c>
      <c r="AP91" t="s">
        <v>1511</v>
      </c>
      <c r="AQ91" t="s">
        <v>865</v>
      </c>
      <c r="AR91">
        <v>99909</v>
      </c>
      <c r="AS91" t="s">
        <v>249</v>
      </c>
      <c r="AT91">
        <v>441385</v>
      </c>
      <c r="AU91" t="s">
        <v>253</v>
      </c>
    </row>
    <row r="92" spans="1:47" x14ac:dyDescent="0.25">
      <c r="A92" t="s">
        <v>245</v>
      </c>
      <c r="B92" t="s">
        <v>1184</v>
      </c>
      <c r="C92" t="s">
        <v>865</v>
      </c>
      <c r="D92">
        <v>99908</v>
      </c>
      <c r="E92" t="s">
        <v>251</v>
      </c>
      <c r="F92" t="s">
        <v>1276</v>
      </c>
      <c r="G92" s="53" t="s">
        <v>431</v>
      </c>
      <c r="H92" t="s">
        <v>1344</v>
      </c>
      <c r="I92" s="53" t="s">
        <v>430</v>
      </c>
      <c r="J92">
        <f t="shared" ca="1" si="10"/>
        <v>18</v>
      </c>
      <c r="K92" s="53" t="s">
        <v>249</v>
      </c>
      <c r="L92">
        <f t="shared" ca="1" si="11"/>
        <v>482</v>
      </c>
      <c r="M92" t="s">
        <v>251</v>
      </c>
      <c r="N92" s="57">
        <f t="shared" si="9"/>
        <v>42114</v>
      </c>
      <c r="O92" s="53" t="s">
        <v>430</v>
      </c>
      <c r="P92">
        <f t="shared" ca="1" si="12"/>
        <v>14223580554</v>
      </c>
      <c r="Q92" t="s">
        <v>253</v>
      </c>
      <c r="AL92" s="57">
        <v>41019</v>
      </c>
      <c r="AO92" t="s">
        <v>245</v>
      </c>
      <c r="AP92" t="s">
        <v>1511</v>
      </c>
      <c r="AQ92" t="s">
        <v>865</v>
      </c>
      <c r="AR92">
        <v>99908</v>
      </c>
      <c r="AS92" t="s">
        <v>249</v>
      </c>
      <c r="AT92">
        <v>452386</v>
      </c>
      <c r="AU92" t="s">
        <v>253</v>
      </c>
    </row>
    <row r="93" spans="1:47" x14ac:dyDescent="0.25">
      <c r="A93" t="s">
        <v>245</v>
      </c>
      <c r="B93" t="s">
        <v>1184</v>
      </c>
      <c r="C93" t="s">
        <v>865</v>
      </c>
      <c r="D93">
        <v>99907</v>
      </c>
      <c r="E93" t="s">
        <v>251</v>
      </c>
      <c r="F93" t="s">
        <v>1277</v>
      </c>
      <c r="G93" s="53" t="s">
        <v>431</v>
      </c>
      <c r="H93" t="s">
        <v>1345</v>
      </c>
      <c r="I93" s="53" t="s">
        <v>430</v>
      </c>
      <c r="J93">
        <f t="shared" ca="1" si="10"/>
        <v>19</v>
      </c>
      <c r="K93" s="53" t="s">
        <v>249</v>
      </c>
      <c r="L93">
        <f t="shared" ca="1" si="11"/>
        <v>268</v>
      </c>
      <c r="M93" t="s">
        <v>251</v>
      </c>
      <c r="N93" s="57">
        <f t="shared" si="9"/>
        <v>42098</v>
      </c>
      <c r="O93" s="53" t="s">
        <v>430</v>
      </c>
      <c r="P93">
        <f t="shared" ca="1" si="12"/>
        <v>14223580578</v>
      </c>
      <c r="Q93" t="s">
        <v>253</v>
      </c>
      <c r="AL93" s="57">
        <v>41003</v>
      </c>
      <c r="AO93" t="s">
        <v>245</v>
      </c>
      <c r="AP93" t="s">
        <v>1511</v>
      </c>
      <c r="AQ93" t="s">
        <v>865</v>
      </c>
      <c r="AR93">
        <v>99907</v>
      </c>
      <c r="AS93" t="s">
        <v>249</v>
      </c>
      <c r="AT93">
        <v>463387</v>
      </c>
      <c r="AU93" t="s">
        <v>253</v>
      </c>
    </row>
    <row r="94" spans="1:47" x14ac:dyDescent="0.25">
      <c r="A94" t="s">
        <v>245</v>
      </c>
      <c r="B94" t="s">
        <v>1184</v>
      </c>
      <c r="C94" t="s">
        <v>865</v>
      </c>
      <c r="D94">
        <v>99906</v>
      </c>
      <c r="E94" t="s">
        <v>251</v>
      </c>
      <c r="F94" t="s">
        <v>1278</v>
      </c>
      <c r="G94" s="53" t="s">
        <v>431</v>
      </c>
      <c r="H94" t="s">
        <v>1346</v>
      </c>
      <c r="I94" s="53" t="s">
        <v>430</v>
      </c>
      <c r="J94">
        <f t="shared" ca="1" si="10"/>
        <v>16</v>
      </c>
      <c r="K94" s="53" t="s">
        <v>249</v>
      </c>
      <c r="L94">
        <f t="shared" ca="1" si="11"/>
        <v>71</v>
      </c>
      <c r="M94" t="s">
        <v>251</v>
      </c>
      <c r="N94" s="57">
        <f t="shared" si="9"/>
        <v>42082</v>
      </c>
      <c r="O94" s="53" t="s">
        <v>430</v>
      </c>
      <c r="P94">
        <f t="shared" ca="1" si="12"/>
        <v>14223580586</v>
      </c>
      <c r="Q94" t="s">
        <v>253</v>
      </c>
      <c r="AL94" s="57">
        <v>40987</v>
      </c>
      <c r="AO94" t="s">
        <v>245</v>
      </c>
      <c r="AP94" t="s">
        <v>1511</v>
      </c>
      <c r="AQ94" t="s">
        <v>865</v>
      </c>
      <c r="AR94">
        <v>99906</v>
      </c>
      <c r="AS94" t="s">
        <v>249</v>
      </c>
      <c r="AT94">
        <v>474388</v>
      </c>
      <c r="AU94" t="s">
        <v>253</v>
      </c>
    </row>
    <row r="95" spans="1:47" x14ac:dyDescent="0.25">
      <c r="A95" t="s">
        <v>245</v>
      </c>
      <c r="B95" t="s">
        <v>1184</v>
      </c>
      <c r="C95" t="s">
        <v>865</v>
      </c>
      <c r="D95">
        <v>99905</v>
      </c>
      <c r="E95" t="s">
        <v>251</v>
      </c>
      <c r="F95" t="s">
        <v>1279</v>
      </c>
      <c r="G95" s="53" t="s">
        <v>431</v>
      </c>
      <c r="H95" t="s">
        <v>1347</v>
      </c>
      <c r="I95" s="53" t="s">
        <v>430</v>
      </c>
      <c r="J95">
        <f t="shared" ca="1" si="10"/>
        <v>22</v>
      </c>
      <c r="K95" s="53" t="s">
        <v>249</v>
      </c>
      <c r="L95">
        <f t="shared" ca="1" si="11"/>
        <v>366</v>
      </c>
      <c r="M95" t="s">
        <v>251</v>
      </c>
      <c r="N95" s="57">
        <f t="shared" si="9"/>
        <v>42066</v>
      </c>
      <c r="O95" s="53" t="s">
        <v>430</v>
      </c>
      <c r="P95">
        <f t="shared" ca="1" si="12"/>
        <v>14223580559</v>
      </c>
      <c r="Q95" t="s">
        <v>253</v>
      </c>
      <c r="AL95" s="57">
        <v>40971</v>
      </c>
      <c r="AO95" t="s">
        <v>245</v>
      </c>
      <c r="AP95" t="s">
        <v>1511</v>
      </c>
      <c r="AQ95" t="s">
        <v>865</v>
      </c>
      <c r="AR95">
        <v>99905</v>
      </c>
      <c r="AS95" t="s">
        <v>249</v>
      </c>
      <c r="AT95">
        <v>485389</v>
      </c>
      <c r="AU95" t="s">
        <v>253</v>
      </c>
    </row>
    <row r="96" spans="1:47" x14ac:dyDescent="0.25">
      <c r="A96" t="s">
        <v>245</v>
      </c>
      <c r="B96" t="s">
        <v>1184</v>
      </c>
      <c r="C96" t="s">
        <v>865</v>
      </c>
      <c r="D96">
        <v>99904</v>
      </c>
      <c r="E96" t="s">
        <v>251</v>
      </c>
      <c r="F96" t="s">
        <v>1280</v>
      </c>
      <c r="G96" s="53" t="s">
        <v>431</v>
      </c>
      <c r="H96" t="s">
        <v>1350</v>
      </c>
      <c r="I96" s="53" t="s">
        <v>430</v>
      </c>
      <c r="J96">
        <f t="shared" ca="1" si="10"/>
        <v>18</v>
      </c>
      <c r="K96" s="53" t="s">
        <v>249</v>
      </c>
      <c r="L96">
        <f t="shared" ca="1" si="11"/>
        <v>456</v>
      </c>
      <c r="M96" t="s">
        <v>251</v>
      </c>
      <c r="N96" s="57">
        <f t="shared" si="9"/>
        <v>42050</v>
      </c>
      <c r="O96" s="53" t="s">
        <v>430</v>
      </c>
      <c r="P96">
        <f t="shared" ca="1" si="12"/>
        <v>14223580572</v>
      </c>
      <c r="Q96" t="s">
        <v>253</v>
      </c>
      <c r="AL96" s="57">
        <v>40955</v>
      </c>
      <c r="AO96" t="s">
        <v>245</v>
      </c>
      <c r="AP96" t="s">
        <v>1511</v>
      </c>
      <c r="AQ96" t="s">
        <v>865</v>
      </c>
      <c r="AR96">
        <v>99904</v>
      </c>
      <c r="AS96" t="s">
        <v>249</v>
      </c>
      <c r="AT96">
        <v>496390</v>
      </c>
      <c r="AU96" t="s">
        <v>253</v>
      </c>
    </row>
    <row r="97" spans="1:47" x14ac:dyDescent="0.25">
      <c r="A97" t="s">
        <v>245</v>
      </c>
      <c r="B97" t="s">
        <v>1184</v>
      </c>
      <c r="C97" t="s">
        <v>865</v>
      </c>
      <c r="D97">
        <v>99903</v>
      </c>
      <c r="E97" t="s">
        <v>251</v>
      </c>
      <c r="F97" t="s">
        <v>1281</v>
      </c>
      <c r="G97" s="53" t="s">
        <v>431</v>
      </c>
      <c r="H97" t="s">
        <v>1351</v>
      </c>
      <c r="I97" s="53" t="s">
        <v>430</v>
      </c>
      <c r="J97">
        <f t="shared" ca="1" si="10"/>
        <v>17</v>
      </c>
      <c r="K97" s="53" t="s">
        <v>249</v>
      </c>
      <c r="L97">
        <f t="shared" ca="1" si="11"/>
        <v>69</v>
      </c>
      <c r="M97" t="s">
        <v>251</v>
      </c>
      <c r="N97" s="57">
        <f t="shared" ref="N97:N128" si="13">AL97+3*365</f>
        <v>42034</v>
      </c>
      <c r="O97" s="53" t="s">
        <v>430</v>
      </c>
      <c r="P97">
        <f t="shared" ca="1" si="12"/>
        <v>14223580553</v>
      </c>
      <c r="Q97" t="s">
        <v>253</v>
      </c>
      <c r="AL97" s="57">
        <v>40939</v>
      </c>
      <c r="AO97" t="s">
        <v>245</v>
      </c>
      <c r="AP97" t="s">
        <v>1511</v>
      </c>
      <c r="AQ97" t="s">
        <v>865</v>
      </c>
      <c r="AR97">
        <v>99903</v>
      </c>
      <c r="AS97" t="s">
        <v>249</v>
      </c>
      <c r="AT97">
        <v>507391</v>
      </c>
      <c r="AU97" t="s">
        <v>253</v>
      </c>
    </row>
    <row r="98" spans="1:47" x14ac:dyDescent="0.25">
      <c r="A98" t="s">
        <v>245</v>
      </c>
      <c r="B98" t="s">
        <v>1184</v>
      </c>
      <c r="C98" t="s">
        <v>865</v>
      </c>
      <c r="D98">
        <v>99902</v>
      </c>
      <c r="E98" t="s">
        <v>251</v>
      </c>
      <c r="F98" t="s">
        <v>1282</v>
      </c>
      <c r="G98" s="53" t="s">
        <v>431</v>
      </c>
      <c r="H98" t="s">
        <v>1352</v>
      </c>
      <c r="I98" s="53" t="s">
        <v>430</v>
      </c>
      <c r="J98">
        <f t="shared" ca="1" si="10"/>
        <v>9</v>
      </c>
      <c r="K98" s="53" t="s">
        <v>249</v>
      </c>
      <c r="L98">
        <f t="shared" ca="1" si="11"/>
        <v>59</v>
      </c>
      <c r="M98" t="s">
        <v>251</v>
      </c>
      <c r="N98" s="57">
        <f t="shared" si="13"/>
        <v>42018</v>
      </c>
      <c r="O98" s="53" t="s">
        <v>430</v>
      </c>
      <c r="P98">
        <f t="shared" ca="1" si="12"/>
        <v>14223580579</v>
      </c>
      <c r="Q98" t="s">
        <v>253</v>
      </c>
      <c r="AL98" s="57">
        <v>40923</v>
      </c>
      <c r="AO98" t="s">
        <v>245</v>
      </c>
      <c r="AP98" t="s">
        <v>1511</v>
      </c>
      <c r="AQ98" t="s">
        <v>865</v>
      </c>
      <c r="AR98">
        <v>99902</v>
      </c>
      <c r="AS98" t="s">
        <v>249</v>
      </c>
      <c r="AT98">
        <v>518392</v>
      </c>
      <c r="AU98" t="s">
        <v>253</v>
      </c>
    </row>
    <row r="99" spans="1:47" x14ac:dyDescent="0.25">
      <c r="A99" t="s">
        <v>245</v>
      </c>
      <c r="B99" t="s">
        <v>1184</v>
      </c>
      <c r="C99" t="s">
        <v>865</v>
      </c>
      <c r="D99">
        <v>99901</v>
      </c>
      <c r="E99" t="s">
        <v>251</v>
      </c>
      <c r="F99" t="s">
        <v>1283</v>
      </c>
      <c r="G99" s="53" t="s">
        <v>431</v>
      </c>
      <c r="H99" t="s">
        <v>1348</v>
      </c>
      <c r="I99" s="53" t="s">
        <v>430</v>
      </c>
      <c r="J99">
        <f t="shared" ca="1" si="10"/>
        <v>10</v>
      </c>
      <c r="K99" s="53" t="s">
        <v>249</v>
      </c>
      <c r="L99">
        <f t="shared" ca="1" si="11"/>
        <v>55</v>
      </c>
      <c r="M99" t="s">
        <v>251</v>
      </c>
      <c r="N99" s="57">
        <f t="shared" si="13"/>
        <v>42002</v>
      </c>
      <c r="O99" s="53" t="s">
        <v>430</v>
      </c>
      <c r="P99">
        <f t="shared" ca="1" si="12"/>
        <v>14223580562</v>
      </c>
      <c r="Q99" t="s">
        <v>253</v>
      </c>
      <c r="AL99" s="57">
        <v>40907</v>
      </c>
      <c r="AO99" t="s">
        <v>245</v>
      </c>
      <c r="AP99" t="s">
        <v>1511</v>
      </c>
      <c r="AQ99" t="s">
        <v>865</v>
      </c>
      <c r="AR99">
        <v>99901</v>
      </c>
      <c r="AS99" t="s">
        <v>249</v>
      </c>
      <c r="AT99">
        <v>529393</v>
      </c>
      <c r="AU99" t="s">
        <v>253</v>
      </c>
    </row>
    <row r="100" spans="1:47" x14ac:dyDescent="0.25">
      <c r="A100" t="s">
        <v>245</v>
      </c>
      <c r="B100" t="s">
        <v>1184</v>
      </c>
      <c r="C100" t="s">
        <v>865</v>
      </c>
      <c r="D100">
        <v>99900</v>
      </c>
      <c r="E100" t="s">
        <v>251</v>
      </c>
      <c r="F100" t="s">
        <v>1284</v>
      </c>
      <c r="G100" s="53" t="s">
        <v>431</v>
      </c>
      <c r="H100" t="s">
        <v>1349</v>
      </c>
      <c r="I100" s="53" t="s">
        <v>430</v>
      </c>
      <c r="J100">
        <f t="shared" ca="1" si="10"/>
        <v>21</v>
      </c>
      <c r="K100" s="53" t="s">
        <v>249</v>
      </c>
      <c r="L100">
        <f t="shared" ca="1" si="11"/>
        <v>54</v>
      </c>
      <c r="M100" t="s">
        <v>251</v>
      </c>
      <c r="N100" s="57">
        <f t="shared" si="13"/>
        <v>41986</v>
      </c>
      <c r="O100" s="53" t="s">
        <v>430</v>
      </c>
      <c r="P100">
        <f t="shared" ca="1" si="12"/>
        <v>14223580567</v>
      </c>
      <c r="Q100" t="s">
        <v>253</v>
      </c>
      <c r="AL100" s="57">
        <v>40891</v>
      </c>
      <c r="AO100" t="s">
        <v>245</v>
      </c>
      <c r="AP100" t="s">
        <v>1511</v>
      </c>
      <c r="AQ100" t="s">
        <v>865</v>
      </c>
      <c r="AR100">
        <v>99900</v>
      </c>
      <c r="AS100" t="s">
        <v>249</v>
      </c>
      <c r="AT100">
        <v>540394</v>
      </c>
      <c r="AU100" t="s">
        <v>253</v>
      </c>
    </row>
    <row r="101" spans="1:47" x14ac:dyDescent="0.25">
      <c r="A101" t="s">
        <v>245</v>
      </c>
      <c r="B101" t="s">
        <v>1184</v>
      </c>
      <c r="C101" t="s">
        <v>865</v>
      </c>
      <c r="D101">
        <v>99899</v>
      </c>
      <c r="E101" t="s">
        <v>251</v>
      </c>
      <c r="F101" t="s">
        <v>1285</v>
      </c>
      <c r="G101" s="53" t="s">
        <v>431</v>
      </c>
      <c r="H101" t="s">
        <v>1353</v>
      </c>
      <c r="I101" s="53" t="s">
        <v>430</v>
      </c>
      <c r="J101">
        <f t="shared" ca="1" si="10"/>
        <v>22</v>
      </c>
      <c r="K101" s="53" t="s">
        <v>249</v>
      </c>
      <c r="L101">
        <f t="shared" ca="1" si="11"/>
        <v>429</v>
      </c>
      <c r="M101" t="s">
        <v>251</v>
      </c>
      <c r="N101" s="57">
        <f t="shared" si="13"/>
        <v>41970</v>
      </c>
      <c r="O101" s="53" t="s">
        <v>430</v>
      </c>
      <c r="P101">
        <f t="shared" ca="1" si="12"/>
        <v>14223580584</v>
      </c>
      <c r="Q101" t="s">
        <v>253</v>
      </c>
      <c r="AL101" s="57">
        <v>40875</v>
      </c>
      <c r="AO101" t="s">
        <v>245</v>
      </c>
      <c r="AP101" t="s">
        <v>1511</v>
      </c>
      <c r="AQ101" t="s">
        <v>865</v>
      </c>
      <c r="AR101">
        <v>99899</v>
      </c>
      <c r="AS101" t="s">
        <v>249</v>
      </c>
      <c r="AT101">
        <v>551395</v>
      </c>
      <c r="AU101" t="s">
        <v>253</v>
      </c>
    </row>
    <row r="102" spans="1:47" x14ac:dyDescent="0.25">
      <c r="A102" t="s">
        <v>245</v>
      </c>
      <c r="B102" t="s">
        <v>1184</v>
      </c>
      <c r="C102" t="s">
        <v>865</v>
      </c>
      <c r="D102">
        <v>99898</v>
      </c>
      <c r="E102" t="s">
        <v>251</v>
      </c>
      <c r="F102" t="s">
        <v>1286</v>
      </c>
      <c r="G102" s="53" t="s">
        <v>431</v>
      </c>
      <c r="H102" t="s">
        <v>1354</v>
      </c>
      <c r="I102" s="53" t="s">
        <v>430</v>
      </c>
      <c r="J102">
        <f t="shared" ca="1" si="10"/>
        <v>22</v>
      </c>
      <c r="K102" s="53" t="s">
        <v>249</v>
      </c>
      <c r="L102">
        <f t="shared" ca="1" si="11"/>
        <v>232</v>
      </c>
      <c r="M102" t="s">
        <v>251</v>
      </c>
      <c r="N102" s="57">
        <f t="shared" si="13"/>
        <v>41954</v>
      </c>
      <c r="O102" s="53" t="s">
        <v>430</v>
      </c>
      <c r="P102">
        <f t="shared" ca="1" si="12"/>
        <v>14223580595</v>
      </c>
      <c r="Q102" t="s">
        <v>253</v>
      </c>
      <c r="AL102" s="57">
        <v>40859</v>
      </c>
      <c r="AO102" t="s">
        <v>245</v>
      </c>
      <c r="AP102" t="s">
        <v>1511</v>
      </c>
      <c r="AQ102" t="s">
        <v>865</v>
      </c>
      <c r="AR102">
        <v>99898</v>
      </c>
      <c r="AS102" t="s">
        <v>249</v>
      </c>
      <c r="AT102">
        <v>562396</v>
      </c>
      <c r="AU102" t="s">
        <v>253</v>
      </c>
    </row>
    <row r="103" spans="1:47" x14ac:dyDescent="0.25">
      <c r="A103" t="s">
        <v>245</v>
      </c>
      <c r="B103" t="s">
        <v>1184</v>
      </c>
      <c r="C103" t="s">
        <v>865</v>
      </c>
      <c r="D103">
        <v>99897</v>
      </c>
      <c r="E103" t="s">
        <v>251</v>
      </c>
      <c r="F103" t="s">
        <v>1287</v>
      </c>
      <c r="G103" s="53" t="s">
        <v>431</v>
      </c>
      <c r="H103" t="s">
        <v>1355</v>
      </c>
      <c r="I103" s="53" t="s">
        <v>430</v>
      </c>
      <c r="J103">
        <f t="shared" ca="1" si="10"/>
        <v>17</v>
      </c>
      <c r="K103" s="53" t="s">
        <v>249</v>
      </c>
      <c r="L103">
        <f t="shared" ca="1" si="11"/>
        <v>97</v>
      </c>
      <c r="M103" t="s">
        <v>251</v>
      </c>
      <c r="N103" s="57">
        <f t="shared" si="13"/>
        <v>41938</v>
      </c>
      <c r="O103" s="53" t="s">
        <v>430</v>
      </c>
      <c r="P103">
        <f t="shared" ca="1" si="12"/>
        <v>14223580571</v>
      </c>
      <c r="Q103" t="s">
        <v>253</v>
      </c>
      <c r="AL103" s="57">
        <v>40843</v>
      </c>
      <c r="AO103" t="s">
        <v>245</v>
      </c>
      <c r="AP103" t="s">
        <v>1511</v>
      </c>
      <c r="AQ103" t="s">
        <v>865</v>
      </c>
      <c r="AR103">
        <v>99897</v>
      </c>
      <c r="AS103" t="s">
        <v>249</v>
      </c>
      <c r="AT103">
        <v>573397</v>
      </c>
      <c r="AU103" t="s">
        <v>253</v>
      </c>
    </row>
    <row r="104" spans="1:47" x14ac:dyDescent="0.25">
      <c r="A104" t="s">
        <v>245</v>
      </c>
      <c r="B104" t="s">
        <v>1184</v>
      </c>
      <c r="C104" t="s">
        <v>865</v>
      </c>
      <c r="D104">
        <v>99896</v>
      </c>
      <c r="E104" t="s">
        <v>251</v>
      </c>
      <c r="F104" t="s">
        <v>1288</v>
      </c>
      <c r="G104" s="53" t="s">
        <v>431</v>
      </c>
      <c r="H104" t="s">
        <v>1356</v>
      </c>
      <c r="I104" s="53" t="s">
        <v>430</v>
      </c>
      <c r="J104">
        <f t="shared" ca="1" si="10"/>
        <v>22</v>
      </c>
      <c r="K104" s="53" t="s">
        <v>249</v>
      </c>
      <c r="L104">
        <f t="shared" ca="1" si="11"/>
        <v>444</v>
      </c>
      <c r="M104" t="s">
        <v>251</v>
      </c>
      <c r="N104" s="57">
        <f t="shared" si="13"/>
        <v>41922</v>
      </c>
      <c r="O104" s="53" t="s">
        <v>430</v>
      </c>
      <c r="P104">
        <f t="shared" ca="1" si="12"/>
        <v>14223580554</v>
      </c>
      <c r="Q104" t="s">
        <v>253</v>
      </c>
      <c r="AL104" s="57">
        <v>40827</v>
      </c>
      <c r="AO104" t="s">
        <v>245</v>
      </c>
      <c r="AP104" t="s">
        <v>1511</v>
      </c>
      <c r="AQ104" t="s">
        <v>865</v>
      </c>
      <c r="AR104">
        <v>99896</v>
      </c>
      <c r="AS104" t="s">
        <v>249</v>
      </c>
      <c r="AT104">
        <v>584398</v>
      </c>
      <c r="AU104" t="s">
        <v>253</v>
      </c>
    </row>
    <row r="105" spans="1:47" x14ac:dyDescent="0.25">
      <c r="A105" t="s">
        <v>245</v>
      </c>
      <c r="B105" t="s">
        <v>1184</v>
      </c>
      <c r="C105" t="s">
        <v>865</v>
      </c>
      <c r="D105">
        <v>99895</v>
      </c>
      <c r="E105" t="s">
        <v>251</v>
      </c>
      <c r="F105" t="s">
        <v>1289</v>
      </c>
      <c r="G105" s="53" t="s">
        <v>431</v>
      </c>
      <c r="H105" t="s">
        <v>1357</v>
      </c>
      <c r="I105" s="53" t="s">
        <v>430</v>
      </c>
      <c r="J105">
        <f t="shared" ca="1" si="10"/>
        <v>16</v>
      </c>
      <c r="K105" s="53" t="s">
        <v>249</v>
      </c>
      <c r="L105">
        <f t="shared" ca="1" si="11"/>
        <v>67</v>
      </c>
      <c r="M105" t="s">
        <v>251</v>
      </c>
      <c r="N105" s="57">
        <f t="shared" si="13"/>
        <v>41906</v>
      </c>
      <c r="O105" s="53" t="s">
        <v>430</v>
      </c>
      <c r="P105">
        <f t="shared" ca="1" si="12"/>
        <v>14223580558</v>
      </c>
      <c r="Q105" t="s">
        <v>253</v>
      </c>
      <c r="AL105" s="57">
        <v>40811</v>
      </c>
      <c r="AO105" t="s">
        <v>245</v>
      </c>
      <c r="AP105" t="s">
        <v>1511</v>
      </c>
      <c r="AQ105" t="s">
        <v>865</v>
      </c>
      <c r="AR105">
        <v>99895</v>
      </c>
      <c r="AS105" t="s">
        <v>249</v>
      </c>
      <c r="AT105">
        <v>595399</v>
      </c>
      <c r="AU105" t="s">
        <v>253</v>
      </c>
    </row>
    <row r="106" spans="1:47" x14ac:dyDescent="0.25">
      <c r="A106" t="s">
        <v>245</v>
      </c>
      <c r="B106" t="s">
        <v>1184</v>
      </c>
      <c r="C106" t="s">
        <v>865</v>
      </c>
      <c r="D106">
        <v>99894</v>
      </c>
      <c r="E106" t="s">
        <v>251</v>
      </c>
      <c r="F106" t="s">
        <v>1290</v>
      </c>
      <c r="G106" s="53" t="s">
        <v>431</v>
      </c>
      <c r="H106" t="s">
        <v>1358</v>
      </c>
      <c r="I106" s="53" t="s">
        <v>430</v>
      </c>
      <c r="J106">
        <f t="shared" ca="1" si="10"/>
        <v>21</v>
      </c>
      <c r="K106" s="53" t="s">
        <v>249</v>
      </c>
      <c r="L106">
        <f t="shared" ca="1" si="11"/>
        <v>197</v>
      </c>
      <c r="M106" t="s">
        <v>251</v>
      </c>
      <c r="N106" s="57">
        <f t="shared" si="13"/>
        <v>41890</v>
      </c>
      <c r="O106" s="53" t="s">
        <v>430</v>
      </c>
      <c r="P106">
        <f t="shared" ca="1" si="12"/>
        <v>14223580596</v>
      </c>
      <c r="Q106" t="s">
        <v>253</v>
      </c>
      <c r="AL106" s="57">
        <v>40795</v>
      </c>
      <c r="AO106" t="s">
        <v>245</v>
      </c>
      <c r="AP106" t="s">
        <v>1511</v>
      </c>
      <c r="AQ106" t="s">
        <v>865</v>
      </c>
      <c r="AR106">
        <v>99894</v>
      </c>
      <c r="AS106" t="s">
        <v>249</v>
      </c>
      <c r="AT106">
        <v>606400</v>
      </c>
      <c r="AU106" t="s">
        <v>253</v>
      </c>
    </row>
    <row r="107" spans="1:47" x14ac:dyDescent="0.25">
      <c r="A107" t="s">
        <v>245</v>
      </c>
      <c r="B107" t="s">
        <v>1184</v>
      </c>
      <c r="C107" t="s">
        <v>865</v>
      </c>
      <c r="D107">
        <v>99893</v>
      </c>
      <c r="E107" t="s">
        <v>251</v>
      </c>
      <c r="F107" t="s">
        <v>1291</v>
      </c>
      <c r="G107" s="53" t="s">
        <v>431</v>
      </c>
      <c r="H107" t="s">
        <v>1359</v>
      </c>
      <c r="I107" s="53" t="s">
        <v>430</v>
      </c>
      <c r="J107">
        <f t="shared" ca="1" si="10"/>
        <v>17</v>
      </c>
      <c r="K107" s="53" t="s">
        <v>249</v>
      </c>
      <c r="L107">
        <f t="shared" ca="1" si="11"/>
        <v>383</v>
      </c>
      <c r="M107" t="s">
        <v>251</v>
      </c>
      <c r="N107" s="57">
        <f t="shared" si="13"/>
        <v>41874</v>
      </c>
      <c r="O107" s="53" t="s">
        <v>430</v>
      </c>
      <c r="P107">
        <f t="shared" ca="1" si="12"/>
        <v>14223580569</v>
      </c>
      <c r="Q107" t="s">
        <v>253</v>
      </c>
      <c r="AL107" s="57">
        <v>40779</v>
      </c>
      <c r="AO107" t="s">
        <v>245</v>
      </c>
      <c r="AP107" t="s">
        <v>1511</v>
      </c>
      <c r="AQ107" t="s">
        <v>865</v>
      </c>
      <c r="AR107">
        <v>99893</v>
      </c>
      <c r="AS107" t="s">
        <v>249</v>
      </c>
      <c r="AT107">
        <v>617401</v>
      </c>
      <c r="AU107" t="s">
        <v>253</v>
      </c>
    </row>
    <row r="108" spans="1:47" x14ac:dyDescent="0.25">
      <c r="A108" t="s">
        <v>245</v>
      </c>
      <c r="B108" t="s">
        <v>1184</v>
      </c>
      <c r="C108" t="s">
        <v>865</v>
      </c>
      <c r="D108">
        <v>99892</v>
      </c>
      <c r="E108" t="s">
        <v>251</v>
      </c>
      <c r="F108" t="s">
        <v>1292</v>
      </c>
      <c r="G108" s="53" t="s">
        <v>431</v>
      </c>
      <c r="H108" t="s">
        <v>1360</v>
      </c>
      <c r="I108" s="53" t="s">
        <v>430</v>
      </c>
      <c r="J108">
        <f t="shared" ca="1" si="10"/>
        <v>5</v>
      </c>
      <c r="K108" s="53" t="s">
        <v>249</v>
      </c>
      <c r="L108">
        <f t="shared" ca="1" si="11"/>
        <v>271</v>
      </c>
      <c r="M108" t="s">
        <v>251</v>
      </c>
      <c r="N108" s="57">
        <f t="shared" si="13"/>
        <v>41858</v>
      </c>
      <c r="O108" s="53" t="s">
        <v>430</v>
      </c>
      <c r="P108">
        <f t="shared" ca="1" si="12"/>
        <v>14223580587</v>
      </c>
      <c r="Q108" t="s">
        <v>253</v>
      </c>
      <c r="AL108" s="57">
        <v>40763</v>
      </c>
      <c r="AO108" t="s">
        <v>245</v>
      </c>
      <c r="AP108" t="s">
        <v>1511</v>
      </c>
      <c r="AQ108" t="s">
        <v>865</v>
      </c>
      <c r="AR108">
        <v>99892</v>
      </c>
      <c r="AS108" t="s">
        <v>249</v>
      </c>
      <c r="AT108">
        <v>628402</v>
      </c>
      <c r="AU108" t="s">
        <v>253</v>
      </c>
    </row>
    <row r="109" spans="1:47" x14ac:dyDescent="0.25">
      <c r="A109" t="s">
        <v>245</v>
      </c>
      <c r="B109" t="s">
        <v>1184</v>
      </c>
      <c r="C109" t="s">
        <v>865</v>
      </c>
      <c r="D109">
        <v>99891</v>
      </c>
      <c r="E109" t="s">
        <v>251</v>
      </c>
      <c r="F109" t="s">
        <v>1293</v>
      </c>
      <c r="G109" s="53" t="s">
        <v>431</v>
      </c>
      <c r="H109" t="s">
        <v>1361</v>
      </c>
      <c r="I109" s="53" t="s">
        <v>430</v>
      </c>
      <c r="J109">
        <f t="shared" ca="1" si="10"/>
        <v>18</v>
      </c>
      <c r="K109" s="53" t="s">
        <v>249</v>
      </c>
      <c r="L109">
        <f t="shared" ca="1" si="11"/>
        <v>368</v>
      </c>
      <c r="M109" t="s">
        <v>251</v>
      </c>
      <c r="N109" s="57">
        <f t="shared" si="13"/>
        <v>41842</v>
      </c>
      <c r="O109" s="53" t="s">
        <v>430</v>
      </c>
      <c r="P109">
        <f t="shared" ca="1" si="12"/>
        <v>14223580569</v>
      </c>
      <c r="Q109" t="s">
        <v>253</v>
      </c>
      <c r="AL109" s="57">
        <v>40747</v>
      </c>
      <c r="AO109" t="s">
        <v>245</v>
      </c>
      <c r="AP109" t="s">
        <v>1511</v>
      </c>
      <c r="AQ109" t="s">
        <v>865</v>
      </c>
      <c r="AR109">
        <v>99891</v>
      </c>
      <c r="AS109" t="s">
        <v>249</v>
      </c>
      <c r="AT109">
        <v>639403</v>
      </c>
      <c r="AU109" t="s">
        <v>253</v>
      </c>
    </row>
    <row r="110" spans="1:47" x14ac:dyDescent="0.25">
      <c r="A110" t="s">
        <v>245</v>
      </c>
      <c r="B110" t="s">
        <v>1184</v>
      </c>
      <c r="C110" t="s">
        <v>865</v>
      </c>
      <c r="D110">
        <v>99890</v>
      </c>
      <c r="E110" t="s">
        <v>251</v>
      </c>
      <c r="F110" t="s">
        <v>1294</v>
      </c>
      <c r="G110" s="53" t="s">
        <v>431</v>
      </c>
      <c r="H110" t="s">
        <v>1362</v>
      </c>
      <c r="I110" s="53" t="s">
        <v>430</v>
      </c>
      <c r="J110">
        <f t="shared" ca="1" si="10"/>
        <v>9</v>
      </c>
      <c r="K110" s="53" t="s">
        <v>249</v>
      </c>
      <c r="L110">
        <f t="shared" ca="1" si="11"/>
        <v>174</v>
      </c>
      <c r="M110" t="s">
        <v>251</v>
      </c>
      <c r="N110" s="57">
        <f t="shared" si="13"/>
        <v>41826</v>
      </c>
      <c r="O110" s="53" t="s">
        <v>430</v>
      </c>
      <c r="P110">
        <f t="shared" ca="1" si="12"/>
        <v>14223580553</v>
      </c>
      <c r="Q110" t="s">
        <v>253</v>
      </c>
      <c r="AL110" s="57">
        <v>40731</v>
      </c>
      <c r="AO110" t="s">
        <v>245</v>
      </c>
      <c r="AP110" t="s">
        <v>1511</v>
      </c>
      <c r="AQ110" t="s">
        <v>865</v>
      </c>
      <c r="AR110">
        <v>99890</v>
      </c>
      <c r="AS110" t="s">
        <v>249</v>
      </c>
      <c r="AT110">
        <v>650404</v>
      </c>
      <c r="AU110" t="s">
        <v>253</v>
      </c>
    </row>
    <row r="111" spans="1:47" x14ac:dyDescent="0.25">
      <c r="A111" t="s">
        <v>245</v>
      </c>
      <c r="B111" t="s">
        <v>1184</v>
      </c>
      <c r="C111" t="s">
        <v>865</v>
      </c>
      <c r="D111">
        <v>99889</v>
      </c>
      <c r="E111" t="s">
        <v>251</v>
      </c>
      <c r="F111" t="s">
        <v>1295</v>
      </c>
      <c r="G111" s="53" t="s">
        <v>431</v>
      </c>
      <c r="H111" t="s">
        <v>1363</v>
      </c>
      <c r="I111" s="53" t="s">
        <v>430</v>
      </c>
      <c r="J111">
        <f t="shared" ca="1" si="10"/>
        <v>15</v>
      </c>
      <c r="K111" s="53" t="s">
        <v>249</v>
      </c>
      <c r="L111">
        <f t="shared" ca="1" si="11"/>
        <v>130</v>
      </c>
      <c r="M111" t="s">
        <v>251</v>
      </c>
      <c r="N111" s="57">
        <f t="shared" si="13"/>
        <v>41810</v>
      </c>
      <c r="O111" s="53" t="s">
        <v>430</v>
      </c>
      <c r="P111">
        <f t="shared" ca="1" si="12"/>
        <v>14223580592</v>
      </c>
      <c r="Q111" t="s">
        <v>253</v>
      </c>
      <c r="AL111" s="57">
        <v>40715</v>
      </c>
      <c r="AO111" t="s">
        <v>245</v>
      </c>
      <c r="AP111" t="s">
        <v>1511</v>
      </c>
      <c r="AQ111" t="s">
        <v>865</v>
      </c>
      <c r="AR111">
        <v>99889</v>
      </c>
      <c r="AS111" t="s">
        <v>249</v>
      </c>
      <c r="AT111">
        <v>661405</v>
      </c>
      <c r="AU111" t="s">
        <v>253</v>
      </c>
    </row>
    <row r="112" spans="1:47" x14ac:dyDescent="0.25">
      <c r="A112" t="s">
        <v>245</v>
      </c>
      <c r="B112" t="s">
        <v>1184</v>
      </c>
      <c r="C112" t="s">
        <v>865</v>
      </c>
      <c r="D112">
        <v>99888</v>
      </c>
      <c r="E112" t="s">
        <v>251</v>
      </c>
      <c r="F112" t="s">
        <v>1296</v>
      </c>
      <c r="G112" s="53" t="s">
        <v>431</v>
      </c>
      <c r="H112" t="s">
        <v>1364</v>
      </c>
      <c r="I112" s="53" t="s">
        <v>430</v>
      </c>
      <c r="J112">
        <f t="shared" ca="1" si="10"/>
        <v>19</v>
      </c>
      <c r="K112" s="53" t="s">
        <v>249</v>
      </c>
      <c r="L112">
        <f t="shared" ca="1" si="11"/>
        <v>274</v>
      </c>
      <c r="M112" t="s">
        <v>251</v>
      </c>
      <c r="N112" s="57">
        <f t="shared" si="13"/>
        <v>41794</v>
      </c>
      <c r="O112" s="53" t="s">
        <v>430</v>
      </c>
      <c r="P112">
        <f t="shared" ca="1" si="12"/>
        <v>14223580554</v>
      </c>
      <c r="Q112" t="s">
        <v>253</v>
      </c>
      <c r="AL112" s="57">
        <v>40699</v>
      </c>
      <c r="AO112" t="s">
        <v>245</v>
      </c>
      <c r="AP112" t="s">
        <v>1511</v>
      </c>
      <c r="AQ112" t="s">
        <v>865</v>
      </c>
      <c r="AR112">
        <v>99888</v>
      </c>
      <c r="AS112" t="s">
        <v>249</v>
      </c>
      <c r="AT112">
        <v>672406</v>
      </c>
      <c r="AU112" t="s">
        <v>253</v>
      </c>
    </row>
    <row r="113" spans="1:47" x14ac:dyDescent="0.25">
      <c r="A113" t="s">
        <v>245</v>
      </c>
      <c r="B113" t="s">
        <v>1184</v>
      </c>
      <c r="C113" t="s">
        <v>865</v>
      </c>
      <c r="D113">
        <v>99887</v>
      </c>
      <c r="E113" t="s">
        <v>251</v>
      </c>
      <c r="F113" t="s">
        <v>1297</v>
      </c>
      <c r="G113" s="53" t="s">
        <v>431</v>
      </c>
      <c r="H113" t="s">
        <v>1365</v>
      </c>
      <c r="I113" s="53" t="s">
        <v>430</v>
      </c>
      <c r="J113">
        <f t="shared" ca="1" si="10"/>
        <v>22</v>
      </c>
      <c r="K113" s="53" t="s">
        <v>249</v>
      </c>
      <c r="L113">
        <f t="shared" ca="1" si="11"/>
        <v>182</v>
      </c>
      <c r="M113" t="s">
        <v>251</v>
      </c>
      <c r="N113" s="57">
        <f t="shared" si="13"/>
        <v>41778</v>
      </c>
      <c r="O113" s="53" t="s">
        <v>430</v>
      </c>
      <c r="P113">
        <f t="shared" ca="1" si="12"/>
        <v>14223580585</v>
      </c>
      <c r="Q113" t="s">
        <v>253</v>
      </c>
      <c r="AL113" s="57">
        <v>40683</v>
      </c>
      <c r="AO113" t="s">
        <v>245</v>
      </c>
      <c r="AP113" t="s">
        <v>1511</v>
      </c>
      <c r="AQ113" t="s">
        <v>865</v>
      </c>
      <c r="AR113">
        <v>99887</v>
      </c>
      <c r="AS113" t="s">
        <v>249</v>
      </c>
      <c r="AT113">
        <v>683407</v>
      </c>
      <c r="AU113" t="s">
        <v>253</v>
      </c>
    </row>
    <row r="114" spans="1:47" x14ac:dyDescent="0.25">
      <c r="A114" t="s">
        <v>245</v>
      </c>
      <c r="B114" t="s">
        <v>1184</v>
      </c>
      <c r="C114" t="s">
        <v>865</v>
      </c>
      <c r="D114">
        <v>99886</v>
      </c>
      <c r="E114" t="s">
        <v>251</v>
      </c>
      <c r="F114" t="s">
        <v>1298</v>
      </c>
      <c r="G114" s="53" t="s">
        <v>431</v>
      </c>
      <c r="H114" t="s">
        <v>1366</v>
      </c>
      <c r="I114" s="53" t="s">
        <v>430</v>
      </c>
      <c r="J114">
        <f t="shared" ca="1" si="10"/>
        <v>20</v>
      </c>
      <c r="K114" s="53" t="s">
        <v>249</v>
      </c>
      <c r="L114">
        <f t="shared" ca="1" si="11"/>
        <v>153</v>
      </c>
      <c r="M114" t="s">
        <v>251</v>
      </c>
      <c r="N114" s="57">
        <f t="shared" si="13"/>
        <v>41762</v>
      </c>
      <c r="O114" s="53" t="s">
        <v>430</v>
      </c>
      <c r="P114">
        <f t="shared" ca="1" si="12"/>
        <v>14223580574</v>
      </c>
      <c r="Q114" t="s">
        <v>253</v>
      </c>
      <c r="AL114" s="57">
        <v>40667</v>
      </c>
      <c r="AO114" t="s">
        <v>245</v>
      </c>
      <c r="AP114" t="s">
        <v>1511</v>
      </c>
      <c r="AQ114" t="s">
        <v>865</v>
      </c>
      <c r="AR114">
        <v>99886</v>
      </c>
      <c r="AS114" t="s">
        <v>249</v>
      </c>
      <c r="AT114">
        <v>144358</v>
      </c>
      <c r="AU114" t="s">
        <v>253</v>
      </c>
    </row>
    <row r="115" spans="1:47" x14ac:dyDescent="0.25">
      <c r="A115" t="s">
        <v>245</v>
      </c>
      <c r="B115" t="s">
        <v>1184</v>
      </c>
      <c r="C115" t="s">
        <v>865</v>
      </c>
      <c r="D115">
        <v>99885</v>
      </c>
      <c r="E115" t="s">
        <v>251</v>
      </c>
      <c r="F115" t="s">
        <v>1299</v>
      </c>
      <c r="G115" s="53" t="s">
        <v>431</v>
      </c>
      <c r="H115" t="s">
        <v>1367</v>
      </c>
      <c r="I115" s="53" t="s">
        <v>430</v>
      </c>
      <c r="J115">
        <f t="shared" ca="1" si="10"/>
        <v>25</v>
      </c>
      <c r="K115" s="53" t="s">
        <v>249</v>
      </c>
      <c r="L115">
        <f t="shared" ca="1" si="11"/>
        <v>109</v>
      </c>
      <c r="M115" t="s">
        <v>251</v>
      </c>
      <c r="N115" s="57">
        <f t="shared" si="13"/>
        <v>41746</v>
      </c>
      <c r="O115" s="53" t="s">
        <v>430</v>
      </c>
      <c r="P115">
        <f t="shared" ca="1" si="12"/>
        <v>14223580557</v>
      </c>
      <c r="Q115" t="s">
        <v>253</v>
      </c>
      <c r="AL115" s="57">
        <v>40651</v>
      </c>
      <c r="AO115" t="s">
        <v>245</v>
      </c>
      <c r="AP115" t="s">
        <v>1511</v>
      </c>
      <c r="AQ115" t="s">
        <v>865</v>
      </c>
      <c r="AR115">
        <v>99885</v>
      </c>
      <c r="AS115" t="s">
        <v>249</v>
      </c>
      <c r="AT115">
        <v>155359</v>
      </c>
      <c r="AU115" t="s">
        <v>253</v>
      </c>
    </row>
    <row r="116" spans="1:47" x14ac:dyDescent="0.25">
      <c r="A116" t="s">
        <v>245</v>
      </c>
      <c r="B116" t="s">
        <v>1184</v>
      </c>
      <c r="C116" t="s">
        <v>865</v>
      </c>
      <c r="D116">
        <v>99884</v>
      </c>
      <c r="E116" t="s">
        <v>251</v>
      </c>
      <c r="F116" t="s">
        <v>1300</v>
      </c>
      <c r="G116" s="53" t="s">
        <v>431</v>
      </c>
      <c r="H116" t="s">
        <v>1368</v>
      </c>
      <c r="I116" s="53" t="s">
        <v>430</v>
      </c>
      <c r="J116">
        <f t="shared" ca="1" si="10"/>
        <v>9</v>
      </c>
      <c r="K116" s="53" t="s">
        <v>249</v>
      </c>
      <c r="L116">
        <f t="shared" ca="1" si="11"/>
        <v>433</v>
      </c>
      <c r="M116" t="s">
        <v>251</v>
      </c>
      <c r="N116" s="57">
        <f t="shared" si="13"/>
        <v>41730</v>
      </c>
      <c r="O116" s="53" t="s">
        <v>430</v>
      </c>
      <c r="P116">
        <f t="shared" ca="1" si="12"/>
        <v>14223580566</v>
      </c>
      <c r="Q116" t="s">
        <v>253</v>
      </c>
      <c r="AL116" s="57">
        <v>40635</v>
      </c>
      <c r="AO116" t="s">
        <v>245</v>
      </c>
      <c r="AP116" t="s">
        <v>1511</v>
      </c>
      <c r="AQ116" t="s">
        <v>865</v>
      </c>
      <c r="AR116">
        <v>99884</v>
      </c>
      <c r="AS116" t="s">
        <v>249</v>
      </c>
      <c r="AT116">
        <v>166360</v>
      </c>
      <c r="AU116" t="s">
        <v>253</v>
      </c>
    </row>
    <row r="117" spans="1:47" x14ac:dyDescent="0.25">
      <c r="A117" t="s">
        <v>245</v>
      </c>
      <c r="B117" t="s">
        <v>1184</v>
      </c>
      <c r="C117" t="s">
        <v>865</v>
      </c>
      <c r="D117">
        <v>99883</v>
      </c>
      <c r="E117" t="s">
        <v>251</v>
      </c>
      <c r="F117" t="s">
        <v>1301</v>
      </c>
      <c r="G117" s="53" t="s">
        <v>431</v>
      </c>
      <c r="H117" t="s">
        <v>1369</v>
      </c>
      <c r="I117" s="53" t="s">
        <v>430</v>
      </c>
      <c r="J117">
        <f t="shared" ca="1" si="10"/>
        <v>22</v>
      </c>
      <c r="K117" s="53" t="s">
        <v>249</v>
      </c>
      <c r="L117">
        <f t="shared" ca="1" si="11"/>
        <v>95</v>
      </c>
      <c r="M117" t="s">
        <v>251</v>
      </c>
      <c r="N117" s="57">
        <f t="shared" si="13"/>
        <v>41714</v>
      </c>
      <c r="O117" s="53" t="s">
        <v>430</v>
      </c>
      <c r="P117">
        <f t="shared" ca="1" si="12"/>
        <v>14223580572</v>
      </c>
      <c r="Q117" t="s">
        <v>253</v>
      </c>
      <c r="AL117" s="57">
        <v>40619</v>
      </c>
      <c r="AO117" t="s">
        <v>245</v>
      </c>
      <c r="AP117" t="s">
        <v>1511</v>
      </c>
      <c r="AQ117" t="s">
        <v>865</v>
      </c>
      <c r="AR117">
        <v>99883</v>
      </c>
      <c r="AS117" t="s">
        <v>249</v>
      </c>
      <c r="AT117">
        <v>177361</v>
      </c>
      <c r="AU117" t="s">
        <v>253</v>
      </c>
    </row>
    <row r="118" spans="1:47" x14ac:dyDescent="0.25">
      <c r="A118" t="s">
        <v>245</v>
      </c>
      <c r="B118" t="s">
        <v>1184</v>
      </c>
      <c r="C118" t="s">
        <v>865</v>
      </c>
      <c r="D118">
        <v>99882</v>
      </c>
      <c r="E118" t="s">
        <v>251</v>
      </c>
      <c r="F118" t="s">
        <v>1302</v>
      </c>
      <c r="G118" s="53" t="s">
        <v>431</v>
      </c>
      <c r="H118" t="s">
        <v>1370</v>
      </c>
      <c r="I118" s="53" t="s">
        <v>430</v>
      </c>
      <c r="J118">
        <f t="shared" ca="1" si="10"/>
        <v>10</v>
      </c>
      <c r="K118" s="53" t="s">
        <v>249</v>
      </c>
      <c r="L118">
        <f t="shared" ca="1" si="11"/>
        <v>253</v>
      </c>
      <c r="M118" t="s">
        <v>251</v>
      </c>
      <c r="N118" s="57">
        <f t="shared" si="13"/>
        <v>41698</v>
      </c>
      <c r="O118" s="53" t="s">
        <v>430</v>
      </c>
      <c r="P118">
        <f t="shared" ca="1" si="12"/>
        <v>14223580589</v>
      </c>
      <c r="Q118" t="s">
        <v>253</v>
      </c>
      <c r="AL118" s="57">
        <v>40603</v>
      </c>
      <c r="AO118" t="s">
        <v>245</v>
      </c>
      <c r="AP118" t="s">
        <v>1511</v>
      </c>
      <c r="AQ118" t="s">
        <v>865</v>
      </c>
      <c r="AR118">
        <v>99882</v>
      </c>
      <c r="AS118" t="s">
        <v>249</v>
      </c>
      <c r="AT118">
        <v>188362</v>
      </c>
      <c r="AU118" t="s">
        <v>253</v>
      </c>
    </row>
    <row r="119" spans="1:47" x14ac:dyDescent="0.25">
      <c r="A119" t="s">
        <v>245</v>
      </c>
      <c r="B119" t="s">
        <v>1184</v>
      </c>
      <c r="C119" t="s">
        <v>865</v>
      </c>
      <c r="D119">
        <v>99881</v>
      </c>
      <c r="E119" t="s">
        <v>251</v>
      </c>
      <c r="F119" t="s">
        <v>1303</v>
      </c>
      <c r="G119" s="53" t="s">
        <v>431</v>
      </c>
      <c r="H119" t="s">
        <v>1371</v>
      </c>
      <c r="I119" s="53" t="s">
        <v>430</v>
      </c>
      <c r="J119">
        <f t="shared" ca="1" si="10"/>
        <v>14</v>
      </c>
      <c r="K119" s="53" t="s">
        <v>249</v>
      </c>
      <c r="L119">
        <f t="shared" ca="1" si="11"/>
        <v>472</v>
      </c>
      <c r="M119" t="s">
        <v>251</v>
      </c>
      <c r="N119" s="57">
        <f t="shared" si="13"/>
        <v>41682</v>
      </c>
      <c r="O119" s="53" t="s">
        <v>430</v>
      </c>
      <c r="P119">
        <f t="shared" ca="1" si="12"/>
        <v>14223580585</v>
      </c>
      <c r="Q119" t="s">
        <v>253</v>
      </c>
      <c r="AL119" s="57">
        <v>40587</v>
      </c>
      <c r="AO119" t="s">
        <v>245</v>
      </c>
      <c r="AP119" t="s">
        <v>1511</v>
      </c>
      <c r="AQ119" t="s">
        <v>865</v>
      </c>
      <c r="AR119">
        <v>99881</v>
      </c>
      <c r="AS119" t="s">
        <v>249</v>
      </c>
      <c r="AT119">
        <v>199363</v>
      </c>
      <c r="AU119" t="s">
        <v>253</v>
      </c>
    </row>
    <row r="120" spans="1:47" x14ac:dyDescent="0.25">
      <c r="A120" t="s">
        <v>245</v>
      </c>
      <c r="B120" t="s">
        <v>1184</v>
      </c>
      <c r="C120" t="s">
        <v>865</v>
      </c>
      <c r="D120">
        <v>99880</v>
      </c>
      <c r="E120" t="s">
        <v>251</v>
      </c>
      <c r="F120" t="s">
        <v>1304</v>
      </c>
      <c r="G120" s="53" t="s">
        <v>431</v>
      </c>
      <c r="H120" t="s">
        <v>1372</v>
      </c>
      <c r="I120" s="53" t="s">
        <v>430</v>
      </c>
      <c r="J120">
        <f t="shared" ca="1" si="10"/>
        <v>15</v>
      </c>
      <c r="K120" s="53" t="s">
        <v>249</v>
      </c>
      <c r="L120">
        <f t="shared" ca="1" si="11"/>
        <v>268</v>
      </c>
      <c r="M120" t="s">
        <v>251</v>
      </c>
      <c r="N120" s="57">
        <f t="shared" si="13"/>
        <v>43570</v>
      </c>
      <c r="O120" s="53" t="s">
        <v>430</v>
      </c>
      <c r="P120">
        <f t="shared" ca="1" si="12"/>
        <v>14223580600</v>
      </c>
      <c r="Q120" t="s">
        <v>253</v>
      </c>
      <c r="AL120" s="57">
        <v>42475</v>
      </c>
      <c r="AO120" t="s">
        <v>245</v>
      </c>
      <c r="AP120" t="s">
        <v>1511</v>
      </c>
      <c r="AQ120" t="s">
        <v>865</v>
      </c>
      <c r="AR120">
        <v>99880</v>
      </c>
      <c r="AS120" t="s">
        <v>249</v>
      </c>
      <c r="AT120">
        <v>210364</v>
      </c>
      <c r="AU120" t="s">
        <v>253</v>
      </c>
    </row>
    <row r="121" spans="1:47" x14ac:dyDescent="0.25">
      <c r="A121" t="s">
        <v>245</v>
      </c>
      <c r="B121" t="s">
        <v>1184</v>
      </c>
      <c r="C121" t="s">
        <v>865</v>
      </c>
      <c r="D121">
        <v>99879</v>
      </c>
      <c r="E121" t="s">
        <v>251</v>
      </c>
      <c r="F121" t="s">
        <v>1305</v>
      </c>
      <c r="G121" s="53" t="s">
        <v>431</v>
      </c>
      <c r="H121" t="s">
        <v>1373</v>
      </c>
      <c r="I121" s="53" t="s">
        <v>430</v>
      </c>
      <c r="J121">
        <f t="shared" ca="1" si="10"/>
        <v>16</v>
      </c>
      <c r="K121" s="53" t="s">
        <v>249</v>
      </c>
      <c r="L121">
        <f t="shared" ca="1" si="11"/>
        <v>112</v>
      </c>
      <c r="M121" t="s">
        <v>251</v>
      </c>
      <c r="N121" s="57">
        <f t="shared" si="13"/>
        <v>43554</v>
      </c>
      <c r="O121" s="53" t="s">
        <v>430</v>
      </c>
      <c r="P121">
        <f t="shared" ca="1" si="12"/>
        <v>14223580588</v>
      </c>
      <c r="Q121" t="s">
        <v>253</v>
      </c>
      <c r="AL121" s="57">
        <v>42459</v>
      </c>
      <c r="AO121" t="s">
        <v>245</v>
      </c>
      <c r="AP121" t="s">
        <v>1511</v>
      </c>
      <c r="AQ121" t="s">
        <v>865</v>
      </c>
      <c r="AR121">
        <v>99879</v>
      </c>
      <c r="AS121" t="s">
        <v>249</v>
      </c>
      <c r="AT121">
        <v>221365</v>
      </c>
      <c r="AU121" t="s">
        <v>253</v>
      </c>
    </row>
    <row r="122" spans="1:47" x14ac:dyDescent="0.25">
      <c r="A122" t="s">
        <v>245</v>
      </c>
      <c r="B122" t="s">
        <v>1184</v>
      </c>
      <c r="C122" t="s">
        <v>865</v>
      </c>
      <c r="D122">
        <v>99878</v>
      </c>
      <c r="E122" t="s">
        <v>251</v>
      </c>
      <c r="F122" t="s">
        <v>1306</v>
      </c>
      <c r="G122" s="53" t="s">
        <v>431</v>
      </c>
      <c r="H122" t="s">
        <v>1374</v>
      </c>
      <c r="I122" s="53" t="s">
        <v>430</v>
      </c>
      <c r="J122">
        <f t="shared" ca="1" si="10"/>
        <v>8</v>
      </c>
      <c r="K122" s="53" t="s">
        <v>249</v>
      </c>
      <c r="L122">
        <f t="shared" ca="1" si="11"/>
        <v>81</v>
      </c>
      <c r="M122" t="s">
        <v>251</v>
      </c>
      <c r="N122" s="57">
        <f t="shared" si="13"/>
        <v>43538</v>
      </c>
      <c r="O122" s="53" t="s">
        <v>430</v>
      </c>
      <c r="P122">
        <f t="shared" ca="1" si="12"/>
        <v>14223580555</v>
      </c>
      <c r="Q122" t="s">
        <v>253</v>
      </c>
      <c r="AL122" s="57">
        <v>42443</v>
      </c>
      <c r="AO122" t="s">
        <v>245</v>
      </c>
      <c r="AP122" t="s">
        <v>1511</v>
      </c>
      <c r="AQ122" t="s">
        <v>865</v>
      </c>
      <c r="AR122">
        <v>99878</v>
      </c>
      <c r="AS122" t="s">
        <v>249</v>
      </c>
      <c r="AT122">
        <v>232366</v>
      </c>
      <c r="AU122" t="s">
        <v>253</v>
      </c>
    </row>
    <row r="123" spans="1:47" x14ac:dyDescent="0.25">
      <c r="A123" t="s">
        <v>245</v>
      </c>
      <c r="B123" t="s">
        <v>1184</v>
      </c>
      <c r="C123" t="s">
        <v>865</v>
      </c>
      <c r="D123">
        <v>99877</v>
      </c>
      <c r="E123" t="s">
        <v>251</v>
      </c>
      <c r="F123" t="s">
        <v>1307</v>
      </c>
      <c r="G123" s="53" t="s">
        <v>431</v>
      </c>
      <c r="H123" t="s">
        <v>1375</v>
      </c>
      <c r="I123" s="53" t="s">
        <v>430</v>
      </c>
      <c r="J123">
        <f t="shared" ca="1" si="10"/>
        <v>13</v>
      </c>
      <c r="K123" s="53" t="s">
        <v>249</v>
      </c>
      <c r="L123">
        <f t="shared" ca="1" si="11"/>
        <v>238</v>
      </c>
      <c r="M123" t="s">
        <v>251</v>
      </c>
      <c r="N123" s="57">
        <f t="shared" si="13"/>
        <v>43522</v>
      </c>
      <c r="O123" s="53" t="s">
        <v>430</v>
      </c>
      <c r="P123">
        <f t="shared" ca="1" si="12"/>
        <v>14223580587</v>
      </c>
      <c r="Q123" t="s">
        <v>253</v>
      </c>
      <c r="AL123" s="57">
        <v>42427</v>
      </c>
      <c r="AO123" t="s">
        <v>245</v>
      </c>
      <c r="AP123" t="s">
        <v>1511</v>
      </c>
      <c r="AQ123" t="s">
        <v>865</v>
      </c>
      <c r="AR123">
        <v>99877</v>
      </c>
      <c r="AS123" t="s">
        <v>249</v>
      </c>
      <c r="AT123">
        <v>243367</v>
      </c>
      <c r="AU123" t="s">
        <v>253</v>
      </c>
    </row>
    <row r="124" spans="1:47" x14ac:dyDescent="0.25">
      <c r="A124" t="s">
        <v>245</v>
      </c>
      <c r="B124" t="s">
        <v>1184</v>
      </c>
      <c r="C124" t="s">
        <v>865</v>
      </c>
      <c r="D124">
        <v>99876</v>
      </c>
      <c r="E124" t="s">
        <v>251</v>
      </c>
      <c r="F124" t="s">
        <v>1308</v>
      </c>
      <c r="G124" s="53" t="s">
        <v>431</v>
      </c>
      <c r="H124" t="s">
        <v>1335</v>
      </c>
      <c r="I124" s="53" t="s">
        <v>430</v>
      </c>
      <c r="J124">
        <f t="shared" ca="1" si="10"/>
        <v>8</v>
      </c>
      <c r="K124" s="53" t="s">
        <v>249</v>
      </c>
      <c r="L124">
        <f t="shared" ca="1" si="11"/>
        <v>263</v>
      </c>
      <c r="M124" t="s">
        <v>251</v>
      </c>
      <c r="N124" s="57">
        <f t="shared" si="13"/>
        <v>43506</v>
      </c>
      <c r="O124" s="53" t="s">
        <v>430</v>
      </c>
      <c r="P124">
        <f t="shared" ca="1" si="12"/>
        <v>14223580551</v>
      </c>
      <c r="Q124" t="s">
        <v>253</v>
      </c>
      <c r="AL124" s="57">
        <v>42411</v>
      </c>
      <c r="AO124" t="s">
        <v>245</v>
      </c>
      <c r="AP124" t="s">
        <v>1511</v>
      </c>
      <c r="AQ124" t="s">
        <v>865</v>
      </c>
      <c r="AR124">
        <v>99876</v>
      </c>
      <c r="AS124" t="s">
        <v>249</v>
      </c>
      <c r="AT124">
        <v>254368</v>
      </c>
      <c r="AU124" t="s">
        <v>253</v>
      </c>
    </row>
    <row r="125" spans="1:47" x14ac:dyDescent="0.25">
      <c r="A125" t="s">
        <v>245</v>
      </c>
      <c r="B125" t="s">
        <v>1184</v>
      </c>
      <c r="C125" t="s">
        <v>865</v>
      </c>
      <c r="D125">
        <v>99875</v>
      </c>
      <c r="E125" t="s">
        <v>251</v>
      </c>
      <c r="F125" t="s">
        <v>1309</v>
      </c>
      <c r="G125" s="53" t="s">
        <v>431</v>
      </c>
      <c r="H125" t="s">
        <v>1336</v>
      </c>
      <c r="I125" s="53" t="s">
        <v>430</v>
      </c>
      <c r="J125">
        <f t="shared" ca="1" si="10"/>
        <v>15</v>
      </c>
      <c r="K125" s="53" t="s">
        <v>249</v>
      </c>
      <c r="L125">
        <f t="shared" ca="1" si="11"/>
        <v>283</v>
      </c>
      <c r="M125" t="s">
        <v>251</v>
      </c>
      <c r="N125" s="57">
        <f t="shared" si="13"/>
        <v>43490</v>
      </c>
      <c r="O125" s="53" t="s">
        <v>430</v>
      </c>
      <c r="P125">
        <f t="shared" ca="1" si="12"/>
        <v>14223580589</v>
      </c>
      <c r="Q125" t="s">
        <v>253</v>
      </c>
      <c r="AL125" s="57">
        <v>42395</v>
      </c>
      <c r="AO125" t="s">
        <v>245</v>
      </c>
      <c r="AP125" t="s">
        <v>1511</v>
      </c>
      <c r="AQ125" t="s">
        <v>865</v>
      </c>
      <c r="AR125">
        <v>99875</v>
      </c>
      <c r="AS125" t="s">
        <v>249</v>
      </c>
      <c r="AT125">
        <v>265369</v>
      </c>
      <c r="AU125" t="s">
        <v>253</v>
      </c>
    </row>
    <row r="126" spans="1:47" x14ac:dyDescent="0.25">
      <c r="A126" t="s">
        <v>245</v>
      </c>
      <c r="B126" t="s">
        <v>1184</v>
      </c>
      <c r="C126" t="s">
        <v>865</v>
      </c>
      <c r="D126">
        <v>99874</v>
      </c>
      <c r="E126" t="s">
        <v>251</v>
      </c>
      <c r="F126" t="s">
        <v>1310</v>
      </c>
      <c r="G126" s="53" t="s">
        <v>431</v>
      </c>
      <c r="H126" t="s">
        <v>1337</v>
      </c>
      <c r="I126" s="53" t="s">
        <v>430</v>
      </c>
      <c r="J126">
        <f t="shared" ca="1" si="10"/>
        <v>22</v>
      </c>
      <c r="K126" s="53" t="s">
        <v>249</v>
      </c>
      <c r="L126">
        <f t="shared" ca="1" si="11"/>
        <v>267</v>
      </c>
      <c r="M126" t="s">
        <v>251</v>
      </c>
      <c r="N126" s="57">
        <f t="shared" si="13"/>
        <v>43474</v>
      </c>
      <c r="O126" s="53" t="s">
        <v>430</v>
      </c>
      <c r="P126">
        <f t="shared" ca="1" si="12"/>
        <v>14223580555</v>
      </c>
      <c r="Q126" t="s">
        <v>253</v>
      </c>
      <c r="AL126" s="57">
        <v>42379</v>
      </c>
      <c r="AO126" t="s">
        <v>245</v>
      </c>
      <c r="AP126" t="s">
        <v>1511</v>
      </c>
      <c r="AQ126" t="s">
        <v>865</v>
      </c>
      <c r="AR126">
        <v>99874</v>
      </c>
      <c r="AS126" t="s">
        <v>249</v>
      </c>
      <c r="AT126">
        <v>276370</v>
      </c>
      <c r="AU126" t="s">
        <v>253</v>
      </c>
    </row>
    <row r="127" spans="1:47" x14ac:dyDescent="0.25">
      <c r="A127" t="s">
        <v>245</v>
      </c>
      <c r="B127" t="s">
        <v>1184</v>
      </c>
      <c r="C127" t="s">
        <v>865</v>
      </c>
      <c r="D127">
        <v>99873</v>
      </c>
      <c r="E127" t="s">
        <v>251</v>
      </c>
      <c r="F127" t="s">
        <v>1311</v>
      </c>
      <c r="G127" s="53" t="s">
        <v>431</v>
      </c>
      <c r="H127" t="s">
        <v>1338</v>
      </c>
      <c r="I127" s="53" t="s">
        <v>430</v>
      </c>
      <c r="J127">
        <f t="shared" ca="1" si="10"/>
        <v>7</v>
      </c>
      <c r="K127" s="53" t="s">
        <v>249</v>
      </c>
      <c r="L127">
        <f t="shared" ca="1" si="11"/>
        <v>286</v>
      </c>
      <c r="M127" t="s">
        <v>251</v>
      </c>
      <c r="N127" s="57">
        <f t="shared" si="13"/>
        <v>43520</v>
      </c>
      <c r="O127" s="53" t="s">
        <v>430</v>
      </c>
      <c r="P127">
        <f t="shared" ca="1" si="12"/>
        <v>14223580599</v>
      </c>
      <c r="Q127" t="s">
        <v>253</v>
      </c>
      <c r="AL127" s="57">
        <v>42425</v>
      </c>
      <c r="AO127" t="s">
        <v>245</v>
      </c>
      <c r="AP127" t="s">
        <v>1511</v>
      </c>
      <c r="AQ127" t="s">
        <v>865</v>
      </c>
      <c r="AR127">
        <v>99873</v>
      </c>
      <c r="AS127" t="s">
        <v>249</v>
      </c>
      <c r="AT127">
        <v>287371</v>
      </c>
      <c r="AU127" t="s">
        <v>253</v>
      </c>
    </row>
    <row r="128" spans="1:47" x14ac:dyDescent="0.25">
      <c r="A128" t="s">
        <v>245</v>
      </c>
      <c r="B128" t="s">
        <v>1184</v>
      </c>
      <c r="C128" t="s">
        <v>865</v>
      </c>
      <c r="D128">
        <v>99872</v>
      </c>
      <c r="E128" t="s">
        <v>251</v>
      </c>
      <c r="F128" t="s">
        <v>1312</v>
      </c>
      <c r="G128" s="53" t="s">
        <v>431</v>
      </c>
      <c r="H128" t="s">
        <v>1339</v>
      </c>
      <c r="I128" s="53" t="s">
        <v>430</v>
      </c>
      <c r="J128">
        <f t="shared" ca="1" si="10"/>
        <v>25</v>
      </c>
      <c r="K128" s="53" t="s">
        <v>249</v>
      </c>
      <c r="L128">
        <f t="shared" ca="1" si="11"/>
        <v>382</v>
      </c>
      <c r="M128" t="s">
        <v>251</v>
      </c>
      <c r="N128" s="57">
        <f t="shared" si="13"/>
        <v>43566</v>
      </c>
      <c r="O128" s="53" t="s">
        <v>430</v>
      </c>
      <c r="P128">
        <f t="shared" ca="1" si="12"/>
        <v>14223580580</v>
      </c>
      <c r="Q128" t="s">
        <v>253</v>
      </c>
      <c r="AL128" s="57">
        <v>42471</v>
      </c>
      <c r="AO128" t="s">
        <v>245</v>
      </c>
      <c r="AP128" t="s">
        <v>1511</v>
      </c>
      <c r="AQ128" t="s">
        <v>865</v>
      </c>
      <c r="AR128">
        <v>99872</v>
      </c>
      <c r="AS128" t="s">
        <v>249</v>
      </c>
      <c r="AT128">
        <v>298372</v>
      </c>
      <c r="AU128" t="s">
        <v>253</v>
      </c>
    </row>
    <row r="129" spans="1:47" x14ac:dyDescent="0.25">
      <c r="A129" t="s">
        <v>245</v>
      </c>
      <c r="B129" t="s">
        <v>1184</v>
      </c>
      <c r="C129" t="s">
        <v>865</v>
      </c>
      <c r="D129">
        <v>99871</v>
      </c>
      <c r="E129" t="s">
        <v>251</v>
      </c>
      <c r="F129" t="s">
        <v>1313</v>
      </c>
      <c r="G129" s="53" t="s">
        <v>431</v>
      </c>
      <c r="H129" t="s">
        <v>1340</v>
      </c>
      <c r="I129" s="53" t="s">
        <v>430</v>
      </c>
      <c r="J129">
        <f t="shared" ca="1" si="10"/>
        <v>5</v>
      </c>
      <c r="K129" s="53" t="s">
        <v>249</v>
      </c>
      <c r="L129">
        <f t="shared" ca="1" si="11"/>
        <v>290</v>
      </c>
      <c r="M129" t="s">
        <v>251</v>
      </c>
      <c r="N129" s="57">
        <f t="shared" ref="N129:N160" si="14">AL129+3*365</f>
        <v>43612</v>
      </c>
      <c r="O129" s="53" t="s">
        <v>430</v>
      </c>
      <c r="P129">
        <f t="shared" ca="1" si="12"/>
        <v>14223580553</v>
      </c>
      <c r="Q129" t="s">
        <v>253</v>
      </c>
      <c r="AL129" s="57">
        <v>42517</v>
      </c>
      <c r="AO129" t="s">
        <v>245</v>
      </c>
      <c r="AP129" t="s">
        <v>1511</v>
      </c>
      <c r="AQ129" t="s">
        <v>865</v>
      </c>
      <c r="AR129">
        <v>99871</v>
      </c>
      <c r="AS129" t="s">
        <v>249</v>
      </c>
      <c r="AT129">
        <v>309373</v>
      </c>
      <c r="AU129" t="s">
        <v>253</v>
      </c>
    </row>
    <row r="130" spans="1:47" x14ac:dyDescent="0.25">
      <c r="A130" t="s">
        <v>245</v>
      </c>
      <c r="B130" t="s">
        <v>1184</v>
      </c>
      <c r="C130" t="s">
        <v>865</v>
      </c>
      <c r="D130">
        <v>99870</v>
      </c>
      <c r="E130" t="s">
        <v>251</v>
      </c>
      <c r="F130" t="s">
        <v>1314</v>
      </c>
      <c r="G130" s="53" t="s">
        <v>431</v>
      </c>
      <c r="H130" t="s">
        <v>1341</v>
      </c>
      <c r="I130" s="53" t="s">
        <v>430</v>
      </c>
      <c r="J130">
        <f t="shared" ref="J130:J193" ca="1" si="15">RANDBETWEEN(3,25)</f>
        <v>8</v>
      </c>
      <c r="K130" s="53" t="s">
        <v>249</v>
      </c>
      <c r="L130">
        <f t="shared" ref="L130:L193" ca="1" si="16">RANDBETWEEN(50,500)</f>
        <v>222</v>
      </c>
      <c r="M130" t="s">
        <v>251</v>
      </c>
      <c r="N130" s="57">
        <f t="shared" si="14"/>
        <v>43658</v>
      </c>
      <c r="O130" s="53" t="s">
        <v>430</v>
      </c>
      <c r="P130">
        <f t="shared" ref="P130:P193" ca="1" si="17">RANDBETWEEN(14223580550,14223580550+50)</f>
        <v>14223580557</v>
      </c>
      <c r="Q130" t="s">
        <v>253</v>
      </c>
      <c r="AL130" s="57">
        <v>42563</v>
      </c>
      <c r="AO130" t="s">
        <v>245</v>
      </c>
      <c r="AP130" t="s">
        <v>1511</v>
      </c>
      <c r="AQ130" t="s">
        <v>865</v>
      </c>
      <c r="AR130">
        <v>99870</v>
      </c>
      <c r="AS130" t="s">
        <v>249</v>
      </c>
      <c r="AT130">
        <v>320374</v>
      </c>
      <c r="AU130" t="s">
        <v>253</v>
      </c>
    </row>
    <row r="131" spans="1:47" x14ac:dyDescent="0.25">
      <c r="A131" t="s">
        <v>245</v>
      </c>
      <c r="B131" t="s">
        <v>1184</v>
      </c>
      <c r="C131" t="s">
        <v>865</v>
      </c>
      <c r="D131">
        <v>99869</v>
      </c>
      <c r="E131" t="s">
        <v>251</v>
      </c>
      <c r="F131" t="s">
        <v>1315</v>
      </c>
      <c r="G131" s="53" t="s">
        <v>431</v>
      </c>
      <c r="H131" t="s">
        <v>1342</v>
      </c>
      <c r="I131" s="53" t="s">
        <v>430</v>
      </c>
      <c r="J131">
        <f t="shared" ca="1" si="15"/>
        <v>20</v>
      </c>
      <c r="K131" s="53" t="s">
        <v>249</v>
      </c>
      <c r="L131">
        <f t="shared" ca="1" si="16"/>
        <v>340</v>
      </c>
      <c r="M131" t="s">
        <v>251</v>
      </c>
      <c r="N131" s="57">
        <f t="shared" si="14"/>
        <v>43704</v>
      </c>
      <c r="O131" s="53" t="s">
        <v>430</v>
      </c>
      <c r="P131">
        <f t="shared" ca="1" si="17"/>
        <v>14223580566</v>
      </c>
      <c r="Q131" t="s">
        <v>253</v>
      </c>
      <c r="AL131" s="57">
        <v>42609</v>
      </c>
      <c r="AO131" t="s">
        <v>245</v>
      </c>
      <c r="AP131" t="s">
        <v>1511</v>
      </c>
      <c r="AQ131" t="s">
        <v>865</v>
      </c>
      <c r="AR131">
        <v>99869</v>
      </c>
      <c r="AS131" t="s">
        <v>249</v>
      </c>
      <c r="AT131">
        <v>331375</v>
      </c>
      <c r="AU131" t="s">
        <v>253</v>
      </c>
    </row>
    <row r="132" spans="1:47" x14ac:dyDescent="0.25">
      <c r="A132" t="s">
        <v>245</v>
      </c>
      <c r="B132" t="s">
        <v>1184</v>
      </c>
      <c r="C132" t="s">
        <v>865</v>
      </c>
      <c r="D132">
        <v>99868</v>
      </c>
      <c r="E132" t="s">
        <v>251</v>
      </c>
      <c r="F132" t="s">
        <v>1316</v>
      </c>
      <c r="G132" s="53" t="s">
        <v>431</v>
      </c>
      <c r="H132" t="s">
        <v>1343</v>
      </c>
      <c r="I132" s="53" t="s">
        <v>430</v>
      </c>
      <c r="J132">
        <f t="shared" ca="1" si="15"/>
        <v>25</v>
      </c>
      <c r="K132" s="53" t="s">
        <v>249</v>
      </c>
      <c r="L132">
        <f t="shared" ca="1" si="16"/>
        <v>184</v>
      </c>
      <c r="M132" t="s">
        <v>251</v>
      </c>
      <c r="N132" s="57">
        <f t="shared" si="14"/>
        <v>43750</v>
      </c>
      <c r="O132" s="53" t="s">
        <v>430</v>
      </c>
      <c r="P132">
        <f t="shared" ca="1" si="17"/>
        <v>14223580599</v>
      </c>
      <c r="Q132" t="s">
        <v>253</v>
      </c>
      <c r="AL132" s="57">
        <v>42655</v>
      </c>
      <c r="AO132" t="s">
        <v>245</v>
      </c>
      <c r="AP132" t="s">
        <v>1511</v>
      </c>
      <c r="AQ132" t="s">
        <v>865</v>
      </c>
      <c r="AR132">
        <v>99868</v>
      </c>
      <c r="AS132" t="s">
        <v>249</v>
      </c>
      <c r="AT132">
        <v>342376</v>
      </c>
      <c r="AU132" t="s">
        <v>253</v>
      </c>
    </row>
    <row r="133" spans="1:47" x14ac:dyDescent="0.25">
      <c r="A133" t="s">
        <v>245</v>
      </c>
      <c r="B133" t="s">
        <v>1184</v>
      </c>
      <c r="C133" t="s">
        <v>865</v>
      </c>
      <c r="D133">
        <v>99867</v>
      </c>
      <c r="E133" t="s">
        <v>251</v>
      </c>
      <c r="F133" t="s">
        <v>1317</v>
      </c>
      <c r="G133" s="53" t="s">
        <v>431</v>
      </c>
      <c r="H133" t="s">
        <v>1344</v>
      </c>
      <c r="I133" s="53" t="s">
        <v>430</v>
      </c>
      <c r="J133">
        <f t="shared" ca="1" si="15"/>
        <v>18</v>
      </c>
      <c r="K133" s="53" t="s">
        <v>249</v>
      </c>
      <c r="L133">
        <f t="shared" ca="1" si="16"/>
        <v>353</v>
      </c>
      <c r="M133" t="s">
        <v>251</v>
      </c>
      <c r="N133" s="57">
        <f t="shared" si="14"/>
        <v>43796</v>
      </c>
      <c r="O133" s="53" t="s">
        <v>430</v>
      </c>
      <c r="P133">
        <f t="shared" ca="1" si="17"/>
        <v>14223580551</v>
      </c>
      <c r="Q133" t="s">
        <v>253</v>
      </c>
      <c r="AL133" s="57">
        <v>42701</v>
      </c>
      <c r="AO133" t="s">
        <v>245</v>
      </c>
      <c r="AP133" t="s">
        <v>1511</v>
      </c>
      <c r="AQ133" t="s">
        <v>865</v>
      </c>
      <c r="AR133">
        <v>99867</v>
      </c>
      <c r="AS133" t="s">
        <v>249</v>
      </c>
      <c r="AT133">
        <v>353377</v>
      </c>
      <c r="AU133" t="s">
        <v>253</v>
      </c>
    </row>
    <row r="134" spans="1:47" x14ac:dyDescent="0.25">
      <c r="A134" t="s">
        <v>245</v>
      </c>
      <c r="B134" t="s">
        <v>1184</v>
      </c>
      <c r="C134" t="s">
        <v>865</v>
      </c>
      <c r="D134">
        <v>99866</v>
      </c>
      <c r="E134" t="s">
        <v>251</v>
      </c>
      <c r="F134" t="s">
        <v>1318</v>
      </c>
      <c r="G134" s="53" t="s">
        <v>431</v>
      </c>
      <c r="H134" t="s">
        <v>1345</v>
      </c>
      <c r="I134" s="53" t="s">
        <v>430</v>
      </c>
      <c r="J134">
        <f t="shared" ca="1" si="15"/>
        <v>11</v>
      </c>
      <c r="K134" s="53" t="s">
        <v>249</v>
      </c>
      <c r="L134">
        <f t="shared" ca="1" si="16"/>
        <v>158</v>
      </c>
      <c r="M134" t="s">
        <v>251</v>
      </c>
      <c r="N134" s="57">
        <f t="shared" si="14"/>
        <v>43842</v>
      </c>
      <c r="O134" s="53" t="s">
        <v>430</v>
      </c>
      <c r="P134">
        <f t="shared" ca="1" si="17"/>
        <v>14223580588</v>
      </c>
      <c r="Q134" t="s">
        <v>253</v>
      </c>
      <c r="AL134" s="57">
        <v>42747</v>
      </c>
      <c r="AO134" t="s">
        <v>245</v>
      </c>
      <c r="AP134" t="s">
        <v>1511</v>
      </c>
      <c r="AQ134" t="s">
        <v>865</v>
      </c>
      <c r="AR134">
        <v>99866</v>
      </c>
      <c r="AS134" t="s">
        <v>249</v>
      </c>
      <c r="AT134">
        <v>364378</v>
      </c>
      <c r="AU134" t="s">
        <v>253</v>
      </c>
    </row>
    <row r="135" spans="1:47" x14ac:dyDescent="0.25">
      <c r="A135" t="s">
        <v>245</v>
      </c>
      <c r="B135" t="s">
        <v>1184</v>
      </c>
      <c r="C135" t="s">
        <v>865</v>
      </c>
      <c r="D135">
        <v>99865</v>
      </c>
      <c r="E135" t="s">
        <v>251</v>
      </c>
      <c r="F135" t="s">
        <v>1319</v>
      </c>
      <c r="G135" s="53" t="s">
        <v>431</v>
      </c>
      <c r="H135" t="s">
        <v>1346</v>
      </c>
      <c r="I135" s="53" t="s">
        <v>430</v>
      </c>
      <c r="J135">
        <f t="shared" ca="1" si="15"/>
        <v>7</v>
      </c>
      <c r="K135" s="53" t="s">
        <v>249</v>
      </c>
      <c r="L135">
        <f t="shared" ca="1" si="16"/>
        <v>431</v>
      </c>
      <c r="M135" t="s">
        <v>251</v>
      </c>
      <c r="N135" s="57">
        <f t="shared" si="14"/>
        <v>43888</v>
      </c>
      <c r="O135" s="53" t="s">
        <v>430</v>
      </c>
      <c r="P135">
        <f t="shared" ca="1" si="17"/>
        <v>14223580587</v>
      </c>
      <c r="Q135" t="s">
        <v>253</v>
      </c>
      <c r="AL135" s="57">
        <v>42793</v>
      </c>
      <c r="AO135" t="s">
        <v>245</v>
      </c>
      <c r="AP135" t="s">
        <v>1511</v>
      </c>
      <c r="AQ135" t="s">
        <v>865</v>
      </c>
      <c r="AR135">
        <v>99865</v>
      </c>
      <c r="AS135" t="s">
        <v>249</v>
      </c>
      <c r="AT135">
        <v>375379</v>
      </c>
      <c r="AU135" t="s">
        <v>253</v>
      </c>
    </row>
    <row r="136" spans="1:47" x14ac:dyDescent="0.25">
      <c r="A136" t="s">
        <v>245</v>
      </c>
      <c r="B136" t="s">
        <v>1184</v>
      </c>
      <c r="C136" t="s">
        <v>865</v>
      </c>
      <c r="D136">
        <v>99864</v>
      </c>
      <c r="E136" t="s">
        <v>251</v>
      </c>
      <c r="F136" t="s">
        <v>1320</v>
      </c>
      <c r="G136" s="53" t="s">
        <v>431</v>
      </c>
      <c r="H136" t="s">
        <v>1347</v>
      </c>
      <c r="I136" s="53" t="s">
        <v>430</v>
      </c>
      <c r="J136">
        <f t="shared" ca="1" si="15"/>
        <v>11</v>
      </c>
      <c r="K136" s="53" t="s">
        <v>249</v>
      </c>
      <c r="L136">
        <f t="shared" ca="1" si="16"/>
        <v>399</v>
      </c>
      <c r="M136" t="s">
        <v>251</v>
      </c>
      <c r="N136" s="57">
        <f t="shared" si="14"/>
        <v>43934</v>
      </c>
      <c r="O136" s="53" t="s">
        <v>430</v>
      </c>
      <c r="P136">
        <f t="shared" ca="1" si="17"/>
        <v>14223580562</v>
      </c>
      <c r="Q136" t="s">
        <v>253</v>
      </c>
      <c r="AL136" s="57">
        <v>42839</v>
      </c>
      <c r="AO136" t="s">
        <v>245</v>
      </c>
      <c r="AP136" t="s">
        <v>1511</v>
      </c>
      <c r="AQ136" t="s">
        <v>865</v>
      </c>
      <c r="AR136">
        <v>99864</v>
      </c>
      <c r="AS136" t="s">
        <v>249</v>
      </c>
      <c r="AT136">
        <v>386380</v>
      </c>
      <c r="AU136" t="s">
        <v>253</v>
      </c>
    </row>
    <row r="137" spans="1:47" x14ac:dyDescent="0.25">
      <c r="A137" t="s">
        <v>245</v>
      </c>
      <c r="B137" t="s">
        <v>1184</v>
      </c>
      <c r="C137" t="s">
        <v>865</v>
      </c>
      <c r="D137">
        <v>99863</v>
      </c>
      <c r="E137" t="s">
        <v>251</v>
      </c>
      <c r="F137" t="s">
        <v>1321</v>
      </c>
      <c r="G137" s="53" t="s">
        <v>431</v>
      </c>
      <c r="H137" t="s">
        <v>1350</v>
      </c>
      <c r="I137" s="53" t="s">
        <v>430</v>
      </c>
      <c r="J137">
        <f t="shared" ca="1" si="15"/>
        <v>15</v>
      </c>
      <c r="K137" s="53" t="s">
        <v>249</v>
      </c>
      <c r="L137">
        <f t="shared" ca="1" si="16"/>
        <v>210</v>
      </c>
      <c r="M137" t="s">
        <v>251</v>
      </c>
      <c r="N137" s="57">
        <f t="shared" si="14"/>
        <v>43980</v>
      </c>
      <c r="O137" s="53" t="s">
        <v>430</v>
      </c>
      <c r="P137">
        <f t="shared" ca="1" si="17"/>
        <v>14223580552</v>
      </c>
      <c r="Q137" t="s">
        <v>253</v>
      </c>
      <c r="AL137" s="57">
        <v>42885</v>
      </c>
      <c r="AO137" t="s">
        <v>245</v>
      </c>
      <c r="AP137" t="s">
        <v>1511</v>
      </c>
      <c r="AQ137" t="s">
        <v>865</v>
      </c>
      <c r="AR137">
        <v>99863</v>
      </c>
      <c r="AS137" t="s">
        <v>249</v>
      </c>
      <c r="AT137">
        <v>397381</v>
      </c>
      <c r="AU137" t="s">
        <v>253</v>
      </c>
    </row>
    <row r="138" spans="1:47" x14ac:dyDescent="0.25">
      <c r="A138" t="s">
        <v>245</v>
      </c>
      <c r="B138" t="s">
        <v>1184</v>
      </c>
      <c r="C138" t="s">
        <v>865</v>
      </c>
      <c r="D138">
        <v>99862</v>
      </c>
      <c r="E138" t="s">
        <v>251</v>
      </c>
      <c r="F138" t="s">
        <v>1322</v>
      </c>
      <c r="G138" s="53" t="s">
        <v>431</v>
      </c>
      <c r="H138" t="s">
        <v>1351</v>
      </c>
      <c r="I138" s="53" t="s">
        <v>430</v>
      </c>
      <c r="J138">
        <f t="shared" ca="1" si="15"/>
        <v>16</v>
      </c>
      <c r="K138" s="53" t="s">
        <v>249</v>
      </c>
      <c r="L138">
        <f t="shared" ca="1" si="16"/>
        <v>241</v>
      </c>
      <c r="M138" t="s">
        <v>251</v>
      </c>
      <c r="N138" s="57">
        <f t="shared" si="14"/>
        <v>44026</v>
      </c>
      <c r="O138" s="53" t="s">
        <v>430</v>
      </c>
      <c r="P138">
        <f t="shared" ca="1" si="17"/>
        <v>14223580598</v>
      </c>
      <c r="Q138" t="s">
        <v>253</v>
      </c>
      <c r="AL138" s="57">
        <v>42931</v>
      </c>
      <c r="AO138" t="s">
        <v>245</v>
      </c>
      <c r="AP138" t="s">
        <v>1511</v>
      </c>
      <c r="AQ138" t="s">
        <v>865</v>
      </c>
      <c r="AR138">
        <v>99862</v>
      </c>
      <c r="AS138" t="s">
        <v>249</v>
      </c>
      <c r="AT138">
        <v>408382</v>
      </c>
      <c r="AU138" t="s">
        <v>253</v>
      </c>
    </row>
    <row r="139" spans="1:47" x14ac:dyDescent="0.25">
      <c r="A139" t="s">
        <v>245</v>
      </c>
      <c r="B139" t="s">
        <v>1184</v>
      </c>
      <c r="C139" t="s">
        <v>865</v>
      </c>
      <c r="D139">
        <v>99861</v>
      </c>
      <c r="E139" t="s">
        <v>251</v>
      </c>
      <c r="F139" t="s">
        <v>1323</v>
      </c>
      <c r="G139" s="53" t="s">
        <v>431</v>
      </c>
      <c r="H139" t="s">
        <v>1352</v>
      </c>
      <c r="I139" s="53" t="s">
        <v>430</v>
      </c>
      <c r="J139">
        <f t="shared" ca="1" si="15"/>
        <v>21</v>
      </c>
      <c r="K139" s="53" t="s">
        <v>249</v>
      </c>
      <c r="L139">
        <f t="shared" ca="1" si="16"/>
        <v>456</v>
      </c>
      <c r="M139" t="s">
        <v>251</v>
      </c>
      <c r="N139" s="57">
        <f t="shared" si="14"/>
        <v>44072</v>
      </c>
      <c r="O139" s="53" t="s">
        <v>430</v>
      </c>
      <c r="P139">
        <f t="shared" ca="1" si="17"/>
        <v>14223580574</v>
      </c>
      <c r="Q139" t="s">
        <v>253</v>
      </c>
      <c r="AL139" s="57">
        <v>42977</v>
      </c>
      <c r="AO139" t="s">
        <v>245</v>
      </c>
      <c r="AP139" t="s">
        <v>1511</v>
      </c>
      <c r="AQ139" t="s">
        <v>865</v>
      </c>
      <c r="AR139">
        <v>99861</v>
      </c>
      <c r="AS139" t="s">
        <v>249</v>
      </c>
      <c r="AT139">
        <v>419383</v>
      </c>
      <c r="AU139" t="s">
        <v>253</v>
      </c>
    </row>
    <row r="140" spans="1:47" x14ac:dyDescent="0.25">
      <c r="A140" t="s">
        <v>245</v>
      </c>
      <c r="B140" t="s">
        <v>1184</v>
      </c>
      <c r="C140" t="s">
        <v>865</v>
      </c>
      <c r="D140">
        <v>99860</v>
      </c>
      <c r="E140" t="s">
        <v>251</v>
      </c>
      <c r="F140" t="s">
        <v>1324</v>
      </c>
      <c r="G140" s="53" t="s">
        <v>431</v>
      </c>
      <c r="H140" t="s">
        <v>1348</v>
      </c>
      <c r="I140" s="53" t="s">
        <v>430</v>
      </c>
      <c r="J140">
        <f t="shared" ca="1" si="15"/>
        <v>23</v>
      </c>
      <c r="K140" s="53" t="s">
        <v>249</v>
      </c>
      <c r="L140">
        <f t="shared" ca="1" si="16"/>
        <v>179</v>
      </c>
      <c r="M140" t="s">
        <v>251</v>
      </c>
      <c r="N140" s="57">
        <f t="shared" si="14"/>
        <v>43250</v>
      </c>
      <c r="O140" s="53" t="s">
        <v>430</v>
      </c>
      <c r="P140">
        <f t="shared" ca="1" si="17"/>
        <v>14223580594</v>
      </c>
      <c r="Q140" t="s">
        <v>253</v>
      </c>
      <c r="AL140" s="57">
        <v>42155</v>
      </c>
      <c r="AO140" t="s">
        <v>245</v>
      </c>
      <c r="AP140" t="s">
        <v>1511</v>
      </c>
      <c r="AQ140" t="s">
        <v>865</v>
      </c>
      <c r="AR140">
        <v>99860</v>
      </c>
      <c r="AS140" t="s">
        <v>249</v>
      </c>
      <c r="AT140">
        <v>430384</v>
      </c>
      <c r="AU140" t="s">
        <v>253</v>
      </c>
    </row>
    <row r="141" spans="1:47" x14ac:dyDescent="0.25">
      <c r="A141" t="s">
        <v>245</v>
      </c>
      <c r="B141" t="s">
        <v>1184</v>
      </c>
      <c r="C141" t="s">
        <v>865</v>
      </c>
      <c r="D141">
        <v>99859</v>
      </c>
      <c r="E141" t="s">
        <v>251</v>
      </c>
      <c r="F141" t="s">
        <v>1325</v>
      </c>
      <c r="G141" s="53" t="s">
        <v>431</v>
      </c>
      <c r="H141" t="s">
        <v>1349</v>
      </c>
      <c r="I141" s="53" t="s">
        <v>430</v>
      </c>
      <c r="J141">
        <f t="shared" ca="1" si="15"/>
        <v>24</v>
      </c>
      <c r="K141" s="53" t="s">
        <v>249</v>
      </c>
      <c r="L141">
        <f t="shared" ca="1" si="16"/>
        <v>58</v>
      </c>
      <c r="M141" t="s">
        <v>251</v>
      </c>
      <c r="N141" s="57">
        <f t="shared" si="14"/>
        <v>43234</v>
      </c>
      <c r="O141" s="53" t="s">
        <v>430</v>
      </c>
      <c r="P141">
        <f t="shared" ca="1" si="17"/>
        <v>14223580573</v>
      </c>
      <c r="Q141" t="s">
        <v>253</v>
      </c>
      <c r="AL141" s="57">
        <v>42139</v>
      </c>
      <c r="AO141" t="s">
        <v>245</v>
      </c>
      <c r="AP141" t="s">
        <v>1511</v>
      </c>
      <c r="AQ141" t="s">
        <v>865</v>
      </c>
      <c r="AR141">
        <v>99859</v>
      </c>
      <c r="AS141" t="s">
        <v>249</v>
      </c>
      <c r="AT141">
        <v>441385</v>
      </c>
      <c r="AU141" t="s">
        <v>253</v>
      </c>
    </row>
    <row r="142" spans="1:47" x14ac:dyDescent="0.25">
      <c r="A142" t="s">
        <v>245</v>
      </c>
      <c r="B142" t="s">
        <v>1184</v>
      </c>
      <c r="C142" t="s">
        <v>865</v>
      </c>
      <c r="D142">
        <v>99858</v>
      </c>
      <c r="E142" t="s">
        <v>251</v>
      </c>
      <c r="F142" t="s">
        <v>1326</v>
      </c>
      <c r="G142" s="53" t="s">
        <v>431</v>
      </c>
      <c r="H142" t="s">
        <v>1353</v>
      </c>
      <c r="I142" s="53" t="s">
        <v>430</v>
      </c>
      <c r="J142">
        <f t="shared" ca="1" si="15"/>
        <v>13</v>
      </c>
      <c r="K142" s="53" t="s">
        <v>249</v>
      </c>
      <c r="L142">
        <f t="shared" ca="1" si="16"/>
        <v>434</v>
      </c>
      <c r="M142" t="s">
        <v>251</v>
      </c>
      <c r="N142" s="57">
        <f t="shared" si="14"/>
        <v>43218</v>
      </c>
      <c r="O142" s="53" t="s">
        <v>430</v>
      </c>
      <c r="P142">
        <f t="shared" ca="1" si="17"/>
        <v>14223580586</v>
      </c>
      <c r="Q142" t="s">
        <v>253</v>
      </c>
      <c r="AL142" s="57">
        <v>42123</v>
      </c>
      <c r="AO142" t="s">
        <v>245</v>
      </c>
      <c r="AP142" t="s">
        <v>1511</v>
      </c>
      <c r="AQ142" t="s">
        <v>865</v>
      </c>
      <c r="AR142">
        <v>99858</v>
      </c>
      <c r="AS142" t="s">
        <v>249</v>
      </c>
      <c r="AT142">
        <v>452386</v>
      </c>
      <c r="AU142" t="s">
        <v>253</v>
      </c>
    </row>
    <row r="143" spans="1:47" x14ac:dyDescent="0.25">
      <c r="A143" t="s">
        <v>245</v>
      </c>
      <c r="B143" t="s">
        <v>1184</v>
      </c>
      <c r="C143" t="s">
        <v>865</v>
      </c>
      <c r="D143">
        <v>99857</v>
      </c>
      <c r="E143" t="s">
        <v>251</v>
      </c>
      <c r="F143" t="s">
        <v>1327</v>
      </c>
      <c r="G143" s="53" t="s">
        <v>431</v>
      </c>
      <c r="H143" t="s">
        <v>1354</v>
      </c>
      <c r="I143" s="53" t="s">
        <v>430</v>
      </c>
      <c r="J143">
        <f t="shared" ca="1" si="15"/>
        <v>10</v>
      </c>
      <c r="K143" s="53" t="s">
        <v>249</v>
      </c>
      <c r="L143">
        <f t="shared" ca="1" si="16"/>
        <v>365</v>
      </c>
      <c r="M143" t="s">
        <v>251</v>
      </c>
      <c r="N143" s="57">
        <f t="shared" si="14"/>
        <v>43202</v>
      </c>
      <c r="O143" s="53" t="s">
        <v>430</v>
      </c>
      <c r="P143">
        <f t="shared" ca="1" si="17"/>
        <v>14223580559</v>
      </c>
      <c r="Q143" t="s">
        <v>253</v>
      </c>
      <c r="AL143" s="57">
        <v>42107</v>
      </c>
      <c r="AO143" t="s">
        <v>245</v>
      </c>
      <c r="AP143" t="s">
        <v>1511</v>
      </c>
      <c r="AQ143" t="s">
        <v>865</v>
      </c>
      <c r="AR143">
        <v>99857</v>
      </c>
      <c r="AS143" t="s">
        <v>249</v>
      </c>
      <c r="AT143">
        <v>463387</v>
      </c>
      <c r="AU143" t="s">
        <v>253</v>
      </c>
    </row>
    <row r="144" spans="1:47" x14ac:dyDescent="0.25">
      <c r="A144" t="s">
        <v>245</v>
      </c>
      <c r="B144" t="s">
        <v>1184</v>
      </c>
      <c r="C144" t="s">
        <v>865</v>
      </c>
      <c r="D144">
        <v>99856</v>
      </c>
      <c r="E144" t="s">
        <v>251</v>
      </c>
      <c r="F144" t="s">
        <v>1328</v>
      </c>
      <c r="G144" s="53" t="s">
        <v>431</v>
      </c>
      <c r="H144" t="s">
        <v>1355</v>
      </c>
      <c r="I144" s="53" t="s">
        <v>430</v>
      </c>
      <c r="J144">
        <f t="shared" ca="1" si="15"/>
        <v>19</v>
      </c>
      <c r="K144" s="53" t="s">
        <v>249</v>
      </c>
      <c r="L144">
        <f t="shared" ca="1" si="16"/>
        <v>61</v>
      </c>
      <c r="M144" t="s">
        <v>251</v>
      </c>
      <c r="N144" s="57">
        <f t="shared" si="14"/>
        <v>43186</v>
      </c>
      <c r="O144" s="53" t="s">
        <v>430</v>
      </c>
      <c r="P144">
        <f t="shared" ca="1" si="17"/>
        <v>14223580552</v>
      </c>
      <c r="Q144" t="s">
        <v>253</v>
      </c>
      <c r="AL144" s="57">
        <v>42091</v>
      </c>
      <c r="AO144" t="s">
        <v>245</v>
      </c>
      <c r="AP144" t="s">
        <v>1511</v>
      </c>
      <c r="AQ144" t="s">
        <v>865</v>
      </c>
      <c r="AR144">
        <v>99856</v>
      </c>
      <c r="AS144" t="s">
        <v>249</v>
      </c>
      <c r="AT144">
        <v>474388</v>
      </c>
      <c r="AU144" t="s">
        <v>253</v>
      </c>
    </row>
    <row r="145" spans="1:47" x14ac:dyDescent="0.25">
      <c r="A145" t="s">
        <v>245</v>
      </c>
      <c r="B145" t="s">
        <v>1184</v>
      </c>
      <c r="C145" t="s">
        <v>865</v>
      </c>
      <c r="D145">
        <v>99855</v>
      </c>
      <c r="E145" t="s">
        <v>251</v>
      </c>
      <c r="F145" t="s">
        <v>1329</v>
      </c>
      <c r="G145" s="53" t="s">
        <v>431</v>
      </c>
      <c r="H145" t="s">
        <v>1356</v>
      </c>
      <c r="I145" s="53" t="s">
        <v>430</v>
      </c>
      <c r="J145">
        <f t="shared" ca="1" si="15"/>
        <v>5</v>
      </c>
      <c r="K145" s="53" t="s">
        <v>249</v>
      </c>
      <c r="L145">
        <f t="shared" ca="1" si="16"/>
        <v>171</v>
      </c>
      <c r="M145" t="s">
        <v>251</v>
      </c>
      <c r="N145" s="57">
        <f t="shared" si="14"/>
        <v>43170</v>
      </c>
      <c r="O145" s="53" t="s">
        <v>430</v>
      </c>
      <c r="P145">
        <f t="shared" ca="1" si="17"/>
        <v>14223580595</v>
      </c>
      <c r="Q145" t="s">
        <v>253</v>
      </c>
      <c r="AL145" s="57">
        <v>42075</v>
      </c>
      <c r="AO145" t="s">
        <v>245</v>
      </c>
      <c r="AP145" t="s">
        <v>1511</v>
      </c>
      <c r="AQ145" t="s">
        <v>865</v>
      </c>
      <c r="AR145">
        <v>99855</v>
      </c>
      <c r="AS145" t="s">
        <v>249</v>
      </c>
      <c r="AT145">
        <v>485389</v>
      </c>
      <c r="AU145" t="s">
        <v>253</v>
      </c>
    </row>
    <row r="146" spans="1:47" x14ac:dyDescent="0.25">
      <c r="A146" t="s">
        <v>245</v>
      </c>
      <c r="B146" t="s">
        <v>1184</v>
      </c>
      <c r="C146" t="s">
        <v>865</v>
      </c>
      <c r="D146">
        <v>99854</v>
      </c>
      <c r="E146" t="s">
        <v>251</v>
      </c>
      <c r="F146" t="s">
        <v>1330</v>
      </c>
      <c r="G146" s="53" t="s">
        <v>431</v>
      </c>
      <c r="H146" t="s">
        <v>1357</v>
      </c>
      <c r="I146" s="53" t="s">
        <v>430</v>
      </c>
      <c r="J146">
        <f t="shared" ca="1" si="15"/>
        <v>21</v>
      </c>
      <c r="K146" s="53" t="s">
        <v>249</v>
      </c>
      <c r="L146">
        <f t="shared" ca="1" si="16"/>
        <v>480</v>
      </c>
      <c r="M146" t="s">
        <v>251</v>
      </c>
      <c r="N146" s="57">
        <f t="shared" si="14"/>
        <v>43154</v>
      </c>
      <c r="O146" s="53" t="s">
        <v>430</v>
      </c>
      <c r="P146">
        <f t="shared" ca="1" si="17"/>
        <v>14223580564</v>
      </c>
      <c r="Q146" t="s">
        <v>253</v>
      </c>
      <c r="AL146" s="57">
        <v>42059</v>
      </c>
      <c r="AO146" t="s">
        <v>245</v>
      </c>
      <c r="AP146" t="s">
        <v>1511</v>
      </c>
      <c r="AQ146" t="s">
        <v>865</v>
      </c>
      <c r="AR146">
        <v>99854</v>
      </c>
      <c r="AS146" t="s">
        <v>249</v>
      </c>
      <c r="AT146">
        <v>496390</v>
      </c>
      <c r="AU146" t="s">
        <v>253</v>
      </c>
    </row>
    <row r="147" spans="1:47" x14ac:dyDescent="0.25">
      <c r="A147" t="s">
        <v>245</v>
      </c>
      <c r="B147" t="s">
        <v>1184</v>
      </c>
      <c r="C147" t="s">
        <v>865</v>
      </c>
      <c r="D147">
        <v>99853</v>
      </c>
      <c r="E147" t="s">
        <v>251</v>
      </c>
      <c r="F147" t="s">
        <v>1331</v>
      </c>
      <c r="G147" s="53" t="s">
        <v>431</v>
      </c>
      <c r="H147" t="s">
        <v>1358</v>
      </c>
      <c r="I147" s="53" t="s">
        <v>430</v>
      </c>
      <c r="J147">
        <f t="shared" ca="1" si="15"/>
        <v>16</v>
      </c>
      <c r="K147" s="53" t="s">
        <v>249</v>
      </c>
      <c r="L147">
        <f t="shared" ca="1" si="16"/>
        <v>134</v>
      </c>
      <c r="M147" t="s">
        <v>251</v>
      </c>
      <c r="N147" s="57">
        <f t="shared" si="14"/>
        <v>43138</v>
      </c>
      <c r="O147" s="53" t="s">
        <v>430</v>
      </c>
      <c r="P147">
        <f t="shared" ca="1" si="17"/>
        <v>14223580583</v>
      </c>
      <c r="Q147" t="s">
        <v>253</v>
      </c>
      <c r="AL147" s="57">
        <v>42043</v>
      </c>
      <c r="AO147" t="s">
        <v>245</v>
      </c>
      <c r="AP147" t="s">
        <v>1511</v>
      </c>
      <c r="AQ147" t="s">
        <v>865</v>
      </c>
      <c r="AR147">
        <v>99853</v>
      </c>
      <c r="AS147" t="s">
        <v>249</v>
      </c>
      <c r="AT147">
        <v>507391</v>
      </c>
      <c r="AU147" t="s">
        <v>253</v>
      </c>
    </row>
    <row r="148" spans="1:47" x14ac:dyDescent="0.25">
      <c r="A148" t="s">
        <v>245</v>
      </c>
      <c r="B148" t="s">
        <v>1184</v>
      </c>
      <c r="C148" t="s">
        <v>865</v>
      </c>
      <c r="D148">
        <v>99852</v>
      </c>
      <c r="E148" t="s">
        <v>251</v>
      </c>
      <c r="F148" t="s">
        <v>1332</v>
      </c>
      <c r="G148" s="53" t="s">
        <v>431</v>
      </c>
      <c r="H148" t="s">
        <v>1359</v>
      </c>
      <c r="I148" s="53" t="s">
        <v>430</v>
      </c>
      <c r="J148">
        <f t="shared" ca="1" si="15"/>
        <v>6</v>
      </c>
      <c r="K148" s="53" t="s">
        <v>249</v>
      </c>
      <c r="L148">
        <f t="shared" ca="1" si="16"/>
        <v>159</v>
      </c>
      <c r="M148" t="s">
        <v>251</v>
      </c>
      <c r="N148" s="57">
        <f t="shared" si="14"/>
        <v>43122</v>
      </c>
      <c r="O148" s="53" t="s">
        <v>430</v>
      </c>
      <c r="P148">
        <f t="shared" ca="1" si="17"/>
        <v>14223580551</v>
      </c>
      <c r="Q148" t="s">
        <v>253</v>
      </c>
      <c r="AL148" s="57">
        <v>42027</v>
      </c>
      <c r="AO148" t="s">
        <v>245</v>
      </c>
      <c r="AP148" t="s">
        <v>1511</v>
      </c>
      <c r="AQ148" t="s">
        <v>865</v>
      </c>
      <c r="AR148">
        <v>99852</v>
      </c>
      <c r="AS148" t="s">
        <v>249</v>
      </c>
      <c r="AT148">
        <v>518392</v>
      </c>
      <c r="AU148" t="s">
        <v>253</v>
      </c>
    </row>
    <row r="149" spans="1:47" x14ac:dyDescent="0.25">
      <c r="A149" t="s">
        <v>245</v>
      </c>
      <c r="B149" t="s">
        <v>1184</v>
      </c>
      <c r="C149" t="s">
        <v>865</v>
      </c>
      <c r="D149">
        <v>99851</v>
      </c>
      <c r="E149" t="s">
        <v>251</v>
      </c>
      <c r="F149" t="s">
        <v>1333</v>
      </c>
      <c r="G149" s="53" t="s">
        <v>431</v>
      </c>
      <c r="H149" t="s">
        <v>1360</v>
      </c>
      <c r="I149" s="53" t="s">
        <v>430</v>
      </c>
      <c r="J149">
        <f t="shared" ca="1" si="15"/>
        <v>14</v>
      </c>
      <c r="K149" s="53" t="s">
        <v>249</v>
      </c>
      <c r="L149">
        <f t="shared" ca="1" si="16"/>
        <v>366</v>
      </c>
      <c r="M149" t="s">
        <v>251</v>
      </c>
      <c r="N149" s="57">
        <f t="shared" si="14"/>
        <v>43106</v>
      </c>
      <c r="O149" s="53" t="s">
        <v>430</v>
      </c>
      <c r="P149">
        <f t="shared" ca="1" si="17"/>
        <v>14223580578</v>
      </c>
      <c r="Q149" t="s">
        <v>253</v>
      </c>
      <c r="AL149" s="57">
        <v>42011</v>
      </c>
      <c r="AO149" t="s">
        <v>245</v>
      </c>
      <c r="AP149" t="s">
        <v>1511</v>
      </c>
      <c r="AQ149" t="s">
        <v>865</v>
      </c>
      <c r="AR149">
        <v>99851</v>
      </c>
      <c r="AS149" t="s">
        <v>249</v>
      </c>
      <c r="AT149">
        <v>529393</v>
      </c>
      <c r="AU149" t="s">
        <v>253</v>
      </c>
    </row>
    <row r="150" spans="1:47" x14ac:dyDescent="0.25">
      <c r="A150" t="s">
        <v>245</v>
      </c>
      <c r="B150" t="s">
        <v>1184</v>
      </c>
      <c r="C150" t="s">
        <v>865</v>
      </c>
      <c r="D150">
        <v>99850</v>
      </c>
      <c r="E150" t="s">
        <v>251</v>
      </c>
      <c r="F150" t="s">
        <v>1334</v>
      </c>
      <c r="G150" s="53" t="s">
        <v>431</v>
      </c>
      <c r="H150" t="s">
        <v>1361</v>
      </c>
      <c r="I150" s="53" t="s">
        <v>430</v>
      </c>
      <c r="J150">
        <f t="shared" ca="1" si="15"/>
        <v>5</v>
      </c>
      <c r="K150" s="53" t="s">
        <v>249</v>
      </c>
      <c r="L150">
        <f t="shared" ca="1" si="16"/>
        <v>216</v>
      </c>
      <c r="M150" t="s">
        <v>251</v>
      </c>
      <c r="N150" s="57">
        <f t="shared" si="14"/>
        <v>43090</v>
      </c>
      <c r="O150" s="53" t="s">
        <v>430</v>
      </c>
      <c r="P150">
        <f t="shared" ca="1" si="17"/>
        <v>14223580584</v>
      </c>
      <c r="Q150" t="s">
        <v>253</v>
      </c>
      <c r="AL150" s="57">
        <v>41995</v>
      </c>
      <c r="AO150" t="s">
        <v>245</v>
      </c>
      <c r="AP150" t="s">
        <v>1511</v>
      </c>
      <c r="AQ150" t="s">
        <v>865</v>
      </c>
      <c r="AR150">
        <v>99850</v>
      </c>
      <c r="AS150" t="s">
        <v>249</v>
      </c>
      <c r="AT150">
        <v>540394</v>
      </c>
      <c r="AU150" t="s">
        <v>253</v>
      </c>
    </row>
    <row r="151" spans="1:47" x14ac:dyDescent="0.25">
      <c r="A151" t="s">
        <v>245</v>
      </c>
      <c r="B151" t="s">
        <v>1184</v>
      </c>
      <c r="C151" t="s">
        <v>865</v>
      </c>
      <c r="D151">
        <v>99849</v>
      </c>
      <c r="E151" t="s">
        <v>251</v>
      </c>
      <c r="F151" t="s">
        <v>1284</v>
      </c>
      <c r="G151" s="53" t="s">
        <v>431</v>
      </c>
      <c r="H151" t="s">
        <v>1349</v>
      </c>
      <c r="I151" s="53" t="s">
        <v>430</v>
      </c>
      <c r="J151">
        <f t="shared" ca="1" si="15"/>
        <v>16</v>
      </c>
      <c r="K151" s="53" t="s">
        <v>249</v>
      </c>
      <c r="L151">
        <f t="shared" ca="1" si="16"/>
        <v>291</v>
      </c>
      <c r="M151" t="s">
        <v>251</v>
      </c>
      <c r="N151" s="57">
        <f t="shared" si="14"/>
        <v>43566</v>
      </c>
      <c r="O151" s="53" t="s">
        <v>430</v>
      </c>
      <c r="P151">
        <f t="shared" ca="1" si="17"/>
        <v>14223580563</v>
      </c>
      <c r="Q151" t="s">
        <v>253</v>
      </c>
      <c r="AL151" s="57">
        <v>42471</v>
      </c>
      <c r="AO151" t="s">
        <v>245</v>
      </c>
      <c r="AP151" t="s">
        <v>1511</v>
      </c>
      <c r="AQ151" t="s">
        <v>865</v>
      </c>
      <c r="AR151">
        <v>99849</v>
      </c>
      <c r="AS151" t="s">
        <v>249</v>
      </c>
      <c r="AT151">
        <v>551395</v>
      </c>
      <c r="AU151" t="s">
        <v>253</v>
      </c>
    </row>
    <row r="152" spans="1:47" x14ac:dyDescent="0.25">
      <c r="A152" t="s">
        <v>245</v>
      </c>
      <c r="B152" t="s">
        <v>1184</v>
      </c>
      <c r="C152" t="s">
        <v>865</v>
      </c>
      <c r="D152">
        <v>99848</v>
      </c>
      <c r="E152" t="s">
        <v>251</v>
      </c>
      <c r="F152" t="s">
        <v>1285</v>
      </c>
      <c r="G152" s="53" t="s">
        <v>431</v>
      </c>
      <c r="H152" t="s">
        <v>1353</v>
      </c>
      <c r="I152" s="53" t="s">
        <v>430</v>
      </c>
      <c r="J152">
        <f t="shared" ca="1" si="15"/>
        <v>4</v>
      </c>
      <c r="K152" s="53" t="s">
        <v>249</v>
      </c>
      <c r="L152">
        <f t="shared" ca="1" si="16"/>
        <v>279</v>
      </c>
      <c r="M152" t="s">
        <v>251</v>
      </c>
      <c r="N152" s="57">
        <f t="shared" si="14"/>
        <v>43612</v>
      </c>
      <c r="O152" s="53" t="s">
        <v>430</v>
      </c>
      <c r="P152">
        <f t="shared" ca="1" si="17"/>
        <v>14223580554</v>
      </c>
      <c r="Q152" t="s">
        <v>253</v>
      </c>
      <c r="AL152" s="57">
        <v>42517</v>
      </c>
      <c r="AO152" t="s">
        <v>245</v>
      </c>
      <c r="AP152" t="s">
        <v>1511</v>
      </c>
      <c r="AQ152" t="s">
        <v>865</v>
      </c>
      <c r="AR152">
        <v>99848</v>
      </c>
      <c r="AS152" t="s">
        <v>249</v>
      </c>
      <c r="AT152">
        <v>562396</v>
      </c>
      <c r="AU152" t="s">
        <v>253</v>
      </c>
    </row>
    <row r="153" spans="1:47" x14ac:dyDescent="0.25">
      <c r="A153" t="s">
        <v>245</v>
      </c>
      <c r="B153" t="s">
        <v>1184</v>
      </c>
      <c r="C153" t="s">
        <v>865</v>
      </c>
      <c r="D153">
        <v>99847</v>
      </c>
      <c r="E153" t="s">
        <v>251</v>
      </c>
      <c r="F153" t="s">
        <v>1286</v>
      </c>
      <c r="G153" s="53" t="s">
        <v>431</v>
      </c>
      <c r="H153" t="s">
        <v>1354</v>
      </c>
      <c r="I153" s="53" t="s">
        <v>430</v>
      </c>
      <c r="J153">
        <f t="shared" ca="1" si="15"/>
        <v>16</v>
      </c>
      <c r="K153" s="53" t="s">
        <v>249</v>
      </c>
      <c r="L153">
        <f t="shared" ca="1" si="16"/>
        <v>102</v>
      </c>
      <c r="M153" t="s">
        <v>251</v>
      </c>
      <c r="N153" s="57">
        <f t="shared" si="14"/>
        <v>43658</v>
      </c>
      <c r="O153" s="53" t="s">
        <v>430</v>
      </c>
      <c r="P153">
        <f t="shared" ca="1" si="17"/>
        <v>14223580562</v>
      </c>
      <c r="Q153" t="s">
        <v>253</v>
      </c>
      <c r="AL153" s="57">
        <v>42563</v>
      </c>
      <c r="AO153" t="s">
        <v>245</v>
      </c>
      <c r="AP153" t="s">
        <v>1511</v>
      </c>
      <c r="AQ153" t="s">
        <v>865</v>
      </c>
      <c r="AR153">
        <v>99847</v>
      </c>
      <c r="AS153" t="s">
        <v>249</v>
      </c>
      <c r="AT153">
        <v>573397</v>
      </c>
      <c r="AU153" t="s">
        <v>253</v>
      </c>
    </row>
    <row r="154" spans="1:47" x14ac:dyDescent="0.25">
      <c r="A154" t="s">
        <v>245</v>
      </c>
      <c r="B154" t="s">
        <v>1184</v>
      </c>
      <c r="C154" t="s">
        <v>865</v>
      </c>
      <c r="D154">
        <v>99846</v>
      </c>
      <c r="E154" t="s">
        <v>251</v>
      </c>
      <c r="F154" t="s">
        <v>1287</v>
      </c>
      <c r="G154" s="53" t="s">
        <v>431</v>
      </c>
      <c r="H154" t="s">
        <v>1355</v>
      </c>
      <c r="I154" s="53" t="s">
        <v>430</v>
      </c>
      <c r="J154">
        <f t="shared" ca="1" si="15"/>
        <v>3</v>
      </c>
      <c r="K154" s="53" t="s">
        <v>249</v>
      </c>
      <c r="L154">
        <f t="shared" ca="1" si="16"/>
        <v>143</v>
      </c>
      <c r="M154" t="s">
        <v>251</v>
      </c>
      <c r="N154" s="57">
        <f t="shared" si="14"/>
        <v>43704</v>
      </c>
      <c r="O154" s="53" t="s">
        <v>430</v>
      </c>
      <c r="P154">
        <f t="shared" ca="1" si="17"/>
        <v>14223580555</v>
      </c>
      <c r="Q154" t="s">
        <v>253</v>
      </c>
      <c r="AL154" s="57">
        <v>42609</v>
      </c>
      <c r="AO154" t="s">
        <v>245</v>
      </c>
      <c r="AP154" t="s">
        <v>1511</v>
      </c>
      <c r="AQ154" t="s">
        <v>865</v>
      </c>
      <c r="AR154">
        <v>99846</v>
      </c>
      <c r="AS154" t="s">
        <v>249</v>
      </c>
      <c r="AT154">
        <v>584398</v>
      </c>
      <c r="AU154" t="s">
        <v>253</v>
      </c>
    </row>
    <row r="155" spans="1:47" x14ac:dyDescent="0.25">
      <c r="A155" t="s">
        <v>245</v>
      </c>
      <c r="B155" t="s">
        <v>1184</v>
      </c>
      <c r="C155" t="s">
        <v>865</v>
      </c>
      <c r="D155">
        <v>99845</v>
      </c>
      <c r="E155" t="s">
        <v>251</v>
      </c>
      <c r="F155" t="s">
        <v>1288</v>
      </c>
      <c r="G155" s="53" t="s">
        <v>431</v>
      </c>
      <c r="H155" t="s">
        <v>1356</v>
      </c>
      <c r="I155" s="53" t="s">
        <v>430</v>
      </c>
      <c r="J155">
        <f t="shared" ca="1" si="15"/>
        <v>22</v>
      </c>
      <c r="K155" s="53" t="s">
        <v>249</v>
      </c>
      <c r="L155">
        <f t="shared" ca="1" si="16"/>
        <v>201</v>
      </c>
      <c r="M155" t="s">
        <v>251</v>
      </c>
      <c r="N155" s="57">
        <f t="shared" si="14"/>
        <v>43750</v>
      </c>
      <c r="O155" s="53" t="s">
        <v>430</v>
      </c>
      <c r="P155">
        <f t="shared" ca="1" si="17"/>
        <v>14223580558</v>
      </c>
      <c r="Q155" t="s">
        <v>253</v>
      </c>
      <c r="AL155" s="57">
        <v>42655</v>
      </c>
      <c r="AO155" t="s">
        <v>245</v>
      </c>
      <c r="AP155" t="s">
        <v>1511</v>
      </c>
      <c r="AQ155" t="s">
        <v>865</v>
      </c>
      <c r="AR155">
        <v>99845</v>
      </c>
      <c r="AS155" t="s">
        <v>249</v>
      </c>
      <c r="AT155">
        <v>595399</v>
      </c>
      <c r="AU155" t="s">
        <v>253</v>
      </c>
    </row>
    <row r="156" spans="1:47" x14ac:dyDescent="0.25">
      <c r="A156" t="s">
        <v>245</v>
      </c>
      <c r="B156" t="s">
        <v>1184</v>
      </c>
      <c r="C156" t="s">
        <v>865</v>
      </c>
      <c r="D156">
        <v>99844</v>
      </c>
      <c r="E156" t="s">
        <v>251</v>
      </c>
      <c r="F156" t="s">
        <v>1289</v>
      </c>
      <c r="G156" s="53" t="s">
        <v>431</v>
      </c>
      <c r="H156" t="s">
        <v>1357</v>
      </c>
      <c r="I156" s="53" t="s">
        <v>430</v>
      </c>
      <c r="J156">
        <f t="shared" ca="1" si="15"/>
        <v>8</v>
      </c>
      <c r="K156" s="53" t="s">
        <v>249</v>
      </c>
      <c r="L156">
        <f t="shared" ca="1" si="16"/>
        <v>64</v>
      </c>
      <c r="M156" t="s">
        <v>251</v>
      </c>
      <c r="N156" s="57">
        <f t="shared" si="14"/>
        <v>43796</v>
      </c>
      <c r="O156" s="53" t="s">
        <v>430</v>
      </c>
      <c r="P156">
        <f t="shared" ca="1" si="17"/>
        <v>14223580574</v>
      </c>
      <c r="Q156" t="s">
        <v>253</v>
      </c>
      <c r="AL156" s="57">
        <v>42701</v>
      </c>
      <c r="AO156" t="s">
        <v>245</v>
      </c>
      <c r="AP156" t="s">
        <v>1511</v>
      </c>
      <c r="AQ156" t="s">
        <v>865</v>
      </c>
      <c r="AR156">
        <v>99844</v>
      </c>
      <c r="AS156" t="s">
        <v>249</v>
      </c>
      <c r="AT156">
        <v>606400</v>
      </c>
      <c r="AU156" t="s">
        <v>253</v>
      </c>
    </row>
    <row r="157" spans="1:47" x14ac:dyDescent="0.25">
      <c r="A157" t="s">
        <v>245</v>
      </c>
      <c r="B157" t="s">
        <v>1184</v>
      </c>
      <c r="C157" t="s">
        <v>865</v>
      </c>
      <c r="D157">
        <v>99843</v>
      </c>
      <c r="E157" t="s">
        <v>251</v>
      </c>
      <c r="F157" t="s">
        <v>1290</v>
      </c>
      <c r="G157" s="53" t="s">
        <v>431</v>
      </c>
      <c r="H157" t="s">
        <v>1358</v>
      </c>
      <c r="I157" s="53" t="s">
        <v>430</v>
      </c>
      <c r="J157">
        <f t="shared" ca="1" si="15"/>
        <v>13</v>
      </c>
      <c r="K157" s="53" t="s">
        <v>249</v>
      </c>
      <c r="L157">
        <f t="shared" ca="1" si="16"/>
        <v>229</v>
      </c>
      <c r="M157" t="s">
        <v>251</v>
      </c>
      <c r="N157" s="57">
        <f t="shared" si="14"/>
        <v>43842</v>
      </c>
      <c r="O157" s="53" t="s">
        <v>430</v>
      </c>
      <c r="P157">
        <f t="shared" ca="1" si="17"/>
        <v>14223580593</v>
      </c>
      <c r="Q157" t="s">
        <v>253</v>
      </c>
      <c r="AL157" s="57">
        <v>42747</v>
      </c>
      <c r="AO157" t="s">
        <v>245</v>
      </c>
      <c r="AP157" t="s">
        <v>1511</v>
      </c>
      <c r="AQ157" t="s">
        <v>865</v>
      </c>
      <c r="AR157">
        <v>99843</v>
      </c>
      <c r="AS157" t="s">
        <v>249</v>
      </c>
      <c r="AT157">
        <v>617401</v>
      </c>
      <c r="AU157" t="s">
        <v>253</v>
      </c>
    </row>
    <row r="158" spans="1:47" x14ac:dyDescent="0.25">
      <c r="A158" t="s">
        <v>245</v>
      </c>
      <c r="B158" t="s">
        <v>1184</v>
      </c>
      <c r="C158" t="s">
        <v>865</v>
      </c>
      <c r="D158">
        <v>99842</v>
      </c>
      <c r="E158" t="s">
        <v>251</v>
      </c>
      <c r="F158" t="s">
        <v>1291</v>
      </c>
      <c r="G158" s="53" t="s">
        <v>431</v>
      </c>
      <c r="H158" t="s">
        <v>1359</v>
      </c>
      <c r="I158" s="53" t="s">
        <v>430</v>
      </c>
      <c r="J158">
        <f t="shared" ca="1" si="15"/>
        <v>7</v>
      </c>
      <c r="K158" s="53" t="s">
        <v>249</v>
      </c>
      <c r="L158">
        <f t="shared" ca="1" si="16"/>
        <v>460</v>
      </c>
      <c r="M158" t="s">
        <v>251</v>
      </c>
      <c r="N158" s="57">
        <f t="shared" si="14"/>
        <v>43888</v>
      </c>
      <c r="O158" s="53" t="s">
        <v>430</v>
      </c>
      <c r="P158">
        <f t="shared" ca="1" si="17"/>
        <v>14223580577</v>
      </c>
      <c r="Q158" t="s">
        <v>253</v>
      </c>
      <c r="AL158" s="57">
        <v>42793</v>
      </c>
      <c r="AO158" t="s">
        <v>245</v>
      </c>
      <c r="AP158" t="s">
        <v>1511</v>
      </c>
      <c r="AQ158" t="s">
        <v>865</v>
      </c>
      <c r="AR158">
        <v>99842</v>
      </c>
      <c r="AS158" t="s">
        <v>249</v>
      </c>
      <c r="AT158">
        <v>628402</v>
      </c>
      <c r="AU158" t="s">
        <v>253</v>
      </c>
    </row>
    <row r="159" spans="1:47" x14ac:dyDescent="0.25">
      <c r="A159" t="s">
        <v>245</v>
      </c>
      <c r="B159" t="s">
        <v>1184</v>
      </c>
      <c r="C159" t="s">
        <v>865</v>
      </c>
      <c r="D159">
        <v>99841</v>
      </c>
      <c r="E159" t="s">
        <v>251</v>
      </c>
      <c r="F159" t="s">
        <v>1292</v>
      </c>
      <c r="G159" s="53" t="s">
        <v>431</v>
      </c>
      <c r="H159" t="s">
        <v>1360</v>
      </c>
      <c r="I159" s="53" t="s">
        <v>430</v>
      </c>
      <c r="J159">
        <f t="shared" ca="1" si="15"/>
        <v>23</v>
      </c>
      <c r="K159" s="53" t="s">
        <v>249</v>
      </c>
      <c r="L159">
        <f t="shared" ca="1" si="16"/>
        <v>178</v>
      </c>
      <c r="M159" t="s">
        <v>251</v>
      </c>
      <c r="N159" s="57">
        <f t="shared" si="14"/>
        <v>43934</v>
      </c>
      <c r="O159" s="53" t="s">
        <v>430</v>
      </c>
      <c r="P159">
        <f t="shared" ca="1" si="17"/>
        <v>14223580580</v>
      </c>
      <c r="Q159" t="s">
        <v>253</v>
      </c>
      <c r="AL159" s="57">
        <v>42839</v>
      </c>
      <c r="AO159" t="s">
        <v>245</v>
      </c>
      <c r="AP159" t="s">
        <v>1511</v>
      </c>
      <c r="AQ159" t="s">
        <v>865</v>
      </c>
      <c r="AR159">
        <v>99841</v>
      </c>
      <c r="AS159" t="s">
        <v>249</v>
      </c>
      <c r="AT159">
        <v>639403</v>
      </c>
      <c r="AU159" t="s">
        <v>253</v>
      </c>
    </row>
    <row r="160" spans="1:47" x14ac:dyDescent="0.25">
      <c r="A160" t="s">
        <v>245</v>
      </c>
      <c r="B160" t="s">
        <v>1184</v>
      </c>
      <c r="C160" t="s">
        <v>865</v>
      </c>
      <c r="D160">
        <v>99840</v>
      </c>
      <c r="E160" t="s">
        <v>251</v>
      </c>
      <c r="F160" t="s">
        <v>1293</v>
      </c>
      <c r="G160" s="53" t="s">
        <v>431</v>
      </c>
      <c r="H160" t="s">
        <v>1361</v>
      </c>
      <c r="I160" s="53" t="s">
        <v>430</v>
      </c>
      <c r="J160">
        <f t="shared" ca="1" si="15"/>
        <v>7</v>
      </c>
      <c r="K160" s="53" t="s">
        <v>249</v>
      </c>
      <c r="L160">
        <f t="shared" ca="1" si="16"/>
        <v>299</v>
      </c>
      <c r="M160" t="s">
        <v>251</v>
      </c>
      <c r="N160" s="57">
        <f t="shared" si="14"/>
        <v>43980</v>
      </c>
      <c r="O160" s="53" t="s">
        <v>430</v>
      </c>
      <c r="P160">
        <f t="shared" ca="1" si="17"/>
        <v>14223580575</v>
      </c>
      <c r="Q160" t="s">
        <v>253</v>
      </c>
      <c r="AL160" s="57">
        <v>42885</v>
      </c>
      <c r="AO160" t="s">
        <v>245</v>
      </c>
      <c r="AP160" t="s">
        <v>1511</v>
      </c>
      <c r="AQ160" t="s">
        <v>865</v>
      </c>
      <c r="AR160">
        <v>99840</v>
      </c>
      <c r="AS160" t="s">
        <v>249</v>
      </c>
      <c r="AT160">
        <v>650404</v>
      </c>
      <c r="AU160" t="s">
        <v>253</v>
      </c>
    </row>
    <row r="161" spans="1:47" x14ac:dyDescent="0.25">
      <c r="A161" t="s">
        <v>245</v>
      </c>
      <c r="B161" t="s">
        <v>1184</v>
      </c>
      <c r="C161" t="s">
        <v>865</v>
      </c>
      <c r="D161">
        <v>99839</v>
      </c>
      <c r="E161" t="s">
        <v>251</v>
      </c>
      <c r="F161" t="s">
        <v>1294</v>
      </c>
      <c r="G161" s="53" t="s">
        <v>431</v>
      </c>
      <c r="H161" t="s">
        <v>1362</v>
      </c>
      <c r="I161" s="53" t="s">
        <v>430</v>
      </c>
      <c r="J161">
        <f t="shared" ca="1" si="15"/>
        <v>8</v>
      </c>
      <c r="K161" s="53" t="s">
        <v>249</v>
      </c>
      <c r="L161">
        <f t="shared" ca="1" si="16"/>
        <v>370</v>
      </c>
      <c r="M161" t="s">
        <v>251</v>
      </c>
      <c r="N161" s="57">
        <f t="shared" ref="N161:N192" si="18">AL161+3*365</f>
        <v>44026</v>
      </c>
      <c r="O161" s="53" t="s">
        <v>430</v>
      </c>
      <c r="P161">
        <f t="shared" ca="1" si="17"/>
        <v>14223580576</v>
      </c>
      <c r="Q161" t="s">
        <v>253</v>
      </c>
      <c r="AL161" s="57">
        <v>42931</v>
      </c>
      <c r="AO161" t="s">
        <v>245</v>
      </c>
      <c r="AP161" t="s">
        <v>1511</v>
      </c>
      <c r="AQ161" t="s">
        <v>865</v>
      </c>
      <c r="AR161">
        <v>99839</v>
      </c>
      <c r="AS161" t="s">
        <v>249</v>
      </c>
      <c r="AT161">
        <v>661405</v>
      </c>
      <c r="AU161" t="s">
        <v>253</v>
      </c>
    </row>
    <row r="162" spans="1:47" x14ac:dyDescent="0.25">
      <c r="A162" t="s">
        <v>245</v>
      </c>
      <c r="B162" t="s">
        <v>1184</v>
      </c>
      <c r="C162" t="s">
        <v>865</v>
      </c>
      <c r="D162">
        <v>99838</v>
      </c>
      <c r="E162" t="s">
        <v>251</v>
      </c>
      <c r="F162" t="s">
        <v>1295</v>
      </c>
      <c r="G162" s="53" t="s">
        <v>431</v>
      </c>
      <c r="H162" t="s">
        <v>1363</v>
      </c>
      <c r="I162" s="53" t="s">
        <v>430</v>
      </c>
      <c r="J162">
        <f t="shared" ca="1" si="15"/>
        <v>17</v>
      </c>
      <c r="K162" s="53" t="s">
        <v>249</v>
      </c>
      <c r="L162">
        <f t="shared" ca="1" si="16"/>
        <v>365</v>
      </c>
      <c r="M162" t="s">
        <v>251</v>
      </c>
      <c r="N162" s="57">
        <f t="shared" si="18"/>
        <v>44072</v>
      </c>
      <c r="O162" s="53" t="s">
        <v>430</v>
      </c>
      <c r="P162">
        <f t="shared" ca="1" si="17"/>
        <v>14223580587</v>
      </c>
      <c r="Q162" t="s">
        <v>253</v>
      </c>
      <c r="AL162" s="57">
        <v>42977</v>
      </c>
      <c r="AO162" t="s">
        <v>245</v>
      </c>
      <c r="AP162" t="s">
        <v>1511</v>
      </c>
      <c r="AQ162" t="s">
        <v>865</v>
      </c>
      <c r="AR162">
        <v>99838</v>
      </c>
      <c r="AS162" t="s">
        <v>249</v>
      </c>
      <c r="AT162">
        <v>672406</v>
      </c>
      <c r="AU162" t="s">
        <v>253</v>
      </c>
    </row>
    <row r="163" spans="1:47" x14ac:dyDescent="0.25">
      <c r="A163" t="s">
        <v>245</v>
      </c>
      <c r="B163" t="s">
        <v>1184</v>
      </c>
      <c r="C163" t="s">
        <v>865</v>
      </c>
      <c r="D163">
        <v>99837</v>
      </c>
      <c r="E163" t="s">
        <v>251</v>
      </c>
      <c r="F163" t="s">
        <v>1296</v>
      </c>
      <c r="G163" s="53" t="s">
        <v>431</v>
      </c>
      <c r="H163" t="s">
        <v>1364</v>
      </c>
      <c r="I163" s="53" t="s">
        <v>430</v>
      </c>
      <c r="J163">
        <f t="shared" ca="1" si="15"/>
        <v>23</v>
      </c>
      <c r="K163" s="53" t="s">
        <v>249</v>
      </c>
      <c r="L163">
        <f t="shared" ca="1" si="16"/>
        <v>357</v>
      </c>
      <c r="M163" t="s">
        <v>251</v>
      </c>
      <c r="N163" s="57">
        <f t="shared" si="18"/>
        <v>43250</v>
      </c>
      <c r="O163" s="53" t="s">
        <v>430</v>
      </c>
      <c r="P163">
        <f t="shared" ca="1" si="17"/>
        <v>14223580600</v>
      </c>
      <c r="Q163" t="s">
        <v>253</v>
      </c>
      <c r="AL163" s="57">
        <v>42155</v>
      </c>
      <c r="AO163" t="s">
        <v>245</v>
      </c>
      <c r="AP163" t="s">
        <v>1511</v>
      </c>
      <c r="AQ163" t="s">
        <v>865</v>
      </c>
      <c r="AR163">
        <v>99837</v>
      </c>
      <c r="AS163" t="s">
        <v>249</v>
      </c>
      <c r="AT163">
        <v>683407</v>
      </c>
      <c r="AU163" t="s">
        <v>253</v>
      </c>
    </row>
    <row r="164" spans="1:47" x14ac:dyDescent="0.25">
      <c r="A164" t="s">
        <v>245</v>
      </c>
      <c r="B164" t="s">
        <v>1184</v>
      </c>
      <c r="C164" t="s">
        <v>865</v>
      </c>
      <c r="D164">
        <v>99836</v>
      </c>
      <c r="E164" t="s">
        <v>251</v>
      </c>
      <c r="F164" t="s">
        <v>1297</v>
      </c>
      <c r="G164" s="53" t="s">
        <v>431</v>
      </c>
      <c r="H164" t="s">
        <v>1365</v>
      </c>
      <c r="I164" s="53" t="s">
        <v>430</v>
      </c>
      <c r="J164">
        <f t="shared" ca="1" si="15"/>
        <v>9</v>
      </c>
      <c r="K164" s="53" t="s">
        <v>249</v>
      </c>
      <c r="L164">
        <f t="shared" ca="1" si="16"/>
        <v>159</v>
      </c>
      <c r="M164" t="s">
        <v>251</v>
      </c>
      <c r="N164" s="57">
        <f t="shared" si="18"/>
        <v>43234</v>
      </c>
      <c r="O164" s="53" t="s">
        <v>430</v>
      </c>
      <c r="P164">
        <f t="shared" ca="1" si="17"/>
        <v>14223580587</v>
      </c>
      <c r="Q164" t="s">
        <v>253</v>
      </c>
      <c r="AL164" s="57">
        <v>42139</v>
      </c>
      <c r="AO164" t="s">
        <v>245</v>
      </c>
      <c r="AP164" t="s">
        <v>1511</v>
      </c>
      <c r="AQ164" t="s">
        <v>865</v>
      </c>
      <c r="AR164">
        <v>99836</v>
      </c>
      <c r="AS164" t="s">
        <v>249</v>
      </c>
      <c r="AT164">
        <v>144358</v>
      </c>
      <c r="AU164" t="s">
        <v>253</v>
      </c>
    </row>
    <row r="165" spans="1:47" x14ac:dyDescent="0.25">
      <c r="A165" t="s">
        <v>245</v>
      </c>
      <c r="B165" t="s">
        <v>1184</v>
      </c>
      <c r="C165" t="s">
        <v>865</v>
      </c>
      <c r="D165">
        <v>99835</v>
      </c>
      <c r="E165" t="s">
        <v>251</v>
      </c>
      <c r="F165" t="s">
        <v>1298</v>
      </c>
      <c r="G165" s="53" t="s">
        <v>431</v>
      </c>
      <c r="H165" t="s">
        <v>1366</v>
      </c>
      <c r="I165" s="53" t="s">
        <v>430</v>
      </c>
      <c r="J165">
        <f t="shared" ca="1" si="15"/>
        <v>18</v>
      </c>
      <c r="K165" s="53" t="s">
        <v>249</v>
      </c>
      <c r="L165">
        <f t="shared" ca="1" si="16"/>
        <v>453</v>
      </c>
      <c r="M165" t="s">
        <v>251</v>
      </c>
      <c r="N165" s="57">
        <f t="shared" si="18"/>
        <v>43218</v>
      </c>
      <c r="O165" s="53" t="s">
        <v>430</v>
      </c>
      <c r="P165">
        <f t="shared" ca="1" si="17"/>
        <v>14223580579</v>
      </c>
      <c r="Q165" t="s">
        <v>253</v>
      </c>
      <c r="AL165" s="57">
        <v>42123</v>
      </c>
      <c r="AO165" t="s">
        <v>245</v>
      </c>
      <c r="AP165" t="s">
        <v>1511</v>
      </c>
      <c r="AQ165" t="s">
        <v>865</v>
      </c>
      <c r="AR165">
        <v>99835</v>
      </c>
      <c r="AS165" t="s">
        <v>249</v>
      </c>
      <c r="AT165">
        <v>155359</v>
      </c>
      <c r="AU165" t="s">
        <v>253</v>
      </c>
    </row>
    <row r="166" spans="1:47" x14ac:dyDescent="0.25">
      <c r="A166" t="s">
        <v>245</v>
      </c>
      <c r="B166" t="s">
        <v>1184</v>
      </c>
      <c r="C166" t="s">
        <v>865</v>
      </c>
      <c r="D166">
        <v>99834</v>
      </c>
      <c r="E166" t="s">
        <v>251</v>
      </c>
      <c r="F166" t="s">
        <v>1299</v>
      </c>
      <c r="G166" s="53" t="s">
        <v>431</v>
      </c>
      <c r="H166" t="s">
        <v>1367</v>
      </c>
      <c r="I166" s="53" t="s">
        <v>430</v>
      </c>
      <c r="J166">
        <f t="shared" ca="1" si="15"/>
        <v>14</v>
      </c>
      <c r="K166" s="53" t="s">
        <v>249</v>
      </c>
      <c r="L166">
        <f t="shared" ca="1" si="16"/>
        <v>259</v>
      </c>
      <c r="M166" t="s">
        <v>251</v>
      </c>
      <c r="N166" s="57">
        <f t="shared" si="18"/>
        <v>43202</v>
      </c>
      <c r="O166" s="53" t="s">
        <v>430</v>
      </c>
      <c r="P166">
        <f t="shared" ca="1" si="17"/>
        <v>14223580568</v>
      </c>
      <c r="Q166" t="s">
        <v>253</v>
      </c>
      <c r="AL166" s="57">
        <v>42107</v>
      </c>
      <c r="AO166" t="s">
        <v>245</v>
      </c>
      <c r="AP166" t="s">
        <v>1511</v>
      </c>
      <c r="AQ166" t="s">
        <v>865</v>
      </c>
      <c r="AR166">
        <v>99834</v>
      </c>
      <c r="AS166" t="s">
        <v>249</v>
      </c>
      <c r="AT166">
        <v>166360</v>
      </c>
      <c r="AU166" t="s">
        <v>253</v>
      </c>
    </row>
    <row r="167" spans="1:47" x14ac:dyDescent="0.25">
      <c r="A167" t="s">
        <v>245</v>
      </c>
      <c r="B167" t="s">
        <v>1184</v>
      </c>
      <c r="C167" t="s">
        <v>865</v>
      </c>
      <c r="D167">
        <v>99833</v>
      </c>
      <c r="E167" t="s">
        <v>251</v>
      </c>
      <c r="F167" t="s">
        <v>1300</v>
      </c>
      <c r="G167" s="53" t="s">
        <v>431</v>
      </c>
      <c r="H167" t="s">
        <v>1368</v>
      </c>
      <c r="I167" s="53" t="s">
        <v>430</v>
      </c>
      <c r="J167">
        <f t="shared" ca="1" si="15"/>
        <v>9</v>
      </c>
      <c r="K167" s="53" t="s">
        <v>249</v>
      </c>
      <c r="L167">
        <f t="shared" ca="1" si="16"/>
        <v>476</v>
      </c>
      <c r="M167" t="s">
        <v>251</v>
      </c>
      <c r="N167" s="57">
        <f t="shared" si="18"/>
        <v>43186</v>
      </c>
      <c r="O167" s="53" t="s">
        <v>430</v>
      </c>
      <c r="P167">
        <f t="shared" ca="1" si="17"/>
        <v>14223580589</v>
      </c>
      <c r="Q167" t="s">
        <v>253</v>
      </c>
      <c r="AL167" s="57">
        <v>42091</v>
      </c>
      <c r="AO167" t="s">
        <v>245</v>
      </c>
      <c r="AP167" t="s">
        <v>1511</v>
      </c>
      <c r="AQ167" t="s">
        <v>865</v>
      </c>
      <c r="AR167">
        <v>99833</v>
      </c>
      <c r="AS167" t="s">
        <v>249</v>
      </c>
      <c r="AT167">
        <v>177361</v>
      </c>
      <c r="AU167" t="s">
        <v>253</v>
      </c>
    </row>
    <row r="168" spans="1:47" x14ac:dyDescent="0.25">
      <c r="A168" t="s">
        <v>245</v>
      </c>
      <c r="B168" t="s">
        <v>1184</v>
      </c>
      <c r="C168" t="s">
        <v>865</v>
      </c>
      <c r="D168">
        <v>99832</v>
      </c>
      <c r="E168" t="s">
        <v>251</v>
      </c>
      <c r="F168" t="s">
        <v>1301</v>
      </c>
      <c r="G168" s="53" t="s">
        <v>431</v>
      </c>
      <c r="H168" t="s">
        <v>1369</v>
      </c>
      <c r="I168" s="53" t="s">
        <v>430</v>
      </c>
      <c r="J168">
        <f t="shared" ca="1" si="15"/>
        <v>4</v>
      </c>
      <c r="K168" s="53" t="s">
        <v>249</v>
      </c>
      <c r="L168">
        <f t="shared" ca="1" si="16"/>
        <v>289</v>
      </c>
      <c r="M168" t="s">
        <v>251</v>
      </c>
      <c r="N168" s="57">
        <f t="shared" si="18"/>
        <v>43170</v>
      </c>
      <c r="O168" s="53" t="s">
        <v>430</v>
      </c>
      <c r="P168">
        <f t="shared" ca="1" si="17"/>
        <v>14223580582</v>
      </c>
      <c r="Q168" t="s">
        <v>253</v>
      </c>
      <c r="AL168" s="57">
        <v>42075</v>
      </c>
      <c r="AO168" t="s">
        <v>245</v>
      </c>
      <c r="AP168" t="s">
        <v>1511</v>
      </c>
      <c r="AQ168" t="s">
        <v>865</v>
      </c>
      <c r="AR168">
        <v>99832</v>
      </c>
      <c r="AS168" t="s">
        <v>249</v>
      </c>
      <c r="AT168">
        <v>188362</v>
      </c>
      <c r="AU168" t="s">
        <v>253</v>
      </c>
    </row>
    <row r="169" spans="1:47" x14ac:dyDescent="0.25">
      <c r="A169" t="s">
        <v>245</v>
      </c>
      <c r="B169" t="s">
        <v>1184</v>
      </c>
      <c r="C169" t="s">
        <v>865</v>
      </c>
      <c r="D169">
        <v>99831</v>
      </c>
      <c r="E169" t="s">
        <v>251</v>
      </c>
      <c r="F169" t="s">
        <v>1302</v>
      </c>
      <c r="G169" s="53" t="s">
        <v>431</v>
      </c>
      <c r="H169" t="s">
        <v>1370</v>
      </c>
      <c r="I169" s="53" t="s">
        <v>430</v>
      </c>
      <c r="J169">
        <f t="shared" ca="1" si="15"/>
        <v>7</v>
      </c>
      <c r="K169" s="53" t="s">
        <v>249</v>
      </c>
      <c r="L169">
        <f t="shared" ca="1" si="16"/>
        <v>487</v>
      </c>
      <c r="M169" t="s">
        <v>251</v>
      </c>
      <c r="N169" s="57">
        <f t="shared" si="18"/>
        <v>43154</v>
      </c>
      <c r="O169" s="53" t="s">
        <v>430</v>
      </c>
      <c r="P169">
        <f t="shared" ca="1" si="17"/>
        <v>14223580586</v>
      </c>
      <c r="Q169" t="s">
        <v>253</v>
      </c>
      <c r="AL169" s="57">
        <v>42059</v>
      </c>
      <c r="AO169" t="s">
        <v>245</v>
      </c>
      <c r="AP169" t="s">
        <v>1511</v>
      </c>
      <c r="AQ169" t="s">
        <v>865</v>
      </c>
      <c r="AR169">
        <v>99831</v>
      </c>
      <c r="AS169" t="s">
        <v>249</v>
      </c>
      <c r="AT169">
        <v>199363</v>
      </c>
      <c r="AU169" t="s">
        <v>253</v>
      </c>
    </row>
    <row r="170" spans="1:47" x14ac:dyDescent="0.25">
      <c r="A170" t="s">
        <v>245</v>
      </c>
      <c r="B170" t="s">
        <v>1184</v>
      </c>
      <c r="C170" t="s">
        <v>865</v>
      </c>
      <c r="D170">
        <v>99830</v>
      </c>
      <c r="E170" t="s">
        <v>251</v>
      </c>
      <c r="F170" t="s">
        <v>1303</v>
      </c>
      <c r="G170" s="53" t="s">
        <v>431</v>
      </c>
      <c r="H170" t="s">
        <v>1371</v>
      </c>
      <c r="I170" s="53" t="s">
        <v>430</v>
      </c>
      <c r="J170">
        <f t="shared" ca="1" si="15"/>
        <v>5</v>
      </c>
      <c r="K170" s="53" t="s">
        <v>249</v>
      </c>
      <c r="L170">
        <f t="shared" ca="1" si="16"/>
        <v>365</v>
      </c>
      <c r="M170" t="s">
        <v>251</v>
      </c>
      <c r="N170" s="57">
        <f t="shared" si="18"/>
        <v>43138</v>
      </c>
      <c r="O170" s="53" t="s">
        <v>430</v>
      </c>
      <c r="P170">
        <f t="shared" ca="1" si="17"/>
        <v>14223580595</v>
      </c>
      <c r="Q170" t="s">
        <v>253</v>
      </c>
      <c r="AL170" s="57">
        <v>42043</v>
      </c>
      <c r="AO170" t="s">
        <v>245</v>
      </c>
      <c r="AP170" t="s">
        <v>1511</v>
      </c>
      <c r="AQ170" t="s">
        <v>865</v>
      </c>
      <c r="AR170">
        <v>99830</v>
      </c>
      <c r="AS170" t="s">
        <v>249</v>
      </c>
      <c r="AT170">
        <v>210364</v>
      </c>
      <c r="AU170" t="s">
        <v>253</v>
      </c>
    </row>
    <row r="171" spans="1:47" x14ac:dyDescent="0.25">
      <c r="A171" t="s">
        <v>245</v>
      </c>
      <c r="B171" t="s">
        <v>1184</v>
      </c>
      <c r="C171" t="s">
        <v>865</v>
      </c>
      <c r="D171">
        <v>99829</v>
      </c>
      <c r="E171" t="s">
        <v>251</v>
      </c>
      <c r="F171" t="s">
        <v>1304</v>
      </c>
      <c r="G171" s="53" t="s">
        <v>431</v>
      </c>
      <c r="H171" t="s">
        <v>1372</v>
      </c>
      <c r="I171" s="53" t="s">
        <v>430</v>
      </c>
      <c r="J171">
        <f t="shared" ca="1" si="15"/>
        <v>17</v>
      </c>
      <c r="K171" s="53" t="s">
        <v>249</v>
      </c>
      <c r="L171">
        <f t="shared" ca="1" si="16"/>
        <v>103</v>
      </c>
      <c r="M171" t="s">
        <v>251</v>
      </c>
      <c r="N171" s="57">
        <f t="shared" si="18"/>
        <v>43122</v>
      </c>
      <c r="O171" s="53" t="s">
        <v>430</v>
      </c>
      <c r="P171">
        <f t="shared" ca="1" si="17"/>
        <v>14223580575</v>
      </c>
      <c r="Q171" t="s">
        <v>253</v>
      </c>
      <c r="AL171" s="57">
        <v>42027</v>
      </c>
      <c r="AO171" t="s">
        <v>245</v>
      </c>
      <c r="AP171" t="s">
        <v>1511</v>
      </c>
      <c r="AQ171" t="s">
        <v>865</v>
      </c>
      <c r="AR171">
        <v>99829</v>
      </c>
      <c r="AS171" t="s">
        <v>249</v>
      </c>
      <c r="AT171">
        <v>221365</v>
      </c>
      <c r="AU171" t="s">
        <v>253</v>
      </c>
    </row>
    <row r="172" spans="1:47" x14ac:dyDescent="0.25">
      <c r="A172" t="s">
        <v>245</v>
      </c>
      <c r="B172" t="s">
        <v>1184</v>
      </c>
      <c r="C172" t="s">
        <v>865</v>
      </c>
      <c r="D172">
        <v>99828</v>
      </c>
      <c r="E172" t="s">
        <v>251</v>
      </c>
      <c r="F172" t="s">
        <v>1305</v>
      </c>
      <c r="G172" s="53" t="s">
        <v>431</v>
      </c>
      <c r="H172" t="s">
        <v>1373</v>
      </c>
      <c r="I172" s="53" t="s">
        <v>430</v>
      </c>
      <c r="J172">
        <f t="shared" ca="1" si="15"/>
        <v>23</v>
      </c>
      <c r="K172" s="53" t="s">
        <v>249</v>
      </c>
      <c r="L172">
        <f t="shared" ca="1" si="16"/>
        <v>336</v>
      </c>
      <c r="M172" t="s">
        <v>251</v>
      </c>
      <c r="N172" s="57">
        <f t="shared" si="18"/>
        <v>43106</v>
      </c>
      <c r="O172" s="53" t="s">
        <v>430</v>
      </c>
      <c r="P172">
        <f t="shared" ca="1" si="17"/>
        <v>14223580594</v>
      </c>
      <c r="Q172" t="s">
        <v>253</v>
      </c>
      <c r="AL172" s="57">
        <v>42011</v>
      </c>
      <c r="AO172" t="s">
        <v>245</v>
      </c>
      <c r="AP172" t="s">
        <v>1511</v>
      </c>
      <c r="AQ172" t="s">
        <v>865</v>
      </c>
      <c r="AR172">
        <v>99828</v>
      </c>
      <c r="AS172" t="s">
        <v>249</v>
      </c>
      <c r="AT172">
        <v>232366</v>
      </c>
      <c r="AU172" t="s">
        <v>253</v>
      </c>
    </row>
    <row r="173" spans="1:47" x14ac:dyDescent="0.25">
      <c r="A173" t="s">
        <v>245</v>
      </c>
      <c r="B173" t="s">
        <v>1184</v>
      </c>
      <c r="C173" t="s">
        <v>865</v>
      </c>
      <c r="D173">
        <v>99827</v>
      </c>
      <c r="E173" t="s">
        <v>251</v>
      </c>
      <c r="F173" t="s">
        <v>1306</v>
      </c>
      <c r="G173" s="53" t="s">
        <v>431</v>
      </c>
      <c r="H173" t="s">
        <v>1374</v>
      </c>
      <c r="I173" s="53" t="s">
        <v>430</v>
      </c>
      <c r="J173">
        <f t="shared" ca="1" si="15"/>
        <v>21</v>
      </c>
      <c r="K173" s="53" t="s">
        <v>249</v>
      </c>
      <c r="L173">
        <f t="shared" ca="1" si="16"/>
        <v>337</v>
      </c>
      <c r="M173" t="s">
        <v>251</v>
      </c>
      <c r="N173" s="57">
        <f t="shared" si="18"/>
        <v>43090</v>
      </c>
      <c r="O173" s="53" t="s">
        <v>430</v>
      </c>
      <c r="P173">
        <f t="shared" ca="1" si="17"/>
        <v>14223580557</v>
      </c>
      <c r="Q173" t="s">
        <v>253</v>
      </c>
      <c r="AL173" s="57">
        <v>41995</v>
      </c>
      <c r="AO173" t="s">
        <v>245</v>
      </c>
      <c r="AP173" t="s">
        <v>1511</v>
      </c>
      <c r="AQ173" t="s">
        <v>865</v>
      </c>
      <c r="AR173">
        <v>99827</v>
      </c>
      <c r="AS173" t="s">
        <v>249</v>
      </c>
      <c r="AT173">
        <v>243367</v>
      </c>
      <c r="AU173" t="s">
        <v>253</v>
      </c>
    </row>
    <row r="174" spans="1:47" x14ac:dyDescent="0.25">
      <c r="A174" t="s">
        <v>245</v>
      </c>
      <c r="B174" t="s">
        <v>1184</v>
      </c>
      <c r="C174" t="s">
        <v>865</v>
      </c>
      <c r="D174">
        <v>99826</v>
      </c>
      <c r="E174" t="s">
        <v>251</v>
      </c>
      <c r="F174" t="s">
        <v>1307</v>
      </c>
      <c r="G174" s="53" t="s">
        <v>431</v>
      </c>
      <c r="H174" t="s">
        <v>1375</v>
      </c>
      <c r="I174" s="53" t="s">
        <v>430</v>
      </c>
      <c r="J174">
        <f t="shared" ca="1" si="15"/>
        <v>5</v>
      </c>
      <c r="K174" s="53" t="s">
        <v>249</v>
      </c>
      <c r="L174">
        <f t="shared" ca="1" si="16"/>
        <v>270</v>
      </c>
      <c r="M174" t="s">
        <v>251</v>
      </c>
      <c r="N174" s="57">
        <f t="shared" si="18"/>
        <v>43566</v>
      </c>
      <c r="O174" s="53" t="s">
        <v>430</v>
      </c>
      <c r="P174">
        <f t="shared" ca="1" si="17"/>
        <v>14223580593</v>
      </c>
      <c r="Q174" t="s">
        <v>253</v>
      </c>
      <c r="AL174" s="57">
        <v>42471</v>
      </c>
      <c r="AO174" t="s">
        <v>245</v>
      </c>
      <c r="AP174" t="s">
        <v>1511</v>
      </c>
      <c r="AQ174" t="s">
        <v>865</v>
      </c>
      <c r="AR174">
        <v>99826</v>
      </c>
      <c r="AS174" t="s">
        <v>249</v>
      </c>
      <c r="AT174">
        <v>254368</v>
      </c>
      <c r="AU174" t="s">
        <v>253</v>
      </c>
    </row>
    <row r="175" spans="1:47" x14ac:dyDescent="0.25">
      <c r="A175" t="s">
        <v>245</v>
      </c>
      <c r="B175" t="s">
        <v>1184</v>
      </c>
      <c r="C175" t="s">
        <v>865</v>
      </c>
      <c r="D175">
        <v>99825</v>
      </c>
      <c r="E175" t="s">
        <v>251</v>
      </c>
      <c r="F175" t="s">
        <v>1308</v>
      </c>
      <c r="G175" s="53" t="s">
        <v>431</v>
      </c>
      <c r="H175" t="s">
        <v>1335</v>
      </c>
      <c r="I175" s="53" t="s">
        <v>430</v>
      </c>
      <c r="J175">
        <f t="shared" ca="1" si="15"/>
        <v>14</v>
      </c>
      <c r="K175" s="53" t="s">
        <v>249</v>
      </c>
      <c r="L175">
        <f t="shared" ca="1" si="16"/>
        <v>308</v>
      </c>
      <c r="M175" t="s">
        <v>251</v>
      </c>
      <c r="N175" s="57">
        <f t="shared" si="18"/>
        <v>43612</v>
      </c>
      <c r="O175" s="53" t="s">
        <v>430</v>
      </c>
      <c r="P175">
        <f t="shared" ca="1" si="17"/>
        <v>14223580597</v>
      </c>
      <c r="Q175" t="s">
        <v>253</v>
      </c>
      <c r="AL175" s="57">
        <v>42517</v>
      </c>
      <c r="AO175" t="s">
        <v>245</v>
      </c>
      <c r="AP175" t="s">
        <v>1511</v>
      </c>
      <c r="AQ175" t="s">
        <v>865</v>
      </c>
      <c r="AR175">
        <v>99825</v>
      </c>
      <c r="AS175" t="s">
        <v>249</v>
      </c>
      <c r="AT175">
        <v>265369</v>
      </c>
      <c r="AU175" t="s">
        <v>253</v>
      </c>
    </row>
    <row r="176" spans="1:47" x14ac:dyDescent="0.25">
      <c r="A176" t="s">
        <v>245</v>
      </c>
      <c r="B176" t="s">
        <v>1184</v>
      </c>
      <c r="C176" t="s">
        <v>865</v>
      </c>
      <c r="D176">
        <v>99824</v>
      </c>
      <c r="E176" t="s">
        <v>251</v>
      </c>
      <c r="F176" t="s">
        <v>1309</v>
      </c>
      <c r="G176" s="53" t="s">
        <v>431</v>
      </c>
      <c r="H176" t="s">
        <v>1336</v>
      </c>
      <c r="I176" s="53" t="s">
        <v>430</v>
      </c>
      <c r="J176">
        <f t="shared" ca="1" si="15"/>
        <v>14</v>
      </c>
      <c r="K176" s="53" t="s">
        <v>249</v>
      </c>
      <c r="L176">
        <f t="shared" ca="1" si="16"/>
        <v>172</v>
      </c>
      <c r="M176" t="s">
        <v>251</v>
      </c>
      <c r="N176" s="57">
        <f t="shared" si="18"/>
        <v>43658</v>
      </c>
      <c r="O176" s="53" t="s">
        <v>430</v>
      </c>
      <c r="P176">
        <f t="shared" ca="1" si="17"/>
        <v>14223580571</v>
      </c>
      <c r="Q176" t="s">
        <v>253</v>
      </c>
      <c r="AL176" s="57">
        <v>42563</v>
      </c>
      <c r="AO176" t="s">
        <v>245</v>
      </c>
      <c r="AP176" t="s">
        <v>1511</v>
      </c>
      <c r="AQ176" t="s">
        <v>865</v>
      </c>
      <c r="AR176">
        <v>99824</v>
      </c>
      <c r="AS176" t="s">
        <v>249</v>
      </c>
      <c r="AT176">
        <v>276370</v>
      </c>
      <c r="AU176" t="s">
        <v>253</v>
      </c>
    </row>
    <row r="177" spans="1:47" x14ac:dyDescent="0.25">
      <c r="A177" t="s">
        <v>245</v>
      </c>
      <c r="B177" t="s">
        <v>1184</v>
      </c>
      <c r="C177" t="s">
        <v>865</v>
      </c>
      <c r="D177">
        <v>99823</v>
      </c>
      <c r="E177" t="s">
        <v>251</v>
      </c>
      <c r="F177" t="s">
        <v>1310</v>
      </c>
      <c r="G177" s="53" t="s">
        <v>431</v>
      </c>
      <c r="H177" t="s">
        <v>1337</v>
      </c>
      <c r="I177" s="53" t="s">
        <v>430</v>
      </c>
      <c r="J177">
        <f t="shared" ca="1" si="15"/>
        <v>24</v>
      </c>
      <c r="K177" s="53" t="s">
        <v>249</v>
      </c>
      <c r="L177">
        <f t="shared" ca="1" si="16"/>
        <v>306</v>
      </c>
      <c r="M177" t="s">
        <v>251</v>
      </c>
      <c r="N177" s="57">
        <f t="shared" si="18"/>
        <v>43704</v>
      </c>
      <c r="O177" s="53" t="s">
        <v>430</v>
      </c>
      <c r="P177">
        <f t="shared" ca="1" si="17"/>
        <v>14223580590</v>
      </c>
      <c r="Q177" t="s">
        <v>253</v>
      </c>
      <c r="AL177" s="57">
        <v>42609</v>
      </c>
      <c r="AO177" t="s">
        <v>245</v>
      </c>
      <c r="AP177" t="s">
        <v>1511</v>
      </c>
      <c r="AQ177" t="s">
        <v>865</v>
      </c>
      <c r="AR177">
        <v>99823</v>
      </c>
      <c r="AS177" t="s">
        <v>249</v>
      </c>
      <c r="AT177">
        <v>287371</v>
      </c>
      <c r="AU177" t="s">
        <v>253</v>
      </c>
    </row>
    <row r="178" spans="1:47" x14ac:dyDescent="0.25">
      <c r="A178" t="s">
        <v>245</v>
      </c>
      <c r="B178" t="s">
        <v>1184</v>
      </c>
      <c r="C178" t="s">
        <v>865</v>
      </c>
      <c r="D178">
        <v>99822</v>
      </c>
      <c r="E178" t="s">
        <v>251</v>
      </c>
      <c r="F178" t="s">
        <v>1311</v>
      </c>
      <c r="G178" s="53" t="s">
        <v>431</v>
      </c>
      <c r="H178" t="s">
        <v>1338</v>
      </c>
      <c r="I178" s="53" t="s">
        <v>430</v>
      </c>
      <c r="J178">
        <f t="shared" ca="1" si="15"/>
        <v>21</v>
      </c>
      <c r="K178" s="53" t="s">
        <v>249</v>
      </c>
      <c r="L178">
        <f t="shared" ca="1" si="16"/>
        <v>368</v>
      </c>
      <c r="M178" t="s">
        <v>251</v>
      </c>
      <c r="N178" s="57">
        <f t="shared" si="18"/>
        <v>43750</v>
      </c>
      <c r="O178" s="53" t="s">
        <v>430</v>
      </c>
      <c r="P178">
        <f t="shared" ca="1" si="17"/>
        <v>14223580598</v>
      </c>
      <c r="Q178" t="s">
        <v>253</v>
      </c>
      <c r="AL178" s="57">
        <v>42655</v>
      </c>
      <c r="AO178" t="s">
        <v>245</v>
      </c>
      <c r="AP178" t="s">
        <v>1511</v>
      </c>
      <c r="AQ178" t="s">
        <v>865</v>
      </c>
      <c r="AR178">
        <v>99822</v>
      </c>
      <c r="AS178" t="s">
        <v>249</v>
      </c>
      <c r="AT178">
        <v>298372</v>
      </c>
      <c r="AU178" t="s">
        <v>253</v>
      </c>
    </row>
    <row r="179" spans="1:47" x14ac:dyDescent="0.25">
      <c r="A179" t="s">
        <v>245</v>
      </c>
      <c r="B179" t="s">
        <v>1184</v>
      </c>
      <c r="C179" t="s">
        <v>865</v>
      </c>
      <c r="D179">
        <v>99821</v>
      </c>
      <c r="E179" t="s">
        <v>251</v>
      </c>
      <c r="F179" t="s">
        <v>1312</v>
      </c>
      <c r="G179" s="53" t="s">
        <v>431</v>
      </c>
      <c r="H179" t="s">
        <v>1339</v>
      </c>
      <c r="I179" s="53" t="s">
        <v>430</v>
      </c>
      <c r="J179">
        <f t="shared" ca="1" si="15"/>
        <v>11</v>
      </c>
      <c r="K179" s="53" t="s">
        <v>249</v>
      </c>
      <c r="L179">
        <f t="shared" ca="1" si="16"/>
        <v>146</v>
      </c>
      <c r="M179" t="s">
        <v>251</v>
      </c>
      <c r="N179" s="57">
        <f t="shared" si="18"/>
        <v>43796</v>
      </c>
      <c r="O179" s="53" t="s">
        <v>430</v>
      </c>
      <c r="P179">
        <f t="shared" ca="1" si="17"/>
        <v>14223580600</v>
      </c>
      <c r="Q179" t="s">
        <v>253</v>
      </c>
      <c r="AL179" s="57">
        <v>42701</v>
      </c>
      <c r="AO179" t="s">
        <v>245</v>
      </c>
      <c r="AP179" t="s">
        <v>1511</v>
      </c>
      <c r="AQ179" t="s">
        <v>865</v>
      </c>
      <c r="AR179">
        <v>99821</v>
      </c>
      <c r="AS179" t="s">
        <v>249</v>
      </c>
      <c r="AT179">
        <v>309373</v>
      </c>
      <c r="AU179" t="s">
        <v>253</v>
      </c>
    </row>
    <row r="180" spans="1:47" x14ac:dyDescent="0.25">
      <c r="A180" t="s">
        <v>245</v>
      </c>
      <c r="B180" t="s">
        <v>1184</v>
      </c>
      <c r="C180" t="s">
        <v>865</v>
      </c>
      <c r="D180">
        <v>99820</v>
      </c>
      <c r="E180" t="s">
        <v>251</v>
      </c>
      <c r="F180" t="s">
        <v>1313</v>
      </c>
      <c r="G180" s="53" t="s">
        <v>431</v>
      </c>
      <c r="H180" t="s">
        <v>1340</v>
      </c>
      <c r="I180" s="53" t="s">
        <v>430</v>
      </c>
      <c r="J180">
        <f t="shared" ca="1" si="15"/>
        <v>10</v>
      </c>
      <c r="K180" s="53" t="s">
        <v>249</v>
      </c>
      <c r="L180">
        <f t="shared" ca="1" si="16"/>
        <v>376</v>
      </c>
      <c r="M180" t="s">
        <v>251</v>
      </c>
      <c r="N180" s="57">
        <f t="shared" si="18"/>
        <v>43842</v>
      </c>
      <c r="O180" s="53" t="s">
        <v>430</v>
      </c>
      <c r="P180">
        <f t="shared" ca="1" si="17"/>
        <v>14223580574</v>
      </c>
      <c r="Q180" t="s">
        <v>253</v>
      </c>
      <c r="AL180" s="57">
        <v>42747</v>
      </c>
      <c r="AO180" t="s">
        <v>245</v>
      </c>
      <c r="AP180" t="s">
        <v>1511</v>
      </c>
      <c r="AQ180" t="s">
        <v>865</v>
      </c>
      <c r="AR180">
        <v>99820</v>
      </c>
      <c r="AS180" t="s">
        <v>249</v>
      </c>
      <c r="AT180">
        <v>320374</v>
      </c>
      <c r="AU180" t="s">
        <v>253</v>
      </c>
    </row>
    <row r="181" spans="1:47" x14ac:dyDescent="0.25">
      <c r="A181" t="s">
        <v>245</v>
      </c>
      <c r="B181" t="s">
        <v>1184</v>
      </c>
      <c r="C181" t="s">
        <v>865</v>
      </c>
      <c r="D181">
        <v>99819</v>
      </c>
      <c r="E181" t="s">
        <v>251</v>
      </c>
      <c r="F181" t="s">
        <v>1314</v>
      </c>
      <c r="G181" s="53" t="s">
        <v>431</v>
      </c>
      <c r="H181" t="s">
        <v>1341</v>
      </c>
      <c r="I181" s="53" t="s">
        <v>430</v>
      </c>
      <c r="J181">
        <f t="shared" ca="1" si="15"/>
        <v>16</v>
      </c>
      <c r="K181" s="53" t="s">
        <v>249</v>
      </c>
      <c r="L181">
        <f t="shared" ca="1" si="16"/>
        <v>371</v>
      </c>
      <c r="M181" t="s">
        <v>251</v>
      </c>
      <c r="N181" s="57">
        <f t="shared" si="18"/>
        <v>43888</v>
      </c>
      <c r="O181" s="53" t="s">
        <v>430</v>
      </c>
      <c r="P181">
        <f t="shared" ca="1" si="17"/>
        <v>14223580591</v>
      </c>
      <c r="Q181" t="s">
        <v>253</v>
      </c>
      <c r="AL181" s="57">
        <v>42793</v>
      </c>
      <c r="AO181" t="s">
        <v>245</v>
      </c>
      <c r="AP181" t="s">
        <v>1511</v>
      </c>
      <c r="AQ181" t="s">
        <v>865</v>
      </c>
      <c r="AR181">
        <v>99819</v>
      </c>
      <c r="AS181" t="s">
        <v>249</v>
      </c>
      <c r="AT181">
        <v>331375</v>
      </c>
      <c r="AU181" t="s">
        <v>253</v>
      </c>
    </row>
    <row r="182" spans="1:47" x14ac:dyDescent="0.25">
      <c r="A182" t="s">
        <v>245</v>
      </c>
      <c r="B182" t="s">
        <v>1184</v>
      </c>
      <c r="C182" t="s">
        <v>865</v>
      </c>
      <c r="D182">
        <v>99818</v>
      </c>
      <c r="E182" t="s">
        <v>251</v>
      </c>
      <c r="F182" t="s">
        <v>1315</v>
      </c>
      <c r="G182" s="53" t="s">
        <v>431</v>
      </c>
      <c r="H182" t="s">
        <v>1342</v>
      </c>
      <c r="I182" s="53" t="s">
        <v>430</v>
      </c>
      <c r="J182">
        <f t="shared" ca="1" si="15"/>
        <v>11</v>
      </c>
      <c r="K182" s="53" t="s">
        <v>249</v>
      </c>
      <c r="L182">
        <f t="shared" ca="1" si="16"/>
        <v>91</v>
      </c>
      <c r="M182" t="s">
        <v>251</v>
      </c>
      <c r="N182" s="57">
        <f t="shared" si="18"/>
        <v>43934</v>
      </c>
      <c r="O182" s="53" t="s">
        <v>430</v>
      </c>
      <c r="P182">
        <f t="shared" ca="1" si="17"/>
        <v>14223580565</v>
      </c>
      <c r="Q182" t="s">
        <v>253</v>
      </c>
      <c r="AL182" s="57">
        <v>42839</v>
      </c>
      <c r="AO182" t="s">
        <v>245</v>
      </c>
      <c r="AP182" t="s">
        <v>1511</v>
      </c>
      <c r="AQ182" t="s">
        <v>865</v>
      </c>
      <c r="AR182">
        <v>99818</v>
      </c>
      <c r="AS182" t="s">
        <v>249</v>
      </c>
      <c r="AT182">
        <v>342376</v>
      </c>
      <c r="AU182" t="s">
        <v>253</v>
      </c>
    </row>
    <row r="183" spans="1:47" x14ac:dyDescent="0.25">
      <c r="A183" t="s">
        <v>245</v>
      </c>
      <c r="B183" t="s">
        <v>1184</v>
      </c>
      <c r="C183" t="s">
        <v>865</v>
      </c>
      <c r="D183">
        <v>99817</v>
      </c>
      <c r="E183" t="s">
        <v>251</v>
      </c>
      <c r="F183" t="s">
        <v>1316</v>
      </c>
      <c r="G183" s="53" t="s">
        <v>431</v>
      </c>
      <c r="H183" t="s">
        <v>1343</v>
      </c>
      <c r="I183" s="53" t="s">
        <v>430</v>
      </c>
      <c r="J183">
        <f t="shared" ca="1" si="15"/>
        <v>12</v>
      </c>
      <c r="K183" s="53" t="s">
        <v>249</v>
      </c>
      <c r="L183">
        <f t="shared" ca="1" si="16"/>
        <v>490</v>
      </c>
      <c r="M183" t="s">
        <v>251</v>
      </c>
      <c r="N183" s="57">
        <f t="shared" si="18"/>
        <v>43980</v>
      </c>
      <c r="O183" s="53" t="s">
        <v>430</v>
      </c>
      <c r="P183">
        <f t="shared" ca="1" si="17"/>
        <v>14223580552</v>
      </c>
      <c r="Q183" t="s">
        <v>253</v>
      </c>
      <c r="AL183" s="57">
        <v>42885</v>
      </c>
      <c r="AO183" t="s">
        <v>245</v>
      </c>
      <c r="AP183" t="s">
        <v>1511</v>
      </c>
      <c r="AQ183" t="s">
        <v>865</v>
      </c>
      <c r="AR183">
        <v>99817</v>
      </c>
      <c r="AS183" t="s">
        <v>249</v>
      </c>
      <c r="AT183">
        <v>353377</v>
      </c>
      <c r="AU183" t="s">
        <v>253</v>
      </c>
    </row>
    <row r="184" spans="1:47" x14ac:dyDescent="0.25">
      <c r="A184" t="s">
        <v>245</v>
      </c>
      <c r="B184" t="s">
        <v>1184</v>
      </c>
      <c r="C184" t="s">
        <v>865</v>
      </c>
      <c r="D184">
        <v>99816</v>
      </c>
      <c r="E184" t="s">
        <v>251</v>
      </c>
      <c r="F184" t="s">
        <v>1317</v>
      </c>
      <c r="G184" s="53" t="s">
        <v>431</v>
      </c>
      <c r="H184" t="s">
        <v>1344</v>
      </c>
      <c r="I184" s="53" t="s">
        <v>430</v>
      </c>
      <c r="J184">
        <f t="shared" ca="1" si="15"/>
        <v>21</v>
      </c>
      <c r="K184" s="53" t="s">
        <v>249</v>
      </c>
      <c r="L184">
        <f t="shared" ca="1" si="16"/>
        <v>240</v>
      </c>
      <c r="M184" t="s">
        <v>251</v>
      </c>
      <c r="N184" s="57">
        <f t="shared" si="18"/>
        <v>44026</v>
      </c>
      <c r="O184" s="53" t="s">
        <v>430</v>
      </c>
      <c r="P184">
        <f t="shared" ca="1" si="17"/>
        <v>14223580583</v>
      </c>
      <c r="Q184" t="s">
        <v>253</v>
      </c>
      <c r="AL184" s="57">
        <v>42931</v>
      </c>
      <c r="AO184" t="s">
        <v>245</v>
      </c>
      <c r="AP184" t="s">
        <v>1511</v>
      </c>
      <c r="AQ184" t="s">
        <v>865</v>
      </c>
      <c r="AR184">
        <v>99816</v>
      </c>
      <c r="AS184" t="s">
        <v>249</v>
      </c>
      <c r="AT184">
        <v>364378</v>
      </c>
      <c r="AU184" t="s">
        <v>253</v>
      </c>
    </row>
    <row r="185" spans="1:47" x14ac:dyDescent="0.25">
      <c r="A185" t="s">
        <v>245</v>
      </c>
      <c r="B185" t="s">
        <v>1184</v>
      </c>
      <c r="C185" t="s">
        <v>865</v>
      </c>
      <c r="D185">
        <v>99815</v>
      </c>
      <c r="E185" t="s">
        <v>251</v>
      </c>
      <c r="F185" t="s">
        <v>1318</v>
      </c>
      <c r="G185" s="53" t="s">
        <v>431</v>
      </c>
      <c r="H185" t="s">
        <v>1345</v>
      </c>
      <c r="I185" s="53" t="s">
        <v>430</v>
      </c>
      <c r="J185">
        <f t="shared" ca="1" si="15"/>
        <v>16</v>
      </c>
      <c r="K185" s="53" t="s">
        <v>249</v>
      </c>
      <c r="L185">
        <f t="shared" ca="1" si="16"/>
        <v>272</v>
      </c>
      <c r="M185" t="s">
        <v>251</v>
      </c>
      <c r="N185" s="57">
        <f t="shared" si="18"/>
        <v>44072</v>
      </c>
      <c r="O185" s="53" t="s">
        <v>430</v>
      </c>
      <c r="P185">
        <f t="shared" ca="1" si="17"/>
        <v>14223580570</v>
      </c>
      <c r="Q185" t="s">
        <v>253</v>
      </c>
      <c r="AL185" s="57">
        <v>42977</v>
      </c>
      <c r="AO185" t="s">
        <v>245</v>
      </c>
      <c r="AP185" t="s">
        <v>1511</v>
      </c>
      <c r="AQ185" t="s">
        <v>865</v>
      </c>
      <c r="AR185">
        <v>99815</v>
      </c>
      <c r="AS185" t="s">
        <v>249</v>
      </c>
      <c r="AT185">
        <v>375379</v>
      </c>
      <c r="AU185" t="s">
        <v>253</v>
      </c>
    </row>
    <row r="186" spans="1:47" x14ac:dyDescent="0.25">
      <c r="A186" t="s">
        <v>245</v>
      </c>
      <c r="B186" t="s">
        <v>1184</v>
      </c>
      <c r="C186" t="s">
        <v>865</v>
      </c>
      <c r="D186">
        <v>99814</v>
      </c>
      <c r="E186" t="s">
        <v>251</v>
      </c>
      <c r="F186" t="s">
        <v>1319</v>
      </c>
      <c r="G186" s="53" t="s">
        <v>431</v>
      </c>
      <c r="H186" t="s">
        <v>1346</v>
      </c>
      <c r="I186" s="53" t="s">
        <v>430</v>
      </c>
      <c r="J186">
        <f t="shared" ca="1" si="15"/>
        <v>21</v>
      </c>
      <c r="K186" s="53" t="s">
        <v>249</v>
      </c>
      <c r="L186">
        <f t="shared" ca="1" si="16"/>
        <v>497</v>
      </c>
      <c r="M186" t="s">
        <v>251</v>
      </c>
      <c r="N186" s="57">
        <f t="shared" si="18"/>
        <v>43250</v>
      </c>
      <c r="O186" s="53" t="s">
        <v>430</v>
      </c>
      <c r="P186">
        <f t="shared" ca="1" si="17"/>
        <v>14223580561</v>
      </c>
      <c r="Q186" t="s">
        <v>253</v>
      </c>
      <c r="AL186" s="57">
        <v>42155</v>
      </c>
      <c r="AO186" t="s">
        <v>245</v>
      </c>
      <c r="AP186" t="s">
        <v>1511</v>
      </c>
      <c r="AQ186" t="s">
        <v>865</v>
      </c>
      <c r="AR186">
        <v>99814</v>
      </c>
      <c r="AS186" t="s">
        <v>249</v>
      </c>
      <c r="AT186">
        <v>386380</v>
      </c>
      <c r="AU186" t="s">
        <v>253</v>
      </c>
    </row>
    <row r="187" spans="1:47" x14ac:dyDescent="0.25">
      <c r="A187" t="s">
        <v>245</v>
      </c>
      <c r="B187" t="s">
        <v>1184</v>
      </c>
      <c r="C187" t="s">
        <v>865</v>
      </c>
      <c r="D187">
        <v>99813</v>
      </c>
      <c r="E187" t="s">
        <v>251</v>
      </c>
      <c r="F187" t="s">
        <v>1320</v>
      </c>
      <c r="G187" s="53" t="s">
        <v>431</v>
      </c>
      <c r="H187" t="s">
        <v>1347</v>
      </c>
      <c r="I187" s="53" t="s">
        <v>430</v>
      </c>
      <c r="J187">
        <f t="shared" ca="1" si="15"/>
        <v>7</v>
      </c>
      <c r="K187" s="53" t="s">
        <v>249</v>
      </c>
      <c r="L187">
        <f t="shared" ca="1" si="16"/>
        <v>472</v>
      </c>
      <c r="M187" t="s">
        <v>251</v>
      </c>
      <c r="N187" s="57">
        <f t="shared" si="18"/>
        <v>43234</v>
      </c>
      <c r="O187" s="53" t="s">
        <v>430</v>
      </c>
      <c r="P187">
        <f t="shared" ca="1" si="17"/>
        <v>14223580584</v>
      </c>
      <c r="Q187" t="s">
        <v>253</v>
      </c>
      <c r="AL187" s="57">
        <v>42139</v>
      </c>
      <c r="AO187" t="s">
        <v>245</v>
      </c>
      <c r="AP187" t="s">
        <v>1511</v>
      </c>
      <c r="AQ187" t="s">
        <v>865</v>
      </c>
      <c r="AR187">
        <v>99813</v>
      </c>
      <c r="AS187" t="s">
        <v>249</v>
      </c>
      <c r="AT187">
        <v>397381</v>
      </c>
      <c r="AU187" t="s">
        <v>253</v>
      </c>
    </row>
    <row r="188" spans="1:47" x14ac:dyDescent="0.25">
      <c r="A188" t="s">
        <v>245</v>
      </c>
      <c r="B188" t="s">
        <v>1184</v>
      </c>
      <c r="C188" t="s">
        <v>865</v>
      </c>
      <c r="D188">
        <v>99812</v>
      </c>
      <c r="E188" t="s">
        <v>251</v>
      </c>
      <c r="F188" t="s">
        <v>1321</v>
      </c>
      <c r="G188" s="53" t="s">
        <v>431</v>
      </c>
      <c r="H188" t="s">
        <v>1350</v>
      </c>
      <c r="I188" s="53" t="s">
        <v>430</v>
      </c>
      <c r="J188">
        <f t="shared" ca="1" si="15"/>
        <v>18</v>
      </c>
      <c r="K188" s="53" t="s">
        <v>249</v>
      </c>
      <c r="L188">
        <f t="shared" ca="1" si="16"/>
        <v>175</v>
      </c>
      <c r="M188" t="s">
        <v>251</v>
      </c>
      <c r="N188" s="57">
        <f t="shared" si="18"/>
        <v>43218</v>
      </c>
      <c r="O188" s="53" t="s">
        <v>430</v>
      </c>
      <c r="P188">
        <f t="shared" ca="1" si="17"/>
        <v>14223580560</v>
      </c>
      <c r="Q188" t="s">
        <v>253</v>
      </c>
      <c r="AL188" s="57">
        <v>42123</v>
      </c>
      <c r="AO188" t="s">
        <v>245</v>
      </c>
      <c r="AP188" t="s">
        <v>1511</v>
      </c>
      <c r="AQ188" t="s">
        <v>865</v>
      </c>
      <c r="AR188">
        <v>99812</v>
      </c>
      <c r="AS188" t="s">
        <v>249</v>
      </c>
      <c r="AT188">
        <v>408382</v>
      </c>
      <c r="AU188" t="s">
        <v>253</v>
      </c>
    </row>
    <row r="189" spans="1:47" x14ac:dyDescent="0.25">
      <c r="A189" t="s">
        <v>245</v>
      </c>
      <c r="B189" t="s">
        <v>1184</v>
      </c>
      <c r="C189" t="s">
        <v>865</v>
      </c>
      <c r="D189">
        <v>99811</v>
      </c>
      <c r="E189" t="s">
        <v>251</v>
      </c>
      <c r="F189" t="s">
        <v>1322</v>
      </c>
      <c r="G189" s="53" t="s">
        <v>431</v>
      </c>
      <c r="H189" t="s">
        <v>1351</v>
      </c>
      <c r="I189" s="53" t="s">
        <v>430</v>
      </c>
      <c r="J189">
        <f t="shared" ca="1" si="15"/>
        <v>20</v>
      </c>
      <c r="K189" s="53" t="s">
        <v>249</v>
      </c>
      <c r="L189">
        <f t="shared" ca="1" si="16"/>
        <v>416</v>
      </c>
      <c r="M189" t="s">
        <v>251</v>
      </c>
      <c r="N189" s="57">
        <f t="shared" si="18"/>
        <v>43202</v>
      </c>
      <c r="O189" s="53" t="s">
        <v>430</v>
      </c>
      <c r="P189">
        <f t="shared" ca="1" si="17"/>
        <v>14223580575</v>
      </c>
      <c r="Q189" t="s">
        <v>253</v>
      </c>
      <c r="AL189" s="57">
        <v>42107</v>
      </c>
      <c r="AO189" t="s">
        <v>245</v>
      </c>
      <c r="AP189" t="s">
        <v>1511</v>
      </c>
      <c r="AQ189" t="s">
        <v>865</v>
      </c>
      <c r="AR189">
        <v>99811</v>
      </c>
      <c r="AS189" t="s">
        <v>249</v>
      </c>
      <c r="AT189">
        <v>419383</v>
      </c>
      <c r="AU189" t="s">
        <v>253</v>
      </c>
    </row>
    <row r="190" spans="1:47" x14ac:dyDescent="0.25">
      <c r="A190" t="s">
        <v>245</v>
      </c>
      <c r="B190" t="s">
        <v>1184</v>
      </c>
      <c r="C190" t="s">
        <v>865</v>
      </c>
      <c r="D190">
        <v>99810</v>
      </c>
      <c r="E190" t="s">
        <v>251</v>
      </c>
      <c r="F190" t="s">
        <v>1323</v>
      </c>
      <c r="G190" s="53" t="s">
        <v>431</v>
      </c>
      <c r="H190" t="s">
        <v>1352</v>
      </c>
      <c r="I190" s="53" t="s">
        <v>430</v>
      </c>
      <c r="J190">
        <f t="shared" ca="1" si="15"/>
        <v>4</v>
      </c>
      <c r="K190" s="53" t="s">
        <v>249</v>
      </c>
      <c r="L190">
        <f t="shared" ca="1" si="16"/>
        <v>238</v>
      </c>
      <c r="M190" t="s">
        <v>251</v>
      </c>
      <c r="N190" s="57">
        <f t="shared" si="18"/>
        <v>43186</v>
      </c>
      <c r="O190" s="53" t="s">
        <v>430</v>
      </c>
      <c r="P190">
        <f t="shared" ca="1" si="17"/>
        <v>14223580568</v>
      </c>
      <c r="Q190" t="s">
        <v>253</v>
      </c>
      <c r="AL190" s="57">
        <v>42091</v>
      </c>
      <c r="AO190" t="s">
        <v>245</v>
      </c>
      <c r="AP190" t="s">
        <v>1511</v>
      </c>
      <c r="AQ190" t="s">
        <v>865</v>
      </c>
      <c r="AR190">
        <v>99810</v>
      </c>
      <c r="AS190" t="s">
        <v>249</v>
      </c>
      <c r="AT190">
        <v>430384</v>
      </c>
      <c r="AU190" t="s">
        <v>253</v>
      </c>
    </row>
    <row r="191" spans="1:47" x14ac:dyDescent="0.25">
      <c r="A191" t="s">
        <v>245</v>
      </c>
      <c r="B191" t="s">
        <v>1184</v>
      </c>
      <c r="C191" t="s">
        <v>865</v>
      </c>
      <c r="D191">
        <v>99809</v>
      </c>
      <c r="E191" t="s">
        <v>251</v>
      </c>
      <c r="F191" t="s">
        <v>1324</v>
      </c>
      <c r="G191" s="53" t="s">
        <v>431</v>
      </c>
      <c r="H191" t="s">
        <v>1348</v>
      </c>
      <c r="I191" s="53" t="s">
        <v>430</v>
      </c>
      <c r="J191">
        <f t="shared" ca="1" si="15"/>
        <v>7</v>
      </c>
      <c r="K191" s="53" t="s">
        <v>249</v>
      </c>
      <c r="L191">
        <f t="shared" ca="1" si="16"/>
        <v>217</v>
      </c>
      <c r="M191" t="s">
        <v>251</v>
      </c>
      <c r="N191" s="57">
        <f t="shared" si="18"/>
        <v>43170</v>
      </c>
      <c r="O191" s="53" t="s">
        <v>430</v>
      </c>
      <c r="P191">
        <f t="shared" ca="1" si="17"/>
        <v>14223580577</v>
      </c>
      <c r="Q191" t="s">
        <v>253</v>
      </c>
      <c r="AL191" s="57">
        <v>42075</v>
      </c>
      <c r="AO191" t="s">
        <v>245</v>
      </c>
      <c r="AP191" t="s">
        <v>1511</v>
      </c>
      <c r="AQ191" t="s">
        <v>865</v>
      </c>
      <c r="AR191">
        <v>99809</v>
      </c>
      <c r="AS191" t="s">
        <v>249</v>
      </c>
      <c r="AT191">
        <v>441385</v>
      </c>
      <c r="AU191" t="s">
        <v>253</v>
      </c>
    </row>
    <row r="192" spans="1:47" x14ac:dyDescent="0.25">
      <c r="A192" t="s">
        <v>245</v>
      </c>
      <c r="B192" t="s">
        <v>1184</v>
      </c>
      <c r="C192" t="s">
        <v>865</v>
      </c>
      <c r="D192">
        <v>99808</v>
      </c>
      <c r="E192" t="s">
        <v>251</v>
      </c>
      <c r="F192" t="s">
        <v>1325</v>
      </c>
      <c r="G192" s="53" t="s">
        <v>431</v>
      </c>
      <c r="H192" t="s">
        <v>1349</v>
      </c>
      <c r="I192" s="53" t="s">
        <v>430</v>
      </c>
      <c r="J192">
        <f t="shared" ca="1" si="15"/>
        <v>15</v>
      </c>
      <c r="K192" s="53" t="s">
        <v>249</v>
      </c>
      <c r="L192">
        <f t="shared" ca="1" si="16"/>
        <v>408</v>
      </c>
      <c r="M192" t="s">
        <v>251</v>
      </c>
      <c r="N192" s="57">
        <f t="shared" si="18"/>
        <v>43154</v>
      </c>
      <c r="O192" s="53" t="s">
        <v>430</v>
      </c>
      <c r="P192">
        <f t="shared" ca="1" si="17"/>
        <v>14223580572</v>
      </c>
      <c r="Q192" t="s">
        <v>253</v>
      </c>
      <c r="AL192" s="57">
        <v>42059</v>
      </c>
      <c r="AO192" t="s">
        <v>245</v>
      </c>
      <c r="AP192" t="s">
        <v>1511</v>
      </c>
      <c r="AQ192" t="s">
        <v>865</v>
      </c>
      <c r="AR192">
        <v>99808</v>
      </c>
      <c r="AS192" t="s">
        <v>249</v>
      </c>
      <c r="AT192">
        <v>452386</v>
      </c>
      <c r="AU192" t="s">
        <v>253</v>
      </c>
    </row>
    <row r="193" spans="1:47" x14ac:dyDescent="0.25">
      <c r="A193" t="s">
        <v>245</v>
      </c>
      <c r="B193" t="s">
        <v>1184</v>
      </c>
      <c r="C193" t="s">
        <v>865</v>
      </c>
      <c r="D193">
        <v>99807</v>
      </c>
      <c r="E193" t="s">
        <v>251</v>
      </c>
      <c r="F193" t="s">
        <v>1326</v>
      </c>
      <c r="G193" s="53" t="s">
        <v>431</v>
      </c>
      <c r="H193" t="s">
        <v>1353</v>
      </c>
      <c r="I193" s="53" t="s">
        <v>430</v>
      </c>
      <c r="J193">
        <f t="shared" ca="1" si="15"/>
        <v>7</v>
      </c>
      <c r="K193" s="53" t="s">
        <v>249</v>
      </c>
      <c r="L193">
        <f t="shared" ca="1" si="16"/>
        <v>303</v>
      </c>
      <c r="M193" t="s">
        <v>251</v>
      </c>
      <c r="N193" s="57">
        <f t="shared" ref="N193:N200" si="19">AL193+3*365</f>
        <v>43138</v>
      </c>
      <c r="O193" s="53" t="s">
        <v>430</v>
      </c>
      <c r="P193">
        <f t="shared" ca="1" si="17"/>
        <v>14223580588</v>
      </c>
      <c r="Q193" t="s">
        <v>253</v>
      </c>
      <c r="AL193" s="57">
        <v>42043</v>
      </c>
      <c r="AO193" t="s">
        <v>245</v>
      </c>
      <c r="AP193" t="s">
        <v>1511</v>
      </c>
      <c r="AQ193" t="s">
        <v>865</v>
      </c>
      <c r="AR193">
        <v>99807</v>
      </c>
      <c r="AS193" t="s">
        <v>249</v>
      </c>
      <c r="AT193">
        <v>463387</v>
      </c>
      <c r="AU193" t="s">
        <v>253</v>
      </c>
    </row>
    <row r="194" spans="1:47" x14ac:dyDescent="0.25">
      <c r="A194" t="s">
        <v>245</v>
      </c>
      <c r="B194" t="s">
        <v>1184</v>
      </c>
      <c r="C194" t="s">
        <v>865</v>
      </c>
      <c r="D194">
        <v>99806</v>
      </c>
      <c r="E194" t="s">
        <v>251</v>
      </c>
      <c r="F194" t="s">
        <v>1327</v>
      </c>
      <c r="G194" s="53" t="s">
        <v>431</v>
      </c>
      <c r="H194" t="s">
        <v>1354</v>
      </c>
      <c r="I194" s="53" t="s">
        <v>430</v>
      </c>
      <c r="J194">
        <f t="shared" ref="J194:J200" ca="1" si="20">RANDBETWEEN(3,25)</f>
        <v>7</v>
      </c>
      <c r="K194" s="53" t="s">
        <v>249</v>
      </c>
      <c r="L194">
        <f t="shared" ref="L194:L200" ca="1" si="21">RANDBETWEEN(50,500)</f>
        <v>292</v>
      </c>
      <c r="M194" t="s">
        <v>251</v>
      </c>
      <c r="N194" s="57">
        <f t="shared" si="19"/>
        <v>43122</v>
      </c>
      <c r="O194" s="53" t="s">
        <v>430</v>
      </c>
      <c r="P194">
        <f t="shared" ref="P194:P200" ca="1" si="22">RANDBETWEEN(14223580550,14223580550+50)</f>
        <v>14223580596</v>
      </c>
      <c r="Q194" t="s">
        <v>253</v>
      </c>
      <c r="AL194" s="57">
        <v>42027</v>
      </c>
      <c r="AO194" t="s">
        <v>245</v>
      </c>
      <c r="AP194" t="s">
        <v>1511</v>
      </c>
      <c r="AQ194" t="s">
        <v>865</v>
      </c>
      <c r="AR194">
        <v>99806</v>
      </c>
      <c r="AS194" t="s">
        <v>249</v>
      </c>
      <c r="AT194">
        <v>474388</v>
      </c>
      <c r="AU194" t="s">
        <v>253</v>
      </c>
    </row>
    <row r="195" spans="1:47" x14ac:dyDescent="0.25">
      <c r="A195" t="s">
        <v>245</v>
      </c>
      <c r="B195" t="s">
        <v>1184</v>
      </c>
      <c r="C195" t="s">
        <v>865</v>
      </c>
      <c r="D195">
        <v>99805</v>
      </c>
      <c r="E195" t="s">
        <v>251</v>
      </c>
      <c r="F195" t="s">
        <v>1328</v>
      </c>
      <c r="G195" s="53" t="s">
        <v>431</v>
      </c>
      <c r="H195" t="s">
        <v>1355</v>
      </c>
      <c r="I195" s="53" t="s">
        <v>430</v>
      </c>
      <c r="J195">
        <f t="shared" ca="1" si="20"/>
        <v>25</v>
      </c>
      <c r="K195" s="53" t="s">
        <v>249</v>
      </c>
      <c r="L195">
        <f t="shared" ca="1" si="21"/>
        <v>361</v>
      </c>
      <c r="M195" t="s">
        <v>251</v>
      </c>
      <c r="N195" s="57">
        <f t="shared" si="19"/>
        <v>43106</v>
      </c>
      <c r="O195" s="53" t="s">
        <v>430</v>
      </c>
      <c r="P195">
        <f t="shared" ca="1" si="22"/>
        <v>14223580579</v>
      </c>
      <c r="Q195" t="s">
        <v>253</v>
      </c>
      <c r="AL195" s="57">
        <v>42011</v>
      </c>
      <c r="AO195" t="s">
        <v>245</v>
      </c>
      <c r="AP195" t="s">
        <v>1511</v>
      </c>
      <c r="AQ195" t="s">
        <v>865</v>
      </c>
      <c r="AR195">
        <v>99805</v>
      </c>
      <c r="AS195" t="s">
        <v>249</v>
      </c>
      <c r="AT195">
        <v>485389</v>
      </c>
      <c r="AU195" t="s">
        <v>253</v>
      </c>
    </row>
    <row r="196" spans="1:47" x14ac:dyDescent="0.25">
      <c r="A196" t="s">
        <v>245</v>
      </c>
      <c r="B196" t="s">
        <v>1184</v>
      </c>
      <c r="C196" t="s">
        <v>865</v>
      </c>
      <c r="D196">
        <v>99804</v>
      </c>
      <c r="E196" t="s">
        <v>251</v>
      </c>
      <c r="F196" t="s">
        <v>1329</v>
      </c>
      <c r="G196" s="53" t="s">
        <v>431</v>
      </c>
      <c r="H196" t="s">
        <v>1356</v>
      </c>
      <c r="I196" s="53" t="s">
        <v>430</v>
      </c>
      <c r="J196">
        <f t="shared" ca="1" si="20"/>
        <v>23</v>
      </c>
      <c r="K196" s="53" t="s">
        <v>249</v>
      </c>
      <c r="L196">
        <f t="shared" ca="1" si="21"/>
        <v>320</v>
      </c>
      <c r="M196" t="s">
        <v>251</v>
      </c>
      <c r="N196" s="57">
        <f t="shared" si="19"/>
        <v>43090</v>
      </c>
      <c r="O196" s="53" t="s">
        <v>430</v>
      </c>
      <c r="P196">
        <f t="shared" ca="1" si="22"/>
        <v>14223580574</v>
      </c>
      <c r="Q196" t="s">
        <v>253</v>
      </c>
      <c r="AL196" s="57">
        <v>41995</v>
      </c>
      <c r="AO196" t="s">
        <v>245</v>
      </c>
      <c r="AP196" t="s">
        <v>1511</v>
      </c>
      <c r="AQ196" t="s">
        <v>865</v>
      </c>
      <c r="AR196">
        <v>99804</v>
      </c>
      <c r="AS196" t="s">
        <v>249</v>
      </c>
      <c r="AT196">
        <v>496390</v>
      </c>
      <c r="AU196" t="s">
        <v>253</v>
      </c>
    </row>
    <row r="197" spans="1:47" x14ac:dyDescent="0.25">
      <c r="A197" t="s">
        <v>245</v>
      </c>
      <c r="B197" t="s">
        <v>1184</v>
      </c>
      <c r="C197" t="s">
        <v>865</v>
      </c>
      <c r="D197">
        <v>99803</v>
      </c>
      <c r="E197" t="s">
        <v>251</v>
      </c>
      <c r="F197" t="s">
        <v>1330</v>
      </c>
      <c r="G197" s="53" t="s">
        <v>431</v>
      </c>
      <c r="H197" t="s">
        <v>1357</v>
      </c>
      <c r="I197" s="53" t="s">
        <v>430</v>
      </c>
      <c r="J197">
        <f t="shared" ca="1" si="20"/>
        <v>3</v>
      </c>
      <c r="K197" s="53" t="s">
        <v>249</v>
      </c>
      <c r="L197">
        <f t="shared" ca="1" si="21"/>
        <v>335</v>
      </c>
      <c r="M197" t="s">
        <v>251</v>
      </c>
      <c r="N197" s="57">
        <f t="shared" si="19"/>
        <v>43566</v>
      </c>
      <c r="O197" s="53" t="s">
        <v>430</v>
      </c>
      <c r="P197">
        <f t="shared" ca="1" si="22"/>
        <v>14223580550</v>
      </c>
      <c r="Q197" t="s">
        <v>253</v>
      </c>
      <c r="AL197" s="57">
        <v>42471</v>
      </c>
      <c r="AO197" t="s">
        <v>245</v>
      </c>
      <c r="AP197" t="s">
        <v>1511</v>
      </c>
      <c r="AQ197" t="s">
        <v>865</v>
      </c>
      <c r="AR197">
        <v>99803</v>
      </c>
      <c r="AS197" t="s">
        <v>249</v>
      </c>
      <c r="AT197">
        <v>507391</v>
      </c>
      <c r="AU197" t="s">
        <v>253</v>
      </c>
    </row>
    <row r="198" spans="1:47" x14ac:dyDescent="0.25">
      <c r="A198" t="s">
        <v>245</v>
      </c>
      <c r="B198" t="s">
        <v>1184</v>
      </c>
      <c r="C198" t="s">
        <v>865</v>
      </c>
      <c r="D198">
        <v>99802</v>
      </c>
      <c r="E198" t="s">
        <v>251</v>
      </c>
      <c r="F198" t="s">
        <v>1331</v>
      </c>
      <c r="G198" s="53" t="s">
        <v>431</v>
      </c>
      <c r="H198" t="s">
        <v>1358</v>
      </c>
      <c r="I198" s="53" t="s">
        <v>430</v>
      </c>
      <c r="J198">
        <f t="shared" ca="1" si="20"/>
        <v>4</v>
      </c>
      <c r="K198" s="53" t="s">
        <v>249</v>
      </c>
      <c r="L198">
        <f t="shared" ca="1" si="21"/>
        <v>58</v>
      </c>
      <c r="M198" t="s">
        <v>251</v>
      </c>
      <c r="N198" s="57">
        <f t="shared" si="19"/>
        <v>43612</v>
      </c>
      <c r="O198" s="53" t="s">
        <v>430</v>
      </c>
      <c r="P198">
        <f t="shared" ca="1" si="22"/>
        <v>14223580590</v>
      </c>
      <c r="Q198" t="s">
        <v>253</v>
      </c>
      <c r="AL198" s="57">
        <v>42517</v>
      </c>
      <c r="AO198" t="s">
        <v>245</v>
      </c>
      <c r="AP198" t="s">
        <v>1511</v>
      </c>
      <c r="AQ198" t="s">
        <v>865</v>
      </c>
      <c r="AR198">
        <v>99802</v>
      </c>
      <c r="AS198" t="s">
        <v>249</v>
      </c>
      <c r="AT198">
        <v>518392</v>
      </c>
      <c r="AU198" t="s">
        <v>253</v>
      </c>
    </row>
    <row r="199" spans="1:47" x14ac:dyDescent="0.25">
      <c r="A199" t="s">
        <v>245</v>
      </c>
      <c r="B199" t="s">
        <v>1184</v>
      </c>
      <c r="C199" t="s">
        <v>865</v>
      </c>
      <c r="D199">
        <v>99801</v>
      </c>
      <c r="E199" t="s">
        <v>251</v>
      </c>
      <c r="F199" t="s">
        <v>1332</v>
      </c>
      <c r="G199" s="53" t="s">
        <v>431</v>
      </c>
      <c r="H199" t="s">
        <v>1359</v>
      </c>
      <c r="I199" s="53" t="s">
        <v>430</v>
      </c>
      <c r="J199">
        <f t="shared" ca="1" si="20"/>
        <v>25</v>
      </c>
      <c r="K199" s="53" t="s">
        <v>249</v>
      </c>
      <c r="L199">
        <f t="shared" ca="1" si="21"/>
        <v>369</v>
      </c>
      <c r="M199" t="s">
        <v>251</v>
      </c>
      <c r="N199" s="57">
        <f t="shared" si="19"/>
        <v>43658</v>
      </c>
      <c r="O199" s="53" t="s">
        <v>430</v>
      </c>
      <c r="P199">
        <f t="shared" ca="1" si="22"/>
        <v>14223580586</v>
      </c>
      <c r="Q199" t="s">
        <v>253</v>
      </c>
      <c r="AL199" s="57">
        <v>42563</v>
      </c>
      <c r="AO199" t="s">
        <v>245</v>
      </c>
      <c r="AP199" t="s">
        <v>1511</v>
      </c>
      <c r="AQ199" t="s">
        <v>865</v>
      </c>
      <c r="AR199">
        <v>99801</v>
      </c>
      <c r="AS199" t="s">
        <v>249</v>
      </c>
      <c r="AT199">
        <v>529393</v>
      </c>
      <c r="AU199" t="s">
        <v>253</v>
      </c>
    </row>
    <row r="200" spans="1:47" x14ac:dyDescent="0.25">
      <c r="A200" t="s">
        <v>245</v>
      </c>
      <c r="B200" t="s">
        <v>1184</v>
      </c>
      <c r="C200" t="s">
        <v>865</v>
      </c>
      <c r="D200">
        <v>99800</v>
      </c>
      <c r="E200" t="s">
        <v>251</v>
      </c>
      <c r="F200" t="s">
        <v>1333</v>
      </c>
      <c r="G200" s="53" t="s">
        <v>431</v>
      </c>
      <c r="H200" t="s">
        <v>1360</v>
      </c>
      <c r="I200" s="53" t="s">
        <v>430</v>
      </c>
      <c r="J200">
        <f t="shared" ca="1" si="20"/>
        <v>22</v>
      </c>
      <c r="K200" s="53" t="s">
        <v>249</v>
      </c>
      <c r="L200">
        <f t="shared" ca="1" si="21"/>
        <v>83</v>
      </c>
      <c r="M200" t="s">
        <v>251</v>
      </c>
      <c r="N200" s="57">
        <f t="shared" si="19"/>
        <v>43704</v>
      </c>
      <c r="O200" s="53" t="s">
        <v>430</v>
      </c>
      <c r="P200">
        <f t="shared" ca="1" si="22"/>
        <v>14223580589</v>
      </c>
      <c r="Q200" t="s">
        <v>253</v>
      </c>
      <c r="AL200" s="57">
        <v>42609</v>
      </c>
      <c r="AO200" t="s">
        <v>245</v>
      </c>
      <c r="AP200" t="s">
        <v>1511</v>
      </c>
      <c r="AQ200" t="s">
        <v>865</v>
      </c>
      <c r="AR200">
        <v>99800</v>
      </c>
      <c r="AS200" t="s">
        <v>249</v>
      </c>
      <c r="AT200">
        <v>540394</v>
      </c>
      <c r="AU200" t="s">
        <v>253</v>
      </c>
    </row>
    <row r="201" spans="1:47" x14ac:dyDescent="0.25">
      <c r="AL201"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0"/>
  <sheetViews>
    <sheetView topLeftCell="A31" workbookViewId="0">
      <selection activeCell="A31" sqref="A31:C31"/>
    </sheetView>
  </sheetViews>
  <sheetFormatPr defaultRowHeight="15" x14ac:dyDescent="0.25"/>
  <cols>
    <col min="6" max="6" width="5" bestFit="1" customWidth="1"/>
    <col min="11" max="11" width="17.28515625" bestFit="1" customWidth="1"/>
    <col min="15" max="15" width="18.7109375" customWidth="1"/>
    <col min="17" max="17" width="5" bestFit="1" customWidth="1"/>
  </cols>
  <sheetData>
    <row r="1" spans="1:18" x14ac:dyDescent="0.25">
      <c r="A1" t="s">
        <v>245</v>
      </c>
      <c r="B1" t="s">
        <v>1376</v>
      </c>
      <c r="C1" t="s">
        <v>865</v>
      </c>
      <c r="D1">
        <v>99999</v>
      </c>
      <c r="E1" t="s">
        <v>249</v>
      </c>
      <c r="F1" s="54">
        <v>5034</v>
      </c>
      <c r="G1" t="s">
        <v>253</v>
      </c>
      <c r="H1" t="s">
        <v>245</v>
      </c>
      <c r="I1" t="s">
        <v>1377</v>
      </c>
      <c r="J1" t="s">
        <v>987</v>
      </c>
      <c r="K1" s="54" t="s">
        <v>435</v>
      </c>
      <c r="L1" s="53" t="s">
        <v>430</v>
      </c>
      <c r="M1">
        <v>99899</v>
      </c>
      <c r="N1" t="s">
        <v>251</v>
      </c>
      <c r="O1" s="66">
        <v>42505.726979108797</v>
      </c>
      <c r="P1" s="53" t="s">
        <v>430</v>
      </c>
      <c r="Q1" s="54">
        <v>5034</v>
      </c>
      <c r="R1" t="s">
        <v>253</v>
      </c>
    </row>
    <row r="2" spans="1:18" x14ac:dyDescent="0.25">
      <c r="A2" t="s">
        <v>245</v>
      </c>
      <c r="B2" t="s">
        <v>1376</v>
      </c>
      <c r="C2" t="s">
        <v>865</v>
      </c>
      <c r="D2">
        <v>99998</v>
      </c>
      <c r="E2" t="s">
        <v>249</v>
      </c>
      <c r="F2">
        <v>5037</v>
      </c>
      <c r="G2" t="s">
        <v>253</v>
      </c>
      <c r="H2" t="s">
        <v>245</v>
      </c>
      <c r="I2" t="s">
        <v>1377</v>
      </c>
      <c r="J2" t="s">
        <v>987</v>
      </c>
      <c r="K2" s="56">
        <v>9783672234517590</v>
      </c>
      <c r="L2" s="53" t="s">
        <v>430</v>
      </c>
      <c r="M2">
        <v>99898</v>
      </c>
      <c r="N2" t="s">
        <v>251</v>
      </c>
      <c r="O2" s="66">
        <v>42784.690104108799</v>
      </c>
      <c r="P2" s="53" t="s">
        <v>430</v>
      </c>
      <c r="Q2">
        <v>5037</v>
      </c>
      <c r="R2" t="s">
        <v>253</v>
      </c>
    </row>
    <row r="3" spans="1:18" x14ac:dyDescent="0.25">
      <c r="A3" t="s">
        <v>245</v>
      </c>
      <c r="B3" t="s">
        <v>1376</v>
      </c>
      <c r="C3" t="s">
        <v>865</v>
      </c>
      <c r="D3">
        <v>99997</v>
      </c>
      <c r="E3" t="s">
        <v>249</v>
      </c>
      <c r="F3" s="54">
        <v>5040</v>
      </c>
      <c r="G3" t="s">
        <v>253</v>
      </c>
      <c r="H3" t="s">
        <v>245</v>
      </c>
      <c r="I3" t="s">
        <v>1377</v>
      </c>
      <c r="J3" t="s">
        <v>987</v>
      </c>
      <c r="K3" s="56">
        <v>1312324312231210</v>
      </c>
      <c r="L3" s="53" t="s">
        <v>430</v>
      </c>
      <c r="M3">
        <v>99897</v>
      </c>
      <c r="N3" t="s">
        <v>251</v>
      </c>
      <c r="O3" s="66">
        <v>42420.912326388891</v>
      </c>
      <c r="P3" s="53" t="s">
        <v>430</v>
      </c>
      <c r="Q3" s="54">
        <v>5040</v>
      </c>
      <c r="R3" t="s">
        <v>253</v>
      </c>
    </row>
    <row r="4" spans="1:18" x14ac:dyDescent="0.25">
      <c r="A4" t="s">
        <v>245</v>
      </c>
      <c r="B4" t="s">
        <v>1376</v>
      </c>
      <c r="C4" t="s">
        <v>865</v>
      </c>
      <c r="D4">
        <v>99996</v>
      </c>
      <c r="E4" t="s">
        <v>249</v>
      </c>
      <c r="F4">
        <v>5043</v>
      </c>
      <c r="G4" t="s">
        <v>253</v>
      </c>
      <c r="H4" t="s">
        <v>245</v>
      </c>
      <c r="I4" t="s">
        <v>1377</v>
      </c>
      <c r="J4" t="s">
        <v>987</v>
      </c>
      <c r="K4" s="56">
        <v>4326245645745620</v>
      </c>
      <c r="L4" s="53" t="s">
        <v>430</v>
      </c>
      <c r="M4">
        <v>99896</v>
      </c>
      <c r="N4" t="s">
        <v>251</v>
      </c>
      <c r="O4" s="66">
        <v>42059.641493055555</v>
      </c>
      <c r="P4" s="53" t="s">
        <v>430</v>
      </c>
      <c r="Q4">
        <v>5043</v>
      </c>
      <c r="R4" t="s">
        <v>253</v>
      </c>
    </row>
    <row r="5" spans="1:18" x14ac:dyDescent="0.25">
      <c r="A5" t="s">
        <v>245</v>
      </c>
      <c r="B5" t="s">
        <v>1376</v>
      </c>
      <c r="C5" t="s">
        <v>865</v>
      </c>
      <c r="D5">
        <v>99995</v>
      </c>
      <c r="E5" t="s">
        <v>249</v>
      </c>
      <c r="F5" s="54">
        <v>5046</v>
      </c>
      <c r="G5" t="s">
        <v>253</v>
      </c>
      <c r="H5" t="s">
        <v>245</v>
      </c>
      <c r="I5" t="s">
        <v>1377</v>
      </c>
      <c r="J5" t="s">
        <v>987</v>
      </c>
      <c r="K5" s="56">
        <v>5803341448963410</v>
      </c>
      <c r="L5" s="53" t="s">
        <v>430</v>
      </c>
      <c r="M5">
        <v>99895</v>
      </c>
      <c r="N5" t="s">
        <v>251</v>
      </c>
      <c r="O5" s="66">
        <v>42851.6484375</v>
      </c>
      <c r="P5" s="53" t="s">
        <v>430</v>
      </c>
      <c r="Q5" s="54">
        <v>5046</v>
      </c>
      <c r="R5" t="s">
        <v>253</v>
      </c>
    </row>
    <row r="6" spans="1:18" x14ac:dyDescent="0.25">
      <c r="A6" t="s">
        <v>245</v>
      </c>
      <c r="B6" t="s">
        <v>1376</v>
      </c>
      <c r="C6" t="s">
        <v>865</v>
      </c>
      <c r="D6">
        <v>99994</v>
      </c>
      <c r="E6" t="s">
        <v>249</v>
      </c>
      <c r="F6">
        <v>5049</v>
      </c>
      <c r="G6" t="s">
        <v>253</v>
      </c>
      <c r="H6" t="s">
        <v>245</v>
      </c>
      <c r="I6" t="s">
        <v>1377</v>
      </c>
      <c r="J6" t="s">
        <v>987</v>
      </c>
      <c r="K6" s="56">
        <v>1235315473171540</v>
      </c>
      <c r="L6" s="53" t="s">
        <v>430</v>
      </c>
      <c r="M6">
        <v>99894</v>
      </c>
      <c r="N6" t="s">
        <v>251</v>
      </c>
      <c r="O6" s="66">
        <v>42872.726979166669</v>
      </c>
      <c r="P6" s="53" t="s">
        <v>430</v>
      </c>
      <c r="Q6">
        <v>5049</v>
      </c>
      <c r="R6" t="s">
        <v>253</v>
      </c>
    </row>
    <row r="7" spans="1:18" x14ac:dyDescent="0.25">
      <c r="A7" t="s">
        <v>245</v>
      </c>
      <c r="B7" t="s">
        <v>1376</v>
      </c>
      <c r="C7" t="s">
        <v>865</v>
      </c>
      <c r="D7">
        <v>99993</v>
      </c>
      <c r="E7" t="s">
        <v>249</v>
      </c>
      <c r="F7" s="54">
        <v>5052</v>
      </c>
      <c r="G7" t="s">
        <v>253</v>
      </c>
      <c r="H7" t="s">
        <v>245</v>
      </c>
      <c r="I7" t="s">
        <v>1377</v>
      </c>
      <c r="J7" t="s">
        <v>987</v>
      </c>
      <c r="K7" s="56">
        <v>5803341448963410</v>
      </c>
      <c r="L7" s="53" t="s">
        <v>430</v>
      </c>
      <c r="M7">
        <v>99893</v>
      </c>
      <c r="N7" t="s">
        <v>251</v>
      </c>
      <c r="O7" s="66">
        <v>42893.805520833332</v>
      </c>
      <c r="P7" s="53" t="s">
        <v>430</v>
      </c>
      <c r="Q7" s="54">
        <v>5052</v>
      </c>
      <c r="R7" t="s">
        <v>253</v>
      </c>
    </row>
    <row r="8" spans="1:18" x14ac:dyDescent="0.25">
      <c r="A8" t="s">
        <v>245</v>
      </c>
      <c r="B8" t="s">
        <v>1376</v>
      </c>
      <c r="C8" t="s">
        <v>865</v>
      </c>
      <c r="D8">
        <v>99992</v>
      </c>
      <c r="E8" t="s">
        <v>249</v>
      </c>
      <c r="F8">
        <v>5055</v>
      </c>
      <c r="G8" t="s">
        <v>253</v>
      </c>
      <c r="H8" t="s">
        <v>245</v>
      </c>
      <c r="I8" t="s">
        <v>1377</v>
      </c>
      <c r="J8" t="s">
        <v>987</v>
      </c>
      <c r="K8" s="56">
        <v>7986612270366120</v>
      </c>
      <c r="L8" s="53" t="s">
        <v>430</v>
      </c>
      <c r="M8">
        <v>99892</v>
      </c>
      <c r="N8" t="s">
        <v>251</v>
      </c>
      <c r="O8" s="66">
        <v>42914.884062500001</v>
      </c>
      <c r="P8" s="53" t="s">
        <v>430</v>
      </c>
      <c r="Q8">
        <v>5097</v>
      </c>
      <c r="R8" t="s">
        <v>253</v>
      </c>
    </row>
    <row r="9" spans="1:18" x14ac:dyDescent="0.25">
      <c r="A9" t="s">
        <v>245</v>
      </c>
      <c r="B9" t="s">
        <v>1376</v>
      </c>
      <c r="C9" t="s">
        <v>865</v>
      </c>
      <c r="D9">
        <v>99991</v>
      </c>
      <c r="E9" t="s">
        <v>249</v>
      </c>
      <c r="F9" s="54">
        <v>5058</v>
      </c>
      <c r="G9" t="s">
        <v>253</v>
      </c>
      <c r="H9" t="s">
        <v>245</v>
      </c>
      <c r="I9" t="s">
        <v>1377</v>
      </c>
      <c r="J9" t="s">
        <v>987</v>
      </c>
      <c r="K9" s="56">
        <v>5803341448963410</v>
      </c>
      <c r="L9" s="53" t="s">
        <v>430</v>
      </c>
      <c r="M9">
        <v>99891</v>
      </c>
      <c r="N9" t="s">
        <v>251</v>
      </c>
      <c r="O9" s="66">
        <v>42935.962604166663</v>
      </c>
      <c r="P9" s="53" t="s">
        <v>430</v>
      </c>
      <c r="Q9" s="54">
        <v>5100</v>
      </c>
      <c r="R9" t="s">
        <v>253</v>
      </c>
    </row>
    <row r="10" spans="1:18" x14ac:dyDescent="0.25">
      <c r="A10" t="s">
        <v>245</v>
      </c>
      <c r="B10" t="s">
        <v>1376</v>
      </c>
      <c r="C10" t="s">
        <v>865</v>
      </c>
      <c r="D10">
        <v>99990</v>
      </c>
      <c r="E10" t="s">
        <v>249</v>
      </c>
      <c r="F10">
        <v>5133</v>
      </c>
      <c r="G10" t="s">
        <v>253</v>
      </c>
      <c r="H10" t="s">
        <v>245</v>
      </c>
      <c r="I10" t="s">
        <v>1377</v>
      </c>
      <c r="J10" t="s">
        <v>987</v>
      </c>
      <c r="K10" s="56">
        <v>3620070647560700</v>
      </c>
      <c r="L10" s="53" t="s">
        <v>430</v>
      </c>
      <c r="M10">
        <v>99890</v>
      </c>
      <c r="N10" t="s">
        <v>251</v>
      </c>
      <c r="O10" s="66">
        <v>42957.041145833333</v>
      </c>
      <c r="P10" s="53" t="s">
        <v>430</v>
      </c>
      <c r="Q10">
        <v>5103</v>
      </c>
      <c r="R10" t="s">
        <v>253</v>
      </c>
    </row>
    <row r="11" spans="1:18" x14ac:dyDescent="0.25">
      <c r="A11" t="s">
        <v>245</v>
      </c>
      <c r="B11" t="s">
        <v>1376</v>
      </c>
      <c r="C11" t="s">
        <v>865</v>
      </c>
      <c r="D11">
        <v>99989</v>
      </c>
      <c r="E11" t="s">
        <v>249</v>
      </c>
      <c r="F11" s="54">
        <v>5136</v>
      </c>
      <c r="G11" t="s">
        <v>253</v>
      </c>
      <c r="H11" t="s">
        <v>245</v>
      </c>
      <c r="I11" t="s">
        <v>1377</v>
      </c>
      <c r="J11" t="s">
        <v>987</v>
      </c>
      <c r="K11" s="56">
        <v>1436794966157990</v>
      </c>
      <c r="L11" s="53" t="s">
        <v>430</v>
      </c>
      <c r="M11">
        <v>99889</v>
      </c>
      <c r="N11" t="s">
        <v>251</v>
      </c>
      <c r="O11" s="66">
        <v>42978.119687500002</v>
      </c>
      <c r="P11" s="53" t="s">
        <v>430</v>
      </c>
      <c r="Q11" s="54">
        <v>5106</v>
      </c>
      <c r="R11" t="s">
        <v>253</v>
      </c>
    </row>
    <row r="12" spans="1:18" x14ac:dyDescent="0.25">
      <c r="A12" t="s">
        <v>245</v>
      </c>
      <c r="B12" t="s">
        <v>1376</v>
      </c>
      <c r="C12" t="s">
        <v>865</v>
      </c>
      <c r="D12">
        <v>99988</v>
      </c>
      <c r="E12" t="s">
        <v>249</v>
      </c>
      <c r="F12">
        <v>5139</v>
      </c>
      <c r="G12" t="s">
        <v>253</v>
      </c>
      <c r="H12" t="s">
        <v>245</v>
      </c>
      <c r="I12" t="s">
        <v>1377</v>
      </c>
      <c r="J12" t="s">
        <v>987</v>
      </c>
      <c r="K12" s="56">
        <v>1436798676442170</v>
      </c>
      <c r="L12" s="53" t="s">
        <v>430</v>
      </c>
      <c r="M12">
        <v>99888</v>
      </c>
      <c r="N12" t="s">
        <v>251</v>
      </c>
      <c r="O12" s="66">
        <v>42999.198229166665</v>
      </c>
      <c r="P12" s="53" t="s">
        <v>430</v>
      </c>
      <c r="Q12">
        <v>5109</v>
      </c>
      <c r="R12" t="s">
        <v>253</v>
      </c>
    </row>
    <row r="13" spans="1:18" x14ac:dyDescent="0.25">
      <c r="A13" t="s">
        <v>245</v>
      </c>
      <c r="B13" t="s">
        <v>1376</v>
      </c>
      <c r="C13" t="s">
        <v>865</v>
      </c>
      <c r="D13">
        <v>99987</v>
      </c>
      <c r="E13" t="s">
        <v>249</v>
      </c>
      <c r="F13" s="54">
        <v>5142</v>
      </c>
      <c r="G13" t="s">
        <v>253</v>
      </c>
      <c r="H13" t="s">
        <v>245</v>
      </c>
      <c r="I13" t="s">
        <v>1377</v>
      </c>
      <c r="J13" t="s">
        <v>987</v>
      </c>
      <c r="K13" s="56">
        <v>1436802386726350</v>
      </c>
      <c r="L13" s="53" t="s">
        <v>430</v>
      </c>
      <c r="M13">
        <v>99887</v>
      </c>
      <c r="N13" t="s">
        <v>251</v>
      </c>
      <c r="O13" s="66">
        <v>42949.119687500002</v>
      </c>
      <c r="P13" s="53" t="s">
        <v>430</v>
      </c>
      <c r="Q13" s="54">
        <v>5070</v>
      </c>
      <c r="R13" t="s">
        <v>253</v>
      </c>
    </row>
    <row r="14" spans="1:18" x14ac:dyDescent="0.25">
      <c r="A14" t="s">
        <v>245</v>
      </c>
      <c r="B14" t="s">
        <v>1376</v>
      </c>
      <c r="C14" t="s">
        <v>865</v>
      </c>
      <c r="D14">
        <v>99986</v>
      </c>
      <c r="E14" t="s">
        <v>249</v>
      </c>
      <c r="F14">
        <v>5145</v>
      </c>
      <c r="G14" t="s">
        <v>253</v>
      </c>
      <c r="H14" t="s">
        <v>245</v>
      </c>
      <c r="I14" t="s">
        <v>1377</v>
      </c>
      <c r="J14" t="s">
        <v>987</v>
      </c>
      <c r="K14" s="56">
        <v>1436806097010530</v>
      </c>
      <c r="L14" s="53" t="s">
        <v>430</v>
      </c>
      <c r="M14">
        <v>99886</v>
      </c>
      <c r="N14" t="s">
        <v>251</v>
      </c>
      <c r="O14" s="66">
        <v>42899.041145891206</v>
      </c>
      <c r="P14" s="53" t="s">
        <v>430</v>
      </c>
      <c r="Q14">
        <v>5073</v>
      </c>
      <c r="R14" t="s">
        <v>253</v>
      </c>
    </row>
    <row r="15" spans="1:18" x14ac:dyDescent="0.25">
      <c r="A15" t="s">
        <v>245</v>
      </c>
      <c r="B15" t="s">
        <v>1376</v>
      </c>
      <c r="C15" t="s">
        <v>865</v>
      </c>
      <c r="D15">
        <v>99985</v>
      </c>
      <c r="E15" t="s">
        <v>249</v>
      </c>
      <c r="F15" s="54">
        <v>5148</v>
      </c>
      <c r="G15" t="s">
        <v>253</v>
      </c>
      <c r="H15" t="s">
        <v>245</v>
      </c>
      <c r="I15" t="s">
        <v>1377</v>
      </c>
      <c r="J15" t="s">
        <v>987</v>
      </c>
      <c r="K15" s="56">
        <v>1436809807294710</v>
      </c>
      <c r="L15" s="53" t="s">
        <v>430</v>
      </c>
      <c r="M15">
        <v>99885</v>
      </c>
      <c r="N15" t="s">
        <v>251</v>
      </c>
      <c r="O15" s="66">
        <v>42848.962604282409</v>
      </c>
      <c r="P15" s="53" t="s">
        <v>430</v>
      </c>
      <c r="Q15" s="54">
        <v>5076</v>
      </c>
      <c r="R15" t="s">
        <v>253</v>
      </c>
    </row>
    <row r="16" spans="1:18" x14ac:dyDescent="0.25">
      <c r="A16" t="s">
        <v>245</v>
      </c>
      <c r="B16" t="s">
        <v>1376</v>
      </c>
      <c r="C16" t="s">
        <v>865</v>
      </c>
      <c r="D16">
        <v>99984</v>
      </c>
      <c r="E16" t="s">
        <v>249</v>
      </c>
      <c r="F16">
        <v>5151</v>
      </c>
      <c r="G16" t="s">
        <v>253</v>
      </c>
      <c r="H16" t="s">
        <v>245</v>
      </c>
      <c r="I16" t="s">
        <v>1377</v>
      </c>
      <c r="J16" t="s">
        <v>987</v>
      </c>
      <c r="K16" s="56">
        <v>1436813517578890</v>
      </c>
      <c r="L16" s="53" t="s">
        <v>430</v>
      </c>
      <c r="M16">
        <v>99884</v>
      </c>
      <c r="N16" t="s">
        <v>251</v>
      </c>
      <c r="O16" s="66">
        <v>42798.884062673613</v>
      </c>
      <c r="P16" s="53" t="s">
        <v>430</v>
      </c>
      <c r="Q16">
        <v>5079</v>
      </c>
      <c r="R16" t="s">
        <v>253</v>
      </c>
    </row>
    <row r="17" spans="1:18" x14ac:dyDescent="0.25">
      <c r="A17" t="s">
        <v>245</v>
      </c>
      <c r="B17" t="s">
        <v>1376</v>
      </c>
      <c r="C17" t="s">
        <v>865</v>
      </c>
      <c r="D17">
        <v>99983</v>
      </c>
      <c r="E17" t="s">
        <v>249</v>
      </c>
      <c r="F17" s="54">
        <v>5034</v>
      </c>
      <c r="G17" t="s">
        <v>253</v>
      </c>
      <c r="H17" t="s">
        <v>245</v>
      </c>
      <c r="I17" t="s">
        <v>1377</v>
      </c>
      <c r="J17" t="s">
        <v>987</v>
      </c>
      <c r="K17" s="56">
        <v>1436817227863070</v>
      </c>
      <c r="L17" s="53" t="s">
        <v>430</v>
      </c>
      <c r="M17">
        <v>99883</v>
      </c>
      <c r="N17" t="s">
        <v>251</v>
      </c>
      <c r="O17" s="66">
        <v>42748.805521064816</v>
      </c>
      <c r="P17" s="53" t="s">
        <v>430</v>
      </c>
      <c r="Q17" s="54">
        <v>5082</v>
      </c>
      <c r="R17" t="s">
        <v>253</v>
      </c>
    </row>
    <row r="18" spans="1:18" x14ac:dyDescent="0.25">
      <c r="A18" t="s">
        <v>245</v>
      </c>
      <c r="B18" t="s">
        <v>1376</v>
      </c>
      <c r="C18" t="s">
        <v>865</v>
      </c>
      <c r="D18">
        <v>99982</v>
      </c>
      <c r="E18" t="s">
        <v>249</v>
      </c>
      <c r="F18">
        <v>5037</v>
      </c>
      <c r="G18" t="s">
        <v>253</v>
      </c>
      <c r="H18" t="s">
        <v>245</v>
      </c>
      <c r="I18" t="s">
        <v>1377</v>
      </c>
      <c r="J18" t="s">
        <v>987</v>
      </c>
      <c r="K18" s="56">
        <v>1436820938147250</v>
      </c>
      <c r="L18" s="53" t="s">
        <v>430</v>
      </c>
      <c r="M18">
        <v>99882</v>
      </c>
      <c r="N18" t="s">
        <v>251</v>
      </c>
      <c r="O18" s="66">
        <v>42698.72697945602</v>
      </c>
      <c r="P18" s="53" t="s">
        <v>430</v>
      </c>
      <c r="Q18">
        <v>5085</v>
      </c>
      <c r="R18" t="s">
        <v>253</v>
      </c>
    </row>
    <row r="19" spans="1:18" x14ac:dyDescent="0.25">
      <c r="A19" t="s">
        <v>245</v>
      </c>
      <c r="B19" t="s">
        <v>1376</v>
      </c>
      <c r="C19" t="s">
        <v>865</v>
      </c>
      <c r="D19">
        <v>99981</v>
      </c>
      <c r="E19" t="s">
        <v>249</v>
      </c>
      <c r="F19" s="54">
        <v>5040</v>
      </c>
      <c r="G19" t="s">
        <v>253</v>
      </c>
      <c r="H19" t="s">
        <v>245</v>
      </c>
      <c r="I19" t="s">
        <v>1377</v>
      </c>
      <c r="J19" t="s">
        <v>987</v>
      </c>
      <c r="K19" s="56">
        <v>1436880302694130</v>
      </c>
      <c r="L19" s="53" t="s">
        <v>430</v>
      </c>
      <c r="M19">
        <v>99881</v>
      </c>
      <c r="N19" t="s">
        <v>251</v>
      </c>
      <c r="O19" s="66">
        <v>42648.648437847223</v>
      </c>
      <c r="P19" s="53" t="s">
        <v>430</v>
      </c>
      <c r="Q19" s="54">
        <v>5088</v>
      </c>
      <c r="R19" t="s">
        <v>253</v>
      </c>
    </row>
    <row r="20" spans="1:18" x14ac:dyDescent="0.25">
      <c r="A20" t="s">
        <v>245</v>
      </c>
      <c r="B20" t="s">
        <v>1376</v>
      </c>
      <c r="C20" t="s">
        <v>865</v>
      </c>
      <c r="D20">
        <v>99980</v>
      </c>
      <c r="E20" t="s">
        <v>249</v>
      </c>
      <c r="F20">
        <v>5091</v>
      </c>
      <c r="G20" t="s">
        <v>253</v>
      </c>
      <c r="H20" t="s">
        <v>245</v>
      </c>
      <c r="I20" t="s">
        <v>1377</v>
      </c>
      <c r="J20" t="s">
        <v>987</v>
      </c>
      <c r="K20" s="56">
        <v>1436884012978310</v>
      </c>
      <c r="L20" s="53" t="s">
        <v>430</v>
      </c>
      <c r="M20">
        <v>99880</v>
      </c>
      <c r="N20" t="s">
        <v>251</v>
      </c>
      <c r="O20" s="66">
        <v>42598.569896238427</v>
      </c>
      <c r="P20" s="53" t="s">
        <v>430</v>
      </c>
      <c r="Q20">
        <v>5091</v>
      </c>
      <c r="R20" t="s">
        <v>253</v>
      </c>
    </row>
    <row r="21" spans="1:18" x14ac:dyDescent="0.25">
      <c r="A21" t="s">
        <v>245</v>
      </c>
      <c r="B21" t="s">
        <v>1376</v>
      </c>
      <c r="C21" t="s">
        <v>865</v>
      </c>
      <c r="D21">
        <v>99979</v>
      </c>
      <c r="E21" t="s">
        <v>249</v>
      </c>
      <c r="F21" s="54">
        <v>5094</v>
      </c>
      <c r="G21" t="s">
        <v>253</v>
      </c>
      <c r="H21" t="s">
        <v>245</v>
      </c>
      <c r="I21" t="s">
        <v>1377</v>
      </c>
      <c r="J21" t="s">
        <v>987</v>
      </c>
      <c r="K21" s="56">
        <v>1436887723262490</v>
      </c>
      <c r="L21" s="53" t="s">
        <v>430</v>
      </c>
      <c r="M21">
        <v>99879</v>
      </c>
      <c r="N21" t="s">
        <v>251</v>
      </c>
      <c r="O21" s="66">
        <v>42548.49135462963</v>
      </c>
      <c r="P21" s="53" t="s">
        <v>430</v>
      </c>
      <c r="Q21" s="54">
        <v>5094</v>
      </c>
      <c r="R21" t="s">
        <v>253</v>
      </c>
    </row>
    <row r="22" spans="1:18" x14ac:dyDescent="0.25">
      <c r="A22" t="s">
        <v>245</v>
      </c>
      <c r="B22" t="s">
        <v>1376</v>
      </c>
      <c r="C22" t="s">
        <v>865</v>
      </c>
      <c r="D22">
        <v>99978</v>
      </c>
      <c r="E22" t="s">
        <v>249</v>
      </c>
      <c r="F22">
        <v>5097</v>
      </c>
      <c r="G22" t="s">
        <v>253</v>
      </c>
      <c r="H22" t="s">
        <v>245</v>
      </c>
      <c r="I22" t="s">
        <v>1377</v>
      </c>
      <c r="J22" t="s">
        <v>987</v>
      </c>
      <c r="K22" s="56">
        <v>1436891433546670</v>
      </c>
      <c r="L22" s="53" t="s">
        <v>430</v>
      </c>
      <c r="M22">
        <v>99878</v>
      </c>
      <c r="N22" t="s">
        <v>251</v>
      </c>
      <c r="O22" s="66">
        <v>42498.412813020834</v>
      </c>
      <c r="P22" s="53" t="s">
        <v>430</v>
      </c>
      <c r="Q22">
        <v>5097</v>
      </c>
      <c r="R22" t="s">
        <v>253</v>
      </c>
    </row>
    <row r="23" spans="1:18" x14ac:dyDescent="0.25">
      <c r="A23" t="s">
        <v>245</v>
      </c>
      <c r="B23" t="s">
        <v>1376</v>
      </c>
      <c r="C23" t="s">
        <v>865</v>
      </c>
      <c r="D23">
        <v>99977</v>
      </c>
      <c r="E23" t="s">
        <v>249</v>
      </c>
      <c r="F23" s="54">
        <v>5100</v>
      </c>
      <c r="G23" t="s">
        <v>253</v>
      </c>
      <c r="H23" t="s">
        <v>245</v>
      </c>
      <c r="I23" t="s">
        <v>1377</v>
      </c>
      <c r="J23" t="s">
        <v>987</v>
      </c>
      <c r="K23" s="56">
        <v>1436895143830850</v>
      </c>
      <c r="L23" s="53" t="s">
        <v>430</v>
      </c>
      <c r="M23">
        <v>99877</v>
      </c>
      <c r="N23" t="s">
        <v>251</v>
      </c>
      <c r="O23" s="66">
        <v>42448.334271412037</v>
      </c>
      <c r="P23" s="53" t="s">
        <v>430</v>
      </c>
      <c r="Q23" s="54">
        <v>5100</v>
      </c>
      <c r="R23" t="s">
        <v>253</v>
      </c>
    </row>
    <row r="24" spans="1:18" x14ac:dyDescent="0.25">
      <c r="A24" t="s">
        <v>245</v>
      </c>
      <c r="B24" t="s">
        <v>1376</v>
      </c>
      <c r="C24" t="s">
        <v>865</v>
      </c>
      <c r="D24">
        <v>99976</v>
      </c>
      <c r="E24" t="s">
        <v>249</v>
      </c>
      <c r="F24">
        <v>5037</v>
      </c>
      <c r="G24" t="s">
        <v>253</v>
      </c>
      <c r="H24" t="s">
        <v>245</v>
      </c>
      <c r="I24" t="s">
        <v>1377</v>
      </c>
      <c r="J24" t="s">
        <v>987</v>
      </c>
      <c r="K24" s="56">
        <v>1436898854115030</v>
      </c>
      <c r="L24" s="53" t="s">
        <v>430</v>
      </c>
      <c r="M24">
        <v>99876</v>
      </c>
      <c r="N24" t="s">
        <v>251</v>
      </c>
      <c r="O24" s="66">
        <v>42398.255729803241</v>
      </c>
      <c r="P24" s="53" t="s">
        <v>430</v>
      </c>
      <c r="Q24">
        <v>5103</v>
      </c>
      <c r="R24" t="s">
        <v>253</v>
      </c>
    </row>
    <row r="25" spans="1:18" x14ac:dyDescent="0.25">
      <c r="A25" t="s">
        <v>245</v>
      </c>
      <c r="B25" t="s">
        <v>1376</v>
      </c>
      <c r="C25" t="s">
        <v>865</v>
      </c>
      <c r="D25">
        <v>99975</v>
      </c>
      <c r="E25" t="s">
        <v>249</v>
      </c>
      <c r="F25" s="54">
        <v>5040</v>
      </c>
      <c r="G25" t="s">
        <v>253</v>
      </c>
      <c r="H25" t="s">
        <v>245</v>
      </c>
      <c r="I25" t="s">
        <v>1377</v>
      </c>
      <c r="J25" t="s">
        <v>987</v>
      </c>
      <c r="K25" s="56">
        <v>1436846910136510</v>
      </c>
      <c r="L25" s="53" t="s">
        <v>430</v>
      </c>
      <c r="M25">
        <v>99875</v>
      </c>
      <c r="N25" t="s">
        <v>251</v>
      </c>
      <c r="O25" s="66">
        <v>42348.177188194444</v>
      </c>
      <c r="P25" s="53" t="s">
        <v>430</v>
      </c>
      <c r="Q25" s="54">
        <v>5106</v>
      </c>
      <c r="R25" t="s">
        <v>253</v>
      </c>
    </row>
    <row r="26" spans="1:18" x14ac:dyDescent="0.25">
      <c r="A26" t="s">
        <v>245</v>
      </c>
      <c r="B26" t="s">
        <v>1376</v>
      </c>
      <c r="C26" t="s">
        <v>865</v>
      </c>
      <c r="D26">
        <v>99974</v>
      </c>
      <c r="E26" t="s">
        <v>249</v>
      </c>
      <c r="F26">
        <v>5043</v>
      </c>
      <c r="G26" t="s">
        <v>253</v>
      </c>
      <c r="H26" t="s">
        <v>245</v>
      </c>
      <c r="I26" t="s">
        <v>1377</v>
      </c>
      <c r="J26" t="s">
        <v>987</v>
      </c>
      <c r="K26" s="56">
        <v>1436850620420690</v>
      </c>
      <c r="L26" s="53" t="s">
        <v>430</v>
      </c>
      <c r="M26">
        <v>99874</v>
      </c>
      <c r="N26" t="s">
        <v>251</v>
      </c>
      <c r="O26" s="66">
        <v>42298.098646585648</v>
      </c>
      <c r="P26" s="53" t="s">
        <v>430</v>
      </c>
      <c r="Q26">
        <v>5109</v>
      </c>
      <c r="R26" t="s">
        <v>253</v>
      </c>
    </row>
    <row r="27" spans="1:18" x14ac:dyDescent="0.25">
      <c r="A27" t="s">
        <v>245</v>
      </c>
      <c r="B27" t="s">
        <v>1376</v>
      </c>
      <c r="C27" t="s">
        <v>865</v>
      </c>
      <c r="D27">
        <v>99973</v>
      </c>
      <c r="E27" t="s">
        <v>249</v>
      </c>
      <c r="F27" s="54">
        <v>5046</v>
      </c>
      <c r="G27" t="s">
        <v>253</v>
      </c>
      <c r="H27" t="s">
        <v>245</v>
      </c>
      <c r="I27" t="s">
        <v>1377</v>
      </c>
      <c r="J27" t="s">
        <v>987</v>
      </c>
      <c r="K27" s="56">
        <v>1436854330704870</v>
      </c>
      <c r="L27" s="53" t="s">
        <v>430</v>
      </c>
      <c r="M27">
        <v>99873</v>
      </c>
      <c r="N27" t="s">
        <v>251</v>
      </c>
      <c r="O27" s="66">
        <v>42248.020104976851</v>
      </c>
      <c r="P27" s="53" t="s">
        <v>430</v>
      </c>
      <c r="Q27" s="54">
        <v>5112</v>
      </c>
      <c r="R27" t="s">
        <v>253</v>
      </c>
    </row>
    <row r="28" spans="1:18" x14ac:dyDescent="0.25">
      <c r="A28" t="s">
        <v>245</v>
      </c>
      <c r="B28" t="s">
        <v>1376</v>
      </c>
      <c r="C28" t="s">
        <v>865</v>
      </c>
      <c r="D28">
        <v>99972</v>
      </c>
      <c r="E28" t="s">
        <v>249</v>
      </c>
      <c r="F28">
        <v>5049</v>
      </c>
      <c r="G28" t="s">
        <v>253</v>
      </c>
      <c r="H28" t="s">
        <v>245</v>
      </c>
      <c r="I28" t="s">
        <v>1377</v>
      </c>
      <c r="J28" t="s">
        <v>987</v>
      </c>
      <c r="K28" s="56">
        <v>1436858040989050</v>
      </c>
      <c r="L28" s="53" t="s">
        <v>430</v>
      </c>
      <c r="M28">
        <v>99872</v>
      </c>
      <c r="N28" t="s">
        <v>251</v>
      </c>
      <c r="O28" s="66">
        <v>42197.941563368055</v>
      </c>
      <c r="P28" s="53" t="s">
        <v>430</v>
      </c>
      <c r="Q28">
        <v>5115</v>
      </c>
      <c r="R28" t="s">
        <v>253</v>
      </c>
    </row>
    <row r="29" spans="1:18" x14ac:dyDescent="0.25">
      <c r="A29" t="s">
        <v>245</v>
      </c>
      <c r="B29" t="s">
        <v>1376</v>
      </c>
      <c r="C29" t="s">
        <v>865</v>
      </c>
      <c r="D29">
        <v>99971</v>
      </c>
      <c r="E29" t="s">
        <v>249</v>
      </c>
      <c r="F29" s="54">
        <v>5052</v>
      </c>
      <c r="G29" t="s">
        <v>253</v>
      </c>
      <c r="H29" t="s">
        <v>245</v>
      </c>
      <c r="I29" t="s">
        <v>1377</v>
      </c>
      <c r="J29" t="s">
        <v>987</v>
      </c>
      <c r="K29" s="56">
        <v>1436861751273230</v>
      </c>
      <c r="L29" s="53" t="s">
        <v>430</v>
      </c>
      <c r="M29">
        <v>99871</v>
      </c>
      <c r="N29" t="s">
        <v>251</v>
      </c>
      <c r="O29" s="66">
        <v>42147.863021759258</v>
      </c>
      <c r="P29" s="53" t="s">
        <v>430</v>
      </c>
      <c r="Q29" s="54">
        <v>5118</v>
      </c>
      <c r="R29" t="s">
        <v>253</v>
      </c>
    </row>
    <row r="30" spans="1:18" x14ac:dyDescent="0.25">
      <c r="A30" t="s">
        <v>245</v>
      </c>
      <c r="B30" t="s">
        <v>1376</v>
      </c>
      <c r="C30" t="s">
        <v>865</v>
      </c>
      <c r="D30">
        <v>99970</v>
      </c>
      <c r="E30" t="s">
        <v>249</v>
      </c>
      <c r="F30">
        <v>5121</v>
      </c>
      <c r="G30" t="s">
        <v>253</v>
      </c>
      <c r="H30" t="s">
        <v>245</v>
      </c>
      <c r="I30" t="s">
        <v>1377</v>
      </c>
      <c r="J30" t="s">
        <v>987</v>
      </c>
      <c r="K30" s="56">
        <v>1436865461557410</v>
      </c>
      <c r="L30" s="53" t="s">
        <v>430</v>
      </c>
      <c r="M30">
        <v>99870</v>
      </c>
      <c r="N30" t="s">
        <v>251</v>
      </c>
      <c r="O30" s="66">
        <v>42097.784480150462</v>
      </c>
      <c r="P30" s="53" t="s">
        <v>430</v>
      </c>
      <c r="Q30">
        <v>5121</v>
      </c>
      <c r="R30" t="s">
        <v>253</v>
      </c>
    </row>
    <row r="31" spans="1:18" x14ac:dyDescent="0.25">
      <c r="A31" t="s">
        <v>245</v>
      </c>
      <c r="B31" t="s">
        <v>1376</v>
      </c>
      <c r="C31" t="s">
        <v>865</v>
      </c>
      <c r="D31">
        <v>99969</v>
      </c>
      <c r="E31" t="s">
        <v>249</v>
      </c>
      <c r="F31" s="54">
        <v>5124</v>
      </c>
      <c r="G31" t="s">
        <v>253</v>
      </c>
      <c r="H31" t="s">
        <v>245</v>
      </c>
      <c r="I31" t="s">
        <v>1377</v>
      </c>
      <c r="J31" t="s">
        <v>987</v>
      </c>
      <c r="K31" s="56">
        <v>1436869171841590</v>
      </c>
      <c r="L31" s="53" t="s">
        <v>430</v>
      </c>
      <c r="M31">
        <v>99869</v>
      </c>
      <c r="N31" t="s">
        <v>251</v>
      </c>
      <c r="O31" s="66">
        <v>42505.726979108797</v>
      </c>
      <c r="P31" s="53" t="s">
        <v>430</v>
      </c>
      <c r="Q31" s="54">
        <v>5124</v>
      </c>
      <c r="R31" t="s">
        <v>253</v>
      </c>
    </row>
    <row r="32" spans="1:18" x14ac:dyDescent="0.25">
      <c r="A32" t="s">
        <v>245</v>
      </c>
      <c r="B32" t="s">
        <v>1376</v>
      </c>
      <c r="C32" t="s">
        <v>865</v>
      </c>
      <c r="D32">
        <v>99968</v>
      </c>
      <c r="E32" t="s">
        <v>249</v>
      </c>
      <c r="F32">
        <v>5127</v>
      </c>
      <c r="G32" t="s">
        <v>253</v>
      </c>
      <c r="H32" t="s">
        <v>245</v>
      </c>
      <c r="I32" t="s">
        <v>1377</v>
      </c>
      <c r="J32" t="s">
        <v>987</v>
      </c>
      <c r="K32" s="56">
        <v>1436872882125770</v>
      </c>
      <c r="L32" s="53" t="s">
        <v>430</v>
      </c>
      <c r="M32">
        <v>99868</v>
      </c>
      <c r="N32" t="s">
        <v>251</v>
      </c>
      <c r="O32" s="66">
        <v>42784.690104108799</v>
      </c>
      <c r="P32" s="53" t="s">
        <v>430</v>
      </c>
      <c r="Q32">
        <v>5127</v>
      </c>
      <c r="R32" t="s">
        <v>253</v>
      </c>
    </row>
    <row r="33" spans="1:18" x14ac:dyDescent="0.25">
      <c r="A33" t="s">
        <v>245</v>
      </c>
      <c r="B33" t="s">
        <v>1376</v>
      </c>
      <c r="C33" t="s">
        <v>865</v>
      </c>
      <c r="D33">
        <v>99967</v>
      </c>
      <c r="E33" t="s">
        <v>249</v>
      </c>
      <c r="F33" s="54">
        <v>5130</v>
      </c>
      <c r="G33" t="s">
        <v>253</v>
      </c>
      <c r="H33" t="s">
        <v>245</v>
      </c>
      <c r="I33" t="s">
        <v>1377</v>
      </c>
      <c r="J33" t="s">
        <v>987</v>
      </c>
      <c r="K33" s="56">
        <v>1436876592409950</v>
      </c>
      <c r="L33" s="53" t="s">
        <v>430</v>
      </c>
      <c r="M33">
        <v>99867</v>
      </c>
      <c r="N33" t="s">
        <v>251</v>
      </c>
      <c r="O33" s="66">
        <v>42420.912326388891</v>
      </c>
      <c r="P33" s="53" t="s">
        <v>430</v>
      </c>
      <c r="Q33" s="54">
        <v>5130</v>
      </c>
      <c r="R33" t="s">
        <v>253</v>
      </c>
    </row>
    <row r="34" spans="1:18" x14ac:dyDescent="0.25">
      <c r="A34" t="s">
        <v>245</v>
      </c>
      <c r="B34" t="s">
        <v>1376</v>
      </c>
      <c r="C34" t="s">
        <v>865</v>
      </c>
      <c r="D34">
        <v>99966</v>
      </c>
      <c r="E34" t="s">
        <v>249</v>
      </c>
      <c r="F34">
        <v>5133</v>
      </c>
      <c r="G34" t="s">
        <v>253</v>
      </c>
      <c r="H34" t="s">
        <v>245</v>
      </c>
      <c r="I34" t="s">
        <v>1377</v>
      </c>
      <c r="J34" t="s">
        <v>987</v>
      </c>
      <c r="K34" s="56">
        <v>1436880302694130</v>
      </c>
      <c r="L34" s="53" t="s">
        <v>430</v>
      </c>
      <c r="M34">
        <v>99866</v>
      </c>
      <c r="N34" t="s">
        <v>251</v>
      </c>
      <c r="O34" s="66">
        <v>42059.641493055555</v>
      </c>
      <c r="P34" s="53" t="s">
        <v>430</v>
      </c>
      <c r="Q34">
        <v>5133</v>
      </c>
      <c r="R34" t="s">
        <v>253</v>
      </c>
    </row>
    <row r="35" spans="1:18" x14ac:dyDescent="0.25">
      <c r="A35" t="s">
        <v>245</v>
      </c>
      <c r="B35" t="s">
        <v>1376</v>
      </c>
      <c r="C35" t="s">
        <v>865</v>
      </c>
      <c r="D35">
        <v>99965</v>
      </c>
      <c r="E35" t="s">
        <v>249</v>
      </c>
      <c r="F35" s="54">
        <v>5136</v>
      </c>
      <c r="G35" t="s">
        <v>253</v>
      </c>
      <c r="H35" t="s">
        <v>245</v>
      </c>
      <c r="I35" t="s">
        <v>1377</v>
      </c>
      <c r="J35" t="s">
        <v>987</v>
      </c>
      <c r="K35" s="56">
        <v>1436884012978310</v>
      </c>
      <c r="L35" s="53" t="s">
        <v>430</v>
      </c>
      <c r="M35">
        <v>99865</v>
      </c>
      <c r="N35" t="s">
        <v>251</v>
      </c>
      <c r="O35" s="66">
        <v>42851.6484375</v>
      </c>
      <c r="P35" s="53" t="s">
        <v>430</v>
      </c>
      <c r="Q35" s="54">
        <v>5136</v>
      </c>
      <c r="R35" t="s">
        <v>253</v>
      </c>
    </row>
    <row r="36" spans="1:18" x14ac:dyDescent="0.25">
      <c r="A36" t="s">
        <v>245</v>
      </c>
      <c r="B36" t="s">
        <v>1376</v>
      </c>
      <c r="C36" t="s">
        <v>865</v>
      </c>
      <c r="D36">
        <v>99964</v>
      </c>
      <c r="E36" t="s">
        <v>249</v>
      </c>
      <c r="F36">
        <v>5139</v>
      </c>
      <c r="G36" t="s">
        <v>253</v>
      </c>
      <c r="H36" t="s">
        <v>245</v>
      </c>
      <c r="I36" t="s">
        <v>1377</v>
      </c>
      <c r="J36" t="s">
        <v>987</v>
      </c>
      <c r="K36" s="56">
        <v>1436887723262490</v>
      </c>
      <c r="L36" s="53" t="s">
        <v>430</v>
      </c>
      <c r="M36">
        <v>99864</v>
      </c>
      <c r="N36" t="s">
        <v>251</v>
      </c>
      <c r="O36" s="66">
        <v>42872.726979166669</v>
      </c>
      <c r="P36" s="53" t="s">
        <v>430</v>
      </c>
      <c r="Q36">
        <v>5139</v>
      </c>
      <c r="R36" t="s">
        <v>253</v>
      </c>
    </row>
    <row r="37" spans="1:18" x14ac:dyDescent="0.25">
      <c r="A37" t="s">
        <v>245</v>
      </c>
      <c r="B37" t="s">
        <v>1376</v>
      </c>
      <c r="C37" t="s">
        <v>865</v>
      </c>
      <c r="D37">
        <v>99963</v>
      </c>
      <c r="E37" t="s">
        <v>249</v>
      </c>
      <c r="F37" s="54">
        <v>5142</v>
      </c>
      <c r="G37" t="s">
        <v>253</v>
      </c>
      <c r="H37" t="s">
        <v>245</v>
      </c>
      <c r="I37" t="s">
        <v>1377</v>
      </c>
      <c r="J37" t="s">
        <v>987</v>
      </c>
      <c r="K37" s="56">
        <v>1436891433546670</v>
      </c>
      <c r="L37" s="53" t="s">
        <v>430</v>
      </c>
      <c r="M37">
        <v>99863</v>
      </c>
      <c r="N37" t="s">
        <v>251</v>
      </c>
      <c r="O37" s="66">
        <v>42893.805520833332</v>
      </c>
      <c r="P37" s="53" t="s">
        <v>430</v>
      </c>
      <c r="Q37" s="54">
        <v>5142</v>
      </c>
      <c r="R37" t="s">
        <v>253</v>
      </c>
    </row>
    <row r="38" spans="1:18" x14ac:dyDescent="0.25">
      <c r="A38" t="s">
        <v>245</v>
      </c>
      <c r="B38" t="s">
        <v>1376</v>
      </c>
      <c r="C38" t="s">
        <v>865</v>
      </c>
      <c r="D38">
        <v>99962</v>
      </c>
      <c r="E38" t="s">
        <v>249</v>
      </c>
      <c r="F38">
        <v>5145</v>
      </c>
      <c r="G38" t="s">
        <v>253</v>
      </c>
      <c r="H38" t="s">
        <v>245</v>
      </c>
      <c r="I38" t="s">
        <v>1377</v>
      </c>
      <c r="J38" t="s">
        <v>987</v>
      </c>
      <c r="K38" s="56">
        <v>1436895143830850</v>
      </c>
      <c r="L38" s="53" t="s">
        <v>430</v>
      </c>
      <c r="M38">
        <v>99862</v>
      </c>
      <c r="N38" t="s">
        <v>251</v>
      </c>
      <c r="O38" s="66">
        <v>42914.884062500001</v>
      </c>
      <c r="P38" s="53" t="s">
        <v>430</v>
      </c>
      <c r="Q38">
        <v>5145</v>
      </c>
      <c r="R38" t="s">
        <v>253</v>
      </c>
    </row>
    <row r="39" spans="1:18" x14ac:dyDescent="0.25">
      <c r="A39" t="s">
        <v>245</v>
      </c>
      <c r="B39" t="s">
        <v>1376</v>
      </c>
      <c r="C39" t="s">
        <v>865</v>
      </c>
      <c r="D39">
        <v>99961</v>
      </c>
      <c r="E39" t="s">
        <v>249</v>
      </c>
      <c r="F39" s="54">
        <v>5148</v>
      </c>
      <c r="G39" t="s">
        <v>253</v>
      </c>
      <c r="H39" t="s">
        <v>245</v>
      </c>
      <c r="I39" t="s">
        <v>1377</v>
      </c>
      <c r="J39" t="s">
        <v>987</v>
      </c>
      <c r="K39" s="56">
        <v>1436898854115030</v>
      </c>
      <c r="L39" s="53" t="s">
        <v>430</v>
      </c>
      <c r="M39">
        <v>99861</v>
      </c>
      <c r="N39" t="s">
        <v>251</v>
      </c>
      <c r="O39" s="66">
        <v>42935.962604166663</v>
      </c>
      <c r="P39" s="53" t="s">
        <v>430</v>
      </c>
      <c r="Q39" s="54">
        <v>5148</v>
      </c>
      <c r="R39" t="s">
        <v>253</v>
      </c>
    </row>
    <row r="40" spans="1:18" x14ac:dyDescent="0.25">
      <c r="A40" t="s">
        <v>245</v>
      </c>
      <c r="B40" t="s">
        <v>1376</v>
      </c>
      <c r="C40" t="s">
        <v>865</v>
      </c>
      <c r="D40">
        <v>99960</v>
      </c>
      <c r="E40" t="s">
        <v>249</v>
      </c>
      <c r="F40">
        <v>5151</v>
      </c>
      <c r="G40" t="s">
        <v>253</v>
      </c>
      <c r="H40" t="s">
        <v>245</v>
      </c>
      <c r="I40" t="s">
        <v>1377</v>
      </c>
      <c r="J40" t="s">
        <v>987</v>
      </c>
      <c r="K40" s="56">
        <v>1436902564399210</v>
      </c>
      <c r="L40" s="53" t="s">
        <v>430</v>
      </c>
      <c r="M40">
        <v>99860</v>
      </c>
      <c r="N40" t="s">
        <v>251</v>
      </c>
      <c r="O40" s="66">
        <v>42957.041145833333</v>
      </c>
      <c r="P40" s="53" t="s">
        <v>430</v>
      </c>
      <c r="Q40">
        <v>5151</v>
      </c>
      <c r="R40" t="s">
        <v>253</v>
      </c>
    </row>
    <row r="41" spans="1:18" x14ac:dyDescent="0.25">
      <c r="A41" t="s">
        <v>245</v>
      </c>
      <c r="B41" t="s">
        <v>1376</v>
      </c>
      <c r="C41" t="s">
        <v>865</v>
      </c>
      <c r="D41">
        <v>99959</v>
      </c>
      <c r="E41" t="s">
        <v>249</v>
      </c>
      <c r="F41" s="54">
        <v>5034</v>
      </c>
      <c r="G41" t="s">
        <v>253</v>
      </c>
      <c r="H41" t="s">
        <v>245</v>
      </c>
      <c r="I41" t="s">
        <v>1377</v>
      </c>
      <c r="J41" t="s">
        <v>987</v>
      </c>
      <c r="K41" s="56">
        <v>2324129689735130</v>
      </c>
      <c r="L41" s="53" t="s">
        <v>430</v>
      </c>
      <c r="M41">
        <v>99859</v>
      </c>
      <c r="N41" t="s">
        <v>251</v>
      </c>
      <c r="O41" s="66">
        <v>42978.119687500002</v>
      </c>
      <c r="P41" s="53" t="s">
        <v>430</v>
      </c>
      <c r="Q41" s="54">
        <v>5106</v>
      </c>
      <c r="R41" t="s">
        <v>253</v>
      </c>
    </row>
    <row r="42" spans="1:18" x14ac:dyDescent="0.25">
      <c r="A42" t="s">
        <v>245</v>
      </c>
      <c r="B42" t="s">
        <v>1376</v>
      </c>
      <c r="C42" t="s">
        <v>865</v>
      </c>
      <c r="D42">
        <v>99958</v>
      </c>
      <c r="E42" t="s">
        <v>249</v>
      </c>
      <c r="F42">
        <v>5037</v>
      </c>
      <c r="G42" t="s">
        <v>253</v>
      </c>
      <c r="H42" t="s">
        <v>245</v>
      </c>
      <c r="I42" t="s">
        <v>1377</v>
      </c>
      <c r="J42" t="s">
        <v>987</v>
      </c>
      <c r="K42" s="56">
        <v>2324129682344350</v>
      </c>
      <c r="L42" s="53" t="s">
        <v>430</v>
      </c>
      <c r="M42">
        <v>99858</v>
      </c>
      <c r="N42" t="s">
        <v>251</v>
      </c>
      <c r="O42" s="66">
        <v>42999.198229166665</v>
      </c>
      <c r="P42" s="53" t="s">
        <v>430</v>
      </c>
      <c r="Q42">
        <v>5109</v>
      </c>
      <c r="R42" t="s">
        <v>253</v>
      </c>
    </row>
    <row r="43" spans="1:18" x14ac:dyDescent="0.25">
      <c r="A43" t="s">
        <v>245</v>
      </c>
      <c r="B43" t="s">
        <v>1376</v>
      </c>
      <c r="C43" t="s">
        <v>865</v>
      </c>
      <c r="D43">
        <v>99957</v>
      </c>
      <c r="E43" t="s">
        <v>249</v>
      </c>
      <c r="F43" s="54">
        <v>5040</v>
      </c>
      <c r="G43" t="s">
        <v>253</v>
      </c>
      <c r="H43" t="s">
        <v>245</v>
      </c>
      <c r="I43" t="s">
        <v>1377</v>
      </c>
      <c r="J43" t="s">
        <v>987</v>
      </c>
      <c r="K43" s="56">
        <v>2324129674953570</v>
      </c>
      <c r="L43" s="53" t="s">
        <v>430</v>
      </c>
      <c r="M43">
        <v>99857</v>
      </c>
      <c r="N43" t="s">
        <v>251</v>
      </c>
      <c r="O43" s="66">
        <v>42949.119687500002</v>
      </c>
      <c r="P43" s="53" t="s">
        <v>430</v>
      </c>
      <c r="Q43" s="54">
        <v>5112</v>
      </c>
      <c r="R43" t="s">
        <v>253</v>
      </c>
    </row>
    <row r="44" spans="1:18" x14ac:dyDescent="0.25">
      <c r="A44" t="s">
        <v>245</v>
      </c>
      <c r="B44" t="s">
        <v>1376</v>
      </c>
      <c r="C44" t="s">
        <v>865</v>
      </c>
      <c r="D44">
        <v>99956</v>
      </c>
      <c r="E44" t="s">
        <v>249</v>
      </c>
      <c r="F44">
        <v>5043</v>
      </c>
      <c r="G44" t="s">
        <v>253</v>
      </c>
      <c r="H44" t="s">
        <v>245</v>
      </c>
      <c r="I44" t="s">
        <v>1377</v>
      </c>
      <c r="J44" t="s">
        <v>987</v>
      </c>
      <c r="K44" s="56">
        <v>2324129667562790</v>
      </c>
      <c r="L44" s="53" t="s">
        <v>430</v>
      </c>
      <c r="M44">
        <v>99856</v>
      </c>
      <c r="N44" t="s">
        <v>251</v>
      </c>
      <c r="O44" s="66">
        <v>42899.041145891206</v>
      </c>
      <c r="P44" s="53" t="s">
        <v>430</v>
      </c>
      <c r="Q44">
        <v>5115</v>
      </c>
      <c r="R44" t="s">
        <v>253</v>
      </c>
    </row>
    <row r="45" spans="1:18" x14ac:dyDescent="0.25">
      <c r="A45" t="s">
        <v>245</v>
      </c>
      <c r="B45" t="s">
        <v>1376</v>
      </c>
      <c r="C45" t="s">
        <v>865</v>
      </c>
      <c r="D45">
        <v>99955</v>
      </c>
      <c r="E45" t="s">
        <v>249</v>
      </c>
      <c r="F45" s="54">
        <v>5046</v>
      </c>
      <c r="G45" t="s">
        <v>253</v>
      </c>
      <c r="H45" t="s">
        <v>245</v>
      </c>
      <c r="I45" t="s">
        <v>1377</v>
      </c>
      <c r="J45" t="s">
        <v>987</v>
      </c>
      <c r="K45" s="56">
        <v>2324129660172010</v>
      </c>
      <c r="L45" s="53" t="s">
        <v>430</v>
      </c>
      <c r="M45">
        <v>99855</v>
      </c>
      <c r="N45" t="s">
        <v>251</v>
      </c>
      <c r="O45" s="66">
        <v>42848.962604282409</v>
      </c>
      <c r="P45" s="53" t="s">
        <v>430</v>
      </c>
      <c r="Q45" s="54">
        <v>5118</v>
      </c>
      <c r="R45" t="s">
        <v>253</v>
      </c>
    </row>
    <row r="46" spans="1:18" x14ac:dyDescent="0.25">
      <c r="A46" t="s">
        <v>245</v>
      </c>
      <c r="B46" t="s">
        <v>1376</v>
      </c>
      <c r="C46" t="s">
        <v>865</v>
      </c>
      <c r="D46">
        <v>99954</v>
      </c>
      <c r="E46" t="s">
        <v>249</v>
      </c>
      <c r="F46">
        <v>5049</v>
      </c>
      <c r="G46" t="s">
        <v>253</v>
      </c>
      <c r="H46" t="s">
        <v>245</v>
      </c>
      <c r="I46" t="s">
        <v>1377</v>
      </c>
      <c r="J46" t="s">
        <v>987</v>
      </c>
      <c r="K46" s="56">
        <v>2324129652781230</v>
      </c>
      <c r="L46" s="53" t="s">
        <v>430</v>
      </c>
      <c r="M46">
        <v>99854</v>
      </c>
      <c r="N46" t="s">
        <v>251</v>
      </c>
      <c r="O46" s="66">
        <v>42798.884062673613</v>
      </c>
      <c r="P46" s="53" t="s">
        <v>430</v>
      </c>
      <c r="Q46">
        <v>5121</v>
      </c>
      <c r="R46" t="s">
        <v>253</v>
      </c>
    </row>
    <row r="47" spans="1:18" x14ac:dyDescent="0.25">
      <c r="A47" t="s">
        <v>245</v>
      </c>
      <c r="B47" t="s">
        <v>1376</v>
      </c>
      <c r="C47" t="s">
        <v>865</v>
      </c>
      <c r="D47">
        <v>99953</v>
      </c>
      <c r="E47" t="s">
        <v>249</v>
      </c>
      <c r="F47" s="54">
        <v>5052</v>
      </c>
      <c r="G47" t="s">
        <v>253</v>
      </c>
      <c r="H47" t="s">
        <v>245</v>
      </c>
      <c r="I47" t="s">
        <v>1377</v>
      </c>
      <c r="J47" t="s">
        <v>987</v>
      </c>
      <c r="K47" s="56">
        <v>2324129645390450</v>
      </c>
      <c r="L47" s="53" t="s">
        <v>430</v>
      </c>
      <c r="M47">
        <v>99853</v>
      </c>
      <c r="N47" t="s">
        <v>251</v>
      </c>
      <c r="O47" s="66">
        <v>42748.805521064816</v>
      </c>
      <c r="P47" s="53" t="s">
        <v>430</v>
      </c>
      <c r="Q47" s="54">
        <v>5124</v>
      </c>
      <c r="R47" t="s">
        <v>253</v>
      </c>
    </row>
    <row r="48" spans="1:18" x14ac:dyDescent="0.25">
      <c r="A48" t="s">
        <v>245</v>
      </c>
      <c r="B48" t="s">
        <v>1376</v>
      </c>
      <c r="C48" t="s">
        <v>865</v>
      </c>
      <c r="D48">
        <v>99952</v>
      </c>
      <c r="E48" t="s">
        <v>249</v>
      </c>
      <c r="F48">
        <v>5055</v>
      </c>
      <c r="G48" t="s">
        <v>253</v>
      </c>
      <c r="H48" t="s">
        <v>245</v>
      </c>
      <c r="I48" t="s">
        <v>1377</v>
      </c>
      <c r="J48" t="s">
        <v>987</v>
      </c>
      <c r="K48" s="56">
        <v>2324129637999670</v>
      </c>
      <c r="L48" s="53" t="s">
        <v>430</v>
      </c>
      <c r="M48">
        <v>99852</v>
      </c>
      <c r="N48" t="s">
        <v>251</v>
      </c>
      <c r="O48" s="66">
        <v>42698.72697945602</v>
      </c>
      <c r="P48" s="53" t="s">
        <v>430</v>
      </c>
      <c r="Q48">
        <v>5127</v>
      </c>
      <c r="R48" t="s">
        <v>253</v>
      </c>
    </row>
    <row r="49" spans="1:18" x14ac:dyDescent="0.25">
      <c r="A49" t="s">
        <v>245</v>
      </c>
      <c r="B49" t="s">
        <v>1376</v>
      </c>
      <c r="C49" t="s">
        <v>865</v>
      </c>
      <c r="D49">
        <v>99951</v>
      </c>
      <c r="E49" t="s">
        <v>249</v>
      </c>
      <c r="F49" s="54">
        <v>5058</v>
      </c>
      <c r="G49" t="s">
        <v>253</v>
      </c>
      <c r="H49" t="s">
        <v>245</v>
      </c>
      <c r="I49" t="s">
        <v>1377</v>
      </c>
      <c r="J49" t="s">
        <v>987</v>
      </c>
      <c r="K49" s="56">
        <v>2324129630608890</v>
      </c>
      <c r="L49" s="53" t="s">
        <v>430</v>
      </c>
      <c r="M49">
        <v>99851</v>
      </c>
      <c r="N49" t="s">
        <v>251</v>
      </c>
      <c r="O49" s="66">
        <v>42648.648437847223</v>
      </c>
      <c r="P49" s="53" t="s">
        <v>430</v>
      </c>
      <c r="Q49" s="54">
        <v>5130</v>
      </c>
      <c r="R49" t="s">
        <v>253</v>
      </c>
    </row>
    <row r="50" spans="1:18" x14ac:dyDescent="0.25">
      <c r="A50" t="s">
        <v>245</v>
      </c>
      <c r="B50" t="s">
        <v>1376</v>
      </c>
      <c r="C50" t="s">
        <v>865</v>
      </c>
      <c r="D50">
        <v>99950</v>
      </c>
      <c r="E50" t="s">
        <v>249</v>
      </c>
      <c r="F50">
        <v>5061</v>
      </c>
      <c r="G50" t="s">
        <v>253</v>
      </c>
      <c r="H50" t="s">
        <v>245</v>
      </c>
      <c r="I50" t="s">
        <v>1377</v>
      </c>
      <c r="J50" t="s">
        <v>987</v>
      </c>
      <c r="K50" s="56">
        <v>2324129623218110</v>
      </c>
      <c r="L50" s="53" t="s">
        <v>430</v>
      </c>
      <c r="M50">
        <v>99850</v>
      </c>
      <c r="N50" t="s">
        <v>251</v>
      </c>
      <c r="O50" s="66">
        <v>42598.569896238427</v>
      </c>
      <c r="P50" s="53" t="s">
        <v>430</v>
      </c>
      <c r="Q50">
        <v>5133</v>
      </c>
      <c r="R50" t="s">
        <v>253</v>
      </c>
    </row>
    <row r="51" spans="1:18" x14ac:dyDescent="0.25">
      <c r="A51" t="s">
        <v>245</v>
      </c>
      <c r="B51" t="s">
        <v>1376</v>
      </c>
      <c r="C51" t="s">
        <v>865</v>
      </c>
      <c r="D51">
        <v>99949</v>
      </c>
      <c r="E51" t="s">
        <v>249</v>
      </c>
      <c r="F51" s="54">
        <v>5064</v>
      </c>
      <c r="G51" t="s">
        <v>253</v>
      </c>
      <c r="K51" s="56"/>
      <c r="Q51" s="54"/>
    </row>
    <row r="52" spans="1:18" x14ac:dyDescent="0.25">
      <c r="A52" t="s">
        <v>245</v>
      </c>
      <c r="B52" t="s">
        <v>1376</v>
      </c>
      <c r="C52" t="s">
        <v>865</v>
      </c>
      <c r="D52">
        <v>99948</v>
      </c>
      <c r="E52" t="s">
        <v>249</v>
      </c>
      <c r="F52">
        <v>5067</v>
      </c>
      <c r="G52" t="s">
        <v>253</v>
      </c>
      <c r="K52" s="56"/>
    </row>
    <row r="53" spans="1:18" x14ac:dyDescent="0.25">
      <c r="A53" t="s">
        <v>245</v>
      </c>
      <c r="B53" t="s">
        <v>1376</v>
      </c>
      <c r="C53" t="s">
        <v>865</v>
      </c>
      <c r="D53">
        <v>99947</v>
      </c>
      <c r="E53" t="s">
        <v>249</v>
      </c>
      <c r="F53">
        <v>5037</v>
      </c>
      <c r="G53" t="s">
        <v>253</v>
      </c>
      <c r="K53" s="56"/>
      <c r="Q53" s="54"/>
    </row>
    <row r="54" spans="1:18" x14ac:dyDescent="0.25">
      <c r="A54" t="s">
        <v>245</v>
      </c>
      <c r="B54" t="s">
        <v>1376</v>
      </c>
      <c r="C54" t="s">
        <v>865</v>
      </c>
      <c r="D54">
        <v>99946</v>
      </c>
      <c r="E54" t="s">
        <v>249</v>
      </c>
      <c r="F54" s="54">
        <v>5040</v>
      </c>
      <c r="G54" t="s">
        <v>253</v>
      </c>
      <c r="K54" s="56"/>
    </row>
    <row r="55" spans="1:18" x14ac:dyDescent="0.25">
      <c r="A55" t="s">
        <v>245</v>
      </c>
      <c r="B55" t="s">
        <v>1376</v>
      </c>
      <c r="C55" t="s">
        <v>865</v>
      </c>
      <c r="D55">
        <v>99945</v>
      </c>
      <c r="E55" t="s">
        <v>249</v>
      </c>
      <c r="F55">
        <v>5043</v>
      </c>
      <c r="G55" t="s">
        <v>253</v>
      </c>
      <c r="K55" s="56"/>
      <c r="Q55" s="54"/>
    </row>
    <row r="56" spans="1:18" x14ac:dyDescent="0.25">
      <c r="A56" t="s">
        <v>245</v>
      </c>
      <c r="B56" t="s">
        <v>1376</v>
      </c>
      <c r="C56" t="s">
        <v>865</v>
      </c>
      <c r="D56">
        <v>99944</v>
      </c>
      <c r="E56" t="s">
        <v>249</v>
      </c>
      <c r="F56" s="54">
        <v>5046</v>
      </c>
      <c r="G56" t="s">
        <v>253</v>
      </c>
      <c r="K56" s="56"/>
    </row>
    <row r="57" spans="1:18" x14ac:dyDescent="0.25">
      <c r="A57" t="s">
        <v>245</v>
      </c>
      <c r="B57" t="s">
        <v>1376</v>
      </c>
      <c r="C57" t="s">
        <v>865</v>
      </c>
      <c r="D57">
        <v>99943</v>
      </c>
      <c r="E57" t="s">
        <v>249</v>
      </c>
      <c r="F57">
        <v>5049</v>
      </c>
      <c r="G57" t="s">
        <v>253</v>
      </c>
      <c r="K57" s="56"/>
    </row>
    <row r="58" spans="1:18" x14ac:dyDescent="0.25">
      <c r="A58" t="s">
        <v>245</v>
      </c>
      <c r="B58" t="s">
        <v>1376</v>
      </c>
      <c r="C58" t="s">
        <v>865</v>
      </c>
      <c r="D58">
        <v>99942</v>
      </c>
      <c r="E58" t="s">
        <v>249</v>
      </c>
      <c r="F58" s="54">
        <v>5052</v>
      </c>
      <c r="G58" t="s">
        <v>253</v>
      </c>
      <c r="K58" s="56"/>
    </row>
    <row r="59" spans="1:18" x14ac:dyDescent="0.25">
      <c r="A59" t="s">
        <v>245</v>
      </c>
      <c r="B59" t="s">
        <v>1376</v>
      </c>
      <c r="C59" t="s">
        <v>865</v>
      </c>
      <c r="D59">
        <v>99941</v>
      </c>
      <c r="E59" t="s">
        <v>249</v>
      </c>
      <c r="F59" s="54">
        <v>5088</v>
      </c>
      <c r="G59" t="s">
        <v>253</v>
      </c>
      <c r="K59" s="56"/>
    </row>
    <row r="60" spans="1:18" x14ac:dyDescent="0.25">
      <c r="A60" t="s">
        <v>245</v>
      </c>
      <c r="B60" t="s">
        <v>1376</v>
      </c>
      <c r="C60" t="s">
        <v>865</v>
      </c>
      <c r="D60">
        <v>99940</v>
      </c>
      <c r="E60" t="s">
        <v>249</v>
      </c>
      <c r="F60">
        <v>5091</v>
      </c>
      <c r="G60" t="s">
        <v>253</v>
      </c>
      <c r="K60" s="56"/>
    </row>
    <row r="61" spans="1:18" x14ac:dyDescent="0.25">
      <c r="A61" t="s">
        <v>245</v>
      </c>
      <c r="B61" t="s">
        <v>1376</v>
      </c>
      <c r="C61" t="s">
        <v>865</v>
      </c>
      <c r="D61">
        <v>99939</v>
      </c>
      <c r="E61" t="s">
        <v>249</v>
      </c>
      <c r="F61" s="54">
        <v>5094</v>
      </c>
      <c r="G61" t="s">
        <v>253</v>
      </c>
      <c r="K61" s="56"/>
    </row>
    <row r="62" spans="1:18" x14ac:dyDescent="0.25">
      <c r="A62" t="s">
        <v>245</v>
      </c>
      <c r="B62" t="s">
        <v>1376</v>
      </c>
      <c r="C62" t="s">
        <v>865</v>
      </c>
      <c r="D62">
        <v>99938</v>
      </c>
      <c r="E62" t="s">
        <v>249</v>
      </c>
      <c r="F62">
        <v>5097</v>
      </c>
      <c r="G62" t="s">
        <v>253</v>
      </c>
      <c r="K62" s="56"/>
    </row>
    <row r="63" spans="1:18" x14ac:dyDescent="0.25">
      <c r="A63" t="s">
        <v>245</v>
      </c>
      <c r="B63" t="s">
        <v>1376</v>
      </c>
      <c r="C63" t="s">
        <v>865</v>
      </c>
      <c r="D63">
        <v>99937</v>
      </c>
      <c r="E63" t="s">
        <v>249</v>
      </c>
      <c r="F63" s="54">
        <v>5100</v>
      </c>
      <c r="G63" t="s">
        <v>253</v>
      </c>
      <c r="K63" s="56"/>
    </row>
    <row r="64" spans="1:18" x14ac:dyDescent="0.25">
      <c r="A64" t="s">
        <v>245</v>
      </c>
      <c r="B64" t="s">
        <v>1376</v>
      </c>
      <c r="C64" t="s">
        <v>865</v>
      </c>
      <c r="D64">
        <v>99936</v>
      </c>
      <c r="E64" t="s">
        <v>249</v>
      </c>
      <c r="F64">
        <v>5103</v>
      </c>
      <c r="G64" t="s">
        <v>253</v>
      </c>
      <c r="K64" s="56"/>
    </row>
    <row r="65" spans="1:11" x14ac:dyDescent="0.25">
      <c r="A65" t="s">
        <v>245</v>
      </c>
      <c r="B65" t="s">
        <v>1376</v>
      </c>
      <c r="C65" t="s">
        <v>865</v>
      </c>
      <c r="D65">
        <v>99935</v>
      </c>
      <c r="E65" t="s">
        <v>249</v>
      </c>
      <c r="F65" s="54">
        <v>5106</v>
      </c>
      <c r="G65" t="s">
        <v>253</v>
      </c>
      <c r="K65" s="56"/>
    </row>
    <row r="66" spans="1:11" x14ac:dyDescent="0.25">
      <c r="A66" t="s">
        <v>245</v>
      </c>
      <c r="B66" t="s">
        <v>1376</v>
      </c>
      <c r="C66" t="s">
        <v>865</v>
      </c>
      <c r="D66">
        <v>99934</v>
      </c>
      <c r="E66" t="s">
        <v>249</v>
      </c>
      <c r="F66">
        <v>5109</v>
      </c>
      <c r="G66" t="s">
        <v>253</v>
      </c>
      <c r="K66" s="56"/>
    </row>
    <row r="67" spans="1:11" x14ac:dyDescent="0.25">
      <c r="A67" t="s">
        <v>245</v>
      </c>
      <c r="B67" t="s">
        <v>1376</v>
      </c>
      <c r="C67" t="s">
        <v>865</v>
      </c>
      <c r="D67">
        <v>99933</v>
      </c>
      <c r="E67" t="s">
        <v>249</v>
      </c>
      <c r="F67">
        <v>5037</v>
      </c>
      <c r="G67" t="s">
        <v>253</v>
      </c>
      <c r="K67" s="56"/>
    </row>
    <row r="68" spans="1:11" x14ac:dyDescent="0.25">
      <c r="A68" t="s">
        <v>245</v>
      </c>
      <c r="B68" t="s">
        <v>1376</v>
      </c>
      <c r="C68" t="s">
        <v>865</v>
      </c>
      <c r="D68">
        <v>99932</v>
      </c>
      <c r="E68" t="s">
        <v>249</v>
      </c>
      <c r="F68" s="54">
        <v>5040</v>
      </c>
      <c r="G68" t="s">
        <v>253</v>
      </c>
      <c r="K68" s="56"/>
    </row>
    <row r="69" spans="1:11" x14ac:dyDescent="0.25">
      <c r="A69" t="s">
        <v>245</v>
      </c>
      <c r="B69" t="s">
        <v>1376</v>
      </c>
      <c r="C69" t="s">
        <v>865</v>
      </c>
      <c r="D69">
        <v>99931</v>
      </c>
      <c r="E69" t="s">
        <v>249</v>
      </c>
      <c r="F69">
        <v>5043</v>
      </c>
      <c r="G69" t="s">
        <v>253</v>
      </c>
      <c r="K69" s="56"/>
    </row>
    <row r="70" spans="1:11" x14ac:dyDescent="0.25">
      <c r="A70" t="s">
        <v>245</v>
      </c>
      <c r="B70" t="s">
        <v>1376</v>
      </c>
      <c r="C70" t="s">
        <v>865</v>
      </c>
      <c r="D70">
        <v>99930</v>
      </c>
      <c r="E70" t="s">
        <v>249</v>
      </c>
      <c r="F70" s="54">
        <v>5046</v>
      </c>
      <c r="G70" t="s">
        <v>253</v>
      </c>
      <c r="K70" s="56"/>
    </row>
    <row r="71" spans="1:11" x14ac:dyDescent="0.25">
      <c r="A71" t="s">
        <v>245</v>
      </c>
      <c r="B71" t="s">
        <v>1376</v>
      </c>
      <c r="C71" t="s">
        <v>865</v>
      </c>
      <c r="D71">
        <v>99929</v>
      </c>
      <c r="E71" t="s">
        <v>249</v>
      </c>
      <c r="F71">
        <v>5049</v>
      </c>
      <c r="G71" t="s">
        <v>253</v>
      </c>
      <c r="K71" s="56"/>
    </row>
    <row r="72" spans="1:11" x14ac:dyDescent="0.25">
      <c r="A72" t="s">
        <v>245</v>
      </c>
      <c r="B72" t="s">
        <v>1376</v>
      </c>
      <c r="C72" t="s">
        <v>865</v>
      </c>
      <c r="D72">
        <v>99928</v>
      </c>
      <c r="E72" t="s">
        <v>249</v>
      </c>
      <c r="F72" s="54">
        <v>5052</v>
      </c>
      <c r="G72" t="s">
        <v>253</v>
      </c>
      <c r="K72" s="56"/>
    </row>
    <row r="73" spans="1:11" x14ac:dyDescent="0.25">
      <c r="A73" t="s">
        <v>245</v>
      </c>
      <c r="B73" t="s">
        <v>1376</v>
      </c>
      <c r="C73" t="s">
        <v>865</v>
      </c>
      <c r="D73">
        <v>99927</v>
      </c>
      <c r="E73" t="s">
        <v>249</v>
      </c>
      <c r="F73" s="54">
        <v>5130</v>
      </c>
      <c r="G73" t="s">
        <v>253</v>
      </c>
      <c r="K73" s="56"/>
    </row>
    <row r="74" spans="1:11" x14ac:dyDescent="0.25">
      <c r="A74" t="s">
        <v>245</v>
      </c>
      <c r="B74" t="s">
        <v>1376</v>
      </c>
      <c r="C74" t="s">
        <v>865</v>
      </c>
      <c r="D74">
        <v>99926</v>
      </c>
      <c r="E74" t="s">
        <v>249</v>
      </c>
      <c r="F74">
        <v>5133</v>
      </c>
      <c r="G74" t="s">
        <v>253</v>
      </c>
      <c r="K74" s="56"/>
    </row>
    <row r="75" spans="1:11" x14ac:dyDescent="0.25">
      <c r="A75" t="s">
        <v>245</v>
      </c>
      <c r="B75" t="s">
        <v>1376</v>
      </c>
      <c r="C75" t="s">
        <v>865</v>
      </c>
      <c r="D75">
        <v>99925</v>
      </c>
      <c r="E75" t="s">
        <v>249</v>
      </c>
      <c r="F75" s="54">
        <v>5136</v>
      </c>
      <c r="G75" t="s">
        <v>253</v>
      </c>
      <c r="K75" s="56"/>
    </row>
    <row r="76" spans="1:11" x14ac:dyDescent="0.25">
      <c r="A76" t="s">
        <v>245</v>
      </c>
      <c r="B76" t="s">
        <v>1376</v>
      </c>
      <c r="C76" t="s">
        <v>865</v>
      </c>
      <c r="D76">
        <v>99924</v>
      </c>
      <c r="E76" t="s">
        <v>249</v>
      </c>
      <c r="F76">
        <v>5139</v>
      </c>
      <c r="G76" t="s">
        <v>253</v>
      </c>
      <c r="K76" s="56"/>
    </row>
    <row r="77" spans="1:11" x14ac:dyDescent="0.25">
      <c r="A77" t="s">
        <v>245</v>
      </c>
      <c r="B77" t="s">
        <v>1376</v>
      </c>
      <c r="C77" t="s">
        <v>865</v>
      </c>
      <c r="D77">
        <v>99923</v>
      </c>
      <c r="E77" t="s">
        <v>249</v>
      </c>
      <c r="F77" s="54">
        <v>5142</v>
      </c>
      <c r="G77" t="s">
        <v>253</v>
      </c>
      <c r="K77" s="56"/>
    </row>
    <row r="78" spans="1:11" x14ac:dyDescent="0.25">
      <c r="A78" t="s">
        <v>245</v>
      </c>
      <c r="B78" t="s">
        <v>1376</v>
      </c>
      <c r="C78" t="s">
        <v>865</v>
      </c>
      <c r="D78">
        <v>99922</v>
      </c>
      <c r="E78" t="s">
        <v>249</v>
      </c>
      <c r="F78">
        <v>5145</v>
      </c>
      <c r="G78" t="s">
        <v>253</v>
      </c>
      <c r="K78" s="56"/>
    </row>
    <row r="79" spans="1:11" x14ac:dyDescent="0.25">
      <c r="A79" t="s">
        <v>245</v>
      </c>
      <c r="B79" t="s">
        <v>1376</v>
      </c>
      <c r="C79" t="s">
        <v>865</v>
      </c>
      <c r="D79">
        <v>99921</v>
      </c>
      <c r="E79" t="s">
        <v>249</v>
      </c>
      <c r="F79" s="54">
        <v>5148</v>
      </c>
      <c r="G79" t="s">
        <v>253</v>
      </c>
      <c r="K79" s="56"/>
    </row>
    <row r="80" spans="1:11" x14ac:dyDescent="0.25">
      <c r="A80" t="s">
        <v>245</v>
      </c>
      <c r="B80" t="s">
        <v>1376</v>
      </c>
      <c r="C80" t="s">
        <v>865</v>
      </c>
      <c r="D80">
        <v>99920</v>
      </c>
      <c r="E80" t="s">
        <v>249</v>
      </c>
      <c r="F80">
        <v>5151</v>
      </c>
      <c r="G80" t="s">
        <v>253</v>
      </c>
      <c r="K80" s="56"/>
    </row>
    <row r="81" spans="1:11" x14ac:dyDescent="0.25">
      <c r="A81" t="s">
        <v>245</v>
      </c>
      <c r="B81" t="s">
        <v>1376</v>
      </c>
      <c r="C81" t="s">
        <v>865</v>
      </c>
      <c r="D81">
        <v>99919</v>
      </c>
      <c r="E81" t="s">
        <v>249</v>
      </c>
      <c r="F81" s="54">
        <v>5034</v>
      </c>
      <c r="G81" t="s">
        <v>253</v>
      </c>
      <c r="K81" s="56"/>
    </row>
    <row r="82" spans="1:11" x14ac:dyDescent="0.25">
      <c r="A82" t="s">
        <v>245</v>
      </c>
      <c r="B82" t="s">
        <v>1376</v>
      </c>
      <c r="C82" t="s">
        <v>865</v>
      </c>
      <c r="D82">
        <v>99918</v>
      </c>
      <c r="E82" t="s">
        <v>249</v>
      </c>
      <c r="F82">
        <v>5037</v>
      </c>
      <c r="G82" t="s">
        <v>253</v>
      </c>
      <c r="K82" s="56"/>
    </row>
    <row r="83" spans="1:11" x14ac:dyDescent="0.25">
      <c r="A83" t="s">
        <v>245</v>
      </c>
      <c r="B83" t="s">
        <v>1376</v>
      </c>
      <c r="C83" t="s">
        <v>865</v>
      </c>
      <c r="D83">
        <v>99917</v>
      </c>
      <c r="E83" t="s">
        <v>249</v>
      </c>
      <c r="F83" s="54">
        <v>5040</v>
      </c>
      <c r="G83" t="s">
        <v>253</v>
      </c>
      <c r="K83" s="56"/>
    </row>
    <row r="84" spans="1:11" x14ac:dyDescent="0.25">
      <c r="A84" t="s">
        <v>245</v>
      </c>
      <c r="B84" t="s">
        <v>1376</v>
      </c>
      <c r="C84" t="s">
        <v>865</v>
      </c>
      <c r="D84">
        <v>99916</v>
      </c>
      <c r="E84" t="s">
        <v>249</v>
      </c>
      <c r="F84">
        <v>5043</v>
      </c>
      <c r="G84" t="s">
        <v>253</v>
      </c>
      <c r="K84" s="56"/>
    </row>
    <row r="85" spans="1:11" x14ac:dyDescent="0.25">
      <c r="A85" t="s">
        <v>245</v>
      </c>
      <c r="B85" t="s">
        <v>1376</v>
      </c>
      <c r="C85" t="s">
        <v>865</v>
      </c>
      <c r="D85">
        <v>99915</v>
      </c>
      <c r="E85" t="s">
        <v>249</v>
      </c>
      <c r="F85" s="54">
        <v>5046</v>
      </c>
      <c r="G85" t="s">
        <v>253</v>
      </c>
      <c r="K85" s="56"/>
    </row>
    <row r="86" spans="1:11" x14ac:dyDescent="0.25">
      <c r="A86" t="s">
        <v>245</v>
      </c>
      <c r="B86" t="s">
        <v>1376</v>
      </c>
      <c r="C86" t="s">
        <v>865</v>
      </c>
      <c r="D86">
        <v>99914</v>
      </c>
      <c r="E86" t="s">
        <v>249</v>
      </c>
      <c r="F86">
        <v>5049</v>
      </c>
      <c r="G86" t="s">
        <v>253</v>
      </c>
      <c r="K86" s="56"/>
    </row>
    <row r="87" spans="1:11" x14ac:dyDescent="0.25">
      <c r="A87" t="s">
        <v>245</v>
      </c>
      <c r="B87" t="s">
        <v>1376</v>
      </c>
      <c r="C87" t="s">
        <v>865</v>
      </c>
      <c r="D87">
        <v>99913</v>
      </c>
      <c r="E87" t="s">
        <v>249</v>
      </c>
      <c r="F87" s="54">
        <v>5052</v>
      </c>
      <c r="G87" t="s">
        <v>253</v>
      </c>
      <c r="K87" s="56"/>
    </row>
    <row r="88" spans="1:11" x14ac:dyDescent="0.25">
      <c r="A88" t="s">
        <v>245</v>
      </c>
      <c r="B88" t="s">
        <v>1376</v>
      </c>
      <c r="C88" t="s">
        <v>865</v>
      </c>
      <c r="D88">
        <v>99912</v>
      </c>
      <c r="E88" t="s">
        <v>249</v>
      </c>
      <c r="F88">
        <v>5055</v>
      </c>
      <c r="G88" t="s">
        <v>253</v>
      </c>
      <c r="K88" s="56"/>
    </row>
    <row r="89" spans="1:11" x14ac:dyDescent="0.25">
      <c r="A89" t="s">
        <v>245</v>
      </c>
      <c r="B89" t="s">
        <v>1376</v>
      </c>
      <c r="C89" t="s">
        <v>865</v>
      </c>
      <c r="D89">
        <v>99911</v>
      </c>
      <c r="E89" t="s">
        <v>249</v>
      </c>
      <c r="F89" s="54">
        <v>5058</v>
      </c>
      <c r="G89" t="s">
        <v>253</v>
      </c>
      <c r="K89" s="56"/>
    </row>
    <row r="90" spans="1:11" x14ac:dyDescent="0.25">
      <c r="A90" t="s">
        <v>245</v>
      </c>
      <c r="B90" t="s">
        <v>1376</v>
      </c>
      <c r="C90" t="s">
        <v>865</v>
      </c>
      <c r="D90">
        <v>99910</v>
      </c>
      <c r="E90" t="s">
        <v>249</v>
      </c>
      <c r="F90">
        <v>5061</v>
      </c>
      <c r="G90" t="s">
        <v>253</v>
      </c>
      <c r="K90" s="56"/>
    </row>
    <row r="91" spans="1:11" x14ac:dyDescent="0.25">
      <c r="A91" t="s">
        <v>245</v>
      </c>
      <c r="B91" t="s">
        <v>1376</v>
      </c>
      <c r="C91" t="s">
        <v>865</v>
      </c>
      <c r="D91">
        <v>99909</v>
      </c>
      <c r="E91" t="s">
        <v>249</v>
      </c>
      <c r="F91" s="54">
        <v>5064</v>
      </c>
      <c r="G91" t="s">
        <v>253</v>
      </c>
      <c r="K91" s="56"/>
    </row>
    <row r="92" spans="1:11" x14ac:dyDescent="0.25">
      <c r="A92" t="s">
        <v>245</v>
      </c>
      <c r="B92" t="s">
        <v>1376</v>
      </c>
      <c r="C92" t="s">
        <v>865</v>
      </c>
      <c r="D92">
        <v>99908</v>
      </c>
      <c r="E92" t="s">
        <v>249</v>
      </c>
      <c r="F92">
        <v>5067</v>
      </c>
      <c r="G92" t="s">
        <v>253</v>
      </c>
      <c r="K92" s="56"/>
    </row>
    <row r="93" spans="1:11" x14ac:dyDescent="0.25">
      <c r="A93" t="s">
        <v>245</v>
      </c>
      <c r="B93" t="s">
        <v>1376</v>
      </c>
      <c r="C93" t="s">
        <v>865</v>
      </c>
      <c r="D93">
        <v>99907</v>
      </c>
      <c r="E93" t="s">
        <v>249</v>
      </c>
      <c r="F93" s="54">
        <v>5070</v>
      </c>
      <c r="G93" t="s">
        <v>253</v>
      </c>
      <c r="K93" s="56"/>
    </row>
    <row r="94" spans="1:11" x14ac:dyDescent="0.25">
      <c r="A94" t="s">
        <v>245</v>
      </c>
      <c r="B94" t="s">
        <v>1376</v>
      </c>
      <c r="C94" t="s">
        <v>865</v>
      </c>
      <c r="D94">
        <v>99906</v>
      </c>
      <c r="E94" t="s">
        <v>249</v>
      </c>
      <c r="F94">
        <v>5073</v>
      </c>
      <c r="G94" t="s">
        <v>253</v>
      </c>
      <c r="K94" s="56"/>
    </row>
    <row r="95" spans="1:11" x14ac:dyDescent="0.25">
      <c r="A95" t="s">
        <v>245</v>
      </c>
      <c r="B95" t="s">
        <v>1376</v>
      </c>
      <c r="C95" t="s">
        <v>865</v>
      </c>
      <c r="D95">
        <v>99905</v>
      </c>
      <c r="E95" t="s">
        <v>249</v>
      </c>
      <c r="F95" s="54">
        <v>5076</v>
      </c>
      <c r="G95" t="s">
        <v>253</v>
      </c>
      <c r="K95" s="56"/>
    </row>
    <row r="96" spans="1:11" x14ac:dyDescent="0.25">
      <c r="A96" t="s">
        <v>245</v>
      </c>
      <c r="B96" t="s">
        <v>1376</v>
      </c>
      <c r="C96" t="s">
        <v>865</v>
      </c>
      <c r="D96">
        <v>99904</v>
      </c>
      <c r="E96" t="s">
        <v>249</v>
      </c>
      <c r="F96">
        <v>5079</v>
      </c>
      <c r="G96" t="s">
        <v>253</v>
      </c>
      <c r="K96" s="56"/>
    </row>
    <row r="97" spans="1:11" x14ac:dyDescent="0.25">
      <c r="A97" t="s">
        <v>245</v>
      </c>
      <c r="B97" t="s">
        <v>1376</v>
      </c>
      <c r="C97" t="s">
        <v>865</v>
      </c>
      <c r="D97">
        <v>99903</v>
      </c>
      <c r="E97" t="s">
        <v>249</v>
      </c>
      <c r="F97" s="54">
        <v>5082</v>
      </c>
      <c r="G97" t="s">
        <v>253</v>
      </c>
      <c r="K97" s="56"/>
    </row>
    <row r="98" spans="1:11" x14ac:dyDescent="0.25">
      <c r="A98" t="s">
        <v>245</v>
      </c>
      <c r="B98" t="s">
        <v>1376</v>
      </c>
      <c r="C98" t="s">
        <v>865</v>
      </c>
      <c r="D98">
        <v>99902</v>
      </c>
      <c r="E98" t="s">
        <v>249</v>
      </c>
      <c r="F98">
        <v>5085</v>
      </c>
      <c r="G98" t="s">
        <v>253</v>
      </c>
      <c r="K98" s="56"/>
    </row>
    <row r="99" spans="1:11" x14ac:dyDescent="0.25">
      <c r="A99" t="s">
        <v>245</v>
      </c>
      <c r="B99" t="s">
        <v>1376</v>
      </c>
      <c r="C99" t="s">
        <v>865</v>
      </c>
      <c r="D99">
        <v>99901</v>
      </c>
      <c r="E99" t="s">
        <v>249</v>
      </c>
      <c r="F99" s="54">
        <v>5088</v>
      </c>
      <c r="G99" t="s">
        <v>253</v>
      </c>
      <c r="K99" s="56"/>
    </row>
    <row r="100" spans="1:11" x14ac:dyDescent="0.25">
      <c r="A100" t="s">
        <v>245</v>
      </c>
      <c r="B100" t="s">
        <v>1376</v>
      </c>
      <c r="C100" t="s">
        <v>865</v>
      </c>
      <c r="D100">
        <v>99900</v>
      </c>
      <c r="E100" t="s">
        <v>249</v>
      </c>
      <c r="F100">
        <v>5091</v>
      </c>
      <c r="G100" t="s">
        <v>253</v>
      </c>
      <c r="K100" s="56"/>
    </row>
    <row r="101" spans="1:11" x14ac:dyDescent="0.25">
      <c r="F101" s="54"/>
      <c r="K101" s="56"/>
    </row>
    <row r="102" spans="1:11" x14ac:dyDescent="0.25">
      <c r="K102" s="56"/>
    </row>
    <row r="103" spans="1:11" x14ac:dyDescent="0.25">
      <c r="F103" s="54"/>
      <c r="K103" s="56"/>
    </row>
    <row r="104" spans="1:11" x14ac:dyDescent="0.25">
      <c r="K104" s="56"/>
    </row>
    <row r="105" spans="1:11" x14ac:dyDescent="0.25">
      <c r="F105" s="54"/>
      <c r="K105" s="56"/>
    </row>
    <row r="106" spans="1:11" x14ac:dyDescent="0.25">
      <c r="K106" s="56"/>
    </row>
    <row r="107" spans="1:11" x14ac:dyDescent="0.25">
      <c r="F107" s="54"/>
      <c r="K107" s="56"/>
    </row>
    <row r="108" spans="1:11" x14ac:dyDescent="0.25">
      <c r="K108" s="56"/>
    </row>
    <row r="109" spans="1:11" x14ac:dyDescent="0.25">
      <c r="F109" s="54"/>
      <c r="K109" s="56"/>
    </row>
    <row r="110" spans="1:11" x14ac:dyDescent="0.25">
      <c r="K110" s="56"/>
    </row>
    <row r="111" spans="1:11" x14ac:dyDescent="0.25">
      <c r="F111" s="54"/>
      <c r="K111" s="56"/>
    </row>
    <row r="112" spans="1:11" x14ac:dyDescent="0.25">
      <c r="K112" s="56"/>
    </row>
    <row r="113" spans="6:11" x14ac:dyDescent="0.25">
      <c r="F113" s="54"/>
      <c r="K113" s="56"/>
    </row>
    <row r="114" spans="6:11" x14ac:dyDescent="0.25">
      <c r="K114" s="56"/>
    </row>
    <row r="115" spans="6:11" x14ac:dyDescent="0.25">
      <c r="F115" s="54"/>
      <c r="K115" s="56"/>
    </row>
    <row r="116" spans="6:11" x14ac:dyDescent="0.25">
      <c r="K116" s="56"/>
    </row>
    <row r="117" spans="6:11" x14ac:dyDescent="0.25">
      <c r="F117" s="54"/>
      <c r="K117" s="56"/>
    </row>
    <row r="118" spans="6:11" x14ac:dyDescent="0.25">
      <c r="K118" s="56"/>
    </row>
    <row r="119" spans="6:11" x14ac:dyDescent="0.25">
      <c r="F119" s="54"/>
      <c r="K119" s="56"/>
    </row>
    <row r="120" spans="6:11" x14ac:dyDescent="0.25">
      <c r="K120" s="56"/>
    </row>
    <row r="121" spans="6:11" x14ac:dyDescent="0.25">
      <c r="K121" s="56"/>
    </row>
    <row r="122" spans="6:11" x14ac:dyDescent="0.25">
      <c r="K122" s="56"/>
    </row>
    <row r="123" spans="6:11" x14ac:dyDescent="0.25">
      <c r="K123" s="56"/>
    </row>
    <row r="124" spans="6:11" x14ac:dyDescent="0.25">
      <c r="K124" s="56"/>
    </row>
    <row r="125" spans="6:11" x14ac:dyDescent="0.25">
      <c r="K125" s="56"/>
    </row>
    <row r="126" spans="6:11" x14ac:dyDescent="0.25">
      <c r="K126" s="56"/>
    </row>
    <row r="127" spans="6:11" x14ac:dyDescent="0.25">
      <c r="K127" s="56"/>
    </row>
    <row r="128" spans="6:11" x14ac:dyDescent="0.25">
      <c r="K128" s="56"/>
    </row>
    <row r="129" spans="11:11" x14ac:dyDescent="0.25">
      <c r="K129" s="56"/>
    </row>
    <row r="130" spans="11:11" x14ac:dyDescent="0.25">
      <c r="K130" s="56"/>
    </row>
    <row r="131" spans="11:11" x14ac:dyDescent="0.25">
      <c r="K131" s="56"/>
    </row>
    <row r="132" spans="11:11" x14ac:dyDescent="0.25">
      <c r="K132" s="56"/>
    </row>
    <row r="133" spans="11:11" x14ac:dyDescent="0.25">
      <c r="K133" s="56"/>
    </row>
    <row r="134" spans="11:11" x14ac:dyDescent="0.25">
      <c r="K134" s="56"/>
    </row>
    <row r="135" spans="11:11" x14ac:dyDescent="0.25">
      <c r="K135" s="56"/>
    </row>
    <row r="136" spans="11:11" x14ac:dyDescent="0.25">
      <c r="K136" s="56"/>
    </row>
    <row r="137" spans="11:11" x14ac:dyDescent="0.25">
      <c r="K137" s="56"/>
    </row>
    <row r="138" spans="11:11" x14ac:dyDescent="0.25">
      <c r="K138" s="56"/>
    </row>
    <row r="139" spans="11:11" x14ac:dyDescent="0.25">
      <c r="K139" s="56"/>
    </row>
    <row r="140" spans="11:11" x14ac:dyDescent="0.25">
      <c r="K140" s="56"/>
    </row>
    <row r="141" spans="11:11" x14ac:dyDescent="0.25">
      <c r="K141" s="56"/>
    </row>
    <row r="142" spans="11:11" x14ac:dyDescent="0.25">
      <c r="K142" s="56"/>
    </row>
    <row r="143" spans="11:11" x14ac:dyDescent="0.25">
      <c r="K143" s="56"/>
    </row>
    <row r="144" spans="11:11" x14ac:dyDescent="0.25">
      <c r="K144" s="56"/>
    </row>
    <row r="145" spans="11:11" x14ac:dyDescent="0.25">
      <c r="K145" s="56"/>
    </row>
    <row r="146" spans="11:11" x14ac:dyDescent="0.25">
      <c r="K146" s="56"/>
    </row>
    <row r="147" spans="11:11" x14ac:dyDescent="0.25">
      <c r="K147" s="56"/>
    </row>
    <row r="148" spans="11:11" x14ac:dyDescent="0.25">
      <c r="K148" s="56"/>
    </row>
    <row r="149" spans="11:11" x14ac:dyDescent="0.25">
      <c r="K149" s="56"/>
    </row>
    <row r="150" spans="11:11" x14ac:dyDescent="0.25">
      <c r="K150" s="5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9"/>
  <sheetViews>
    <sheetView topLeftCell="AH37" zoomScale="85" zoomScaleNormal="85" workbookViewId="0">
      <selection activeCell="AQ64" sqref="AK1:AU80"/>
    </sheetView>
  </sheetViews>
  <sheetFormatPr defaultRowHeight="15" x14ac:dyDescent="0.25"/>
  <cols>
    <col min="4" max="4" width="18.28515625" bestFit="1" customWidth="1"/>
    <col min="6" max="6" width="17.28515625" bestFit="1" customWidth="1"/>
    <col min="8" max="8" width="5" bestFit="1" customWidth="1"/>
    <col min="10" max="10" width="18.28515625" bestFit="1" customWidth="1"/>
    <col min="13" max="13" width="12.7109375" bestFit="1" customWidth="1"/>
    <col min="14" max="14" width="11.42578125" bestFit="1" customWidth="1"/>
    <col min="15" max="15" width="9.85546875" bestFit="1" customWidth="1"/>
    <col min="16" max="16" width="5.140625" bestFit="1" customWidth="1"/>
    <col min="17" max="17" width="1.7109375" bestFit="1" customWidth="1"/>
    <col min="18" max="18" width="5.140625" bestFit="1" customWidth="1"/>
    <col min="19" max="19" width="1.7109375" bestFit="1" customWidth="1"/>
    <col min="20" max="20" width="2.140625" bestFit="1" customWidth="1"/>
    <col min="21" max="21" width="1.7109375" bestFit="1" customWidth="1"/>
    <col min="22" max="22" width="5.140625" bestFit="1" customWidth="1"/>
    <col min="23" max="23" width="2.28515625" bestFit="1" customWidth="1"/>
    <col min="28" max="28" width="5.140625" bestFit="1" customWidth="1"/>
    <col min="30" max="30" width="18.28515625" bestFit="1" customWidth="1"/>
    <col min="34" max="34" width="17.28515625" bestFit="1" customWidth="1"/>
    <col min="46" max="46" width="5" bestFit="1" customWidth="1"/>
  </cols>
  <sheetData>
    <row r="1" spans="1:47" x14ac:dyDescent="0.25">
      <c r="A1" t="s">
        <v>245</v>
      </c>
      <c r="B1" t="s">
        <v>1378</v>
      </c>
      <c r="C1" t="s">
        <v>987</v>
      </c>
      <c r="D1" s="64">
        <v>36647.501354166663</v>
      </c>
      <c r="E1" s="53" t="s">
        <v>431</v>
      </c>
      <c r="F1" s="54" t="s">
        <v>435</v>
      </c>
      <c r="G1" s="53" t="s">
        <v>430</v>
      </c>
      <c r="H1" s="54">
        <v>5034</v>
      </c>
      <c r="I1" s="53" t="s">
        <v>249</v>
      </c>
      <c r="J1" s="56">
        <v>1</v>
      </c>
      <c r="K1" t="s">
        <v>253</v>
      </c>
      <c r="M1" t="s">
        <v>245</v>
      </c>
      <c r="N1" t="s">
        <v>1379</v>
      </c>
      <c r="O1" t="s">
        <v>987</v>
      </c>
      <c r="P1">
        <v>1111</v>
      </c>
      <c r="Q1" t="s">
        <v>249</v>
      </c>
      <c r="R1">
        <f ca="1">RANDBETWEEN(7777,7817)</f>
        <v>7785</v>
      </c>
      <c r="S1" t="s">
        <v>249</v>
      </c>
      <c r="T1">
        <v>1</v>
      </c>
      <c r="U1" t="s">
        <v>249</v>
      </c>
      <c r="V1" s="54">
        <v>5034</v>
      </c>
      <c r="W1" t="s">
        <v>253</v>
      </c>
      <c r="Y1" t="s">
        <v>245</v>
      </c>
      <c r="Z1" t="s">
        <v>1380</v>
      </c>
      <c r="AA1" t="s">
        <v>865</v>
      </c>
      <c r="AB1">
        <v>1111</v>
      </c>
      <c r="AC1" t="s">
        <v>251</v>
      </c>
      <c r="AD1" s="64">
        <v>36647.501354166663</v>
      </c>
      <c r="AE1" s="53" t="s">
        <v>430</v>
      </c>
      <c r="AF1">
        <f ca="1">RANDBETWEEN(10000,99999)</f>
        <v>65714</v>
      </c>
      <c r="AG1" t="s">
        <v>251</v>
      </c>
      <c r="AH1" s="54" t="s">
        <v>435</v>
      </c>
      <c r="AI1" s="53" t="s">
        <v>432</v>
      </c>
      <c r="AK1" t="s">
        <v>245</v>
      </c>
      <c r="AL1" t="s">
        <v>1489</v>
      </c>
      <c r="AM1" t="s">
        <v>865</v>
      </c>
      <c r="AN1">
        <v>7777</v>
      </c>
      <c r="AO1" t="s">
        <v>251</v>
      </c>
      <c r="AP1" t="s">
        <v>1490</v>
      </c>
      <c r="AQ1" s="53" t="s">
        <v>430</v>
      </c>
      <c r="AR1">
        <f ca="1">RANDBETWEEN(40,200)</f>
        <v>110</v>
      </c>
      <c r="AS1" t="s">
        <v>249</v>
      </c>
      <c r="AT1" s="54">
        <v>5034</v>
      </c>
      <c r="AU1" t="s">
        <v>253</v>
      </c>
    </row>
    <row r="2" spans="1:47" x14ac:dyDescent="0.25">
      <c r="A2" t="s">
        <v>245</v>
      </c>
      <c r="B2" t="s">
        <v>1378</v>
      </c>
      <c r="C2" t="s">
        <v>987</v>
      </c>
      <c r="D2" s="64">
        <v>36926.464479166665</v>
      </c>
      <c r="E2" s="53" t="s">
        <v>431</v>
      </c>
      <c r="F2" s="56">
        <v>9783672234517590</v>
      </c>
      <c r="G2" s="53" t="s">
        <v>430</v>
      </c>
      <c r="H2">
        <v>5037</v>
      </c>
      <c r="I2" s="53" t="s">
        <v>249</v>
      </c>
      <c r="J2" s="56">
        <v>1</v>
      </c>
      <c r="K2" t="s">
        <v>253</v>
      </c>
      <c r="M2" t="s">
        <v>245</v>
      </c>
      <c r="N2" t="s">
        <v>1379</v>
      </c>
      <c r="O2" t="s">
        <v>865</v>
      </c>
      <c r="P2">
        <v>1122</v>
      </c>
      <c r="Q2" t="s">
        <v>249</v>
      </c>
      <c r="R2">
        <f t="shared" ref="R2:R65" ca="1" si="0">RANDBETWEEN(7777,7817)</f>
        <v>7814</v>
      </c>
      <c r="S2" t="s">
        <v>249</v>
      </c>
      <c r="T2">
        <v>1</v>
      </c>
      <c r="U2" t="s">
        <v>249</v>
      </c>
      <c r="V2">
        <v>5037</v>
      </c>
      <c r="W2" t="s">
        <v>253</v>
      </c>
      <c r="Y2" t="s">
        <v>245</v>
      </c>
      <c r="Z2" t="s">
        <v>1380</v>
      </c>
      <c r="AA2" t="s">
        <v>865</v>
      </c>
      <c r="AB2">
        <v>1122</v>
      </c>
      <c r="AC2" t="s">
        <v>251</v>
      </c>
      <c r="AD2" s="64">
        <v>36926.464479166665</v>
      </c>
      <c r="AE2" s="53" t="s">
        <v>430</v>
      </c>
      <c r="AF2">
        <f t="shared" ref="AF2:AF65" ca="1" si="1">RANDBETWEEN(10000,99999)</f>
        <v>53056</v>
      </c>
      <c r="AG2" t="s">
        <v>251</v>
      </c>
      <c r="AH2" s="56">
        <v>9783672234517590</v>
      </c>
      <c r="AI2" s="53" t="s">
        <v>432</v>
      </c>
      <c r="AK2" t="s">
        <v>245</v>
      </c>
      <c r="AL2" t="s">
        <v>1489</v>
      </c>
      <c r="AM2" t="s">
        <v>865</v>
      </c>
      <c r="AN2">
        <v>7778</v>
      </c>
      <c r="AO2" t="s">
        <v>251</v>
      </c>
      <c r="AP2" t="s">
        <v>1491</v>
      </c>
      <c r="AQ2" s="53" t="s">
        <v>430</v>
      </c>
      <c r="AR2">
        <f t="shared" ref="AR2:AR65" ca="1" si="2">RANDBETWEEN(40,200)</f>
        <v>82</v>
      </c>
      <c r="AS2" t="s">
        <v>249</v>
      </c>
      <c r="AT2">
        <v>5037</v>
      </c>
      <c r="AU2" t="s">
        <v>253</v>
      </c>
    </row>
    <row r="3" spans="1:47" x14ac:dyDescent="0.25">
      <c r="A3" t="s">
        <v>245</v>
      </c>
      <c r="B3" t="s">
        <v>1378</v>
      </c>
      <c r="C3" t="s">
        <v>987</v>
      </c>
      <c r="D3" s="64">
        <v>37205.427604108794</v>
      </c>
      <c r="E3" s="53" t="s">
        <v>431</v>
      </c>
      <c r="F3" s="56">
        <v>1312324312231210</v>
      </c>
      <c r="G3" s="53" t="s">
        <v>430</v>
      </c>
      <c r="H3" s="54">
        <v>5040</v>
      </c>
      <c r="I3" s="53" t="s">
        <v>249</v>
      </c>
      <c r="J3" s="56">
        <v>1</v>
      </c>
      <c r="K3" t="s">
        <v>253</v>
      </c>
      <c r="M3" t="s">
        <v>245</v>
      </c>
      <c r="N3" t="s">
        <v>1379</v>
      </c>
      <c r="O3" t="s">
        <v>865</v>
      </c>
      <c r="P3">
        <v>1133</v>
      </c>
      <c r="Q3" t="s">
        <v>249</v>
      </c>
      <c r="R3">
        <f t="shared" ca="1" si="0"/>
        <v>7810</v>
      </c>
      <c r="S3" t="s">
        <v>249</v>
      </c>
      <c r="T3">
        <v>0</v>
      </c>
      <c r="U3" t="s">
        <v>249</v>
      </c>
      <c r="V3" s="54">
        <v>5040</v>
      </c>
      <c r="W3" t="s">
        <v>253</v>
      </c>
      <c r="Y3" t="s">
        <v>245</v>
      </c>
      <c r="Z3" t="s">
        <v>1380</v>
      </c>
      <c r="AA3" t="s">
        <v>865</v>
      </c>
      <c r="AB3">
        <v>1133</v>
      </c>
      <c r="AC3" t="s">
        <v>251</v>
      </c>
      <c r="AD3" s="64">
        <v>37205.427604108794</v>
      </c>
      <c r="AE3" s="53" t="s">
        <v>430</v>
      </c>
      <c r="AF3">
        <f t="shared" ca="1" si="1"/>
        <v>74094</v>
      </c>
      <c r="AG3" t="s">
        <v>251</v>
      </c>
      <c r="AH3" s="56">
        <v>1312324312231210</v>
      </c>
      <c r="AI3" s="53" t="s">
        <v>432</v>
      </c>
      <c r="AK3" t="s">
        <v>245</v>
      </c>
      <c r="AL3" t="s">
        <v>1489</v>
      </c>
      <c r="AM3" t="s">
        <v>865</v>
      </c>
      <c r="AN3">
        <v>7779</v>
      </c>
      <c r="AO3" t="s">
        <v>251</v>
      </c>
      <c r="AP3" t="s">
        <v>1492</v>
      </c>
      <c r="AQ3" s="53" t="s">
        <v>430</v>
      </c>
      <c r="AR3">
        <f t="shared" ca="1" si="2"/>
        <v>157</v>
      </c>
      <c r="AS3" t="s">
        <v>249</v>
      </c>
      <c r="AT3" s="54">
        <v>5040</v>
      </c>
      <c r="AU3" t="s">
        <v>253</v>
      </c>
    </row>
    <row r="4" spans="1:47" x14ac:dyDescent="0.25">
      <c r="A4" t="s">
        <v>245</v>
      </c>
      <c r="B4" t="s">
        <v>1378</v>
      </c>
      <c r="C4" t="s">
        <v>987</v>
      </c>
      <c r="D4" s="64">
        <v>37484.390729108796</v>
      </c>
      <c r="E4" s="53" t="s">
        <v>431</v>
      </c>
      <c r="F4" s="56">
        <v>4326245645745620</v>
      </c>
      <c r="G4" s="53" t="s">
        <v>430</v>
      </c>
      <c r="H4">
        <v>5043</v>
      </c>
      <c r="I4" s="53" t="s">
        <v>249</v>
      </c>
      <c r="J4" s="56">
        <v>0</v>
      </c>
      <c r="K4" t="s">
        <v>253</v>
      </c>
      <c r="M4" t="s">
        <v>245</v>
      </c>
      <c r="N4" t="s">
        <v>1379</v>
      </c>
      <c r="O4" t="s">
        <v>865</v>
      </c>
      <c r="P4">
        <v>1144</v>
      </c>
      <c r="Q4" t="s">
        <v>249</v>
      </c>
      <c r="R4">
        <f t="shared" ca="1" si="0"/>
        <v>7783</v>
      </c>
      <c r="S4" t="s">
        <v>249</v>
      </c>
      <c r="T4">
        <v>1</v>
      </c>
      <c r="U4" t="s">
        <v>249</v>
      </c>
      <c r="V4">
        <v>5043</v>
      </c>
      <c r="W4" t="s">
        <v>253</v>
      </c>
      <c r="Y4" t="s">
        <v>245</v>
      </c>
      <c r="Z4" t="s">
        <v>1380</v>
      </c>
      <c r="AA4" t="s">
        <v>865</v>
      </c>
      <c r="AB4">
        <v>1144</v>
      </c>
      <c r="AC4" t="s">
        <v>251</v>
      </c>
      <c r="AD4" s="64">
        <v>37484.390729108796</v>
      </c>
      <c r="AE4" s="53" t="s">
        <v>430</v>
      </c>
      <c r="AF4">
        <f t="shared" ca="1" si="1"/>
        <v>85208</v>
      </c>
      <c r="AG4" t="s">
        <v>251</v>
      </c>
      <c r="AH4" s="56">
        <v>4326245645745620</v>
      </c>
      <c r="AI4" s="53" t="s">
        <v>432</v>
      </c>
      <c r="AK4" t="s">
        <v>245</v>
      </c>
      <c r="AL4" t="s">
        <v>1489</v>
      </c>
      <c r="AM4" t="s">
        <v>865</v>
      </c>
      <c r="AN4">
        <v>7780</v>
      </c>
      <c r="AO4" t="s">
        <v>251</v>
      </c>
      <c r="AP4" t="s">
        <v>1493</v>
      </c>
      <c r="AQ4" s="53" t="s">
        <v>430</v>
      </c>
      <c r="AR4">
        <f t="shared" ca="1" si="2"/>
        <v>95</v>
      </c>
      <c r="AS4" t="s">
        <v>249</v>
      </c>
      <c r="AT4">
        <v>5043</v>
      </c>
      <c r="AU4" t="s">
        <v>253</v>
      </c>
    </row>
    <row r="5" spans="1:47" x14ac:dyDescent="0.25">
      <c r="A5" t="s">
        <v>245</v>
      </c>
      <c r="B5" t="s">
        <v>1378</v>
      </c>
      <c r="C5" t="s">
        <v>987</v>
      </c>
      <c r="D5" s="64">
        <v>37763.353854108798</v>
      </c>
      <c r="E5" s="53" t="s">
        <v>431</v>
      </c>
      <c r="F5" s="56">
        <v>1453642574574250</v>
      </c>
      <c r="G5" s="53" t="s">
        <v>430</v>
      </c>
      <c r="H5" s="54">
        <v>5046</v>
      </c>
      <c r="I5" s="53" t="s">
        <v>249</v>
      </c>
      <c r="J5" s="56">
        <v>1</v>
      </c>
      <c r="K5" t="s">
        <v>253</v>
      </c>
      <c r="M5" t="s">
        <v>245</v>
      </c>
      <c r="N5" t="s">
        <v>1379</v>
      </c>
      <c r="O5" t="s">
        <v>865</v>
      </c>
      <c r="P5">
        <v>1155</v>
      </c>
      <c r="Q5" t="s">
        <v>249</v>
      </c>
      <c r="R5">
        <f t="shared" ca="1" si="0"/>
        <v>7812</v>
      </c>
      <c r="S5" t="s">
        <v>249</v>
      </c>
      <c r="T5">
        <v>1</v>
      </c>
      <c r="U5" t="s">
        <v>249</v>
      </c>
      <c r="V5" s="54">
        <v>5046</v>
      </c>
      <c r="W5" t="s">
        <v>253</v>
      </c>
      <c r="Y5" t="s">
        <v>245</v>
      </c>
      <c r="Z5" t="s">
        <v>1380</v>
      </c>
      <c r="AA5" t="s">
        <v>865</v>
      </c>
      <c r="AB5">
        <v>1155</v>
      </c>
      <c r="AC5" t="s">
        <v>251</v>
      </c>
      <c r="AD5" s="64">
        <v>37763.353854108798</v>
      </c>
      <c r="AE5" s="53" t="s">
        <v>430</v>
      </c>
      <c r="AF5">
        <f t="shared" ca="1" si="1"/>
        <v>66728</v>
      </c>
      <c r="AG5" t="s">
        <v>251</v>
      </c>
      <c r="AH5" s="56">
        <v>1453642574574250</v>
      </c>
      <c r="AI5" s="53" t="s">
        <v>432</v>
      </c>
      <c r="AK5" t="s">
        <v>245</v>
      </c>
      <c r="AL5" t="s">
        <v>1489</v>
      </c>
      <c r="AM5" t="s">
        <v>865</v>
      </c>
      <c r="AN5">
        <v>7781</v>
      </c>
      <c r="AO5" t="s">
        <v>251</v>
      </c>
      <c r="AP5" t="s">
        <v>1494</v>
      </c>
      <c r="AQ5" s="53" t="s">
        <v>430</v>
      </c>
      <c r="AR5">
        <f t="shared" ca="1" si="2"/>
        <v>60</v>
      </c>
      <c r="AS5" t="s">
        <v>249</v>
      </c>
      <c r="AT5" s="54">
        <v>5046</v>
      </c>
      <c r="AU5" t="s">
        <v>253</v>
      </c>
    </row>
    <row r="6" spans="1:47" x14ac:dyDescent="0.25">
      <c r="A6" t="s">
        <v>245</v>
      </c>
      <c r="B6" t="s">
        <v>1378</v>
      </c>
      <c r="C6" t="s">
        <v>987</v>
      </c>
      <c r="D6" s="64">
        <v>38042.316979108793</v>
      </c>
      <c r="E6" s="53" t="s">
        <v>431</v>
      </c>
      <c r="F6" s="56">
        <v>1235315473171540</v>
      </c>
      <c r="G6" s="53" t="s">
        <v>430</v>
      </c>
      <c r="H6">
        <v>5049</v>
      </c>
      <c r="I6" s="53" t="s">
        <v>249</v>
      </c>
      <c r="J6" s="56">
        <v>1</v>
      </c>
      <c r="K6" t="s">
        <v>253</v>
      </c>
      <c r="M6" t="s">
        <v>245</v>
      </c>
      <c r="N6" t="s">
        <v>1379</v>
      </c>
      <c r="O6" t="s">
        <v>865</v>
      </c>
      <c r="P6">
        <v>1166</v>
      </c>
      <c r="Q6" t="s">
        <v>249</v>
      </c>
      <c r="R6">
        <f t="shared" ca="1" si="0"/>
        <v>7816</v>
      </c>
      <c r="S6" t="s">
        <v>249</v>
      </c>
      <c r="T6">
        <v>0</v>
      </c>
      <c r="U6" t="s">
        <v>249</v>
      </c>
      <c r="V6">
        <v>5049</v>
      </c>
      <c r="W6" t="s">
        <v>253</v>
      </c>
      <c r="Y6" t="s">
        <v>245</v>
      </c>
      <c r="Z6" t="s">
        <v>1380</v>
      </c>
      <c r="AA6" t="s">
        <v>865</v>
      </c>
      <c r="AB6">
        <v>1166</v>
      </c>
      <c r="AC6" t="s">
        <v>251</v>
      </c>
      <c r="AD6" s="64">
        <v>38042.316979108793</v>
      </c>
      <c r="AE6" s="53" t="s">
        <v>430</v>
      </c>
      <c r="AF6">
        <f t="shared" ca="1" si="1"/>
        <v>12717</v>
      </c>
      <c r="AG6" t="s">
        <v>251</v>
      </c>
      <c r="AH6" s="56">
        <v>1235315473171540</v>
      </c>
      <c r="AI6" s="53" t="s">
        <v>432</v>
      </c>
      <c r="AK6" t="s">
        <v>245</v>
      </c>
      <c r="AL6" t="s">
        <v>1489</v>
      </c>
      <c r="AM6" t="s">
        <v>865</v>
      </c>
      <c r="AN6">
        <v>7782</v>
      </c>
      <c r="AO6" t="s">
        <v>251</v>
      </c>
      <c r="AP6" t="s">
        <v>1495</v>
      </c>
      <c r="AQ6" s="53" t="s">
        <v>430</v>
      </c>
      <c r="AR6">
        <f t="shared" ca="1" si="2"/>
        <v>167</v>
      </c>
      <c r="AS6" t="s">
        <v>249</v>
      </c>
      <c r="AT6">
        <v>5049</v>
      </c>
      <c r="AU6" t="s">
        <v>253</v>
      </c>
    </row>
    <row r="7" spans="1:47" x14ac:dyDescent="0.25">
      <c r="A7" t="s">
        <v>245</v>
      </c>
      <c r="B7" t="s">
        <v>1378</v>
      </c>
      <c r="C7" t="s">
        <v>987</v>
      </c>
      <c r="D7" s="64">
        <v>38321.280104108795</v>
      </c>
      <c r="E7" s="53" t="s">
        <v>431</v>
      </c>
      <c r="F7" s="56">
        <v>1016988371768830</v>
      </c>
      <c r="G7" s="53" t="s">
        <v>430</v>
      </c>
      <c r="H7" s="54">
        <v>5052</v>
      </c>
      <c r="I7" s="53" t="s">
        <v>249</v>
      </c>
      <c r="J7" s="56">
        <v>1</v>
      </c>
      <c r="K7" t="s">
        <v>253</v>
      </c>
      <c r="M7" t="s">
        <v>245</v>
      </c>
      <c r="N7" t="s">
        <v>1379</v>
      </c>
      <c r="O7" t="s">
        <v>865</v>
      </c>
      <c r="P7">
        <v>1177</v>
      </c>
      <c r="Q7" t="s">
        <v>249</v>
      </c>
      <c r="R7">
        <f t="shared" ca="1" si="0"/>
        <v>7800</v>
      </c>
      <c r="S7" t="s">
        <v>249</v>
      </c>
      <c r="T7">
        <v>1</v>
      </c>
      <c r="U7" t="s">
        <v>249</v>
      </c>
      <c r="V7" s="54">
        <v>5052</v>
      </c>
      <c r="W7" t="s">
        <v>253</v>
      </c>
      <c r="Y7" t="s">
        <v>245</v>
      </c>
      <c r="Z7" t="s">
        <v>1380</v>
      </c>
      <c r="AA7" t="s">
        <v>865</v>
      </c>
      <c r="AB7">
        <v>1177</v>
      </c>
      <c r="AC7" t="s">
        <v>251</v>
      </c>
      <c r="AD7" s="64">
        <v>38321.280104108795</v>
      </c>
      <c r="AE7" s="53" t="s">
        <v>430</v>
      </c>
      <c r="AF7">
        <f t="shared" ca="1" si="1"/>
        <v>68400</v>
      </c>
      <c r="AG7" t="s">
        <v>251</v>
      </c>
      <c r="AH7" s="56">
        <v>1016988371768830</v>
      </c>
      <c r="AI7" s="53" t="s">
        <v>432</v>
      </c>
      <c r="AK7" t="s">
        <v>245</v>
      </c>
      <c r="AL7" t="s">
        <v>1489</v>
      </c>
      <c r="AM7" t="s">
        <v>865</v>
      </c>
      <c r="AN7">
        <v>7783</v>
      </c>
      <c r="AO7" t="s">
        <v>251</v>
      </c>
      <c r="AP7" t="s">
        <v>1496</v>
      </c>
      <c r="AQ7" s="53" t="s">
        <v>430</v>
      </c>
      <c r="AR7">
        <f t="shared" ca="1" si="2"/>
        <v>188</v>
      </c>
      <c r="AS7" t="s">
        <v>249</v>
      </c>
      <c r="AT7" s="54">
        <v>5052</v>
      </c>
      <c r="AU7" t="s">
        <v>253</v>
      </c>
    </row>
    <row r="8" spans="1:47" x14ac:dyDescent="0.25">
      <c r="A8" t="s">
        <v>245</v>
      </c>
      <c r="B8" t="s">
        <v>1378</v>
      </c>
      <c r="C8" t="s">
        <v>987</v>
      </c>
      <c r="D8" s="64">
        <v>38600.243229108797</v>
      </c>
      <c r="E8" s="53" t="s">
        <v>431</v>
      </c>
      <c r="F8" s="56">
        <v>7986612270366120</v>
      </c>
      <c r="G8" s="53" t="s">
        <v>430</v>
      </c>
      <c r="H8">
        <v>5055</v>
      </c>
      <c r="I8" s="53" t="s">
        <v>249</v>
      </c>
      <c r="J8" s="56">
        <v>1</v>
      </c>
      <c r="K8" t="s">
        <v>253</v>
      </c>
      <c r="M8" t="s">
        <v>245</v>
      </c>
      <c r="N8" t="s">
        <v>1379</v>
      </c>
      <c r="O8" t="s">
        <v>865</v>
      </c>
      <c r="P8">
        <v>1188</v>
      </c>
      <c r="Q8" t="s">
        <v>249</v>
      </c>
      <c r="R8">
        <f t="shared" ca="1" si="0"/>
        <v>7803</v>
      </c>
      <c r="S8" t="s">
        <v>249</v>
      </c>
      <c r="T8">
        <v>1</v>
      </c>
      <c r="U8" t="s">
        <v>249</v>
      </c>
      <c r="V8">
        <v>5055</v>
      </c>
      <c r="W8" t="s">
        <v>253</v>
      </c>
      <c r="Y8" t="s">
        <v>245</v>
      </c>
      <c r="Z8" t="s">
        <v>1380</v>
      </c>
      <c r="AA8" t="s">
        <v>865</v>
      </c>
      <c r="AB8">
        <v>1188</v>
      </c>
      <c r="AC8" t="s">
        <v>251</v>
      </c>
      <c r="AD8" s="64">
        <v>38600.243229108797</v>
      </c>
      <c r="AE8" s="53" t="s">
        <v>430</v>
      </c>
      <c r="AF8">
        <f t="shared" ca="1" si="1"/>
        <v>86556</v>
      </c>
      <c r="AG8" t="s">
        <v>251</v>
      </c>
      <c r="AH8" s="56">
        <v>7986612270366120</v>
      </c>
      <c r="AI8" s="53" t="s">
        <v>432</v>
      </c>
      <c r="AK8" t="s">
        <v>245</v>
      </c>
      <c r="AL8" t="s">
        <v>1489</v>
      </c>
      <c r="AM8" t="s">
        <v>865</v>
      </c>
      <c r="AN8">
        <v>7784</v>
      </c>
      <c r="AO8" t="s">
        <v>251</v>
      </c>
      <c r="AP8" t="s">
        <v>1497</v>
      </c>
      <c r="AQ8" s="53" t="s">
        <v>430</v>
      </c>
      <c r="AR8">
        <f t="shared" ca="1" si="2"/>
        <v>69</v>
      </c>
      <c r="AS8" t="s">
        <v>249</v>
      </c>
      <c r="AT8">
        <v>5055</v>
      </c>
      <c r="AU8" t="s">
        <v>253</v>
      </c>
    </row>
    <row r="9" spans="1:47" x14ac:dyDescent="0.25">
      <c r="A9" t="s">
        <v>245</v>
      </c>
      <c r="B9" t="s">
        <v>1378</v>
      </c>
      <c r="C9" t="s">
        <v>987</v>
      </c>
      <c r="D9" s="64">
        <v>38879.206354108799</v>
      </c>
      <c r="E9" s="53" t="s">
        <v>431</v>
      </c>
      <c r="F9" s="56">
        <v>5803341448963410</v>
      </c>
      <c r="G9" s="53" t="s">
        <v>430</v>
      </c>
      <c r="H9" s="54">
        <v>5058</v>
      </c>
      <c r="I9" s="53" t="s">
        <v>249</v>
      </c>
      <c r="J9" s="56">
        <v>1</v>
      </c>
      <c r="K9" t="s">
        <v>253</v>
      </c>
      <c r="M9" t="s">
        <v>245</v>
      </c>
      <c r="N9" t="s">
        <v>1379</v>
      </c>
      <c r="O9" t="s">
        <v>865</v>
      </c>
      <c r="P9">
        <v>1199</v>
      </c>
      <c r="Q9" t="s">
        <v>249</v>
      </c>
      <c r="R9">
        <f t="shared" ca="1" si="0"/>
        <v>7778</v>
      </c>
      <c r="S9" t="s">
        <v>249</v>
      </c>
      <c r="T9">
        <v>0</v>
      </c>
      <c r="U9" t="s">
        <v>249</v>
      </c>
      <c r="V9" s="54">
        <v>5058</v>
      </c>
      <c r="W9" t="s">
        <v>253</v>
      </c>
      <c r="Y9" t="s">
        <v>245</v>
      </c>
      <c r="Z9" t="s">
        <v>1380</v>
      </c>
      <c r="AA9" t="s">
        <v>865</v>
      </c>
      <c r="AB9">
        <v>1199</v>
      </c>
      <c r="AC9" t="s">
        <v>251</v>
      </c>
      <c r="AD9" s="64">
        <v>38879.206354108799</v>
      </c>
      <c r="AE9" s="53" t="s">
        <v>430</v>
      </c>
      <c r="AF9">
        <f t="shared" ca="1" si="1"/>
        <v>80266</v>
      </c>
      <c r="AG9" t="s">
        <v>251</v>
      </c>
      <c r="AH9" s="56">
        <v>5803341448963410</v>
      </c>
      <c r="AI9" s="53" t="s">
        <v>432</v>
      </c>
      <c r="AK9" t="s">
        <v>245</v>
      </c>
      <c r="AL9" t="s">
        <v>1489</v>
      </c>
      <c r="AM9" t="s">
        <v>865</v>
      </c>
      <c r="AN9">
        <v>7785</v>
      </c>
      <c r="AO9" t="s">
        <v>251</v>
      </c>
      <c r="AP9" t="s">
        <v>1490</v>
      </c>
      <c r="AQ9" s="53" t="s">
        <v>430</v>
      </c>
      <c r="AR9">
        <f t="shared" ca="1" si="2"/>
        <v>178</v>
      </c>
      <c r="AS9" t="s">
        <v>249</v>
      </c>
      <c r="AT9" s="54">
        <v>5058</v>
      </c>
      <c r="AU9" t="s">
        <v>253</v>
      </c>
    </row>
    <row r="10" spans="1:47" x14ac:dyDescent="0.25">
      <c r="A10" t="s">
        <v>245</v>
      </c>
      <c r="B10" t="s">
        <v>1378</v>
      </c>
      <c r="C10" t="s">
        <v>987</v>
      </c>
      <c r="D10" s="64">
        <v>39158.169479108794</v>
      </c>
      <c r="E10" s="53" t="s">
        <v>431</v>
      </c>
      <c r="F10" s="56">
        <v>1436887723262490</v>
      </c>
      <c r="G10" s="53" t="s">
        <v>430</v>
      </c>
      <c r="H10">
        <v>5061</v>
      </c>
      <c r="I10" s="53" t="s">
        <v>249</v>
      </c>
      <c r="J10" s="56">
        <v>1</v>
      </c>
      <c r="K10" t="s">
        <v>253</v>
      </c>
      <c r="M10" t="s">
        <v>245</v>
      </c>
      <c r="N10" t="s">
        <v>1379</v>
      </c>
      <c r="O10" t="s">
        <v>865</v>
      </c>
      <c r="P10">
        <v>1210</v>
      </c>
      <c r="Q10" t="s">
        <v>249</v>
      </c>
      <c r="R10">
        <f t="shared" ca="1" si="0"/>
        <v>7800</v>
      </c>
      <c r="S10" t="s">
        <v>249</v>
      </c>
      <c r="T10">
        <v>1</v>
      </c>
      <c r="U10" t="s">
        <v>249</v>
      </c>
      <c r="V10">
        <v>5061</v>
      </c>
      <c r="W10" t="s">
        <v>253</v>
      </c>
      <c r="Y10" t="s">
        <v>245</v>
      </c>
      <c r="Z10" t="s">
        <v>1380</v>
      </c>
      <c r="AA10" t="s">
        <v>865</v>
      </c>
      <c r="AB10">
        <v>1210</v>
      </c>
      <c r="AC10" t="s">
        <v>251</v>
      </c>
      <c r="AD10" s="64">
        <v>39158.169479108794</v>
      </c>
      <c r="AE10" s="53" t="s">
        <v>430</v>
      </c>
      <c r="AF10">
        <f t="shared" ca="1" si="1"/>
        <v>91502</v>
      </c>
      <c r="AG10" t="s">
        <v>251</v>
      </c>
      <c r="AH10" s="56">
        <v>1436887723262490</v>
      </c>
      <c r="AI10" s="53" t="s">
        <v>432</v>
      </c>
      <c r="AK10" t="s">
        <v>245</v>
      </c>
      <c r="AL10" t="s">
        <v>1489</v>
      </c>
      <c r="AM10" t="s">
        <v>865</v>
      </c>
      <c r="AN10">
        <v>7786</v>
      </c>
      <c r="AO10" t="s">
        <v>251</v>
      </c>
      <c r="AP10" t="s">
        <v>1490</v>
      </c>
      <c r="AQ10" s="53" t="s">
        <v>430</v>
      </c>
      <c r="AR10">
        <f t="shared" ca="1" si="2"/>
        <v>68</v>
      </c>
      <c r="AS10" t="s">
        <v>249</v>
      </c>
      <c r="AT10">
        <v>5061</v>
      </c>
      <c r="AU10" t="s">
        <v>253</v>
      </c>
    </row>
    <row r="11" spans="1:47" x14ac:dyDescent="0.25">
      <c r="A11" t="s">
        <v>245</v>
      </c>
      <c r="B11" t="s">
        <v>1378</v>
      </c>
      <c r="C11" t="s">
        <v>987</v>
      </c>
      <c r="D11" s="64">
        <v>39437.132604108796</v>
      </c>
      <c r="E11" s="53" t="s">
        <v>431</v>
      </c>
      <c r="F11" s="56">
        <v>1436891433546670</v>
      </c>
      <c r="G11" s="53" t="s">
        <v>430</v>
      </c>
      <c r="H11" s="54">
        <v>5064</v>
      </c>
      <c r="I11" s="53" t="s">
        <v>249</v>
      </c>
      <c r="J11" s="56">
        <v>1</v>
      </c>
      <c r="K11" t="s">
        <v>253</v>
      </c>
      <c r="M11" t="s">
        <v>245</v>
      </c>
      <c r="N11" t="s">
        <v>1379</v>
      </c>
      <c r="O11" t="s">
        <v>865</v>
      </c>
      <c r="P11">
        <v>1221</v>
      </c>
      <c r="Q11" t="s">
        <v>249</v>
      </c>
      <c r="R11">
        <f t="shared" ca="1" si="0"/>
        <v>7807</v>
      </c>
      <c r="S11" t="s">
        <v>249</v>
      </c>
      <c r="T11">
        <v>1</v>
      </c>
      <c r="U11" t="s">
        <v>249</v>
      </c>
      <c r="V11" s="54">
        <v>5064</v>
      </c>
      <c r="W11" t="s">
        <v>253</v>
      </c>
      <c r="Y11" t="s">
        <v>245</v>
      </c>
      <c r="Z11" t="s">
        <v>1380</v>
      </c>
      <c r="AA11" t="s">
        <v>865</v>
      </c>
      <c r="AB11">
        <v>1221</v>
      </c>
      <c r="AC11" t="s">
        <v>251</v>
      </c>
      <c r="AD11" s="64">
        <v>39437.132604108796</v>
      </c>
      <c r="AE11" s="53" t="s">
        <v>430</v>
      </c>
      <c r="AF11">
        <f t="shared" ca="1" si="1"/>
        <v>99223</v>
      </c>
      <c r="AG11" t="s">
        <v>251</v>
      </c>
      <c r="AH11" s="56">
        <v>1436891433546670</v>
      </c>
      <c r="AI11" s="53" t="s">
        <v>432</v>
      </c>
      <c r="AK11" t="s">
        <v>245</v>
      </c>
      <c r="AL11" t="s">
        <v>1489</v>
      </c>
      <c r="AM11" t="s">
        <v>865</v>
      </c>
      <c r="AN11">
        <v>7787</v>
      </c>
      <c r="AO11" t="s">
        <v>251</v>
      </c>
      <c r="AP11" t="s">
        <v>1491</v>
      </c>
      <c r="AQ11" s="53" t="s">
        <v>430</v>
      </c>
      <c r="AR11">
        <f t="shared" ca="1" si="2"/>
        <v>184</v>
      </c>
      <c r="AS11" t="s">
        <v>249</v>
      </c>
      <c r="AT11" s="54">
        <v>5064</v>
      </c>
      <c r="AU11" t="s">
        <v>253</v>
      </c>
    </row>
    <row r="12" spans="1:47" x14ac:dyDescent="0.25">
      <c r="A12" t="s">
        <v>245</v>
      </c>
      <c r="B12" t="s">
        <v>1378</v>
      </c>
      <c r="C12" t="s">
        <v>987</v>
      </c>
      <c r="D12" s="64">
        <v>39716.095729108798</v>
      </c>
      <c r="E12" s="53" t="s">
        <v>431</v>
      </c>
      <c r="F12" s="56">
        <v>1436895143830850</v>
      </c>
      <c r="G12" s="53" t="s">
        <v>430</v>
      </c>
      <c r="H12">
        <v>5067</v>
      </c>
      <c r="I12" s="53" t="s">
        <v>249</v>
      </c>
      <c r="J12" s="56">
        <v>1</v>
      </c>
      <c r="K12" t="s">
        <v>253</v>
      </c>
      <c r="M12" t="s">
        <v>245</v>
      </c>
      <c r="N12" t="s">
        <v>1379</v>
      </c>
      <c r="O12" t="s">
        <v>865</v>
      </c>
      <c r="P12">
        <v>1232</v>
      </c>
      <c r="Q12" t="s">
        <v>249</v>
      </c>
      <c r="R12">
        <f t="shared" ca="1" si="0"/>
        <v>7811</v>
      </c>
      <c r="S12" t="s">
        <v>249</v>
      </c>
      <c r="T12">
        <v>1</v>
      </c>
      <c r="U12" t="s">
        <v>249</v>
      </c>
      <c r="V12">
        <v>5067</v>
      </c>
      <c r="W12" t="s">
        <v>253</v>
      </c>
      <c r="Y12" t="s">
        <v>245</v>
      </c>
      <c r="Z12" t="s">
        <v>1380</v>
      </c>
      <c r="AA12" t="s">
        <v>865</v>
      </c>
      <c r="AB12">
        <v>1232</v>
      </c>
      <c r="AC12" t="s">
        <v>251</v>
      </c>
      <c r="AD12" s="64">
        <v>39716.095729108798</v>
      </c>
      <c r="AE12" s="53" t="s">
        <v>430</v>
      </c>
      <c r="AF12">
        <f t="shared" ca="1" si="1"/>
        <v>20482</v>
      </c>
      <c r="AG12" t="s">
        <v>251</v>
      </c>
      <c r="AH12" s="56">
        <v>1436895143830850</v>
      </c>
      <c r="AI12" s="53" t="s">
        <v>432</v>
      </c>
      <c r="AK12" t="s">
        <v>245</v>
      </c>
      <c r="AL12" t="s">
        <v>1489</v>
      </c>
      <c r="AM12" t="s">
        <v>865</v>
      </c>
      <c r="AN12">
        <v>7788</v>
      </c>
      <c r="AO12" t="s">
        <v>251</v>
      </c>
      <c r="AP12" t="s">
        <v>1492</v>
      </c>
      <c r="AQ12" s="53" t="s">
        <v>430</v>
      </c>
      <c r="AR12">
        <f t="shared" ca="1" si="2"/>
        <v>160</v>
      </c>
      <c r="AS12" t="s">
        <v>249</v>
      </c>
      <c r="AT12">
        <v>5067</v>
      </c>
      <c r="AU12" t="s">
        <v>253</v>
      </c>
    </row>
    <row r="13" spans="1:47" x14ac:dyDescent="0.25">
      <c r="A13" t="s">
        <v>245</v>
      </c>
      <c r="B13" t="s">
        <v>1378</v>
      </c>
      <c r="C13" t="s">
        <v>987</v>
      </c>
      <c r="D13" s="64">
        <v>39995.058854108793</v>
      </c>
      <c r="E13" s="53" t="s">
        <v>431</v>
      </c>
      <c r="F13" s="56">
        <v>1436898854115030</v>
      </c>
      <c r="G13" s="53" t="s">
        <v>430</v>
      </c>
      <c r="H13" s="54">
        <v>5070</v>
      </c>
      <c r="I13" s="53" t="s">
        <v>249</v>
      </c>
      <c r="J13" s="56">
        <v>1</v>
      </c>
      <c r="K13" t="s">
        <v>253</v>
      </c>
      <c r="M13" t="s">
        <v>245</v>
      </c>
      <c r="N13" t="s">
        <v>1379</v>
      </c>
      <c r="O13" t="s">
        <v>865</v>
      </c>
      <c r="P13">
        <v>1243</v>
      </c>
      <c r="Q13" t="s">
        <v>249</v>
      </c>
      <c r="R13">
        <f t="shared" ca="1" si="0"/>
        <v>7793</v>
      </c>
      <c r="S13" t="s">
        <v>249</v>
      </c>
      <c r="T13">
        <v>1</v>
      </c>
      <c r="U13" t="s">
        <v>249</v>
      </c>
      <c r="V13" s="54">
        <v>5070</v>
      </c>
      <c r="W13" t="s">
        <v>253</v>
      </c>
      <c r="Y13" t="s">
        <v>245</v>
      </c>
      <c r="Z13" t="s">
        <v>1380</v>
      </c>
      <c r="AA13" t="s">
        <v>865</v>
      </c>
      <c r="AB13">
        <v>1243</v>
      </c>
      <c r="AC13" t="s">
        <v>251</v>
      </c>
      <c r="AD13" s="64">
        <v>39995.058854108793</v>
      </c>
      <c r="AE13" s="53" t="s">
        <v>430</v>
      </c>
      <c r="AF13">
        <f t="shared" ca="1" si="1"/>
        <v>56867</v>
      </c>
      <c r="AG13" t="s">
        <v>251</v>
      </c>
      <c r="AH13" s="56">
        <v>1436898854115030</v>
      </c>
      <c r="AI13" s="53" t="s">
        <v>432</v>
      </c>
      <c r="AK13" t="s">
        <v>245</v>
      </c>
      <c r="AL13" t="s">
        <v>1489</v>
      </c>
      <c r="AM13" t="s">
        <v>865</v>
      </c>
      <c r="AN13">
        <v>7789</v>
      </c>
      <c r="AO13" t="s">
        <v>251</v>
      </c>
      <c r="AP13" t="s">
        <v>1493</v>
      </c>
      <c r="AQ13" s="53" t="s">
        <v>430</v>
      </c>
      <c r="AR13">
        <f t="shared" ca="1" si="2"/>
        <v>167</v>
      </c>
      <c r="AS13" t="s">
        <v>249</v>
      </c>
      <c r="AT13" s="54">
        <v>5070</v>
      </c>
      <c r="AU13" t="s">
        <v>253</v>
      </c>
    </row>
    <row r="14" spans="1:47" x14ac:dyDescent="0.25">
      <c r="A14" t="s">
        <v>245</v>
      </c>
      <c r="B14" t="s">
        <v>1378</v>
      </c>
      <c r="C14" t="s">
        <v>987</v>
      </c>
      <c r="D14" s="64">
        <v>40274.021979108795</v>
      </c>
      <c r="E14" s="53" t="s">
        <v>431</v>
      </c>
      <c r="F14" s="56">
        <v>1436902564399210</v>
      </c>
      <c r="G14" s="53" t="s">
        <v>430</v>
      </c>
      <c r="H14">
        <v>5073</v>
      </c>
      <c r="I14" s="53" t="s">
        <v>249</v>
      </c>
      <c r="J14" s="56">
        <v>1</v>
      </c>
      <c r="K14" t="s">
        <v>253</v>
      </c>
      <c r="M14" t="s">
        <v>245</v>
      </c>
      <c r="N14" t="s">
        <v>1379</v>
      </c>
      <c r="O14" t="s">
        <v>865</v>
      </c>
      <c r="P14">
        <v>1254</v>
      </c>
      <c r="Q14" t="s">
        <v>249</v>
      </c>
      <c r="R14">
        <f t="shared" ca="1" si="0"/>
        <v>7778</v>
      </c>
      <c r="S14" t="s">
        <v>249</v>
      </c>
      <c r="T14">
        <v>1</v>
      </c>
      <c r="U14" t="s">
        <v>249</v>
      </c>
      <c r="V14">
        <v>5073</v>
      </c>
      <c r="W14" t="s">
        <v>253</v>
      </c>
      <c r="Y14" t="s">
        <v>245</v>
      </c>
      <c r="Z14" t="s">
        <v>1380</v>
      </c>
      <c r="AA14" t="s">
        <v>865</v>
      </c>
      <c r="AB14">
        <v>1254</v>
      </c>
      <c r="AC14" t="s">
        <v>251</v>
      </c>
      <c r="AD14" s="64">
        <v>40274.021979108795</v>
      </c>
      <c r="AE14" s="53" t="s">
        <v>430</v>
      </c>
      <c r="AF14">
        <f t="shared" ca="1" si="1"/>
        <v>46728</v>
      </c>
      <c r="AG14" t="s">
        <v>251</v>
      </c>
      <c r="AH14" s="56">
        <v>1436902564399210</v>
      </c>
      <c r="AI14" s="53" t="s">
        <v>432</v>
      </c>
      <c r="AK14" t="s">
        <v>245</v>
      </c>
      <c r="AL14" t="s">
        <v>1489</v>
      </c>
      <c r="AM14" t="s">
        <v>865</v>
      </c>
      <c r="AN14">
        <v>7790</v>
      </c>
      <c r="AO14" t="s">
        <v>251</v>
      </c>
      <c r="AP14" t="s">
        <v>1494</v>
      </c>
      <c r="AQ14" s="53" t="s">
        <v>430</v>
      </c>
      <c r="AR14">
        <f t="shared" ca="1" si="2"/>
        <v>124</v>
      </c>
      <c r="AS14" t="s">
        <v>249</v>
      </c>
      <c r="AT14">
        <v>5073</v>
      </c>
      <c r="AU14" t="s">
        <v>253</v>
      </c>
    </row>
    <row r="15" spans="1:47" x14ac:dyDescent="0.25">
      <c r="A15" t="s">
        <v>245</v>
      </c>
      <c r="B15" t="s">
        <v>1378</v>
      </c>
      <c r="C15" t="s">
        <v>987</v>
      </c>
      <c r="D15" s="64">
        <v>40552.985104108797</v>
      </c>
      <c r="E15" s="53" t="s">
        <v>431</v>
      </c>
      <c r="F15" s="56">
        <v>1436809807294710</v>
      </c>
      <c r="G15" s="53" t="s">
        <v>430</v>
      </c>
      <c r="H15" s="54">
        <v>5076</v>
      </c>
      <c r="I15" s="53" t="s">
        <v>249</v>
      </c>
      <c r="J15" s="56">
        <v>0</v>
      </c>
      <c r="K15" t="s">
        <v>253</v>
      </c>
      <c r="M15" t="s">
        <v>245</v>
      </c>
      <c r="N15" t="s">
        <v>1379</v>
      </c>
      <c r="O15" t="s">
        <v>865</v>
      </c>
      <c r="P15">
        <v>1265</v>
      </c>
      <c r="Q15" t="s">
        <v>249</v>
      </c>
      <c r="R15">
        <f t="shared" ca="1" si="0"/>
        <v>7811</v>
      </c>
      <c r="S15" t="s">
        <v>249</v>
      </c>
      <c r="T15">
        <v>0</v>
      </c>
      <c r="U15" t="s">
        <v>249</v>
      </c>
      <c r="V15" s="54">
        <v>5076</v>
      </c>
      <c r="W15" t="s">
        <v>253</v>
      </c>
      <c r="Y15" t="s">
        <v>245</v>
      </c>
      <c r="Z15" t="s">
        <v>1380</v>
      </c>
      <c r="AA15" t="s">
        <v>865</v>
      </c>
      <c r="AB15">
        <v>1265</v>
      </c>
      <c r="AC15" t="s">
        <v>251</v>
      </c>
      <c r="AD15" s="64">
        <v>40552.985104108797</v>
      </c>
      <c r="AE15" s="53" t="s">
        <v>430</v>
      </c>
      <c r="AF15">
        <f t="shared" ca="1" si="1"/>
        <v>63331</v>
      </c>
      <c r="AG15" t="s">
        <v>251</v>
      </c>
      <c r="AH15" s="56">
        <v>1436809807294710</v>
      </c>
      <c r="AI15" s="53" t="s">
        <v>432</v>
      </c>
      <c r="AK15" t="s">
        <v>245</v>
      </c>
      <c r="AL15" t="s">
        <v>1489</v>
      </c>
      <c r="AM15" t="s">
        <v>865</v>
      </c>
      <c r="AN15">
        <v>7791</v>
      </c>
      <c r="AO15" t="s">
        <v>251</v>
      </c>
      <c r="AP15" t="s">
        <v>1495</v>
      </c>
      <c r="AQ15" s="53" t="s">
        <v>430</v>
      </c>
      <c r="AR15">
        <f t="shared" ca="1" si="2"/>
        <v>163</v>
      </c>
      <c r="AS15" t="s">
        <v>249</v>
      </c>
      <c r="AT15" s="54">
        <v>5076</v>
      </c>
      <c r="AU15" t="s">
        <v>253</v>
      </c>
    </row>
    <row r="16" spans="1:47" x14ac:dyDescent="0.25">
      <c r="A16" t="s">
        <v>245</v>
      </c>
      <c r="B16" t="s">
        <v>1378</v>
      </c>
      <c r="C16" t="s">
        <v>987</v>
      </c>
      <c r="D16" s="64">
        <v>40831.948229108799</v>
      </c>
      <c r="E16" s="53" t="s">
        <v>431</v>
      </c>
      <c r="F16" s="56">
        <v>1436813517578890</v>
      </c>
      <c r="G16" s="53" t="s">
        <v>430</v>
      </c>
      <c r="H16">
        <v>5079</v>
      </c>
      <c r="I16" s="53" t="s">
        <v>249</v>
      </c>
      <c r="J16" s="56">
        <v>1</v>
      </c>
      <c r="K16" t="s">
        <v>253</v>
      </c>
      <c r="M16" t="s">
        <v>245</v>
      </c>
      <c r="N16" t="s">
        <v>1379</v>
      </c>
      <c r="O16" t="s">
        <v>865</v>
      </c>
      <c r="P16">
        <v>1276</v>
      </c>
      <c r="Q16" t="s">
        <v>249</v>
      </c>
      <c r="R16">
        <f t="shared" ca="1" si="0"/>
        <v>7789</v>
      </c>
      <c r="S16" t="s">
        <v>249</v>
      </c>
      <c r="T16">
        <v>1</v>
      </c>
      <c r="U16" t="s">
        <v>249</v>
      </c>
      <c r="V16">
        <v>5079</v>
      </c>
      <c r="W16" t="s">
        <v>253</v>
      </c>
      <c r="Y16" t="s">
        <v>245</v>
      </c>
      <c r="Z16" t="s">
        <v>1380</v>
      </c>
      <c r="AA16" t="s">
        <v>865</v>
      </c>
      <c r="AB16">
        <v>1276</v>
      </c>
      <c r="AC16" t="s">
        <v>251</v>
      </c>
      <c r="AD16" s="64">
        <v>40831.948229108799</v>
      </c>
      <c r="AE16" s="53" t="s">
        <v>430</v>
      </c>
      <c r="AF16">
        <f t="shared" ca="1" si="1"/>
        <v>85308</v>
      </c>
      <c r="AG16" t="s">
        <v>251</v>
      </c>
      <c r="AH16" s="56">
        <v>1436813517578890</v>
      </c>
      <c r="AI16" s="53" t="s">
        <v>432</v>
      </c>
      <c r="AK16" t="s">
        <v>245</v>
      </c>
      <c r="AL16" t="s">
        <v>1489</v>
      </c>
      <c r="AM16" t="s">
        <v>865</v>
      </c>
      <c r="AN16">
        <v>7792</v>
      </c>
      <c r="AO16" t="s">
        <v>251</v>
      </c>
      <c r="AP16" t="s">
        <v>1496</v>
      </c>
      <c r="AQ16" s="53" t="s">
        <v>430</v>
      </c>
      <c r="AR16">
        <f t="shared" ca="1" si="2"/>
        <v>186</v>
      </c>
      <c r="AS16" t="s">
        <v>249</v>
      </c>
      <c r="AT16">
        <v>5079</v>
      </c>
      <c r="AU16" t="s">
        <v>253</v>
      </c>
    </row>
    <row r="17" spans="1:47" x14ac:dyDescent="0.25">
      <c r="A17" t="s">
        <v>245</v>
      </c>
      <c r="B17" t="s">
        <v>1378</v>
      </c>
      <c r="C17" t="s">
        <v>987</v>
      </c>
      <c r="D17" s="64">
        <v>41110.911354108794</v>
      </c>
      <c r="E17" s="53" t="s">
        <v>431</v>
      </c>
      <c r="F17" s="56">
        <v>1436817227863070</v>
      </c>
      <c r="G17" s="53" t="s">
        <v>430</v>
      </c>
      <c r="H17" s="54">
        <v>5082</v>
      </c>
      <c r="I17" s="53" t="s">
        <v>249</v>
      </c>
      <c r="J17" s="56">
        <v>1</v>
      </c>
      <c r="K17" t="s">
        <v>253</v>
      </c>
      <c r="M17" t="s">
        <v>245</v>
      </c>
      <c r="N17" t="s">
        <v>1379</v>
      </c>
      <c r="O17" t="s">
        <v>865</v>
      </c>
      <c r="P17">
        <v>1287</v>
      </c>
      <c r="Q17" t="s">
        <v>249</v>
      </c>
      <c r="R17">
        <f t="shared" ca="1" si="0"/>
        <v>7793</v>
      </c>
      <c r="S17" t="s">
        <v>249</v>
      </c>
      <c r="T17">
        <v>0</v>
      </c>
      <c r="U17" t="s">
        <v>249</v>
      </c>
      <c r="V17" s="54">
        <v>5082</v>
      </c>
      <c r="W17" t="s">
        <v>253</v>
      </c>
      <c r="Y17" t="s">
        <v>245</v>
      </c>
      <c r="Z17" t="s">
        <v>1380</v>
      </c>
      <c r="AA17" t="s">
        <v>865</v>
      </c>
      <c r="AB17">
        <v>1287</v>
      </c>
      <c r="AC17" t="s">
        <v>251</v>
      </c>
      <c r="AD17" s="64">
        <v>41110.911354108794</v>
      </c>
      <c r="AE17" s="53" t="s">
        <v>430</v>
      </c>
      <c r="AF17">
        <f t="shared" ca="1" si="1"/>
        <v>55569</v>
      </c>
      <c r="AG17" t="s">
        <v>251</v>
      </c>
      <c r="AH17" s="56">
        <v>1436817227863070</v>
      </c>
      <c r="AI17" s="53" t="s">
        <v>432</v>
      </c>
      <c r="AK17" t="s">
        <v>245</v>
      </c>
      <c r="AL17" t="s">
        <v>1489</v>
      </c>
      <c r="AM17" t="s">
        <v>865</v>
      </c>
      <c r="AN17">
        <v>7793</v>
      </c>
      <c r="AO17" t="s">
        <v>251</v>
      </c>
      <c r="AP17" t="s">
        <v>1497</v>
      </c>
      <c r="AQ17" s="53" t="s">
        <v>430</v>
      </c>
      <c r="AR17">
        <f t="shared" ca="1" si="2"/>
        <v>141</v>
      </c>
      <c r="AS17" t="s">
        <v>249</v>
      </c>
      <c r="AT17" s="54">
        <v>5082</v>
      </c>
      <c r="AU17" t="s">
        <v>253</v>
      </c>
    </row>
    <row r="18" spans="1:47" x14ac:dyDescent="0.25">
      <c r="A18" t="s">
        <v>245</v>
      </c>
      <c r="B18" t="s">
        <v>1378</v>
      </c>
      <c r="C18" t="s">
        <v>987</v>
      </c>
      <c r="D18" s="64">
        <v>41389.874479108796</v>
      </c>
      <c r="E18" s="53" t="s">
        <v>431</v>
      </c>
      <c r="F18" s="56">
        <v>1436820938147250</v>
      </c>
      <c r="G18" s="53" t="s">
        <v>430</v>
      </c>
      <c r="H18">
        <v>5085</v>
      </c>
      <c r="I18" s="53" t="s">
        <v>249</v>
      </c>
      <c r="J18" s="56">
        <v>1</v>
      </c>
      <c r="K18" t="s">
        <v>253</v>
      </c>
      <c r="M18" t="s">
        <v>245</v>
      </c>
      <c r="N18" t="s">
        <v>1379</v>
      </c>
      <c r="O18" t="s">
        <v>865</v>
      </c>
      <c r="P18">
        <v>1298</v>
      </c>
      <c r="Q18" t="s">
        <v>249</v>
      </c>
      <c r="R18">
        <f t="shared" ca="1" si="0"/>
        <v>7789</v>
      </c>
      <c r="S18" t="s">
        <v>249</v>
      </c>
      <c r="T18">
        <v>0</v>
      </c>
      <c r="U18" t="s">
        <v>249</v>
      </c>
      <c r="V18">
        <v>5085</v>
      </c>
      <c r="W18" t="s">
        <v>253</v>
      </c>
      <c r="Y18" t="s">
        <v>245</v>
      </c>
      <c r="Z18" t="s">
        <v>1380</v>
      </c>
      <c r="AA18" t="s">
        <v>865</v>
      </c>
      <c r="AB18">
        <v>1298</v>
      </c>
      <c r="AC18" t="s">
        <v>251</v>
      </c>
      <c r="AD18" s="64">
        <v>41389.874479108796</v>
      </c>
      <c r="AE18" s="53" t="s">
        <v>430</v>
      </c>
      <c r="AF18">
        <f t="shared" ca="1" si="1"/>
        <v>37679</v>
      </c>
      <c r="AG18" t="s">
        <v>251</v>
      </c>
      <c r="AH18" s="56">
        <v>1436820938147250</v>
      </c>
      <c r="AI18" s="53" t="s">
        <v>432</v>
      </c>
      <c r="AK18" t="s">
        <v>245</v>
      </c>
      <c r="AL18" t="s">
        <v>1489</v>
      </c>
      <c r="AM18" t="s">
        <v>865</v>
      </c>
      <c r="AN18">
        <v>7794</v>
      </c>
      <c r="AO18" t="s">
        <v>251</v>
      </c>
      <c r="AP18" t="s">
        <v>1490</v>
      </c>
      <c r="AQ18" s="53" t="s">
        <v>430</v>
      </c>
      <c r="AR18">
        <f t="shared" ca="1" si="2"/>
        <v>57</v>
      </c>
      <c r="AS18" t="s">
        <v>249</v>
      </c>
      <c r="AT18">
        <v>5085</v>
      </c>
      <c r="AU18" t="s">
        <v>253</v>
      </c>
    </row>
    <row r="19" spans="1:47" x14ac:dyDescent="0.25">
      <c r="A19" t="s">
        <v>245</v>
      </c>
      <c r="B19" t="s">
        <v>1378</v>
      </c>
      <c r="C19" t="s">
        <v>987</v>
      </c>
      <c r="D19" s="64">
        <v>41668.837604108798</v>
      </c>
      <c r="E19" s="53" t="s">
        <v>431</v>
      </c>
      <c r="F19" s="56">
        <v>1436824648431430</v>
      </c>
      <c r="G19" s="53" t="s">
        <v>430</v>
      </c>
      <c r="H19" s="54">
        <v>5088</v>
      </c>
      <c r="I19" s="53" t="s">
        <v>249</v>
      </c>
      <c r="J19" s="56">
        <v>1</v>
      </c>
      <c r="K19" t="s">
        <v>253</v>
      </c>
      <c r="M19" t="s">
        <v>245</v>
      </c>
      <c r="N19" t="s">
        <v>1379</v>
      </c>
      <c r="O19" t="s">
        <v>865</v>
      </c>
      <c r="P19">
        <v>1309</v>
      </c>
      <c r="Q19" t="s">
        <v>249</v>
      </c>
      <c r="R19">
        <f t="shared" ca="1" si="0"/>
        <v>7794</v>
      </c>
      <c r="S19" t="s">
        <v>249</v>
      </c>
      <c r="T19">
        <v>1</v>
      </c>
      <c r="U19" t="s">
        <v>249</v>
      </c>
      <c r="V19" s="54">
        <v>5088</v>
      </c>
      <c r="W19" t="s">
        <v>253</v>
      </c>
      <c r="Y19" t="s">
        <v>245</v>
      </c>
      <c r="Z19" t="s">
        <v>1380</v>
      </c>
      <c r="AA19" t="s">
        <v>865</v>
      </c>
      <c r="AB19">
        <v>1309</v>
      </c>
      <c r="AC19" t="s">
        <v>251</v>
      </c>
      <c r="AD19" s="64">
        <v>41668.837604108798</v>
      </c>
      <c r="AE19" s="53" t="s">
        <v>430</v>
      </c>
      <c r="AF19">
        <f t="shared" ca="1" si="1"/>
        <v>61720</v>
      </c>
      <c r="AG19" t="s">
        <v>251</v>
      </c>
      <c r="AH19" s="56">
        <v>1436824648431430</v>
      </c>
      <c r="AI19" s="53" t="s">
        <v>432</v>
      </c>
      <c r="AK19" t="s">
        <v>245</v>
      </c>
      <c r="AL19" t="s">
        <v>1489</v>
      </c>
      <c r="AM19" t="s">
        <v>865</v>
      </c>
      <c r="AN19">
        <v>7795</v>
      </c>
      <c r="AO19" t="s">
        <v>251</v>
      </c>
      <c r="AP19" t="s">
        <v>1490</v>
      </c>
      <c r="AQ19" s="53" t="s">
        <v>430</v>
      </c>
      <c r="AR19">
        <f t="shared" ca="1" si="2"/>
        <v>186</v>
      </c>
      <c r="AS19" t="s">
        <v>249</v>
      </c>
      <c r="AT19" s="54">
        <v>5088</v>
      </c>
      <c r="AU19" t="s">
        <v>253</v>
      </c>
    </row>
    <row r="20" spans="1:47" x14ac:dyDescent="0.25">
      <c r="A20" t="s">
        <v>245</v>
      </c>
      <c r="B20" t="s">
        <v>1378</v>
      </c>
      <c r="C20" t="s">
        <v>987</v>
      </c>
      <c r="D20" s="64">
        <v>41947.8007291088</v>
      </c>
      <c r="E20" s="53" t="s">
        <v>431</v>
      </c>
      <c r="F20" s="56">
        <v>1436828358715610</v>
      </c>
      <c r="G20" s="53" t="s">
        <v>430</v>
      </c>
      <c r="H20">
        <v>5091</v>
      </c>
      <c r="I20" s="53" t="s">
        <v>249</v>
      </c>
      <c r="J20" s="56">
        <v>1</v>
      </c>
      <c r="K20" t="s">
        <v>253</v>
      </c>
      <c r="M20" t="s">
        <v>245</v>
      </c>
      <c r="N20" t="s">
        <v>1379</v>
      </c>
      <c r="O20" t="s">
        <v>865</v>
      </c>
      <c r="P20">
        <v>1320</v>
      </c>
      <c r="Q20" t="s">
        <v>249</v>
      </c>
      <c r="R20">
        <f t="shared" ca="1" si="0"/>
        <v>7817</v>
      </c>
      <c r="S20" t="s">
        <v>249</v>
      </c>
      <c r="T20">
        <v>1</v>
      </c>
      <c r="U20" t="s">
        <v>249</v>
      </c>
      <c r="V20">
        <v>5091</v>
      </c>
      <c r="W20" t="s">
        <v>253</v>
      </c>
      <c r="Y20" t="s">
        <v>245</v>
      </c>
      <c r="Z20" t="s">
        <v>1380</v>
      </c>
      <c r="AA20" t="s">
        <v>865</v>
      </c>
      <c r="AB20">
        <v>1320</v>
      </c>
      <c r="AC20" t="s">
        <v>251</v>
      </c>
      <c r="AD20" s="64">
        <v>41947.8007291088</v>
      </c>
      <c r="AE20" s="53" t="s">
        <v>430</v>
      </c>
      <c r="AF20">
        <f t="shared" ca="1" si="1"/>
        <v>64115</v>
      </c>
      <c r="AG20" t="s">
        <v>251</v>
      </c>
      <c r="AH20" s="56">
        <v>1436828358715610</v>
      </c>
      <c r="AI20" s="53" t="s">
        <v>432</v>
      </c>
      <c r="AK20" t="s">
        <v>245</v>
      </c>
      <c r="AL20" t="s">
        <v>1489</v>
      </c>
      <c r="AM20" t="s">
        <v>865</v>
      </c>
      <c r="AN20">
        <v>7796</v>
      </c>
      <c r="AO20" t="s">
        <v>251</v>
      </c>
      <c r="AP20" t="s">
        <v>1491</v>
      </c>
      <c r="AQ20" s="53" t="s">
        <v>430</v>
      </c>
      <c r="AR20">
        <f t="shared" ca="1" si="2"/>
        <v>191</v>
      </c>
      <c r="AS20" t="s">
        <v>249</v>
      </c>
      <c r="AT20">
        <v>5091</v>
      </c>
      <c r="AU20" t="s">
        <v>253</v>
      </c>
    </row>
    <row r="21" spans="1:47" x14ac:dyDescent="0.25">
      <c r="A21" t="s">
        <v>245</v>
      </c>
      <c r="B21" t="s">
        <v>1378</v>
      </c>
      <c r="C21" t="s">
        <v>987</v>
      </c>
      <c r="D21" s="64">
        <v>42226.763854108794</v>
      </c>
      <c r="E21" s="53" t="s">
        <v>431</v>
      </c>
      <c r="F21" s="56">
        <v>1436832068999790</v>
      </c>
      <c r="G21" s="53" t="s">
        <v>430</v>
      </c>
      <c r="H21" s="54">
        <v>5094</v>
      </c>
      <c r="I21" s="53" t="s">
        <v>249</v>
      </c>
      <c r="J21" s="56">
        <v>1</v>
      </c>
      <c r="K21" t="s">
        <v>253</v>
      </c>
      <c r="M21" t="s">
        <v>245</v>
      </c>
      <c r="N21" t="s">
        <v>1379</v>
      </c>
      <c r="O21" t="s">
        <v>865</v>
      </c>
      <c r="P21">
        <v>1331</v>
      </c>
      <c r="Q21" t="s">
        <v>249</v>
      </c>
      <c r="R21">
        <f t="shared" ca="1" si="0"/>
        <v>7802</v>
      </c>
      <c r="S21" t="s">
        <v>249</v>
      </c>
      <c r="T21">
        <v>0</v>
      </c>
      <c r="U21" t="s">
        <v>249</v>
      </c>
      <c r="V21" s="54">
        <v>5094</v>
      </c>
      <c r="W21" t="s">
        <v>253</v>
      </c>
      <c r="Y21" t="s">
        <v>245</v>
      </c>
      <c r="Z21" t="s">
        <v>1380</v>
      </c>
      <c r="AA21" t="s">
        <v>865</v>
      </c>
      <c r="AB21">
        <v>1331</v>
      </c>
      <c r="AC21" t="s">
        <v>251</v>
      </c>
      <c r="AD21" s="64">
        <v>42226.763854108794</v>
      </c>
      <c r="AE21" s="53" t="s">
        <v>430</v>
      </c>
      <c r="AF21">
        <f t="shared" ca="1" si="1"/>
        <v>14726</v>
      </c>
      <c r="AG21" t="s">
        <v>251</v>
      </c>
      <c r="AH21" s="56">
        <v>1436832068999790</v>
      </c>
      <c r="AI21" s="53" t="s">
        <v>432</v>
      </c>
      <c r="AK21" t="s">
        <v>245</v>
      </c>
      <c r="AL21" t="s">
        <v>1489</v>
      </c>
      <c r="AM21" t="s">
        <v>865</v>
      </c>
      <c r="AN21">
        <v>7797</v>
      </c>
      <c r="AO21" t="s">
        <v>251</v>
      </c>
      <c r="AP21" t="s">
        <v>1492</v>
      </c>
      <c r="AQ21" s="53" t="s">
        <v>430</v>
      </c>
      <c r="AR21">
        <f t="shared" ca="1" si="2"/>
        <v>56</v>
      </c>
      <c r="AS21" t="s">
        <v>249</v>
      </c>
      <c r="AT21" s="54">
        <v>5094</v>
      </c>
      <c r="AU21" t="s">
        <v>253</v>
      </c>
    </row>
    <row r="22" spans="1:47" x14ac:dyDescent="0.25">
      <c r="A22" t="s">
        <v>245</v>
      </c>
      <c r="B22" t="s">
        <v>1378</v>
      </c>
      <c r="C22" t="s">
        <v>987</v>
      </c>
      <c r="D22" s="64">
        <v>42505.726979108797</v>
      </c>
      <c r="E22" s="53" t="s">
        <v>431</v>
      </c>
      <c r="F22" s="56">
        <v>1436835779283970</v>
      </c>
      <c r="G22" s="53" t="s">
        <v>430</v>
      </c>
      <c r="H22">
        <v>5097</v>
      </c>
      <c r="I22" s="53" t="s">
        <v>249</v>
      </c>
      <c r="J22" s="56">
        <v>1</v>
      </c>
      <c r="K22" t="s">
        <v>253</v>
      </c>
      <c r="M22" t="s">
        <v>245</v>
      </c>
      <c r="N22" t="s">
        <v>1379</v>
      </c>
      <c r="O22" t="s">
        <v>865</v>
      </c>
      <c r="P22">
        <v>1342</v>
      </c>
      <c r="Q22" t="s">
        <v>249</v>
      </c>
      <c r="R22">
        <f t="shared" ca="1" si="0"/>
        <v>7786</v>
      </c>
      <c r="S22" t="s">
        <v>249</v>
      </c>
      <c r="T22">
        <v>0</v>
      </c>
      <c r="U22" t="s">
        <v>249</v>
      </c>
      <c r="V22">
        <v>5097</v>
      </c>
      <c r="W22" t="s">
        <v>253</v>
      </c>
      <c r="Y22" t="s">
        <v>245</v>
      </c>
      <c r="Z22" t="s">
        <v>1380</v>
      </c>
      <c r="AA22" t="s">
        <v>865</v>
      </c>
      <c r="AB22">
        <v>1342</v>
      </c>
      <c r="AC22" t="s">
        <v>251</v>
      </c>
      <c r="AD22" s="64">
        <v>42505.726979108797</v>
      </c>
      <c r="AE22" s="53" t="s">
        <v>430</v>
      </c>
      <c r="AF22">
        <f t="shared" ca="1" si="1"/>
        <v>49632</v>
      </c>
      <c r="AG22" t="s">
        <v>251</v>
      </c>
      <c r="AH22" s="56">
        <v>1436835779283970</v>
      </c>
      <c r="AI22" s="53" t="s">
        <v>432</v>
      </c>
      <c r="AK22" t="s">
        <v>245</v>
      </c>
      <c r="AL22" t="s">
        <v>1489</v>
      </c>
      <c r="AM22" t="s">
        <v>865</v>
      </c>
      <c r="AN22">
        <v>7798</v>
      </c>
      <c r="AO22" t="s">
        <v>251</v>
      </c>
      <c r="AP22" t="s">
        <v>1493</v>
      </c>
      <c r="AQ22" s="53" t="s">
        <v>430</v>
      </c>
      <c r="AR22">
        <f t="shared" ca="1" si="2"/>
        <v>137</v>
      </c>
      <c r="AS22" t="s">
        <v>249</v>
      </c>
      <c r="AT22">
        <v>5097</v>
      </c>
      <c r="AU22" t="s">
        <v>253</v>
      </c>
    </row>
    <row r="23" spans="1:47" x14ac:dyDescent="0.25">
      <c r="A23" t="s">
        <v>245</v>
      </c>
      <c r="B23" t="s">
        <v>1378</v>
      </c>
      <c r="C23" t="s">
        <v>987</v>
      </c>
      <c r="D23" s="64">
        <v>42784.690104108799</v>
      </c>
      <c r="E23" s="53" t="s">
        <v>431</v>
      </c>
      <c r="F23" s="56">
        <v>1436839489568150</v>
      </c>
      <c r="G23" s="53" t="s">
        <v>430</v>
      </c>
      <c r="H23" s="54">
        <v>5100</v>
      </c>
      <c r="I23" s="53" t="s">
        <v>249</v>
      </c>
      <c r="J23" s="56">
        <v>1</v>
      </c>
      <c r="K23" t="s">
        <v>253</v>
      </c>
      <c r="M23" t="s">
        <v>245</v>
      </c>
      <c r="N23" t="s">
        <v>1379</v>
      </c>
      <c r="O23" t="s">
        <v>865</v>
      </c>
      <c r="P23">
        <v>1353</v>
      </c>
      <c r="Q23" t="s">
        <v>249</v>
      </c>
      <c r="R23">
        <f t="shared" ca="1" si="0"/>
        <v>7811</v>
      </c>
      <c r="S23" t="s">
        <v>249</v>
      </c>
      <c r="T23">
        <v>0</v>
      </c>
      <c r="U23" t="s">
        <v>249</v>
      </c>
      <c r="V23" s="54">
        <v>5100</v>
      </c>
      <c r="W23" t="s">
        <v>253</v>
      </c>
      <c r="Y23" t="s">
        <v>245</v>
      </c>
      <c r="Z23" t="s">
        <v>1380</v>
      </c>
      <c r="AA23" t="s">
        <v>865</v>
      </c>
      <c r="AB23">
        <v>1353</v>
      </c>
      <c r="AC23" t="s">
        <v>251</v>
      </c>
      <c r="AD23" s="64">
        <v>42784.690104108799</v>
      </c>
      <c r="AE23" s="53" t="s">
        <v>430</v>
      </c>
      <c r="AF23">
        <f t="shared" ca="1" si="1"/>
        <v>14703</v>
      </c>
      <c r="AG23" t="s">
        <v>251</v>
      </c>
      <c r="AH23" s="56">
        <v>1436839489568150</v>
      </c>
      <c r="AI23" s="53" t="s">
        <v>432</v>
      </c>
      <c r="AK23" t="s">
        <v>245</v>
      </c>
      <c r="AL23" t="s">
        <v>1489</v>
      </c>
      <c r="AM23" t="s">
        <v>865</v>
      </c>
      <c r="AN23">
        <v>7799</v>
      </c>
      <c r="AO23" t="s">
        <v>251</v>
      </c>
      <c r="AP23" t="s">
        <v>1494</v>
      </c>
      <c r="AQ23" s="53" t="s">
        <v>430</v>
      </c>
      <c r="AR23">
        <f t="shared" ca="1" si="2"/>
        <v>43</v>
      </c>
      <c r="AS23" t="s">
        <v>249</v>
      </c>
      <c r="AT23" s="54">
        <v>5100</v>
      </c>
      <c r="AU23" t="s">
        <v>253</v>
      </c>
    </row>
    <row r="24" spans="1:47" x14ac:dyDescent="0.25">
      <c r="A24" t="s">
        <v>245</v>
      </c>
      <c r="B24" t="s">
        <v>1378</v>
      </c>
      <c r="C24" t="s">
        <v>987</v>
      </c>
      <c r="D24" s="64">
        <v>42420.912326388891</v>
      </c>
      <c r="E24" s="53" t="s">
        <v>431</v>
      </c>
      <c r="F24" s="56">
        <v>1436843199852330</v>
      </c>
      <c r="G24" s="53" t="s">
        <v>430</v>
      </c>
      <c r="H24">
        <v>5103</v>
      </c>
      <c r="I24" s="53" t="s">
        <v>249</v>
      </c>
      <c r="J24" s="56">
        <v>1</v>
      </c>
      <c r="K24" t="s">
        <v>253</v>
      </c>
      <c r="M24" t="s">
        <v>245</v>
      </c>
      <c r="N24" t="s">
        <v>1379</v>
      </c>
      <c r="O24" t="s">
        <v>865</v>
      </c>
      <c r="P24">
        <v>1364</v>
      </c>
      <c r="Q24" t="s">
        <v>249</v>
      </c>
      <c r="R24">
        <f t="shared" ca="1" si="0"/>
        <v>7806</v>
      </c>
      <c r="S24" t="s">
        <v>249</v>
      </c>
      <c r="T24">
        <v>0</v>
      </c>
      <c r="U24" t="s">
        <v>249</v>
      </c>
      <c r="V24">
        <v>5103</v>
      </c>
      <c r="W24" t="s">
        <v>253</v>
      </c>
      <c r="Y24" t="s">
        <v>245</v>
      </c>
      <c r="Z24" t="s">
        <v>1380</v>
      </c>
      <c r="AA24" t="s">
        <v>865</v>
      </c>
      <c r="AB24">
        <v>1364</v>
      </c>
      <c r="AC24" t="s">
        <v>251</v>
      </c>
      <c r="AD24" s="64">
        <v>42420.912326388891</v>
      </c>
      <c r="AE24" s="53" t="s">
        <v>430</v>
      </c>
      <c r="AF24">
        <f t="shared" ca="1" si="1"/>
        <v>69443</v>
      </c>
      <c r="AG24" t="s">
        <v>251</v>
      </c>
      <c r="AH24" s="56">
        <v>1436843199852330</v>
      </c>
      <c r="AI24" s="53" t="s">
        <v>432</v>
      </c>
      <c r="AK24" t="s">
        <v>245</v>
      </c>
      <c r="AL24" t="s">
        <v>1489</v>
      </c>
      <c r="AM24" t="s">
        <v>865</v>
      </c>
      <c r="AN24">
        <v>7800</v>
      </c>
      <c r="AO24" t="s">
        <v>251</v>
      </c>
      <c r="AP24" t="s">
        <v>1495</v>
      </c>
      <c r="AQ24" s="53" t="s">
        <v>430</v>
      </c>
      <c r="AR24">
        <f t="shared" ca="1" si="2"/>
        <v>175</v>
      </c>
      <c r="AS24" t="s">
        <v>249</v>
      </c>
      <c r="AT24">
        <v>5103</v>
      </c>
      <c r="AU24" t="s">
        <v>253</v>
      </c>
    </row>
    <row r="25" spans="1:47" x14ac:dyDescent="0.25">
      <c r="A25" t="s">
        <v>245</v>
      </c>
      <c r="B25" t="s">
        <v>1378</v>
      </c>
      <c r="C25" t="s">
        <v>987</v>
      </c>
      <c r="D25" s="64">
        <v>42059.641493055555</v>
      </c>
      <c r="E25" s="53" t="s">
        <v>431</v>
      </c>
      <c r="F25" s="56">
        <v>1436846910136510</v>
      </c>
      <c r="G25" s="53" t="s">
        <v>430</v>
      </c>
      <c r="H25" s="54">
        <v>5106</v>
      </c>
      <c r="I25" s="53" t="s">
        <v>249</v>
      </c>
      <c r="J25" s="56">
        <v>1</v>
      </c>
      <c r="K25" t="s">
        <v>253</v>
      </c>
      <c r="M25" t="s">
        <v>245</v>
      </c>
      <c r="N25" t="s">
        <v>1379</v>
      </c>
      <c r="O25" t="s">
        <v>865</v>
      </c>
      <c r="P25">
        <v>1375</v>
      </c>
      <c r="Q25" t="s">
        <v>249</v>
      </c>
      <c r="R25">
        <f t="shared" ca="1" si="0"/>
        <v>7806</v>
      </c>
      <c r="S25" t="s">
        <v>249</v>
      </c>
      <c r="T25">
        <v>1</v>
      </c>
      <c r="U25" t="s">
        <v>249</v>
      </c>
      <c r="V25" s="54">
        <v>5106</v>
      </c>
      <c r="W25" t="s">
        <v>253</v>
      </c>
      <c r="Y25" t="s">
        <v>245</v>
      </c>
      <c r="Z25" t="s">
        <v>1380</v>
      </c>
      <c r="AA25" t="s">
        <v>865</v>
      </c>
      <c r="AB25">
        <v>1375</v>
      </c>
      <c r="AC25" t="s">
        <v>251</v>
      </c>
      <c r="AD25" s="64">
        <v>42059.641493055555</v>
      </c>
      <c r="AE25" s="53" t="s">
        <v>430</v>
      </c>
      <c r="AF25">
        <f t="shared" ca="1" si="1"/>
        <v>95483</v>
      </c>
      <c r="AG25" t="s">
        <v>251</v>
      </c>
      <c r="AH25" s="56">
        <v>1436846910136510</v>
      </c>
      <c r="AI25" s="53" t="s">
        <v>432</v>
      </c>
      <c r="AK25" t="s">
        <v>245</v>
      </c>
      <c r="AL25" t="s">
        <v>1489</v>
      </c>
      <c r="AM25" t="s">
        <v>865</v>
      </c>
      <c r="AN25">
        <v>7801</v>
      </c>
      <c r="AO25" t="s">
        <v>251</v>
      </c>
      <c r="AP25" t="s">
        <v>1496</v>
      </c>
      <c r="AQ25" s="53" t="s">
        <v>430</v>
      </c>
      <c r="AR25">
        <f t="shared" ca="1" si="2"/>
        <v>194</v>
      </c>
      <c r="AS25" t="s">
        <v>249</v>
      </c>
      <c r="AT25" s="54">
        <v>5106</v>
      </c>
      <c r="AU25" t="s">
        <v>253</v>
      </c>
    </row>
    <row r="26" spans="1:47" x14ac:dyDescent="0.25">
      <c r="A26" t="s">
        <v>245</v>
      </c>
      <c r="B26" t="s">
        <v>1378</v>
      </c>
      <c r="C26" t="s">
        <v>987</v>
      </c>
      <c r="D26" s="64">
        <v>42851.6484375</v>
      </c>
      <c r="E26" s="53" t="s">
        <v>431</v>
      </c>
      <c r="F26" s="56">
        <v>4424207808484790</v>
      </c>
      <c r="G26" s="53" t="s">
        <v>430</v>
      </c>
      <c r="H26">
        <v>5109</v>
      </c>
      <c r="I26" s="53" t="s">
        <v>249</v>
      </c>
      <c r="J26" s="56">
        <v>1</v>
      </c>
      <c r="K26" t="s">
        <v>253</v>
      </c>
      <c r="M26" t="s">
        <v>245</v>
      </c>
      <c r="N26" t="s">
        <v>1379</v>
      </c>
      <c r="O26" t="s">
        <v>865</v>
      </c>
      <c r="P26">
        <v>1386</v>
      </c>
      <c r="Q26" t="s">
        <v>249</v>
      </c>
      <c r="R26">
        <f t="shared" ca="1" si="0"/>
        <v>7792</v>
      </c>
      <c r="S26" t="s">
        <v>249</v>
      </c>
      <c r="T26">
        <v>0</v>
      </c>
      <c r="U26" t="s">
        <v>249</v>
      </c>
      <c r="V26">
        <v>5109</v>
      </c>
      <c r="W26" t="s">
        <v>253</v>
      </c>
      <c r="Y26" t="s">
        <v>245</v>
      </c>
      <c r="Z26" t="s">
        <v>1380</v>
      </c>
      <c r="AA26" t="s">
        <v>865</v>
      </c>
      <c r="AB26">
        <v>1386</v>
      </c>
      <c r="AC26" t="s">
        <v>251</v>
      </c>
      <c r="AD26" s="64">
        <v>42851.6484375</v>
      </c>
      <c r="AE26" s="53" t="s">
        <v>430</v>
      </c>
      <c r="AF26">
        <f t="shared" ca="1" si="1"/>
        <v>72813</v>
      </c>
      <c r="AG26" t="s">
        <v>251</v>
      </c>
      <c r="AH26" s="56">
        <v>4424207808484790</v>
      </c>
      <c r="AI26" s="53" t="s">
        <v>432</v>
      </c>
      <c r="AK26" t="s">
        <v>245</v>
      </c>
      <c r="AL26" t="s">
        <v>1489</v>
      </c>
      <c r="AM26" t="s">
        <v>865</v>
      </c>
      <c r="AN26">
        <v>7802</v>
      </c>
      <c r="AO26" t="s">
        <v>251</v>
      </c>
      <c r="AP26" t="s">
        <v>1497</v>
      </c>
      <c r="AQ26" s="53" t="s">
        <v>430</v>
      </c>
      <c r="AR26">
        <f t="shared" ca="1" si="2"/>
        <v>103</v>
      </c>
      <c r="AS26" t="s">
        <v>249</v>
      </c>
      <c r="AT26">
        <v>5109</v>
      </c>
      <c r="AU26" t="s">
        <v>253</v>
      </c>
    </row>
    <row r="27" spans="1:47" x14ac:dyDescent="0.25">
      <c r="A27" t="s">
        <v>245</v>
      </c>
      <c r="B27" t="s">
        <v>1378</v>
      </c>
      <c r="C27" t="s">
        <v>987</v>
      </c>
      <c r="D27" s="64">
        <v>42872.726979166669</v>
      </c>
      <c r="E27" s="53" t="s">
        <v>431</v>
      </c>
      <c r="F27" s="56">
        <v>4424208631094010</v>
      </c>
      <c r="G27" s="53" t="s">
        <v>430</v>
      </c>
      <c r="H27" s="54">
        <v>5112</v>
      </c>
      <c r="I27" s="53" t="s">
        <v>249</v>
      </c>
      <c r="J27" s="56">
        <v>0</v>
      </c>
      <c r="K27" t="s">
        <v>253</v>
      </c>
      <c r="M27" t="s">
        <v>245</v>
      </c>
      <c r="N27" t="s">
        <v>1379</v>
      </c>
      <c r="O27" t="s">
        <v>865</v>
      </c>
      <c r="P27">
        <v>1397</v>
      </c>
      <c r="Q27" t="s">
        <v>249</v>
      </c>
      <c r="R27">
        <f t="shared" ca="1" si="0"/>
        <v>7793</v>
      </c>
      <c r="S27" t="s">
        <v>249</v>
      </c>
      <c r="T27">
        <v>0</v>
      </c>
      <c r="U27" t="s">
        <v>249</v>
      </c>
      <c r="V27" s="54">
        <v>5112</v>
      </c>
      <c r="W27" t="s">
        <v>253</v>
      </c>
      <c r="Y27" t="s">
        <v>245</v>
      </c>
      <c r="Z27" t="s">
        <v>1380</v>
      </c>
      <c r="AA27" t="s">
        <v>865</v>
      </c>
      <c r="AB27">
        <v>1397</v>
      </c>
      <c r="AC27" t="s">
        <v>251</v>
      </c>
      <c r="AD27" s="64">
        <v>42872.726979166669</v>
      </c>
      <c r="AE27" s="53" t="s">
        <v>430</v>
      </c>
      <c r="AF27">
        <f t="shared" ca="1" si="1"/>
        <v>79911</v>
      </c>
      <c r="AG27" t="s">
        <v>251</v>
      </c>
      <c r="AH27" s="56">
        <v>4424208631094010</v>
      </c>
      <c r="AI27" s="53" t="s">
        <v>432</v>
      </c>
      <c r="AK27" t="s">
        <v>245</v>
      </c>
      <c r="AL27" t="s">
        <v>1489</v>
      </c>
      <c r="AM27" t="s">
        <v>865</v>
      </c>
      <c r="AN27">
        <v>7803</v>
      </c>
      <c r="AO27" t="s">
        <v>251</v>
      </c>
      <c r="AP27" t="s">
        <v>1490</v>
      </c>
      <c r="AQ27" s="53" t="s">
        <v>430</v>
      </c>
      <c r="AR27">
        <f t="shared" ca="1" si="2"/>
        <v>164</v>
      </c>
      <c r="AS27" t="s">
        <v>249</v>
      </c>
      <c r="AT27" s="54">
        <v>5112</v>
      </c>
      <c r="AU27" t="s">
        <v>253</v>
      </c>
    </row>
    <row r="28" spans="1:47" x14ac:dyDescent="0.25">
      <c r="A28" t="s">
        <v>245</v>
      </c>
      <c r="B28" t="s">
        <v>1378</v>
      </c>
      <c r="C28" t="s">
        <v>987</v>
      </c>
      <c r="D28" s="64">
        <v>42893.805520833332</v>
      </c>
      <c r="E28" s="53" t="s">
        <v>431</v>
      </c>
      <c r="F28" s="56">
        <v>4424209453703230</v>
      </c>
      <c r="G28" s="53" t="s">
        <v>430</v>
      </c>
      <c r="H28">
        <v>5115</v>
      </c>
      <c r="I28" s="53" t="s">
        <v>249</v>
      </c>
      <c r="J28" s="56">
        <v>1</v>
      </c>
      <c r="K28" t="s">
        <v>253</v>
      </c>
      <c r="M28" t="s">
        <v>245</v>
      </c>
      <c r="N28" t="s">
        <v>1379</v>
      </c>
      <c r="O28" t="s">
        <v>865</v>
      </c>
      <c r="P28">
        <v>1408</v>
      </c>
      <c r="Q28" t="s">
        <v>249</v>
      </c>
      <c r="R28">
        <f t="shared" ca="1" si="0"/>
        <v>7780</v>
      </c>
      <c r="S28" t="s">
        <v>249</v>
      </c>
      <c r="T28">
        <v>1</v>
      </c>
      <c r="U28" t="s">
        <v>249</v>
      </c>
      <c r="V28">
        <v>5115</v>
      </c>
      <c r="W28" t="s">
        <v>253</v>
      </c>
      <c r="Y28" t="s">
        <v>245</v>
      </c>
      <c r="Z28" t="s">
        <v>1380</v>
      </c>
      <c r="AA28" t="s">
        <v>865</v>
      </c>
      <c r="AB28">
        <v>1408</v>
      </c>
      <c r="AC28" t="s">
        <v>251</v>
      </c>
      <c r="AD28" s="64">
        <v>42893.805520833332</v>
      </c>
      <c r="AE28" s="53" t="s">
        <v>430</v>
      </c>
      <c r="AF28">
        <f t="shared" ca="1" si="1"/>
        <v>36037</v>
      </c>
      <c r="AG28" t="s">
        <v>251</v>
      </c>
      <c r="AH28" s="56">
        <v>4424209453703230</v>
      </c>
      <c r="AI28" s="53" t="s">
        <v>432</v>
      </c>
      <c r="AK28" t="s">
        <v>245</v>
      </c>
      <c r="AL28" t="s">
        <v>1489</v>
      </c>
      <c r="AM28" t="s">
        <v>865</v>
      </c>
      <c r="AN28">
        <v>7804</v>
      </c>
      <c r="AO28" t="s">
        <v>251</v>
      </c>
      <c r="AP28" t="s">
        <v>1490</v>
      </c>
      <c r="AQ28" s="53" t="s">
        <v>430</v>
      </c>
      <c r="AR28">
        <f t="shared" ca="1" si="2"/>
        <v>73</v>
      </c>
      <c r="AS28" t="s">
        <v>249</v>
      </c>
      <c r="AT28">
        <v>5115</v>
      </c>
      <c r="AU28" t="s">
        <v>253</v>
      </c>
    </row>
    <row r="29" spans="1:47" x14ac:dyDescent="0.25">
      <c r="A29" t="s">
        <v>245</v>
      </c>
      <c r="B29" t="s">
        <v>1378</v>
      </c>
      <c r="C29" t="s">
        <v>987</v>
      </c>
      <c r="D29" s="64">
        <v>42914.884062500001</v>
      </c>
      <c r="E29" s="53" t="s">
        <v>431</v>
      </c>
      <c r="F29" s="56">
        <v>4424210276312450</v>
      </c>
      <c r="G29" s="53" t="s">
        <v>430</v>
      </c>
      <c r="H29" s="54">
        <v>5118</v>
      </c>
      <c r="I29" s="53" t="s">
        <v>249</v>
      </c>
      <c r="J29" s="56">
        <v>1</v>
      </c>
      <c r="K29" t="s">
        <v>253</v>
      </c>
      <c r="M29" t="s">
        <v>245</v>
      </c>
      <c r="N29" t="s">
        <v>1379</v>
      </c>
      <c r="O29" t="s">
        <v>865</v>
      </c>
      <c r="P29">
        <v>1419</v>
      </c>
      <c r="Q29" t="s">
        <v>249</v>
      </c>
      <c r="R29">
        <f t="shared" ca="1" si="0"/>
        <v>7811</v>
      </c>
      <c r="S29" t="s">
        <v>249</v>
      </c>
      <c r="T29">
        <v>0</v>
      </c>
      <c r="U29" t="s">
        <v>249</v>
      </c>
      <c r="V29" s="54">
        <v>5118</v>
      </c>
      <c r="W29" t="s">
        <v>253</v>
      </c>
      <c r="Y29" t="s">
        <v>245</v>
      </c>
      <c r="Z29" t="s">
        <v>1380</v>
      </c>
      <c r="AA29" t="s">
        <v>865</v>
      </c>
      <c r="AB29">
        <v>1419</v>
      </c>
      <c r="AC29" t="s">
        <v>251</v>
      </c>
      <c r="AD29" s="64">
        <v>42914.884062500001</v>
      </c>
      <c r="AE29" s="53" t="s">
        <v>430</v>
      </c>
      <c r="AF29">
        <f t="shared" ca="1" si="1"/>
        <v>11363</v>
      </c>
      <c r="AG29" t="s">
        <v>251</v>
      </c>
      <c r="AH29" s="56">
        <v>4424210276312450</v>
      </c>
      <c r="AI29" s="53" t="s">
        <v>432</v>
      </c>
      <c r="AK29" t="s">
        <v>245</v>
      </c>
      <c r="AL29" t="s">
        <v>1489</v>
      </c>
      <c r="AM29" t="s">
        <v>865</v>
      </c>
      <c r="AN29">
        <v>7805</v>
      </c>
      <c r="AO29" t="s">
        <v>251</v>
      </c>
      <c r="AP29" t="s">
        <v>1491</v>
      </c>
      <c r="AQ29" s="53" t="s">
        <v>430</v>
      </c>
      <c r="AR29">
        <f t="shared" ca="1" si="2"/>
        <v>48</v>
      </c>
      <c r="AS29" t="s">
        <v>249</v>
      </c>
      <c r="AT29" s="54">
        <v>5118</v>
      </c>
      <c r="AU29" t="s">
        <v>253</v>
      </c>
    </row>
    <row r="30" spans="1:47" x14ac:dyDescent="0.25">
      <c r="A30" t="s">
        <v>245</v>
      </c>
      <c r="B30" t="s">
        <v>1378</v>
      </c>
      <c r="C30" t="s">
        <v>987</v>
      </c>
      <c r="D30" s="64">
        <v>42935.962604166663</v>
      </c>
      <c r="E30" s="53" t="s">
        <v>431</v>
      </c>
      <c r="F30" s="56">
        <v>4424211098921670</v>
      </c>
      <c r="G30" s="53" t="s">
        <v>430</v>
      </c>
      <c r="H30">
        <v>5121</v>
      </c>
      <c r="I30" s="53" t="s">
        <v>249</v>
      </c>
      <c r="J30" s="56">
        <v>1</v>
      </c>
      <c r="K30" t="s">
        <v>253</v>
      </c>
      <c r="M30" t="s">
        <v>245</v>
      </c>
      <c r="N30" t="s">
        <v>1379</v>
      </c>
      <c r="O30" t="s">
        <v>865</v>
      </c>
      <c r="P30">
        <v>1430</v>
      </c>
      <c r="Q30" t="s">
        <v>249</v>
      </c>
      <c r="R30">
        <f t="shared" ca="1" si="0"/>
        <v>7777</v>
      </c>
      <c r="S30" t="s">
        <v>249</v>
      </c>
      <c r="T30">
        <v>0</v>
      </c>
      <c r="U30" t="s">
        <v>249</v>
      </c>
      <c r="V30">
        <v>5121</v>
      </c>
      <c r="W30" t="s">
        <v>253</v>
      </c>
      <c r="Y30" t="s">
        <v>245</v>
      </c>
      <c r="Z30" t="s">
        <v>1380</v>
      </c>
      <c r="AA30" t="s">
        <v>865</v>
      </c>
      <c r="AB30">
        <v>1430</v>
      </c>
      <c r="AC30" t="s">
        <v>251</v>
      </c>
      <c r="AD30" s="64">
        <v>42935.962604166663</v>
      </c>
      <c r="AE30" s="53" t="s">
        <v>430</v>
      </c>
      <c r="AF30">
        <f t="shared" ca="1" si="1"/>
        <v>15178</v>
      </c>
      <c r="AG30" t="s">
        <v>251</v>
      </c>
      <c r="AH30" s="56">
        <v>4424211098921670</v>
      </c>
      <c r="AI30" s="53" t="s">
        <v>432</v>
      </c>
      <c r="AK30" t="s">
        <v>245</v>
      </c>
      <c r="AL30" t="s">
        <v>1489</v>
      </c>
      <c r="AM30" t="s">
        <v>865</v>
      </c>
      <c r="AN30">
        <v>7806</v>
      </c>
      <c r="AO30" t="s">
        <v>251</v>
      </c>
      <c r="AP30" t="s">
        <v>1492</v>
      </c>
      <c r="AQ30" s="53" t="s">
        <v>430</v>
      </c>
      <c r="AR30">
        <f t="shared" ca="1" si="2"/>
        <v>74</v>
      </c>
      <c r="AS30" t="s">
        <v>249</v>
      </c>
      <c r="AT30">
        <v>5121</v>
      </c>
      <c r="AU30" t="s">
        <v>253</v>
      </c>
    </row>
    <row r="31" spans="1:47" x14ac:dyDescent="0.25">
      <c r="A31" t="s">
        <v>245</v>
      </c>
      <c r="B31" t="s">
        <v>1378</v>
      </c>
      <c r="C31" t="s">
        <v>987</v>
      </c>
      <c r="D31" s="64">
        <v>42957.041145833333</v>
      </c>
      <c r="E31" s="53" t="s">
        <v>431</v>
      </c>
      <c r="F31" s="56">
        <v>4424211921530890</v>
      </c>
      <c r="G31" s="53" t="s">
        <v>430</v>
      </c>
      <c r="H31" s="54">
        <v>5124</v>
      </c>
      <c r="I31" s="53" t="s">
        <v>249</v>
      </c>
      <c r="J31" s="56">
        <v>1</v>
      </c>
      <c r="K31" t="s">
        <v>253</v>
      </c>
      <c r="M31" t="s">
        <v>245</v>
      </c>
      <c r="N31" t="s">
        <v>1379</v>
      </c>
      <c r="O31" t="s">
        <v>865</v>
      </c>
      <c r="P31">
        <v>1441</v>
      </c>
      <c r="Q31" t="s">
        <v>249</v>
      </c>
      <c r="R31">
        <f t="shared" ca="1" si="0"/>
        <v>7783</v>
      </c>
      <c r="S31" t="s">
        <v>249</v>
      </c>
      <c r="T31">
        <v>0</v>
      </c>
      <c r="U31" t="s">
        <v>249</v>
      </c>
      <c r="V31" s="54">
        <v>5124</v>
      </c>
      <c r="W31" t="s">
        <v>253</v>
      </c>
      <c r="Y31" t="s">
        <v>245</v>
      </c>
      <c r="Z31" t="s">
        <v>1380</v>
      </c>
      <c r="AA31" t="s">
        <v>865</v>
      </c>
      <c r="AB31">
        <v>1441</v>
      </c>
      <c r="AC31" t="s">
        <v>251</v>
      </c>
      <c r="AD31" s="64">
        <v>42957.041145833333</v>
      </c>
      <c r="AE31" s="53" t="s">
        <v>430</v>
      </c>
      <c r="AF31">
        <f t="shared" ca="1" si="1"/>
        <v>69435</v>
      </c>
      <c r="AG31" t="s">
        <v>251</v>
      </c>
      <c r="AH31" s="56">
        <v>4424211921530890</v>
      </c>
      <c r="AI31" s="53" t="s">
        <v>432</v>
      </c>
      <c r="AK31" t="s">
        <v>245</v>
      </c>
      <c r="AL31" t="s">
        <v>1489</v>
      </c>
      <c r="AM31" t="s">
        <v>865</v>
      </c>
      <c r="AN31">
        <v>7807</v>
      </c>
      <c r="AO31" t="s">
        <v>251</v>
      </c>
      <c r="AP31" t="s">
        <v>1493</v>
      </c>
      <c r="AQ31" s="53" t="s">
        <v>430</v>
      </c>
      <c r="AR31">
        <f t="shared" ca="1" si="2"/>
        <v>50</v>
      </c>
      <c r="AS31" t="s">
        <v>249</v>
      </c>
      <c r="AT31" s="54">
        <v>5124</v>
      </c>
      <c r="AU31" t="s">
        <v>253</v>
      </c>
    </row>
    <row r="32" spans="1:47" x14ac:dyDescent="0.25">
      <c r="A32" t="s">
        <v>245</v>
      </c>
      <c r="B32" t="s">
        <v>1378</v>
      </c>
      <c r="C32" t="s">
        <v>987</v>
      </c>
      <c r="D32" s="64">
        <v>42978.119687500002</v>
      </c>
      <c r="E32" s="53" t="s">
        <v>431</v>
      </c>
      <c r="F32" s="56">
        <v>4424212744140110</v>
      </c>
      <c r="G32" s="53" t="s">
        <v>430</v>
      </c>
      <c r="H32">
        <v>5127</v>
      </c>
      <c r="I32" s="53" t="s">
        <v>249</v>
      </c>
      <c r="J32" s="56">
        <v>1</v>
      </c>
      <c r="K32" t="s">
        <v>253</v>
      </c>
      <c r="M32" t="s">
        <v>245</v>
      </c>
      <c r="N32" t="s">
        <v>1379</v>
      </c>
      <c r="O32" t="s">
        <v>865</v>
      </c>
      <c r="P32">
        <v>1452</v>
      </c>
      <c r="Q32" t="s">
        <v>249</v>
      </c>
      <c r="R32">
        <f t="shared" ca="1" si="0"/>
        <v>7797</v>
      </c>
      <c r="S32" t="s">
        <v>249</v>
      </c>
      <c r="T32">
        <v>1</v>
      </c>
      <c r="U32" t="s">
        <v>249</v>
      </c>
      <c r="V32">
        <v>5127</v>
      </c>
      <c r="W32" t="s">
        <v>253</v>
      </c>
      <c r="Y32" t="s">
        <v>245</v>
      </c>
      <c r="Z32" t="s">
        <v>1380</v>
      </c>
      <c r="AA32" t="s">
        <v>865</v>
      </c>
      <c r="AB32">
        <v>1452</v>
      </c>
      <c r="AC32" t="s">
        <v>251</v>
      </c>
      <c r="AD32" s="64">
        <v>42978.119687500002</v>
      </c>
      <c r="AE32" s="53" t="s">
        <v>430</v>
      </c>
      <c r="AF32">
        <f t="shared" ca="1" si="1"/>
        <v>54833</v>
      </c>
      <c r="AG32" t="s">
        <v>251</v>
      </c>
      <c r="AH32" s="56">
        <v>4424212744140110</v>
      </c>
      <c r="AI32" s="53" t="s">
        <v>432</v>
      </c>
      <c r="AK32" t="s">
        <v>245</v>
      </c>
      <c r="AL32" t="s">
        <v>1489</v>
      </c>
      <c r="AM32" t="s">
        <v>865</v>
      </c>
      <c r="AN32">
        <v>7808</v>
      </c>
      <c r="AO32" t="s">
        <v>251</v>
      </c>
      <c r="AP32" t="s">
        <v>1494</v>
      </c>
      <c r="AQ32" s="53" t="s">
        <v>430</v>
      </c>
      <c r="AR32">
        <f t="shared" ca="1" si="2"/>
        <v>182</v>
      </c>
      <c r="AS32" t="s">
        <v>249</v>
      </c>
      <c r="AT32">
        <v>5127</v>
      </c>
      <c r="AU32" t="s">
        <v>253</v>
      </c>
    </row>
    <row r="33" spans="1:47" x14ac:dyDescent="0.25">
      <c r="A33" t="s">
        <v>245</v>
      </c>
      <c r="B33" t="s">
        <v>1378</v>
      </c>
      <c r="C33" t="s">
        <v>987</v>
      </c>
      <c r="D33" s="64">
        <v>42999.198229166665</v>
      </c>
      <c r="E33" s="53" t="s">
        <v>431</v>
      </c>
      <c r="F33" s="56">
        <v>1436876592409950</v>
      </c>
      <c r="G33" s="53" t="s">
        <v>430</v>
      </c>
      <c r="H33" s="54">
        <v>5130</v>
      </c>
      <c r="I33" s="53" t="s">
        <v>249</v>
      </c>
      <c r="J33" s="56">
        <v>1</v>
      </c>
      <c r="K33" t="s">
        <v>253</v>
      </c>
      <c r="M33" t="s">
        <v>245</v>
      </c>
      <c r="N33" t="s">
        <v>1379</v>
      </c>
      <c r="O33" t="s">
        <v>865</v>
      </c>
      <c r="P33">
        <v>1463</v>
      </c>
      <c r="Q33" t="s">
        <v>249</v>
      </c>
      <c r="R33">
        <f t="shared" ca="1" si="0"/>
        <v>7793</v>
      </c>
      <c r="S33" t="s">
        <v>249</v>
      </c>
      <c r="T33">
        <v>0</v>
      </c>
      <c r="U33" t="s">
        <v>249</v>
      </c>
      <c r="V33" s="54">
        <v>5130</v>
      </c>
      <c r="W33" t="s">
        <v>253</v>
      </c>
      <c r="Y33" t="s">
        <v>245</v>
      </c>
      <c r="Z33" t="s">
        <v>1380</v>
      </c>
      <c r="AA33" t="s">
        <v>865</v>
      </c>
      <c r="AB33">
        <v>1463</v>
      </c>
      <c r="AC33" t="s">
        <v>251</v>
      </c>
      <c r="AD33" s="64">
        <v>42999.198229166665</v>
      </c>
      <c r="AE33" s="53" t="s">
        <v>430</v>
      </c>
      <c r="AF33">
        <f t="shared" ca="1" si="1"/>
        <v>23552</v>
      </c>
      <c r="AG33" t="s">
        <v>251</v>
      </c>
      <c r="AH33" s="56">
        <v>1436876592409950</v>
      </c>
      <c r="AI33" s="53" t="s">
        <v>432</v>
      </c>
      <c r="AK33" t="s">
        <v>245</v>
      </c>
      <c r="AL33" t="s">
        <v>1489</v>
      </c>
      <c r="AM33" t="s">
        <v>865</v>
      </c>
      <c r="AN33">
        <v>7809</v>
      </c>
      <c r="AO33" t="s">
        <v>251</v>
      </c>
      <c r="AP33" t="s">
        <v>1495</v>
      </c>
      <c r="AQ33" s="53" t="s">
        <v>430</v>
      </c>
      <c r="AR33">
        <f t="shared" ca="1" si="2"/>
        <v>195</v>
      </c>
      <c r="AS33" t="s">
        <v>249</v>
      </c>
      <c r="AT33" s="54">
        <v>5130</v>
      </c>
      <c r="AU33" t="s">
        <v>253</v>
      </c>
    </row>
    <row r="34" spans="1:47" x14ac:dyDescent="0.25">
      <c r="A34" t="s">
        <v>245</v>
      </c>
      <c r="B34" t="s">
        <v>1378</v>
      </c>
      <c r="C34" t="s">
        <v>987</v>
      </c>
      <c r="D34" s="64">
        <v>42949.119687500002</v>
      </c>
      <c r="E34" s="53" t="s">
        <v>431</v>
      </c>
      <c r="F34" s="56">
        <v>1436880302694130</v>
      </c>
      <c r="G34" s="53" t="s">
        <v>430</v>
      </c>
      <c r="H34">
        <v>5133</v>
      </c>
      <c r="I34" s="53" t="s">
        <v>249</v>
      </c>
      <c r="J34" s="56">
        <v>1</v>
      </c>
      <c r="K34" t="s">
        <v>253</v>
      </c>
      <c r="M34" t="s">
        <v>245</v>
      </c>
      <c r="N34" t="s">
        <v>1379</v>
      </c>
      <c r="O34" t="s">
        <v>865</v>
      </c>
      <c r="P34">
        <v>1474</v>
      </c>
      <c r="Q34" t="s">
        <v>249</v>
      </c>
      <c r="R34">
        <f t="shared" ca="1" si="0"/>
        <v>7794</v>
      </c>
      <c r="S34" t="s">
        <v>249</v>
      </c>
      <c r="T34">
        <v>0</v>
      </c>
      <c r="U34" t="s">
        <v>249</v>
      </c>
      <c r="V34">
        <v>5133</v>
      </c>
      <c r="W34" t="s">
        <v>253</v>
      </c>
      <c r="Y34" t="s">
        <v>245</v>
      </c>
      <c r="Z34" t="s">
        <v>1380</v>
      </c>
      <c r="AA34" t="s">
        <v>865</v>
      </c>
      <c r="AB34">
        <v>1474</v>
      </c>
      <c r="AC34" t="s">
        <v>251</v>
      </c>
      <c r="AD34" s="64">
        <v>42949.119687500002</v>
      </c>
      <c r="AE34" s="53" t="s">
        <v>430</v>
      </c>
      <c r="AF34">
        <f t="shared" ca="1" si="1"/>
        <v>99770</v>
      </c>
      <c r="AG34" t="s">
        <v>251</v>
      </c>
      <c r="AH34" s="56">
        <v>1436880302694130</v>
      </c>
      <c r="AI34" s="53" t="s">
        <v>432</v>
      </c>
      <c r="AK34" t="s">
        <v>245</v>
      </c>
      <c r="AL34" t="s">
        <v>1489</v>
      </c>
      <c r="AM34" t="s">
        <v>865</v>
      </c>
      <c r="AN34">
        <v>7810</v>
      </c>
      <c r="AO34" t="s">
        <v>251</v>
      </c>
      <c r="AP34" t="s">
        <v>1496</v>
      </c>
      <c r="AQ34" s="53" t="s">
        <v>430</v>
      </c>
      <c r="AR34">
        <f t="shared" ca="1" si="2"/>
        <v>131</v>
      </c>
      <c r="AS34" t="s">
        <v>249</v>
      </c>
      <c r="AT34">
        <v>5133</v>
      </c>
      <c r="AU34" t="s">
        <v>253</v>
      </c>
    </row>
    <row r="35" spans="1:47" x14ac:dyDescent="0.25">
      <c r="A35" t="s">
        <v>245</v>
      </c>
      <c r="B35" t="s">
        <v>1378</v>
      </c>
      <c r="C35" t="s">
        <v>987</v>
      </c>
      <c r="D35" s="64">
        <v>42899.041145891206</v>
      </c>
      <c r="E35" s="53" t="s">
        <v>431</v>
      </c>
      <c r="F35" s="56">
        <v>1436884012978310</v>
      </c>
      <c r="G35" s="53" t="s">
        <v>430</v>
      </c>
      <c r="H35" s="54">
        <v>5136</v>
      </c>
      <c r="I35" s="53" t="s">
        <v>249</v>
      </c>
      <c r="J35" s="56">
        <v>1</v>
      </c>
      <c r="K35" t="s">
        <v>253</v>
      </c>
      <c r="M35" t="s">
        <v>245</v>
      </c>
      <c r="N35" t="s">
        <v>1379</v>
      </c>
      <c r="O35" t="s">
        <v>865</v>
      </c>
      <c r="P35">
        <v>1485</v>
      </c>
      <c r="Q35" t="s">
        <v>249</v>
      </c>
      <c r="R35">
        <f t="shared" ca="1" si="0"/>
        <v>7817</v>
      </c>
      <c r="S35" t="s">
        <v>249</v>
      </c>
      <c r="T35">
        <v>0</v>
      </c>
      <c r="U35" t="s">
        <v>249</v>
      </c>
      <c r="V35" s="54">
        <v>5136</v>
      </c>
      <c r="W35" t="s">
        <v>253</v>
      </c>
      <c r="Y35" t="s">
        <v>245</v>
      </c>
      <c r="Z35" t="s">
        <v>1380</v>
      </c>
      <c r="AA35" t="s">
        <v>865</v>
      </c>
      <c r="AB35">
        <v>1177</v>
      </c>
      <c r="AC35" t="s">
        <v>251</v>
      </c>
      <c r="AD35" s="64">
        <v>42899.041145891206</v>
      </c>
      <c r="AE35" s="53" t="s">
        <v>430</v>
      </c>
      <c r="AF35">
        <f t="shared" ca="1" si="1"/>
        <v>24075</v>
      </c>
      <c r="AG35" t="s">
        <v>251</v>
      </c>
      <c r="AH35" s="56">
        <v>1436884012978310</v>
      </c>
      <c r="AI35" s="53" t="s">
        <v>432</v>
      </c>
      <c r="AK35" t="s">
        <v>245</v>
      </c>
      <c r="AL35" t="s">
        <v>1489</v>
      </c>
      <c r="AM35" t="s">
        <v>865</v>
      </c>
      <c r="AN35">
        <v>7811</v>
      </c>
      <c r="AO35" t="s">
        <v>251</v>
      </c>
      <c r="AP35" t="s">
        <v>1497</v>
      </c>
      <c r="AQ35" s="53" t="s">
        <v>430</v>
      </c>
      <c r="AR35">
        <f t="shared" ca="1" si="2"/>
        <v>59</v>
      </c>
      <c r="AS35" t="s">
        <v>249</v>
      </c>
      <c r="AT35" s="54">
        <v>5136</v>
      </c>
      <c r="AU35" t="s">
        <v>253</v>
      </c>
    </row>
    <row r="36" spans="1:47" x14ac:dyDescent="0.25">
      <c r="A36" t="s">
        <v>245</v>
      </c>
      <c r="B36" t="s">
        <v>1378</v>
      </c>
      <c r="C36" t="s">
        <v>987</v>
      </c>
      <c r="D36" s="64">
        <v>42848.962604282409</v>
      </c>
      <c r="E36" s="53" t="s">
        <v>431</v>
      </c>
      <c r="F36" s="56">
        <v>1436887723262490</v>
      </c>
      <c r="G36" s="53" t="s">
        <v>430</v>
      </c>
      <c r="H36">
        <v>5139</v>
      </c>
      <c r="I36" s="53" t="s">
        <v>249</v>
      </c>
      <c r="J36" s="56">
        <v>1</v>
      </c>
      <c r="K36" t="s">
        <v>253</v>
      </c>
      <c r="M36" t="s">
        <v>245</v>
      </c>
      <c r="N36" t="s">
        <v>1379</v>
      </c>
      <c r="O36" t="s">
        <v>865</v>
      </c>
      <c r="P36">
        <v>1496</v>
      </c>
      <c r="Q36" t="s">
        <v>249</v>
      </c>
      <c r="R36">
        <f t="shared" ca="1" si="0"/>
        <v>7782</v>
      </c>
      <c r="S36" t="s">
        <v>249</v>
      </c>
      <c r="T36">
        <v>0</v>
      </c>
      <c r="U36" t="s">
        <v>249</v>
      </c>
      <c r="V36">
        <v>5139</v>
      </c>
      <c r="W36" t="s">
        <v>253</v>
      </c>
      <c r="Y36" t="s">
        <v>245</v>
      </c>
      <c r="Z36" t="s">
        <v>1380</v>
      </c>
      <c r="AA36" t="s">
        <v>865</v>
      </c>
      <c r="AB36">
        <v>1188</v>
      </c>
      <c r="AC36" t="s">
        <v>251</v>
      </c>
      <c r="AD36" s="64">
        <v>42848.962604282409</v>
      </c>
      <c r="AE36" s="53" t="s">
        <v>430</v>
      </c>
      <c r="AF36">
        <f t="shared" ca="1" si="1"/>
        <v>85943</v>
      </c>
      <c r="AG36" t="s">
        <v>251</v>
      </c>
      <c r="AH36" s="56">
        <v>1436887723262490</v>
      </c>
      <c r="AI36" s="53" t="s">
        <v>432</v>
      </c>
      <c r="AK36" t="s">
        <v>245</v>
      </c>
      <c r="AL36" t="s">
        <v>1489</v>
      </c>
      <c r="AM36" t="s">
        <v>865</v>
      </c>
      <c r="AN36">
        <v>7812</v>
      </c>
      <c r="AO36" t="s">
        <v>251</v>
      </c>
      <c r="AP36" t="s">
        <v>1490</v>
      </c>
      <c r="AQ36" s="53" t="s">
        <v>430</v>
      </c>
      <c r="AR36">
        <f t="shared" ca="1" si="2"/>
        <v>130</v>
      </c>
      <c r="AS36" t="s">
        <v>249</v>
      </c>
      <c r="AT36">
        <v>5139</v>
      </c>
      <c r="AU36" t="s">
        <v>253</v>
      </c>
    </row>
    <row r="37" spans="1:47" x14ac:dyDescent="0.25">
      <c r="A37" t="s">
        <v>245</v>
      </c>
      <c r="B37" t="s">
        <v>1378</v>
      </c>
      <c r="C37" t="s">
        <v>987</v>
      </c>
      <c r="D37" s="64">
        <v>42798.884062673613</v>
      </c>
      <c r="E37" s="53" t="s">
        <v>431</v>
      </c>
      <c r="F37" s="56">
        <v>1436891433546670</v>
      </c>
      <c r="G37" s="53" t="s">
        <v>430</v>
      </c>
      <c r="H37" s="54">
        <v>5142</v>
      </c>
      <c r="I37" s="53" t="s">
        <v>249</v>
      </c>
      <c r="J37" s="56">
        <v>1</v>
      </c>
      <c r="K37" t="s">
        <v>253</v>
      </c>
      <c r="M37" t="s">
        <v>245</v>
      </c>
      <c r="N37" t="s">
        <v>1379</v>
      </c>
      <c r="O37" t="s">
        <v>865</v>
      </c>
      <c r="P37">
        <v>1507</v>
      </c>
      <c r="Q37" t="s">
        <v>249</v>
      </c>
      <c r="R37">
        <f t="shared" ca="1" si="0"/>
        <v>7778</v>
      </c>
      <c r="S37" t="s">
        <v>249</v>
      </c>
      <c r="T37">
        <v>0</v>
      </c>
      <c r="U37" t="s">
        <v>249</v>
      </c>
      <c r="V37" s="54">
        <v>5142</v>
      </c>
      <c r="W37" t="s">
        <v>253</v>
      </c>
      <c r="Y37" t="s">
        <v>245</v>
      </c>
      <c r="Z37" t="s">
        <v>1380</v>
      </c>
      <c r="AA37" t="s">
        <v>865</v>
      </c>
      <c r="AB37">
        <v>1199</v>
      </c>
      <c r="AC37" t="s">
        <v>251</v>
      </c>
      <c r="AD37" s="64">
        <v>42798.884062673613</v>
      </c>
      <c r="AE37" s="53" t="s">
        <v>430</v>
      </c>
      <c r="AF37">
        <f t="shared" ca="1" si="1"/>
        <v>31914</v>
      </c>
      <c r="AG37" t="s">
        <v>251</v>
      </c>
      <c r="AH37" s="56">
        <v>1436891433546670</v>
      </c>
      <c r="AI37" s="53" t="s">
        <v>432</v>
      </c>
      <c r="AK37" t="s">
        <v>245</v>
      </c>
      <c r="AL37" t="s">
        <v>1489</v>
      </c>
      <c r="AM37" t="s">
        <v>865</v>
      </c>
      <c r="AN37">
        <v>7813</v>
      </c>
      <c r="AO37" t="s">
        <v>251</v>
      </c>
      <c r="AP37" t="s">
        <v>1490</v>
      </c>
      <c r="AQ37" s="53" t="s">
        <v>430</v>
      </c>
      <c r="AR37">
        <f t="shared" ca="1" si="2"/>
        <v>165</v>
      </c>
      <c r="AS37" t="s">
        <v>249</v>
      </c>
      <c r="AT37" s="54">
        <v>5142</v>
      </c>
      <c r="AU37" t="s">
        <v>253</v>
      </c>
    </row>
    <row r="38" spans="1:47" x14ac:dyDescent="0.25">
      <c r="A38" t="s">
        <v>245</v>
      </c>
      <c r="B38" t="s">
        <v>1378</v>
      </c>
      <c r="C38" t="s">
        <v>987</v>
      </c>
      <c r="D38" s="64">
        <v>42748.805521064816</v>
      </c>
      <c r="E38" s="53" t="s">
        <v>431</v>
      </c>
      <c r="F38" s="56">
        <v>1436895143830850</v>
      </c>
      <c r="G38" s="53" t="s">
        <v>430</v>
      </c>
      <c r="H38">
        <v>5145</v>
      </c>
      <c r="I38" s="53" t="s">
        <v>249</v>
      </c>
      <c r="J38" s="56">
        <v>1</v>
      </c>
      <c r="K38" t="s">
        <v>253</v>
      </c>
      <c r="M38" t="s">
        <v>245</v>
      </c>
      <c r="N38" t="s">
        <v>1379</v>
      </c>
      <c r="O38" t="s">
        <v>865</v>
      </c>
      <c r="P38">
        <v>1518</v>
      </c>
      <c r="Q38" t="s">
        <v>249</v>
      </c>
      <c r="R38">
        <f t="shared" ca="1" si="0"/>
        <v>7815</v>
      </c>
      <c r="S38" t="s">
        <v>249</v>
      </c>
      <c r="T38">
        <v>0</v>
      </c>
      <c r="U38" t="s">
        <v>249</v>
      </c>
      <c r="V38">
        <v>5145</v>
      </c>
      <c r="W38" t="s">
        <v>253</v>
      </c>
      <c r="Y38" t="s">
        <v>245</v>
      </c>
      <c r="Z38" t="s">
        <v>1380</v>
      </c>
      <c r="AA38" t="s">
        <v>865</v>
      </c>
      <c r="AB38">
        <v>1210</v>
      </c>
      <c r="AC38" t="s">
        <v>251</v>
      </c>
      <c r="AD38" s="64">
        <v>42748.805521064816</v>
      </c>
      <c r="AE38" s="53" t="s">
        <v>430</v>
      </c>
      <c r="AF38">
        <f t="shared" ca="1" si="1"/>
        <v>54960</v>
      </c>
      <c r="AG38" t="s">
        <v>251</v>
      </c>
      <c r="AH38" s="56">
        <v>1436895143830850</v>
      </c>
      <c r="AI38" s="53" t="s">
        <v>432</v>
      </c>
      <c r="AK38" t="s">
        <v>245</v>
      </c>
      <c r="AL38" t="s">
        <v>1489</v>
      </c>
      <c r="AM38" t="s">
        <v>865</v>
      </c>
      <c r="AN38">
        <v>7814</v>
      </c>
      <c r="AO38" t="s">
        <v>251</v>
      </c>
      <c r="AP38" t="s">
        <v>1491</v>
      </c>
      <c r="AQ38" s="53" t="s">
        <v>430</v>
      </c>
      <c r="AR38">
        <f t="shared" ca="1" si="2"/>
        <v>41</v>
      </c>
      <c r="AS38" t="s">
        <v>249</v>
      </c>
      <c r="AT38">
        <v>5145</v>
      </c>
      <c r="AU38" t="s">
        <v>253</v>
      </c>
    </row>
    <row r="39" spans="1:47" x14ac:dyDescent="0.25">
      <c r="A39" t="s">
        <v>245</v>
      </c>
      <c r="B39" t="s">
        <v>1378</v>
      </c>
      <c r="C39" t="s">
        <v>987</v>
      </c>
      <c r="D39" s="64">
        <v>42698.72697945602</v>
      </c>
      <c r="E39" s="53" t="s">
        <v>431</v>
      </c>
      <c r="F39" s="56">
        <v>1436898854115030</v>
      </c>
      <c r="G39" s="53" t="s">
        <v>430</v>
      </c>
      <c r="H39" s="54">
        <v>5148</v>
      </c>
      <c r="I39" s="53" t="s">
        <v>249</v>
      </c>
      <c r="J39" s="56">
        <v>1</v>
      </c>
      <c r="K39" t="s">
        <v>253</v>
      </c>
      <c r="M39" t="s">
        <v>245</v>
      </c>
      <c r="N39" t="s">
        <v>1379</v>
      </c>
      <c r="O39" t="s">
        <v>865</v>
      </c>
      <c r="P39">
        <v>1529</v>
      </c>
      <c r="Q39" t="s">
        <v>249</v>
      </c>
      <c r="R39">
        <f t="shared" ca="1" si="0"/>
        <v>7813</v>
      </c>
      <c r="S39" t="s">
        <v>249</v>
      </c>
      <c r="T39">
        <v>0</v>
      </c>
      <c r="U39" t="s">
        <v>249</v>
      </c>
      <c r="V39" s="54">
        <v>5148</v>
      </c>
      <c r="W39" t="s">
        <v>253</v>
      </c>
      <c r="Y39" t="s">
        <v>245</v>
      </c>
      <c r="Z39" t="s">
        <v>1380</v>
      </c>
      <c r="AA39" t="s">
        <v>865</v>
      </c>
      <c r="AB39">
        <v>1221</v>
      </c>
      <c r="AC39" t="s">
        <v>251</v>
      </c>
      <c r="AD39" s="64">
        <v>42698.72697945602</v>
      </c>
      <c r="AE39" s="53" t="s">
        <v>430</v>
      </c>
      <c r="AF39">
        <f t="shared" ca="1" si="1"/>
        <v>10838</v>
      </c>
      <c r="AG39" t="s">
        <v>251</v>
      </c>
      <c r="AH39" s="56">
        <v>1436898854115030</v>
      </c>
      <c r="AI39" s="53" t="s">
        <v>432</v>
      </c>
      <c r="AK39" t="s">
        <v>245</v>
      </c>
      <c r="AL39" t="s">
        <v>1489</v>
      </c>
      <c r="AM39" t="s">
        <v>865</v>
      </c>
      <c r="AN39">
        <v>7815</v>
      </c>
      <c r="AO39" t="s">
        <v>251</v>
      </c>
      <c r="AP39" t="s">
        <v>1492</v>
      </c>
      <c r="AQ39" s="53" t="s">
        <v>430</v>
      </c>
      <c r="AR39">
        <f t="shared" ca="1" si="2"/>
        <v>113</v>
      </c>
      <c r="AS39" t="s">
        <v>249</v>
      </c>
      <c r="AT39" s="54">
        <v>5148</v>
      </c>
      <c r="AU39" t="s">
        <v>253</v>
      </c>
    </row>
    <row r="40" spans="1:47" x14ac:dyDescent="0.25">
      <c r="A40" t="s">
        <v>245</v>
      </c>
      <c r="B40" t="s">
        <v>1378</v>
      </c>
      <c r="C40" t="s">
        <v>987</v>
      </c>
      <c r="D40" s="64">
        <v>42648.648437847223</v>
      </c>
      <c r="E40" s="53" t="s">
        <v>431</v>
      </c>
      <c r="F40" s="56">
        <v>1436902564399210</v>
      </c>
      <c r="G40" s="53" t="s">
        <v>430</v>
      </c>
      <c r="H40">
        <v>5151</v>
      </c>
      <c r="I40" s="53" t="s">
        <v>249</v>
      </c>
      <c r="J40" s="56">
        <v>0</v>
      </c>
      <c r="K40" t="s">
        <v>253</v>
      </c>
      <c r="M40" t="s">
        <v>245</v>
      </c>
      <c r="N40" t="s">
        <v>1379</v>
      </c>
      <c r="O40" t="s">
        <v>865</v>
      </c>
      <c r="P40">
        <v>1540</v>
      </c>
      <c r="Q40" t="s">
        <v>249</v>
      </c>
      <c r="R40">
        <f t="shared" ca="1" si="0"/>
        <v>7804</v>
      </c>
      <c r="S40" t="s">
        <v>249</v>
      </c>
      <c r="T40">
        <v>0</v>
      </c>
      <c r="U40" t="s">
        <v>249</v>
      </c>
      <c r="V40">
        <v>5151</v>
      </c>
      <c r="W40" t="s">
        <v>253</v>
      </c>
      <c r="Y40" t="s">
        <v>245</v>
      </c>
      <c r="Z40" t="s">
        <v>1380</v>
      </c>
      <c r="AA40" t="s">
        <v>865</v>
      </c>
      <c r="AB40">
        <v>1232</v>
      </c>
      <c r="AC40" t="s">
        <v>251</v>
      </c>
      <c r="AD40" s="64">
        <v>42648.648437847223</v>
      </c>
      <c r="AE40" s="53" t="s">
        <v>430</v>
      </c>
      <c r="AF40">
        <f t="shared" ca="1" si="1"/>
        <v>85569</v>
      </c>
      <c r="AG40" t="s">
        <v>251</v>
      </c>
      <c r="AH40" s="56">
        <v>1436902564399210</v>
      </c>
      <c r="AI40" s="53" t="s">
        <v>432</v>
      </c>
      <c r="AK40" t="s">
        <v>245</v>
      </c>
      <c r="AL40" t="s">
        <v>1489</v>
      </c>
      <c r="AM40" t="s">
        <v>865</v>
      </c>
      <c r="AN40">
        <v>7816</v>
      </c>
      <c r="AO40" t="s">
        <v>251</v>
      </c>
      <c r="AP40" t="s">
        <v>1493</v>
      </c>
      <c r="AQ40" s="53" t="s">
        <v>430</v>
      </c>
      <c r="AR40">
        <f t="shared" ca="1" si="2"/>
        <v>184</v>
      </c>
      <c r="AS40" t="s">
        <v>249</v>
      </c>
      <c r="AT40">
        <v>5151</v>
      </c>
      <c r="AU40" t="s">
        <v>253</v>
      </c>
    </row>
    <row r="41" spans="1:47" x14ac:dyDescent="0.25">
      <c r="A41" t="s">
        <v>245</v>
      </c>
      <c r="B41" t="s">
        <v>1378</v>
      </c>
      <c r="C41" t="s">
        <v>987</v>
      </c>
      <c r="D41" s="64">
        <v>42598.569896238427</v>
      </c>
      <c r="E41" s="53" t="s">
        <v>431</v>
      </c>
      <c r="F41" s="56">
        <v>2324129689735130</v>
      </c>
      <c r="G41" s="53" t="s">
        <v>430</v>
      </c>
      <c r="H41" s="54">
        <v>5034</v>
      </c>
      <c r="I41" s="53" t="s">
        <v>249</v>
      </c>
      <c r="J41" s="56">
        <v>1</v>
      </c>
      <c r="K41" t="s">
        <v>253</v>
      </c>
      <c r="M41" t="s">
        <v>245</v>
      </c>
      <c r="N41" t="s">
        <v>1379</v>
      </c>
      <c r="O41" t="s">
        <v>865</v>
      </c>
      <c r="P41">
        <v>1551</v>
      </c>
      <c r="Q41" t="s">
        <v>249</v>
      </c>
      <c r="R41">
        <f t="shared" ca="1" si="0"/>
        <v>7807</v>
      </c>
      <c r="S41" t="s">
        <v>249</v>
      </c>
      <c r="T41">
        <v>1</v>
      </c>
      <c r="U41" t="s">
        <v>249</v>
      </c>
      <c r="V41" s="54">
        <v>5034</v>
      </c>
      <c r="W41" t="s">
        <v>253</v>
      </c>
      <c r="Y41" t="s">
        <v>245</v>
      </c>
      <c r="Z41" t="s">
        <v>1380</v>
      </c>
      <c r="AA41" t="s">
        <v>865</v>
      </c>
      <c r="AB41">
        <v>1243</v>
      </c>
      <c r="AC41" t="s">
        <v>251</v>
      </c>
      <c r="AD41" s="64">
        <v>42598.569896238427</v>
      </c>
      <c r="AE41" s="53" t="s">
        <v>430</v>
      </c>
      <c r="AF41">
        <f t="shared" ca="1" si="1"/>
        <v>26186</v>
      </c>
      <c r="AG41" t="s">
        <v>251</v>
      </c>
      <c r="AH41" s="56">
        <v>2324129689735130</v>
      </c>
      <c r="AI41" s="53" t="s">
        <v>432</v>
      </c>
      <c r="AK41" t="s">
        <v>245</v>
      </c>
      <c r="AL41" t="s">
        <v>1489</v>
      </c>
      <c r="AM41" t="s">
        <v>865</v>
      </c>
      <c r="AN41">
        <v>7817</v>
      </c>
      <c r="AO41" t="s">
        <v>251</v>
      </c>
      <c r="AP41" t="s">
        <v>1494</v>
      </c>
      <c r="AQ41" s="53" t="s">
        <v>430</v>
      </c>
      <c r="AR41">
        <f t="shared" ca="1" si="2"/>
        <v>51</v>
      </c>
      <c r="AS41" t="s">
        <v>249</v>
      </c>
      <c r="AT41" s="54">
        <v>5034</v>
      </c>
      <c r="AU41" t="s">
        <v>253</v>
      </c>
    </row>
    <row r="42" spans="1:47" x14ac:dyDescent="0.25">
      <c r="A42" t="s">
        <v>245</v>
      </c>
      <c r="B42" t="s">
        <v>1378</v>
      </c>
      <c r="C42" t="s">
        <v>987</v>
      </c>
      <c r="D42" s="64">
        <v>42548.49135462963</v>
      </c>
      <c r="E42" s="53" t="s">
        <v>431</v>
      </c>
      <c r="F42" s="56">
        <v>2324129682344350</v>
      </c>
      <c r="G42" s="53" t="s">
        <v>430</v>
      </c>
      <c r="H42">
        <v>5037</v>
      </c>
      <c r="I42" s="53" t="s">
        <v>249</v>
      </c>
      <c r="J42" s="56">
        <v>1</v>
      </c>
      <c r="K42" t="s">
        <v>253</v>
      </c>
      <c r="M42" t="s">
        <v>245</v>
      </c>
      <c r="N42" t="s">
        <v>1379</v>
      </c>
      <c r="O42" t="s">
        <v>865</v>
      </c>
      <c r="P42">
        <v>1562</v>
      </c>
      <c r="Q42" t="s">
        <v>249</v>
      </c>
      <c r="R42">
        <f t="shared" ca="1" si="0"/>
        <v>7814</v>
      </c>
      <c r="S42" t="s">
        <v>249</v>
      </c>
      <c r="T42">
        <v>1</v>
      </c>
      <c r="U42" t="s">
        <v>249</v>
      </c>
      <c r="V42">
        <v>5037</v>
      </c>
      <c r="W42" t="s">
        <v>253</v>
      </c>
      <c r="Y42" t="s">
        <v>245</v>
      </c>
      <c r="Z42" t="s">
        <v>1380</v>
      </c>
      <c r="AA42" t="s">
        <v>865</v>
      </c>
      <c r="AB42">
        <v>1254</v>
      </c>
      <c r="AC42" t="s">
        <v>251</v>
      </c>
      <c r="AD42" s="64">
        <v>42548.49135462963</v>
      </c>
      <c r="AE42" s="53" t="s">
        <v>430</v>
      </c>
      <c r="AF42">
        <f t="shared" ca="1" si="1"/>
        <v>62027</v>
      </c>
      <c r="AG42" t="s">
        <v>251</v>
      </c>
      <c r="AH42" s="56">
        <v>2324129682344350</v>
      </c>
      <c r="AI42" s="53" t="s">
        <v>432</v>
      </c>
      <c r="AK42" t="s">
        <v>245</v>
      </c>
      <c r="AL42" t="s">
        <v>1489</v>
      </c>
      <c r="AM42" t="s">
        <v>865</v>
      </c>
      <c r="AN42">
        <v>7818</v>
      </c>
      <c r="AO42" t="s">
        <v>251</v>
      </c>
      <c r="AP42" t="s">
        <v>1493</v>
      </c>
      <c r="AQ42" s="53" t="s">
        <v>430</v>
      </c>
      <c r="AR42">
        <f t="shared" ca="1" si="2"/>
        <v>93</v>
      </c>
      <c r="AS42" t="s">
        <v>249</v>
      </c>
      <c r="AT42">
        <v>5037</v>
      </c>
      <c r="AU42" t="s">
        <v>253</v>
      </c>
    </row>
    <row r="43" spans="1:47" x14ac:dyDescent="0.25">
      <c r="A43" t="s">
        <v>245</v>
      </c>
      <c r="B43" t="s">
        <v>1378</v>
      </c>
      <c r="C43" t="s">
        <v>987</v>
      </c>
      <c r="D43" s="64">
        <v>42498.412813020834</v>
      </c>
      <c r="E43" s="53" t="s">
        <v>431</v>
      </c>
      <c r="F43" s="56">
        <v>2324129674953570</v>
      </c>
      <c r="G43" s="53" t="s">
        <v>430</v>
      </c>
      <c r="H43" s="54">
        <v>5040</v>
      </c>
      <c r="I43" s="53" t="s">
        <v>249</v>
      </c>
      <c r="J43" s="56">
        <v>1</v>
      </c>
      <c r="K43" t="s">
        <v>253</v>
      </c>
      <c r="M43" t="s">
        <v>245</v>
      </c>
      <c r="N43" t="s">
        <v>1379</v>
      </c>
      <c r="O43" t="s">
        <v>865</v>
      </c>
      <c r="P43">
        <v>1573</v>
      </c>
      <c r="Q43" t="s">
        <v>249</v>
      </c>
      <c r="R43">
        <f t="shared" ca="1" si="0"/>
        <v>7811</v>
      </c>
      <c r="S43" t="s">
        <v>249</v>
      </c>
      <c r="T43">
        <v>0</v>
      </c>
      <c r="U43" t="s">
        <v>249</v>
      </c>
      <c r="V43" s="54">
        <v>5040</v>
      </c>
      <c r="W43" t="s">
        <v>253</v>
      </c>
      <c r="Y43" t="s">
        <v>245</v>
      </c>
      <c r="Z43" t="s">
        <v>1380</v>
      </c>
      <c r="AA43" t="s">
        <v>865</v>
      </c>
      <c r="AB43">
        <v>1265</v>
      </c>
      <c r="AC43" t="s">
        <v>251</v>
      </c>
      <c r="AD43" s="64">
        <v>42498.412813020834</v>
      </c>
      <c r="AE43" s="53" t="s">
        <v>430</v>
      </c>
      <c r="AF43">
        <f t="shared" ca="1" si="1"/>
        <v>41515</v>
      </c>
      <c r="AG43" t="s">
        <v>251</v>
      </c>
      <c r="AH43" s="56">
        <v>2324129674953570</v>
      </c>
      <c r="AI43" s="53" t="s">
        <v>432</v>
      </c>
      <c r="AK43" t="s">
        <v>245</v>
      </c>
      <c r="AL43" t="s">
        <v>1489</v>
      </c>
      <c r="AM43" t="s">
        <v>865</v>
      </c>
      <c r="AN43">
        <v>7819</v>
      </c>
      <c r="AO43" t="s">
        <v>251</v>
      </c>
      <c r="AP43" t="s">
        <v>1494</v>
      </c>
      <c r="AQ43" s="53" t="s">
        <v>430</v>
      </c>
      <c r="AR43">
        <f t="shared" ca="1" si="2"/>
        <v>91</v>
      </c>
      <c r="AS43" t="s">
        <v>249</v>
      </c>
      <c r="AT43" s="54">
        <v>5040</v>
      </c>
      <c r="AU43" t="s">
        <v>253</v>
      </c>
    </row>
    <row r="44" spans="1:47" x14ac:dyDescent="0.25">
      <c r="A44" t="s">
        <v>245</v>
      </c>
      <c r="B44" t="s">
        <v>1378</v>
      </c>
      <c r="C44" t="s">
        <v>987</v>
      </c>
      <c r="D44" s="64">
        <v>42448.334271412037</v>
      </c>
      <c r="E44" s="53" t="s">
        <v>431</v>
      </c>
      <c r="F44" s="56">
        <v>2324129667562790</v>
      </c>
      <c r="G44" s="53" t="s">
        <v>430</v>
      </c>
      <c r="H44">
        <v>5043</v>
      </c>
      <c r="I44" s="53" t="s">
        <v>249</v>
      </c>
      <c r="J44" s="56">
        <v>1</v>
      </c>
      <c r="K44" t="s">
        <v>253</v>
      </c>
      <c r="M44" t="s">
        <v>245</v>
      </c>
      <c r="N44" t="s">
        <v>1379</v>
      </c>
      <c r="O44" t="s">
        <v>865</v>
      </c>
      <c r="P44">
        <v>1584</v>
      </c>
      <c r="Q44" t="s">
        <v>249</v>
      </c>
      <c r="R44">
        <f t="shared" ca="1" si="0"/>
        <v>7787</v>
      </c>
      <c r="S44" t="s">
        <v>249</v>
      </c>
      <c r="T44">
        <v>1</v>
      </c>
      <c r="U44" t="s">
        <v>249</v>
      </c>
      <c r="V44">
        <v>5043</v>
      </c>
      <c r="W44" t="s">
        <v>253</v>
      </c>
      <c r="Y44" t="s">
        <v>245</v>
      </c>
      <c r="Z44" t="s">
        <v>1380</v>
      </c>
      <c r="AA44" t="s">
        <v>865</v>
      </c>
      <c r="AB44">
        <v>1584</v>
      </c>
      <c r="AC44" t="s">
        <v>251</v>
      </c>
      <c r="AD44" s="64">
        <v>42448.334271412037</v>
      </c>
      <c r="AE44" s="53" t="s">
        <v>430</v>
      </c>
      <c r="AF44">
        <f t="shared" ca="1" si="1"/>
        <v>18737</v>
      </c>
      <c r="AG44" t="s">
        <v>251</v>
      </c>
      <c r="AH44" s="56">
        <v>2324129667562790</v>
      </c>
      <c r="AI44" s="53" t="s">
        <v>432</v>
      </c>
      <c r="AK44" t="s">
        <v>245</v>
      </c>
      <c r="AL44" t="s">
        <v>1489</v>
      </c>
      <c r="AM44" t="s">
        <v>865</v>
      </c>
      <c r="AN44">
        <v>7820</v>
      </c>
      <c r="AO44" t="s">
        <v>251</v>
      </c>
      <c r="AP44" t="s">
        <v>1493</v>
      </c>
      <c r="AQ44" s="53" t="s">
        <v>430</v>
      </c>
      <c r="AR44">
        <f t="shared" ca="1" si="2"/>
        <v>194</v>
      </c>
      <c r="AS44" t="s">
        <v>249</v>
      </c>
      <c r="AT44">
        <v>5043</v>
      </c>
      <c r="AU44" t="s">
        <v>253</v>
      </c>
    </row>
    <row r="45" spans="1:47" x14ac:dyDescent="0.25">
      <c r="A45" t="s">
        <v>245</v>
      </c>
      <c r="B45" t="s">
        <v>1378</v>
      </c>
      <c r="C45" t="s">
        <v>987</v>
      </c>
      <c r="D45" s="64">
        <v>42398.255729803241</v>
      </c>
      <c r="E45" s="53" t="s">
        <v>431</v>
      </c>
      <c r="F45" s="56">
        <v>2324129660172010</v>
      </c>
      <c r="G45" s="53" t="s">
        <v>430</v>
      </c>
      <c r="H45" s="54">
        <v>5046</v>
      </c>
      <c r="I45" s="53" t="s">
        <v>249</v>
      </c>
      <c r="J45" s="56">
        <v>1</v>
      </c>
      <c r="K45" t="s">
        <v>253</v>
      </c>
      <c r="M45" t="s">
        <v>245</v>
      </c>
      <c r="N45" t="s">
        <v>1379</v>
      </c>
      <c r="O45" t="s">
        <v>865</v>
      </c>
      <c r="P45">
        <v>1595</v>
      </c>
      <c r="Q45" t="s">
        <v>249</v>
      </c>
      <c r="R45">
        <f t="shared" ca="1" si="0"/>
        <v>7782</v>
      </c>
      <c r="S45" t="s">
        <v>249</v>
      </c>
      <c r="T45">
        <v>1</v>
      </c>
      <c r="U45" t="s">
        <v>249</v>
      </c>
      <c r="V45" s="54">
        <v>5046</v>
      </c>
      <c r="W45" t="s">
        <v>253</v>
      </c>
      <c r="Y45" t="s">
        <v>245</v>
      </c>
      <c r="Z45" t="s">
        <v>1380</v>
      </c>
      <c r="AA45" t="s">
        <v>865</v>
      </c>
      <c r="AB45">
        <v>1595</v>
      </c>
      <c r="AC45" t="s">
        <v>251</v>
      </c>
      <c r="AD45" s="64">
        <v>42398.255729803241</v>
      </c>
      <c r="AE45" s="53" t="s">
        <v>430</v>
      </c>
      <c r="AF45">
        <f t="shared" ca="1" si="1"/>
        <v>42827</v>
      </c>
      <c r="AG45" t="s">
        <v>251</v>
      </c>
      <c r="AH45" s="56">
        <v>2324129660172010</v>
      </c>
      <c r="AI45" s="53" t="s">
        <v>432</v>
      </c>
      <c r="AK45" t="s">
        <v>245</v>
      </c>
      <c r="AL45" t="s">
        <v>1489</v>
      </c>
      <c r="AM45" t="s">
        <v>865</v>
      </c>
      <c r="AN45">
        <v>7821</v>
      </c>
      <c r="AO45" t="s">
        <v>251</v>
      </c>
      <c r="AP45" t="s">
        <v>1494</v>
      </c>
      <c r="AQ45" s="53" t="s">
        <v>430</v>
      </c>
      <c r="AR45">
        <f t="shared" ca="1" si="2"/>
        <v>102</v>
      </c>
      <c r="AS45" t="s">
        <v>249</v>
      </c>
      <c r="AT45" s="54">
        <v>5046</v>
      </c>
      <c r="AU45" t="s">
        <v>253</v>
      </c>
    </row>
    <row r="46" spans="1:47" x14ac:dyDescent="0.25">
      <c r="A46" t="s">
        <v>245</v>
      </c>
      <c r="B46" t="s">
        <v>1378</v>
      </c>
      <c r="C46" t="s">
        <v>987</v>
      </c>
      <c r="D46" s="64">
        <v>42348.177188194444</v>
      </c>
      <c r="E46" s="53" t="s">
        <v>431</v>
      </c>
      <c r="F46" s="56">
        <v>2324129652781230</v>
      </c>
      <c r="G46" s="53" t="s">
        <v>430</v>
      </c>
      <c r="H46">
        <v>5049</v>
      </c>
      <c r="I46" s="53" t="s">
        <v>249</v>
      </c>
      <c r="J46" s="56">
        <v>1</v>
      </c>
      <c r="K46" t="s">
        <v>253</v>
      </c>
      <c r="M46" t="s">
        <v>245</v>
      </c>
      <c r="N46" t="s">
        <v>1379</v>
      </c>
      <c r="O46" t="s">
        <v>865</v>
      </c>
      <c r="P46">
        <v>1606</v>
      </c>
      <c r="Q46" t="s">
        <v>249</v>
      </c>
      <c r="R46">
        <f t="shared" ca="1" si="0"/>
        <v>7798</v>
      </c>
      <c r="S46" t="s">
        <v>249</v>
      </c>
      <c r="T46">
        <v>1</v>
      </c>
      <c r="U46" t="s">
        <v>249</v>
      </c>
      <c r="V46">
        <v>5049</v>
      </c>
      <c r="W46" t="s">
        <v>253</v>
      </c>
      <c r="Y46" t="s">
        <v>245</v>
      </c>
      <c r="Z46" t="s">
        <v>1380</v>
      </c>
      <c r="AA46" t="s">
        <v>865</v>
      </c>
      <c r="AB46">
        <v>1606</v>
      </c>
      <c r="AC46" t="s">
        <v>251</v>
      </c>
      <c r="AD46" s="64">
        <v>42348.177188194444</v>
      </c>
      <c r="AE46" s="53" t="s">
        <v>430</v>
      </c>
      <c r="AF46">
        <f t="shared" ca="1" si="1"/>
        <v>61948</v>
      </c>
      <c r="AG46" t="s">
        <v>251</v>
      </c>
      <c r="AH46" s="56">
        <v>2324129652781230</v>
      </c>
      <c r="AI46" s="53" t="s">
        <v>432</v>
      </c>
      <c r="AK46" t="s">
        <v>245</v>
      </c>
      <c r="AL46" t="s">
        <v>1489</v>
      </c>
      <c r="AM46" t="s">
        <v>865</v>
      </c>
      <c r="AN46">
        <v>7822</v>
      </c>
      <c r="AO46" t="s">
        <v>251</v>
      </c>
      <c r="AP46" t="s">
        <v>1493</v>
      </c>
      <c r="AQ46" s="53" t="s">
        <v>430</v>
      </c>
      <c r="AR46">
        <f t="shared" ca="1" si="2"/>
        <v>74</v>
      </c>
      <c r="AS46" t="s">
        <v>249</v>
      </c>
      <c r="AT46">
        <v>5049</v>
      </c>
      <c r="AU46" t="s">
        <v>253</v>
      </c>
    </row>
    <row r="47" spans="1:47" x14ac:dyDescent="0.25">
      <c r="A47" t="s">
        <v>245</v>
      </c>
      <c r="B47" t="s">
        <v>1378</v>
      </c>
      <c r="C47" t="s">
        <v>987</v>
      </c>
      <c r="D47" s="64">
        <v>42298.098646585648</v>
      </c>
      <c r="E47" s="53" t="s">
        <v>431</v>
      </c>
      <c r="F47" s="56">
        <v>2324129645390450</v>
      </c>
      <c r="G47" s="53" t="s">
        <v>430</v>
      </c>
      <c r="H47" s="54">
        <v>5052</v>
      </c>
      <c r="I47" s="53" t="s">
        <v>249</v>
      </c>
      <c r="J47" s="56">
        <v>1</v>
      </c>
      <c r="K47" t="s">
        <v>253</v>
      </c>
      <c r="M47" t="s">
        <v>245</v>
      </c>
      <c r="N47" t="s">
        <v>1379</v>
      </c>
      <c r="O47" t="s">
        <v>865</v>
      </c>
      <c r="P47">
        <v>1617</v>
      </c>
      <c r="Q47" t="s">
        <v>249</v>
      </c>
      <c r="R47">
        <f t="shared" ca="1" si="0"/>
        <v>7803</v>
      </c>
      <c r="S47" t="s">
        <v>249</v>
      </c>
      <c r="T47">
        <v>1</v>
      </c>
      <c r="U47" t="s">
        <v>249</v>
      </c>
      <c r="V47" s="54">
        <v>5052</v>
      </c>
      <c r="W47" t="s">
        <v>253</v>
      </c>
      <c r="Y47" t="s">
        <v>245</v>
      </c>
      <c r="Z47" t="s">
        <v>1380</v>
      </c>
      <c r="AA47" t="s">
        <v>865</v>
      </c>
      <c r="AB47">
        <v>1617</v>
      </c>
      <c r="AC47" t="s">
        <v>251</v>
      </c>
      <c r="AD47" s="64">
        <v>42298.098646585648</v>
      </c>
      <c r="AE47" s="53" t="s">
        <v>430</v>
      </c>
      <c r="AF47">
        <f t="shared" ca="1" si="1"/>
        <v>35271</v>
      </c>
      <c r="AG47" t="s">
        <v>251</v>
      </c>
      <c r="AH47" s="56">
        <v>2324129645390450</v>
      </c>
      <c r="AI47" s="53" t="s">
        <v>432</v>
      </c>
      <c r="AK47" t="s">
        <v>245</v>
      </c>
      <c r="AL47" t="s">
        <v>1489</v>
      </c>
      <c r="AM47" t="s">
        <v>865</v>
      </c>
      <c r="AN47">
        <v>7823</v>
      </c>
      <c r="AO47" t="s">
        <v>251</v>
      </c>
      <c r="AP47" t="s">
        <v>1494</v>
      </c>
      <c r="AQ47" s="53" t="s">
        <v>430</v>
      </c>
      <c r="AR47">
        <f t="shared" ca="1" si="2"/>
        <v>66</v>
      </c>
      <c r="AS47" t="s">
        <v>249</v>
      </c>
      <c r="AT47" s="54">
        <v>5052</v>
      </c>
      <c r="AU47" t="s">
        <v>253</v>
      </c>
    </row>
    <row r="48" spans="1:47" x14ac:dyDescent="0.25">
      <c r="A48" t="s">
        <v>245</v>
      </c>
      <c r="B48" t="s">
        <v>1378</v>
      </c>
      <c r="C48" t="s">
        <v>987</v>
      </c>
      <c r="D48" s="64">
        <v>42248.020104976851</v>
      </c>
      <c r="E48" s="53" t="s">
        <v>431</v>
      </c>
      <c r="F48" s="56">
        <v>2324129637999670</v>
      </c>
      <c r="G48" s="53" t="s">
        <v>430</v>
      </c>
      <c r="H48">
        <v>5055</v>
      </c>
      <c r="I48" s="53" t="s">
        <v>249</v>
      </c>
      <c r="J48" s="56">
        <v>1</v>
      </c>
      <c r="K48" t="s">
        <v>253</v>
      </c>
      <c r="M48" t="s">
        <v>245</v>
      </c>
      <c r="N48" t="s">
        <v>1379</v>
      </c>
      <c r="O48" t="s">
        <v>865</v>
      </c>
      <c r="P48">
        <v>1628</v>
      </c>
      <c r="Q48" t="s">
        <v>249</v>
      </c>
      <c r="R48">
        <f t="shared" ca="1" si="0"/>
        <v>7805</v>
      </c>
      <c r="S48" t="s">
        <v>249</v>
      </c>
      <c r="T48">
        <v>1</v>
      </c>
      <c r="U48" t="s">
        <v>249</v>
      </c>
      <c r="V48">
        <v>5055</v>
      </c>
      <c r="W48" t="s">
        <v>253</v>
      </c>
      <c r="Y48" t="s">
        <v>245</v>
      </c>
      <c r="Z48" t="s">
        <v>1380</v>
      </c>
      <c r="AA48" t="s">
        <v>865</v>
      </c>
      <c r="AB48">
        <v>1628</v>
      </c>
      <c r="AC48" t="s">
        <v>251</v>
      </c>
      <c r="AD48" s="64">
        <v>42248.020104976851</v>
      </c>
      <c r="AE48" s="53" t="s">
        <v>430</v>
      </c>
      <c r="AF48">
        <f t="shared" ca="1" si="1"/>
        <v>60243</v>
      </c>
      <c r="AG48" t="s">
        <v>251</v>
      </c>
      <c r="AH48" s="56">
        <v>2324129637999670</v>
      </c>
      <c r="AI48" s="53" t="s">
        <v>432</v>
      </c>
      <c r="AK48" t="s">
        <v>245</v>
      </c>
      <c r="AL48" t="s">
        <v>1489</v>
      </c>
      <c r="AM48" t="s">
        <v>865</v>
      </c>
      <c r="AN48">
        <v>7824</v>
      </c>
      <c r="AO48" t="s">
        <v>251</v>
      </c>
      <c r="AP48" t="s">
        <v>1493</v>
      </c>
      <c r="AQ48" s="53" t="s">
        <v>430</v>
      </c>
      <c r="AR48">
        <f t="shared" ca="1" si="2"/>
        <v>158</v>
      </c>
      <c r="AS48" t="s">
        <v>249</v>
      </c>
      <c r="AT48">
        <v>5055</v>
      </c>
      <c r="AU48" t="s">
        <v>253</v>
      </c>
    </row>
    <row r="49" spans="1:47" x14ac:dyDescent="0.25">
      <c r="A49" t="s">
        <v>245</v>
      </c>
      <c r="B49" t="s">
        <v>1378</v>
      </c>
      <c r="C49" t="s">
        <v>987</v>
      </c>
      <c r="D49" s="64">
        <v>42197.941563368055</v>
      </c>
      <c r="E49" s="53" t="s">
        <v>431</v>
      </c>
      <c r="F49" s="56">
        <v>2324129630608890</v>
      </c>
      <c r="G49" s="53" t="s">
        <v>430</v>
      </c>
      <c r="H49" s="54">
        <v>5058</v>
      </c>
      <c r="I49" s="53" t="s">
        <v>249</v>
      </c>
      <c r="J49" s="56">
        <v>1</v>
      </c>
      <c r="K49" t="s">
        <v>253</v>
      </c>
      <c r="M49" t="s">
        <v>245</v>
      </c>
      <c r="N49" t="s">
        <v>1379</v>
      </c>
      <c r="O49" t="s">
        <v>865</v>
      </c>
      <c r="P49">
        <v>1639</v>
      </c>
      <c r="Q49" t="s">
        <v>249</v>
      </c>
      <c r="R49">
        <f t="shared" ca="1" si="0"/>
        <v>7781</v>
      </c>
      <c r="S49" t="s">
        <v>249</v>
      </c>
      <c r="T49">
        <v>0</v>
      </c>
      <c r="U49" t="s">
        <v>249</v>
      </c>
      <c r="V49" s="54">
        <v>5058</v>
      </c>
      <c r="W49" t="s">
        <v>253</v>
      </c>
      <c r="Y49" t="s">
        <v>245</v>
      </c>
      <c r="Z49" t="s">
        <v>1380</v>
      </c>
      <c r="AA49" t="s">
        <v>865</v>
      </c>
      <c r="AB49">
        <v>1639</v>
      </c>
      <c r="AC49" t="s">
        <v>251</v>
      </c>
      <c r="AD49" s="64">
        <v>42197.941563368055</v>
      </c>
      <c r="AE49" s="53" t="s">
        <v>430</v>
      </c>
      <c r="AF49">
        <f t="shared" ca="1" si="1"/>
        <v>32625</v>
      </c>
      <c r="AG49" t="s">
        <v>251</v>
      </c>
      <c r="AH49" s="56">
        <v>2324129630608890</v>
      </c>
      <c r="AI49" s="53" t="s">
        <v>432</v>
      </c>
      <c r="AK49" t="s">
        <v>245</v>
      </c>
      <c r="AL49" t="s">
        <v>1489</v>
      </c>
      <c r="AM49" t="s">
        <v>865</v>
      </c>
      <c r="AN49">
        <v>7825</v>
      </c>
      <c r="AO49" t="s">
        <v>251</v>
      </c>
      <c r="AP49" t="s">
        <v>1494</v>
      </c>
      <c r="AQ49" s="53" t="s">
        <v>430</v>
      </c>
      <c r="AR49">
        <f t="shared" ca="1" si="2"/>
        <v>116</v>
      </c>
      <c r="AS49" t="s">
        <v>249</v>
      </c>
      <c r="AT49" s="54">
        <v>5058</v>
      </c>
      <c r="AU49" t="s">
        <v>253</v>
      </c>
    </row>
    <row r="50" spans="1:47" x14ac:dyDescent="0.25">
      <c r="A50" t="s">
        <v>245</v>
      </c>
      <c r="B50" t="s">
        <v>1378</v>
      </c>
      <c r="C50" t="s">
        <v>987</v>
      </c>
      <c r="D50" s="64">
        <v>42147.863021759258</v>
      </c>
      <c r="E50" s="53" t="s">
        <v>431</v>
      </c>
      <c r="F50" s="56">
        <v>2324129623218110</v>
      </c>
      <c r="G50" s="53" t="s">
        <v>430</v>
      </c>
      <c r="H50">
        <v>5061</v>
      </c>
      <c r="I50" s="53" t="s">
        <v>249</v>
      </c>
      <c r="J50" s="56">
        <v>1</v>
      </c>
      <c r="K50" t="s">
        <v>253</v>
      </c>
      <c r="M50" t="s">
        <v>245</v>
      </c>
      <c r="N50" t="s">
        <v>1379</v>
      </c>
      <c r="O50" t="s">
        <v>865</v>
      </c>
      <c r="P50">
        <v>1650</v>
      </c>
      <c r="Q50" t="s">
        <v>249</v>
      </c>
      <c r="R50">
        <f t="shared" ca="1" si="0"/>
        <v>7809</v>
      </c>
      <c r="S50" t="s">
        <v>249</v>
      </c>
      <c r="T50">
        <v>1</v>
      </c>
      <c r="U50" t="s">
        <v>249</v>
      </c>
      <c r="V50">
        <v>5061</v>
      </c>
      <c r="W50" t="s">
        <v>253</v>
      </c>
      <c r="Y50" t="s">
        <v>245</v>
      </c>
      <c r="Z50" t="s">
        <v>1380</v>
      </c>
      <c r="AA50" t="s">
        <v>865</v>
      </c>
      <c r="AB50">
        <v>1650</v>
      </c>
      <c r="AC50" t="s">
        <v>251</v>
      </c>
      <c r="AD50" s="64">
        <v>42147.863021759258</v>
      </c>
      <c r="AE50" s="53" t="s">
        <v>430</v>
      </c>
      <c r="AF50">
        <f t="shared" ca="1" si="1"/>
        <v>48504</v>
      </c>
      <c r="AG50" t="s">
        <v>251</v>
      </c>
      <c r="AH50" s="56">
        <v>2324129623218110</v>
      </c>
      <c r="AI50" s="53" t="s">
        <v>432</v>
      </c>
      <c r="AK50" t="s">
        <v>245</v>
      </c>
      <c r="AL50" t="s">
        <v>1489</v>
      </c>
      <c r="AM50" t="s">
        <v>865</v>
      </c>
      <c r="AN50">
        <v>7826</v>
      </c>
      <c r="AO50" t="s">
        <v>251</v>
      </c>
      <c r="AP50" t="s">
        <v>1493</v>
      </c>
      <c r="AQ50" s="53" t="s">
        <v>430</v>
      </c>
      <c r="AR50">
        <f t="shared" ca="1" si="2"/>
        <v>199</v>
      </c>
      <c r="AS50" t="s">
        <v>249</v>
      </c>
      <c r="AT50">
        <v>5061</v>
      </c>
      <c r="AU50" t="s">
        <v>253</v>
      </c>
    </row>
    <row r="51" spans="1:47" x14ac:dyDescent="0.25">
      <c r="A51" t="s">
        <v>245</v>
      </c>
      <c r="B51" t="s">
        <v>1378</v>
      </c>
      <c r="C51" t="s">
        <v>987</v>
      </c>
      <c r="D51" s="64">
        <v>42097.784480150462</v>
      </c>
      <c r="E51" s="53" t="s">
        <v>431</v>
      </c>
      <c r="F51" s="56">
        <v>2324129615827330</v>
      </c>
      <c r="G51" s="53" t="s">
        <v>430</v>
      </c>
      <c r="H51" s="54">
        <v>5064</v>
      </c>
      <c r="I51" s="53" t="s">
        <v>249</v>
      </c>
      <c r="J51" s="56">
        <v>0</v>
      </c>
      <c r="K51" t="s">
        <v>253</v>
      </c>
      <c r="M51" t="s">
        <v>245</v>
      </c>
      <c r="N51" t="s">
        <v>1379</v>
      </c>
      <c r="O51" t="s">
        <v>865</v>
      </c>
      <c r="P51">
        <v>1661</v>
      </c>
      <c r="Q51" t="s">
        <v>249</v>
      </c>
      <c r="R51">
        <f t="shared" ca="1" si="0"/>
        <v>7781</v>
      </c>
      <c r="S51" t="s">
        <v>249</v>
      </c>
      <c r="T51">
        <v>0</v>
      </c>
      <c r="U51" t="s">
        <v>249</v>
      </c>
      <c r="V51" s="54">
        <v>5064</v>
      </c>
      <c r="W51" t="s">
        <v>253</v>
      </c>
      <c r="Y51" t="s">
        <v>245</v>
      </c>
      <c r="Z51" t="s">
        <v>1380</v>
      </c>
      <c r="AA51" t="s">
        <v>865</v>
      </c>
      <c r="AB51">
        <v>1661</v>
      </c>
      <c r="AC51" t="s">
        <v>251</v>
      </c>
      <c r="AD51" s="64">
        <v>42097.784480150462</v>
      </c>
      <c r="AE51" s="53" t="s">
        <v>430</v>
      </c>
      <c r="AF51">
        <f t="shared" ca="1" si="1"/>
        <v>88709</v>
      </c>
      <c r="AG51" t="s">
        <v>251</v>
      </c>
      <c r="AH51" s="56">
        <v>2324129615827330</v>
      </c>
      <c r="AI51" s="53" t="s">
        <v>432</v>
      </c>
      <c r="AK51" t="s">
        <v>245</v>
      </c>
      <c r="AL51" t="s">
        <v>1489</v>
      </c>
      <c r="AM51" t="s">
        <v>865</v>
      </c>
      <c r="AN51">
        <v>7827</v>
      </c>
      <c r="AO51" t="s">
        <v>251</v>
      </c>
      <c r="AP51" t="s">
        <v>1494</v>
      </c>
      <c r="AQ51" s="53" t="s">
        <v>430</v>
      </c>
      <c r="AR51">
        <f t="shared" ca="1" si="2"/>
        <v>177</v>
      </c>
      <c r="AS51" t="s">
        <v>249</v>
      </c>
      <c r="AT51" s="54">
        <v>5064</v>
      </c>
      <c r="AU51" t="s">
        <v>253</v>
      </c>
    </row>
    <row r="52" spans="1:47" x14ac:dyDescent="0.25">
      <c r="A52" t="s">
        <v>245</v>
      </c>
      <c r="B52" t="s">
        <v>1378</v>
      </c>
      <c r="C52" t="s">
        <v>987</v>
      </c>
      <c r="D52" s="64">
        <v>42047.705938541665</v>
      </c>
      <c r="E52" s="53" t="s">
        <v>431</v>
      </c>
      <c r="F52" s="56">
        <v>2324129608436550</v>
      </c>
      <c r="G52" s="53" t="s">
        <v>430</v>
      </c>
      <c r="H52">
        <v>5067</v>
      </c>
      <c r="I52" s="53" t="s">
        <v>249</v>
      </c>
      <c r="J52" s="56">
        <v>1</v>
      </c>
      <c r="K52" t="s">
        <v>253</v>
      </c>
      <c r="M52" t="s">
        <v>245</v>
      </c>
      <c r="N52" t="s">
        <v>1379</v>
      </c>
      <c r="O52" t="s">
        <v>865</v>
      </c>
      <c r="P52">
        <v>1672</v>
      </c>
      <c r="Q52" t="s">
        <v>249</v>
      </c>
      <c r="R52">
        <f t="shared" ca="1" si="0"/>
        <v>7785</v>
      </c>
      <c r="S52" t="s">
        <v>249</v>
      </c>
      <c r="T52">
        <v>0</v>
      </c>
      <c r="U52" t="s">
        <v>249</v>
      </c>
      <c r="V52">
        <v>5067</v>
      </c>
      <c r="W52" t="s">
        <v>253</v>
      </c>
      <c r="Y52" t="s">
        <v>245</v>
      </c>
      <c r="Z52" t="s">
        <v>1380</v>
      </c>
      <c r="AA52" t="s">
        <v>865</v>
      </c>
      <c r="AB52">
        <v>1672</v>
      </c>
      <c r="AC52" t="s">
        <v>251</v>
      </c>
      <c r="AD52" s="64">
        <v>42047.705938541665</v>
      </c>
      <c r="AE52" s="53" t="s">
        <v>430</v>
      </c>
      <c r="AF52">
        <f t="shared" ca="1" si="1"/>
        <v>75771</v>
      </c>
      <c r="AG52" t="s">
        <v>251</v>
      </c>
      <c r="AH52" s="56">
        <v>2324129608436550</v>
      </c>
      <c r="AI52" s="53" t="s">
        <v>432</v>
      </c>
      <c r="AK52" t="s">
        <v>245</v>
      </c>
      <c r="AL52" t="s">
        <v>1489</v>
      </c>
      <c r="AM52" t="s">
        <v>865</v>
      </c>
      <c r="AN52">
        <v>7828</v>
      </c>
      <c r="AO52" t="s">
        <v>251</v>
      </c>
      <c r="AP52" t="s">
        <v>1493</v>
      </c>
      <c r="AQ52" s="53" t="s">
        <v>430</v>
      </c>
      <c r="AR52">
        <f t="shared" ca="1" si="2"/>
        <v>185</v>
      </c>
      <c r="AS52" t="s">
        <v>249</v>
      </c>
      <c r="AT52">
        <v>5067</v>
      </c>
      <c r="AU52" t="s">
        <v>253</v>
      </c>
    </row>
    <row r="53" spans="1:47" x14ac:dyDescent="0.25">
      <c r="A53" t="s">
        <v>245</v>
      </c>
      <c r="B53" t="s">
        <v>1378</v>
      </c>
      <c r="C53" t="s">
        <v>987</v>
      </c>
      <c r="D53" s="64">
        <v>41997.627396932869</v>
      </c>
      <c r="E53" s="53" t="s">
        <v>431</v>
      </c>
      <c r="F53" s="56">
        <v>2324129601045770</v>
      </c>
      <c r="G53" s="53" t="s">
        <v>430</v>
      </c>
      <c r="H53" s="54">
        <v>5070</v>
      </c>
      <c r="I53" s="53" t="s">
        <v>249</v>
      </c>
      <c r="J53" s="56">
        <v>1</v>
      </c>
      <c r="K53" t="s">
        <v>253</v>
      </c>
      <c r="M53" t="s">
        <v>245</v>
      </c>
      <c r="N53" t="s">
        <v>1379</v>
      </c>
      <c r="O53" t="s">
        <v>865</v>
      </c>
      <c r="P53">
        <v>1683</v>
      </c>
      <c r="Q53" t="s">
        <v>249</v>
      </c>
      <c r="R53">
        <f t="shared" ca="1" si="0"/>
        <v>7791</v>
      </c>
      <c r="S53" t="s">
        <v>249</v>
      </c>
      <c r="T53">
        <v>1</v>
      </c>
      <c r="U53" t="s">
        <v>249</v>
      </c>
      <c r="V53" s="54">
        <v>5070</v>
      </c>
      <c r="W53" t="s">
        <v>253</v>
      </c>
      <c r="Y53" t="s">
        <v>245</v>
      </c>
      <c r="Z53" t="s">
        <v>1380</v>
      </c>
      <c r="AA53" t="s">
        <v>865</v>
      </c>
      <c r="AB53">
        <v>1177</v>
      </c>
      <c r="AC53" t="s">
        <v>251</v>
      </c>
      <c r="AD53" s="64">
        <v>41997.627396932869</v>
      </c>
      <c r="AE53" s="53" t="s">
        <v>430</v>
      </c>
      <c r="AF53">
        <f t="shared" ca="1" si="1"/>
        <v>55624</v>
      </c>
      <c r="AG53" t="s">
        <v>251</v>
      </c>
      <c r="AH53" s="56">
        <v>2324129601045770</v>
      </c>
      <c r="AI53" s="53" t="s">
        <v>432</v>
      </c>
      <c r="AK53" t="s">
        <v>245</v>
      </c>
      <c r="AL53" t="s">
        <v>1489</v>
      </c>
      <c r="AM53" t="s">
        <v>865</v>
      </c>
      <c r="AN53">
        <v>7829</v>
      </c>
      <c r="AO53" t="s">
        <v>251</v>
      </c>
      <c r="AP53" t="s">
        <v>1494</v>
      </c>
      <c r="AQ53" s="53" t="s">
        <v>430</v>
      </c>
      <c r="AR53">
        <f t="shared" ca="1" si="2"/>
        <v>196</v>
      </c>
      <c r="AS53" t="s">
        <v>249</v>
      </c>
      <c r="AT53" s="54">
        <v>5070</v>
      </c>
      <c r="AU53" t="s">
        <v>253</v>
      </c>
    </row>
    <row r="54" spans="1:47" x14ac:dyDescent="0.25">
      <c r="A54" t="s">
        <v>245</v>
      </c>
      <c r="B54" t="s">
        <v>1378</v>
      </c>
      <c r="C54" t="s">
        <v>987</v>
      </c>
      <c r="D54" s="64">
        <v>41947.548855324072</v>
      </c>
      <c r="E54" s="53" t="s">
        <v>431</v>
      </c>
      <c r="F54" s="56">
        <v>2324129593654990</v>
      </c>
      <c r="G54" s="53" t="s">
        <v>430</v>
      </c>
      <c r="H54">
        <v>5073</v>
      </c>
      <c r="I54" s="53" t="s">
        <v>249</v>
      </c>
      <c r="J54" s="56">
        <v>1</v>
      </c>
      <c r="K54" t="s">
        <v>253</v>
      </c>
      <c r="M54" t="s">
        <v>245</v>
      </c>
      <c r="N54" t="s">
        <v>1379</v>
      </c>
      <c r="O54" t="s">
        <v>865</v>
      </c>
      <c r="P54">
        <v>1694</v>
      </c>
      <c r="Q54" t="s">
        <v>249</v>
      </c>
      <c r="R54">
        <f t="shared" ca="1" si="0"/>
        <v>7817</v>
      </c>
      <c r="S54" t="s">
        <v>249</v>
      </c>
      <c r="T54">
        <v>1</v>
      </c>
      <c r="U54" t="s">
        <v>249</v>
      </c>
      <c r="V54">
        <v>5073</v>
      </c>
      <c r="W54" t="s">
        <v>253</v>
      </c>
      <c r="Y54" t="s">
        <v>245</v>
      </c>
      <c r="Z54" t="s">
        <v>1380</v>
      </c>
      <c r="AA54" t="s">
        <v>865</v>
      </c>
      <c r="AB54">
        <v>1188</v>
      </c>
      <c r="AC54" t="s">
        <v>251</v>
      </c>
      <c r="AD54" s="64">
        <v>41947.548855324072</v>
      </c>
      <c r="AE54" s="53" t="s">
        <v>430</v>
      </c>
      <c r="AF54">
        <f t="shared" ca="1" si="1"/>
        <v>86054</v>
      </c>
      <c r="AG54" t="s">
        <v>251</v>
      </c>
      <c r="AH54" s="56">
        <v>2324129593654990</v>
      </c>
      <c r="AI54" s="53" t="s">
        <v>432</v>
      </c>
      <c r="AK54" t="s">
        <v>245</v>
      </c>
      <c r="AL54" t="s">
        <v>1489</v>
      </c>
      <c r="AM54" t="s">
        <v>865</v>
      </c>
      <c r="AN54">
        <v>7830</v>
      </c>
      <c r="AO54" t="s">
        <v>251</v>
      </c>
      <c r="AP54" t="s">
        <v>1493</v>
      </c>
      <c r="AQ54" s="53" t="s">
        <v>430</v>
      </c>
      <c r="AR54">
        <f t="shared" ca="1" si="2"/>
        <v>41</v>
      </c>
      <c r="AS54" t="s">
        <v>249</v>
      </c>
      <c r="AT54">
        <v>5073</v>
      </c>
      <c r="AU54" t="s">
        <v>253</v>
      </c>
    </row>
    <row r="55" spans="1:47" x14ac:dyDescent="0.25">
      <c r="A55" t="s">
        <v>245</v>
      </c>
      <c r="B55" t="s">
        <v>1378</v>
      </c>
      <c r="C55" t="s">
        <v>987</v>
      </c>
      <c r="D55" s="64">
        <v>41897.470313715276</v>
      </c>
      <c r="E55" s="53" t="s">
        <v>431</v>
      </c>
      <c r="F55" s="56">
        <v>2324129586264210</v>
      </c>
      <c r="G55" s="53" t="s">
        <v>430</v>
      </c>
      <c r="H55" s="54">
        <v>5076</v>
      </c>
      <c r="I55" s="53" t="s">
        <v>249</v>
      </c>
      <c r="J55" s="56">
        <v>1</v>
      </c>
      <c r="K55" t="s">
        <v>253</v>
      </c>
      <c r="M55" t="s">
        <v>245</v>
      </c>
      <c r="N55" t="s">
        <v>1379</v>
      </c>
      <c r="O55" t="s">
        <v>865</v>
      </c>
      <c r="P55">
        <v>1705</v>
      </c>
      <c r="Q55" t="s">
        <v>249</v>
      </c>
      <c r="R55">
        <f t="shared" ca="1" si="0"/>
        <v>7811</v>
      </c>
      <c r="S55" t="s">
        <v>249</v>
      </c>
      <c r="T55">
        <v>0</v>
      </c>
      <c r="U55" t="s">
        <v>249</v>
      </c>
      <c r="V55" s="54">
        <v>5076</v>
      </c>
      <c r="W55" t="s">
        <v>253</v>
      </c>
      <c r="Y55" t="s">
        <v>245</v>
      </c>
      <c r="Z55" t="s">
        <v>1380</v>
      </c>
      <c r="AA55" t="s">
        <v>865</v>
      </c>
      <c r="AB55">
        <v>1199</v>
      </c>
      <c r="AC55" t="s">
        <v>251</v>
      </c>
      <c r="AD55" s="64">
        <v>41897.470313715276</v>
      </c>
      <c r="AE55" s="53" t="s">
        <v>430</v>
      </c>
      <c r="AF55">
        <f t="shared" ca="1" si="1"/>
        <v>34562</v>
      </c>
      <c r="AG55" t="s">
        <v>251</v>
      </c>
      <c r="AH55" s="56">
        <v>2324129586264210</v>
      </c>
      <c r="AI55" s="53" t="s">
        <v>432</v>
      </c>
      <c r="AK55" t="s">
        <v>245</v>
      </c>
      <c r="AL55" t="s">
        <v>1489</v>
      </c>
      <c r="AM55" t="s">
        <v>865</v>
      </c>
      <c r="AN55">
        <v>7831</v>
      </c>
      <c r="AO55" t="s">
        <v>251</v>
      </c>
      <c r="AP55" t="s">
        <v>1494</v>
      </c>
      <c r="AQ55" s="53" t="s">
        <v>430</v>
      </c>
      <c r="AR55">
        <f t="shared" ca="1" si="2"/>
        <v>66</v>
      </c>
      <c r="AS55" t="s">
        <v>249</v>
      </c>
      <c r="AT55" s="54">
        <v>5076</v>
      </c>
      <c r="AU55" t="s">
        <v>253</v>
      </c>
    </row>
    <row r="56" spans="1:47" x14ac:dyDescent="0.25">
      <c r="A56" t="s">
        <v>245</v>
      </c>
      <c r="B56" t="s">
        <v>1378</v>
      </c>
      <c r="C56" t="s">
        <v>987</v>
      </c>
      <c r="D56" s="64">
        <v>41847.391772106479</v>
      </c>
      <c r="E56" s="53" t="s">
        <v>431</v>
      </c>
      <c r="F56" s="56">
        <v>2324129578873430</v>
      </c>
      <c r="G56" s="53" t="s">
        <v>430</v>
      </c>
      <c r="H56">
        <v>5079</v>
      </c>
      <c r="I56" s="53" t="s">
        <v>249</v>
      </c>
      <c r="J56" s="56">
        <v>1</v>
      </c>
      <c r="K56" t="s">
        <v>253</v>
      </c>
      <c r="M56" t="s">
        <v>245</v>
      </c>
      <c r="N56" t="s">
        <v>1379</v>
      </c>
      <c r="O56" t="s">
        <v>865</v>
      </c>
      <c r="P56">
        <v>1716</v>
      </c>
      <c r="Q56" t="s">
        <v>249</v>
      </c>
      <c r="R56">
        <f t="shared" ca="1" si="0"/>
        <v>7801</v>
      </c>
      <c r="S56" t="s">
        <v>249</v>
      </c>
      <c r="T56">
        <v>0</v>
      </c>
      <c r="U56" t="s">
        <v>249</v>
      </c>
      <c r="V56">
        <v>5079</v>
      </c>
      <c r="W56" t="s">
        <v>253</v>
      </c>
      <c r="Y56" t="s">
        <v>245</v>
      </c>
      <c r="Z56" t="s">
        <v>1380</v>
      </c>
      <c r="AA56" t="s">
        <v>865</v>
      </c>
      <c r="AB56">
        <v>1210</v>
      </c>
      <c r="AC56" t="s">
        <v>251</v>
      </c>
      <c r="AD56" s="64">
        <v>41847.391772106479</v>
      </c>
      <c r="AE56" s="53" t="s">
        <v>430</v>
      </c>
      <c r="AF56">
        <f t="shared" ca="1" si="1"/>
        <v>89582</v>
      </c>
      <c r="AG56" t="s">
        <v>251</v>
      </c>
      <c r="AH56" s="56">
        <v>2324129578873430</v>
      </c>
      <c r="AI56" s="53" t="s">
        <v>432</v>
      </c>
      <c r="AK56" t="s">
        <v>245</v>
      </c>
      <c r="AL56" t="s">
        <v>1489</v>
      </c>
      <c r="AM56" t="s">
        <v>865</v>
      </c>
      <c r="AN56">
        <v>7832</v>
      </c>
      <c r="AO56" t="s">
        <v>251</v>
      </c>
      <c r="AP56" t="s">
        <v>1493</v>
      </c>
      <c r="AQ56" s="53" t="s">
        <v>430</v>
      </c>
      <c r="AR56">
        <f t="shared" ca="1" si="2"/>
        <v>105</v>
      </c>
      <c r="AS56" t="s">
        <v>249</v>
      </c>
      <c r="AT56">
        <v>5079</v>
      </c>
      <c r="AU56" t="s">
        <v>253</v>
      </c>
    </row>
    <row r="57" spans="1:47" x14ac:dyDescent="0.25">
      <c r="A57" t="s">
        <v>245</v>
      </c>
      <c r="B57" t="s">
        <v>1378</v>
      </c>
      <c r="C57" t="s">
        <v>987</v>
      </c>
      <c r="D57" s="64">
        <v>41797.313230497683</v>
      </c>
      <c r="E57" s="53" t="s">
        <v>431</v>
      </c>
      <c r="F57" s="56">
        <v>2324129571482650</v>
      </c>
      <c r="G57" s="53" t="s">
        <v>430</v>
      </c>
      <c r="H57" s="54">
        <v>5082</v>
      </c>
      <c r="I57" s="53" t="s">
        <v>249</v>
      </c>
      <c r="J57" s="56">
        <v>1</v>
      </c>
      <c r="K57" t="s">
        <v>253</v>
      </c>
      <c r="M57" t="s">
        <v>245</v>
      </c>
      <c r="N57" t="s">
        <v>1379</v>
      </c>
      <c r="O57" t="s">
        <v>865</v>
      </c>
      <c r="P57">
        <v>1727</v>
      </c>
      <c r="Q57" t="s">
        <v>249</v>
      </c>
      <c r="R57">
        <f t="shared" ca="1" si="0"/>
        <v>7796</v>
      </c>
      <c r="S57" t="s">
        <v>249</v>
      </c>
      <c r="T57">
        <v>0</v>
      </c>
      <c r="U57" t="s">
        <v>249</v>
      </c>
      <c r="V57" s="54">
        <v>5082</v>
      </c>
      <c r="W57" t="s">
        <v>253</v>
      </c>
      <c r="Y57" t="s">
        <v>245</v>
      </c>
      <c r="Z57" t="s">
        <v>1380</v>
      </c>
      <c r="AA57" t="s">
        <v>865</v>
      </c>
      <c r="AB57">
        <v>1221</v>
      </c>
      <c r="AC57" t="s">
        <v>251</v>
      </c>
      <c r="AD57" s="64">
        <v>41797.313230497683</v>
      </c>
      <c r="AE57" s="53" t="s">
        <v>430</v>
      </c>
      <c r="AF57">
        <f t="shared" ca="1" si="1"/>
        <v>77808</v>
      </c>
      <c r="AG57" t="s">
        <v>251</v>
      </c>
      <c r="AH57" s="56">
        <v>2324129571482650</v>
      </c>
      <c r="AI57" s="53" t="s">
        <v>432</v>
      </c>
      <c r="AK57" t="s">
        <v>245</v>
      </c>
      <c r="AL57" t="s">
        <v>1489</v>
      </c>
      <c r="AM57" t="s">
        <v>865</v>
      </c>
      <c r="AN57">
        <v>7833</v>
      </c>
      <c r="AO57" t="s">
        <v>251</v>
      </c>
      <c r="AP57" t="s">
        <v>1494</v>
      </c>
      <c r="AQ57" s="53" t="s">
        <v>430</v>
      </c>
      <c r="AR57">
        <f t="shared" ca="1" si="2"/>
        <v>71</v>
      </c>
      <c r="AS57" t="s">
        <v>249</v>
      </c>
      <c r="AT57" s="54">
        <v>5082</v>
      </c>
      <c r="AU57" t="s">
        <v>253</v>
      </c>
    </row>
    <row r="58" spans="1:47" x14ac:dyDescent="0.25">
      <c r="A58" t="s">
        <v>245</v>
      </c>
      <c r="B58" t="s">
        <v>1378</v>
      </c>
      <c r="C58" t="s">
        <v>987</v>
      </c>
      <c r="D58" s="64">
        <v>41747.234688888886</v>
      </c>
      <c r="E58" s="53" t="s">
        <v>431</v>
      </c>
      <c r="F58" s="56">
        <v>2324129564091870</v>
      </c>
      <c r="G58" s="53" t="s">
        <v>430</v>
      </c>
      <c r="H58">
        <v>5085</v>
      </c>
      <c r="I58" s="53" t="s">
        <v>249</v>
      </c>
      <c r="J58" s="56">
        <v>1</v>
      </c>
      <c r="K58" t="s">
        <v>253</v>
      </c>
      <c r="M58" t="s">
        <v>245</v>
      </c>
      <c r="N58" t="s">
        <v>1379</v>
      </c>
      <c r="O58" t="s">
        <v>865</v>
      </c>
      <c r="P58">
        <v>1738</v>
      </c>
      <c r="Q58" t="s">
        <v>249</v>
      </c>
      <c r="R58">
        <f t="shared" ca="1" si="0"/>
        <v>7806</v>
      </c>
      <c r="S58" t="s">
        <v>249</v>
      </c>
      <c r="T58">
        <v>0</v>
      </c>
      <c r="U58" t="s">
        <v>249</v>
      </c>
      <c r="V58">
        <v>5085</v>
      </c>
      <c r="W58" t="s">
        <v>253</v>
      </c>
      <c r="Y58" t="s">
        <v>245</v>
      </c>
      <c r="Z58" t="s">
        <v>1380</v>
      </c>
      <c r="AA58" t="s">
        <v>865</v>
      </c>
      <c r="AB58">
        <v>1232</v>
      </c>
      <c r="AC58" t="s">
        <v>251</v>
      </c>
      <c r="AD58" s="64">
        <v>41747.234688888886</v>
      </c>
      <c r="AE58" s="53" t="s">
        <v>430</v>
      </c>
      <c r="AF58">
        <f t="shared" ca="1" si="1"/>
        <v>80433</v>
      </c>
      <c r="AG58" t="s">
        <v>251</v>
      </c>
      <c r="AH58" s="56">
        <v>2324129564091870</v>
      </c>
      <c r="AI58" s="53" t="s">
        <v>432</v>
      </c>
      <c r="AK58" t="s">
        <v>245</v>
      </c>
      <c r="AL58" t="s">
        <v>1489</v>
      </c>
      <c r="AM58" t="s">
        <v>865</v>
      </c>
      <c r="AN58">
        <v>7834</v>
      </c>
      <c r="AO58" t="s">
        <v>251</v>
      </c>
      <c r="AP58" t="s">
        <v>1493</v>
      </c>
      <c r="AQ58" s="53" t="s">
        <v>430</v>
      </c>
      <c r="AR58">
        <f t="shared" ca="1" si="2"/>
        <v>65</v>
      </c>
      <c r="AS58" t="s">
        <v>249</v>
      </c>
      <c r="AT58">
        <v>5085</v>
      </c>
      <c r="AU58" t="s">
        <v>253</v>
      </c>
    </row>
    <row r="59" spans="1:47" x14ac:dyDescent="0.25">
      <c r="A59" t="s">
        <v>245</v>
      </c>
      <c r="B59" t="s">
        <v>1378</v>
      </c>
      <c r="C59" t="s">
        <v>987</v>
      </c>
      <c r="D59" s="64">
        <v>41697.156147280089</v>
      </c>
      <c r="E59" s="53" t="s">
        <v>431</v>
      </c>
      <c r="F59" s="56">
        <v>4424207808484790</v>
      </c>
      <c r="G59" s="53" t="s">
        <v>430</v>
      </c>
      <c r="H59" s="54">
        <v>5088</v>
      </c>
      <c r="I59" s="53" t="s">
        <v>249</v>
      </c>
      <c r="J59" s="56">
        <v>1</v>
      </c>
      <c r="K59" t="s">
        <v>253</v>
      </c>
      <c r="M59" t="s">
        <v>245</v>
      </c>
      <c r="N59" t="s">
        <v>1379</v>
      </c>
      <c r="O59" t="s">
        <v>865</v>
      </c>
      <c r="P59">
        <v>1749</v>
      </c>
      <c r="Q59" t="s">
        <v>249</v>
      </c>
      <c r="R59">
        <f t="shared" ca="1" si="0"/>
        <v>7778</v>
      </c>
      <c r="S59" t="s">
        <v>249</v>
      </c>
      <c r="T59">
        <v>1</v>
      </c>
      <c r="U59" t="s">
        <v>249</v>
      </c>
      <c r="V59" s="54">
        <v>5088</v>
      </c>
      <c r="W59" t="s">
        <v>253</v>
      </c>
      <c r="Y59" t="s">
        <v>245</v>
      </c>
      <c r="Z59" t="s">
        <v>1380</v>
      </c>
      <c r="AA59" t="s">
        <v>865</v>
      </c>
      <c r="AB59">
        <v>1243</v>
      </c>
      <c r="AC59" t="s">
        <v>251</v>
      </c>
      <c r="AD59" s="64">
        <v>41697.156147280089</v>
      </c>
      <c r="AE59" s="53" t="s">
        <v>430</v>
      </c>
      <c r="AF59">
        <f t="shared" ca="1" si="1"/>
        <v>47137</v>
      </c>
      <c r="AG59" t="s">
        <v>251</v>
      </c>
      <c r="AH59" s="56">
        <v>4424207808484790</v>
      </c>
      <c r="AI59" s="53" t="s">
        <v>432</v>
      </c>
      <c r="AK59" t="s">
        <v>245</v>
      </c>
      <c r="AL59" t="s">
        <v>1489</v>
      </c>
      <c r="AM59" t="s">
        <v>865</v>
      </c>
      <c r="AN59">
        <v>7835</v>
      </c>
      <c r="AO59" t="s">
        <v>251</v>
      </c>
      <c r="AP59" t="s">
        <v>1494</v>
      </c>
      <c r="AQ59" s="53" t="s">
        <v>430</v>
      </c>
      <c r="AR59">
        <f t="shared" ca="1" si="2"/>
        <v>147</v>
      </c>
      <c r="AS59" t="s">
        <v>249</v>
      </c>
      <c r="AT59" s="54">
        <v>5088</v>
      </c>
      <c r="AU59" t="s">
        <v>253</v>
      </c>
    </row>
    <row r="60" spans="1:47" x14ac:dyDescent="0.25">
      <c r="A60" t="s">
        <v>245</v>
      </c>
      <c r="B60" t="s">
        <v>1378</v>
      </c>
      <c r="C60" t="s">
        <v>987</v>
      </c>
      <c r="D60" s="64">
        <v>41647.077605671293</v>
      </c>
      <c r="E60" s="53" t="s">
        <v>431</v>
      </c>
      <c r="F60" s="56">
        <v>4424208631094010</v>
      </c>
      <c r="G60" s="53" t="s">
        <v>430</v>
      </c>
      <c r="H60">
        <v>5091</v>
      </c>
      <c r="I60" s="53" t="s">
        <v>249</v>
      </c>
      <c r="J60" s="56">
        <v>1</v>
      </c>
      <c r="K60" t="s">
        <v>253</v>
      </c>
      <c r="M60" t="s">
        <v>245</v>
      </c>
      <c r="N60" t="s">
        <v>1379</v>
      </c>
      <c r="O60" t="s">
        <v>865</v>
      </c>
      <c r="P60">
        <v>1760</v>
      </c>
      <c r="Q60" t="s">
        <v>249</v>
      </c>
      <c r="R60">
        <f t="shared" ca="1" si="0"/>
        <v>7789</v>
      </c>
      <c r="S60" t="s">
        <v>249</v>
      </c>
      <c r="T60">
        <v>0</v>
      </c>
      <c r="U60" t="s">
        <v>249</v>
      </c>
      <c r="V60">
        <v>5091</v>
      </c>
      <c r="W60" t="s">
        <v>253</v>
      </c>
      <c r="Y60" t="s">
        <v>245</v>
      </c>
      <c r="Z60" t="s">
        <v>1380</v>
      </c>
      <c r="AA60" t="s">
        <v>865</v>
      </c>
      <c r="AB60">
        <v>1254</v>
      </c>
      <c r="AC60" t="s">
        <v>251</v>
      </c>
      <c r="AD60" s="64">
        <v>41647.077605671293</v>
      </c>
      <c r="AE60" s="53" t="s">
        <v>430</v>
      </c>
      <c r="AF60">
        <f t="shared" ca="1" si="1"/>
        <v>83900</v>
      </c>
      <c r="AG60" t="s">
        <v>251</v>
      </c>
      <c r="AH60" s="56">
        <v>4424208631094010</v>
      </c>
      <c r="AI60" s="53" t="s">
        <v>432</v>
      </c>
      <c r="AK60" t="s">
        <v>245</v>
      </c>
      <c r="AL60" t="s">
        <v>1489</v>
      </c>
      <c r="AM60" t="s">
        <v>865</v>
      </c>
      <c r="AN60">
        <v>7836</v>
      </c>
      <c r="AO60" t="s">
        <v>251</v>
      </c>
      <c r="AP60" t="s">
        <v>1493</v>
      </c>
      <c r="AQ60" s="53" t="s">
        <v>430</v>
      </c>
      <c r="AR60">
        <f t="shared" ca="1" si="2"/>
        <v>115</v>
      </c>
      <c r="AS60" t="s">
        <v>249</v>
      </c>
      <c r="AT60">
        <v>5091</v>
      </c>
      <c r="AU60" t="s">
        <v>253</v>
      </c>
    </row>
    <row r="61" spans="1:47" x14ac:dyDescent="0.25">
      <c r="A61" t="s">
        <v>245</v>
      </c>
      <c r="B61" t="s">
        <v>1378</v>
      </c>
      <c r="C61" t="s">
        <v>987</v>
      </c>
      <c r="D61" s="64">
        <v>41596.999064062496</v>
      </c>
      <c r="E61" s="53" t="s">
        <v>431</v>
      </c>
      <c r="F61" s="56">
        <v>4424209453703230</v>
      </c>
      <c r="G61" s="53" t="s">
        <v>430</v>
      </c>
      <c r="H61" s="54">
        <v>5094</v>
      </c>
      <c r="I61" s="53" t="s">
        <v>249</v>
      </c>
      <c r="J61" s="56">
        <v>1</v>
      </c>
      <c r="K61" t="s">
        <v>253</v>
      </c>
      <c r="M61" t="s">
        <v>245</v>
      </c>
      <c r="N61" t="s">
        <v>1379</v>
      </c>
      <c r="O61" t="s">
        <v>865</v>
      </c>
      <c r="P61">
        <v>1771</v>
      </c>
      <c r="Q61" t="s">
        <v>249</v>
      </c>
      <c r="R61">
        <f t="shared" ca="1" si="0"/>
        <v>7806</v>
      </c>
      <c r="S61" t="s">
        <v>249</v>
      </c>
      <c r="T61">
        <v>0</v>
      </c>
      <c r="U61" t="s">
        <v>249</v>
      </c>
      <c r="V61" s="54">
        <v>5094</v>
      </c>
      <c r="W61" t="s">
        <v>253</v>
      </c>
      <c r="Y61" t="s">
        <v>245</v>
      </c>
      <c r="Z61" t="s">
        <v>1380</v>
      </c>
      <c r="AA61" t="s">
        <v>865</v>
      </c>
      <c r="AB61">
        <v>1265</v>
      </c>
      <c r="AC61" t="s">
        <v>251</v>
      </c>
      <c r="AD61" s="64">
        <v>41596.999064062496</v>
      </c>
      <c r="AE61" s="53" t="s">
        <v>430</v>
      </c>
      <c r="AF61">
        <f t="shared" ca="1" si="1"/>
        <v>58110</v>
      </c>
      <c r="AG61" t="s">
        <v>251</v>
      </c>
      <c r="AH61" s="56">
        <v>4424209453703230</v>
      </c>
      <c r="AI61" s="53" t="s">
        <v>432</v>
      </c>
      <c r="AK61" t="s">
        <v>245</v>
      </c>
      <c r="AL61" t="s">
        <v>1489</v>
      </c>
      <c r="AM61" t="s">
        <v>865</v>
      </c>
      <c r="AN61">
        <v>7837</v>
      </c>
      <c r="AO61" t="s">
        <v>251</v>
      </c>
      <c r="AP61" t="s">
        <v>1494</v>
      </c>
      <c r="AQ61" s="53" t="s">
        <v>430</v>
      </c>
      <c r="AR61">
        <f t="shared" ca="1" si="2"/>
        <v>84</v>
      </c>
      <c r="AS61" t="s">
        <v>249</v>
      </c>
      <c r="AT61" s="54">
        <v>5094</v>
      </c>
      <c r="AU61" t="s">
        <v>253</v>
      </c>
    </row>
    <row r="62" spans="1:47" x14ac:dyDescent="0.25">
      <c r="A62" t="s">
        <v>245</v>
      </c>
      <c r="B62" t="s">
        <v>1378</v>
      </c>
      <c r="C62" t="s">
        <v>987</v>
      </c>
      <c r="D62" s="64">
        <v>41546.920522453707</v>
      </c>
      <c r="E62" s="53" t="s">
        <v>431</v>
      </c>
      <c r="F62" s="56">
        <v>4424210276312450</v>
      </c>
      <c r="G62" s="53" t="s">
        <v>430</v>
      </c>
      <c r="H62">
        <v>5097</v>
      </c>
      <c r="I62" s="53" t="s">
        <v>249</v>
      </c>
      <c r="J62" s="56">
        <v>1</v>
      </c>
      <c r="K62" t="s">
        <v>253</v>
      </c>
      <c r="M62" t="s">
        <v>245</v>
      </c>
      <c r="N62" t="s">
        <v>1379</v>
      </c>
      <c r="O62" t="s">
        <v>865</v>
      </c>
      <c r="P62">
        <v>1782</v>
      </c>
      <c r="Q62" t="s">
        <v>249</v>
      </c>
      <c r="R62">
        <f t="shared" ca="1" si="0"/>
        <v>7789</v>
      </c>
      <c r="S62" t="s">
        <v>249</v>
      </c>
      <c r="T62">
        <v>1</v>
      </c>
      <c r="U62" t="s">
        <v>249</v>
      </c>
      <c r="V62">
        <v>5097</v>
      </c>
      <c r="W62" t="s">
        <v>253</v>
      </c>
      <c r="Y62" t="s">
        <v>245</v>
      </c>
      <c r="Z62" t="s">
        <v>1380</v>
      </c>
      <c r="AA62" t="s">
        <v>865</v>
      </c>
      <c r="AB62">
        <v>1782</v>
      </c>
      <c r="AC62" t="s">
        <v>251</v>
      </c>
      <c r="AD62" s="64">
        <v>41546.920522453707</v>
      </c>
      <c r="AE62" s="53" t="s">
        <v>430</v>
      </c>
      <c r="AF62">
        <f t="shared" ca="1" si="1"/>
        <v>94185</v>
      </c>
      <c r="AG62" t="s">
        <v>251</v>
      </c>
      <c r="AH62" s="56">
        <v>4424210276312450</v>
      </c>
      <c r="AI62" s="53" t="s">
        <v>432</v>
      </c>
      <c r="AK62" t="s">
        <v>245</v>
      </c>
      <c r="AL62" t="s">
        <v>1489</v>
      </c>
      <c r="AM62" t="s">
        <v>865</v>
      </c>
      <c r="AN62">
        <v>7838</v>
      </c>
      <c r="AO62" t="s">
        <v>251</v>
      </c>
      <c r="AP62" t="s">
        <v>1493</v>
      </c>
      <c r="AQ62" s="53" t="s">
        <v>430</v>
      </c>
      <c r="AR62">
        <f t="shared" ca="1" si="2"/>
        <v>119</v>
      </c>
      <c r="AS62" t="s">
        <v>249</v>
      </c>
      <c r="AT62">
        <v>5097</v>
      </c>
      <c r="AU62" t="s">
        <v>253</v>
      </c>
    </row>
    <row r="63" spans="1:47" x14ac:dyDescent="0.25">
      <c r="A63" t="s">
        <v>245</v>
      </c>
      <c r="B63" t="s">
        <v>1378</v>
      </c>
      <c r="C63" t="s">
        <v>987</v>
      </c>
      <c r="D63" s="64">
        <v>41496.841980844911</v>
      </c>
      <c r="E63" s="53" t="s">
        <v>431</v>
      </c>
      <c r="F63" s="56">
        <v>4424211098921670</v>
      </c>
      <c r="G63" s="53" t="s">
        <v>430</v>
      </c>
      <c r="H63" s="54">
        <v>5100</v>
      </c>
      <c r="I63" s="53" t="s">
        <v>249</v>
      </c>
      <c r="J63" s="56">
        <v>1</v>
      </c>
      <c r="K63" t="s">
        <v>253</v>
      </c>
      <c r="M63" t="s">
        <v>245</v>
      </c>
      <c r="N63" t="s">
        <v>1379</v>
      </c>
      <c r="O63" t="s">
        <v>865</v>
      </c>
      <c r="P63">
        <v>1793</v>
      </c>
      <c r="Q63" t="s">
        <v>249</v>
      </c>
      <c r="R63">
        <f t="shared" ca="1" si="0"/>
        <v>7782</v>
      </c>
      <c r="S63" t="s">
        <v>249</v>
      </c>
      <c r="T63">
        <v>0</v>
      </c>
      <c r="U63" t="s">
        <v>249</v>
      </c>
      <c r="V63" s="54">
        <v>5100</v>
      </c>
      <c r="W63" t="s">
        <v>253</v>
      </c>
      <c r="Y63" t="s">
        <v>245</v>
      </c>
      <c r="Z63" t="s">
        <v>1380</v>
      </c>
      <c r="AA63" t="s">
        <v>865</v>
      </c>
      <c r="AB63">
        <v>1793</v>
      </c>
      <c r="AC63" t="s">
        <v>251</v>
      </c>
      <c r="AD63" s="64">
        <v>41496.841980844911</v>
      </c>
      <c r="AE63" s="53" t="s">
        <v>430</v>
      </c>
      <c r="AF63">
        <f t="shared" ca="1" si="1"/>
        <v>95121</v>
      </c>
      <c r="AG63" t="s">
        <v>251</v>
      </c>
      <c r="AH63" s="56">
        <v>4424211098921670</v>
      </c>
      <c r="AI63" s="53" t="s">
        <v>432</v>
      </c>
      <c r="AK63" t="s">
        <v>245</v>
      </c>
      <c r="AL63" t="s">
        <v>1489</v>
      </c>
      <c r="AM63" t="s">
        <v>865</v>
      </c>
      <c r="AN63">
        <v>7839</v>
      </c>
      <c r="AO63" t="s">
        <v>251</v>
      </c>
      <c r="AP63" t="s">
        <v>1494</v>
      </c>
      <c r="AQ63" s="53" t="s">
        <v>430</v>
      </c>
      <c r="AR63">
        <f t="shared" ca="1" si="2"/>
        <v>46</v>
      </c>
      <c r="AS63" t="s">
        <v>249</v>
      </c>
      <c r="AT63" s="54">
        <v>5100</v>
      </c>
      <c r="AU63" t="s">
        <v>253</v>
      </c>
    </row>
    <row r="64" spans="1:47" x14ac:dyDescent="0.25">
      <c r="A64" t="s">
        <v>245</v>
      </c>
      <c r="B64" t="s">
        <v>1378</v>
      </c>
      <c r="C64" t="s">
        <v>987</v>
      </c>
      <c r="D64" s="64">
        <v>41446.763439236114</v>
      </c>
      <c r="E64" s="53" t="s">
        <v>431</v>
      </c>
      <c r="F64" s="56">
        <v>4424211921530890</v>
      </c>
      <c r="G64" s="53" t="s">
        <v>430</v>
      </c>
      <c r="H64">
        <v>5103</v>
      </c>
      <c r="I64" s="53" t="s">
        <v>249</v>
      </c>
      <c r="J64" s="56">
        <v>1</v>
      </c>
      <c r="K64" t="s">
        <v>253</v>
      </c>
      <c r="M64" t="s">
        <v>245</v>
      </c>
      <c r="N64" t="s">
        <v>1379</v>
      </c>
      <c r="O64" t="s">
        <v>865</v>
      </c>
      <c r="P64">
        <v>1804</v>
      </c>
      <c r="Q64" t="s">
        <v>249</v>
      </c>
      <c r="R64">
        <f t="shared" ca="1" si="0"/>
        <v>7788</v>
      </c>
      <c r="S64" t="s">
        <v>249</v>
      </c>
      <c r="T64">
        <v>0</v>
      </c>
      <c r="U64" t="s">
        <v>249</v>
      </c>
      <c r="V64">
        <v>5103</v>
      </c>
      <c r="W64" t="s">
        <v>253</v>
      </c>
      <c r="Y64" t="s">
        <v>245</v>
      </c>
      <c r="Z64" t="s">
        <v>1380</v>
      </c>
      <c r="AA64" t="s">
        <v>865</v>
      </c>
      <c r="AB64">
        <v>1804</v>
      </c>
      <c r="AC64" t="s">
        <v>251</v>
      </c>
      <c r="AD64" s="64">
        <v>41446.763439236114</v>
      </c>
      <c r="AE64" s="53" t="s">
        <v>430</v>
      </c>
      <c r="AF64">
        <f t="shared" ca="1" si="1"/>
        <v>35728</v>
      </c>
      <c r="AG64" t="s">
        <v>251</v>
      </c>
      <c r="AH64" s="56">
        <v>4424211921530890</v>
      </c>
      <c r="AI64" s="53" t="s">
        <v>432</v>
      </c>
      <c r="AK64" t="s">
        <v>245</v>
      </c>
      <c r="AL64" t="s">
        <v>1489</v>
      </c>
      <c r="AM64" t="s">
        <v>865</v>
      </c>
      <c r="AN64">
        <v>7840</v>
      </c>
      <c r="AO64" t="s">
        <v>251</v>
      </c>
      <c r="AP64" t="s">
        <v>1493</v>
      </c>
      <c r="AQ64" s="53" t="s">
        <v>430</v>
      </c>
      <c r="AR64">
        <f t="shared" ca="1" si="2"/>
        <v>188</v>
      </c>
      <c r="AS64" t="s">
        <v>249</v>
      </c>
      <c r="AT64">
        <v>5103</v>
      </c>
      <c r="AU64" t="s">
        <v>253</v>
      </c>
    </row>
    <row r="65" spans="1:47" x14ac:dyDescent="0.25">
      <c r="A65" t="s">
        <v>245</v>
      </c>
      <c r="B65" t="s">
        <v>1378</v>
      </c>
      <c r="C65" t="s">
        <v>987</v>
      </c>
      <c r="D65" s="64">
        <v>41396.684897627318</v>
      </c>
      <c r="E65" s="53" t="s">
        <v>431</v>
      </c>
      <c r="F65" s="56">
        <v>4424212744140110</v>
      </c>
      <c r="G65" s="53" t="s">
        <v>430</v>
      </c>
      <c r="H65" s="54">
        <v>5106</v>
      </c>
      <c r="I65" s="53" t="s">
        <v>249</v>
      </c>
      <c r="J65" s="56">
        <v>1</v>
      </c>
      <c r="K65" t="s">
        <v>253</v>
      </c>
      <c r="M65" t="s">
        <v>245</v>
      </c>
      <c r="N65" t="s">
        <v>1379</v>
      </c>
      <c r="O65" t="s">
        <v>865</v>
      </c>
      <c r="P65">
        <v>1815</v>
      </c>
      <c r="Q65" t="s">
        <v>249</v>
      </c>
      <c r="R65">
        <f t="shared" ca="1" si="0"/>
        <v>7794</v>
      </c>
      <c r="S65" t="s">
        <v>249</v>
      </c>
      <c r="T65">
        <v>0</v>
      </c>
      <c r="U65" t="s">
        <v>249</v>
      </c>
      <c r="V65" s="54">
        <v>5106</v>
      </c>
      <c r="W65" t="s">
        <v>253</v>
      </c>
      <c r="Y65" t="s">
        <v>245</v>
      </c>
      <c r="Z65" t="s">
        <v>1380</v>
      </c>
      <c r="AA65" t="s">
        <v>865</v>
      </c>
      <c r="AB65">
        <v>1815</v>
      </c>
      <c r="AC65" t="s">
        <v>251</v>
      </c>
      <c r="AD65" s="64">
        <v>41396.684897627318</v>
      </c>
      <c r="AE65" s="53" t="s">
        <v>430</v>
      </c>
      <c r="AF65">
        <f t="shared" ca="1" si="1"/>
        <v>89875</v>
      </c>
      <c r="AG65" t="s">
        <v>251</v>
      </c>
      <c r="AH65" s="56">
        <v>4424212744140110</v>
      </c>
      <c r="AI65" s="53" t="s">
        <v>432</v>
      </c>
      <c r="AK65" t="s">
        <v>245</v>
      </c>
      <c r="AL65" t="s">
        <v>1489</v>
      </c>
      <c r="AM65" t="s">
        <v>865</v>
      </c>
      <c r="AN65">
        <v>7841</v>
      </c>
      <c r="AO65" t="s">
        <v>251</v>
      </c>
      <c r="AP65" t="s">
        <v>1494</v>
      </c>
      <c r="AQ65" s="53" t="s">
        <v>430</v>
      </c>
      <c r="AR65">
        <f t="shared" ca="1" si="2"/>
        <v>192</v>
      </c>
      <c r="AS65" t="s">
        <v>249</v>
      </c>
      <c r="AT65" s="54">
        <v>5106</v>
      </c>
      <c r="AU65" t="s">
        <v>253</v>
      </c>
    </row>
    <row r="66" spans="1:47" x14ac:dyDescent="0.25">
      <c r="A66" t="s">
        <v>245</v>
      </c>
      <c r="B66" t="s">
        <v>1378</v>
      </c>
      <c r="C66" t="s">
        <v>987</v>
      </c>
      <c r="D66" s="64">
        <v>41346.606356018521</v>
      </c>
      <c r="E66" s="53" t="s">
        <v>431</v>
      </c>
      <c r="F66" s="56">
        <v>2324129504965630</v>
      </c>
      <c r="G66" s="53" t="s">
        <v>430</v>
      </c>
      <c r="H66">
        <v>5109</v>
      </c>
      <c r="I66" s="53" t="s">
        <v>249</v>
      </c>
      <c r="J66" s="56">
        <v>1</v>
      </c>
      <c r="K66" t="s">
        <v>253</v>
      </c>
      <c r="M66" t="s">
        <v>245</v>
      </c>
      <c r="N66" t="s">
        <v>1379</v>
      </c>
      <c r="O66" t="s">
        <v>865</v>
      </c>
      <c r="P66">
        <v>1826</v>
      </c>
      <c r="Q66" t="s">
        <v>249</v>
      </c>
      <c r="R66">
        <f t="shared" ref="R66:R129" ca="1" si="3">RANDBETWEEN(7777,7817)</f>
        <v>7807</v>
      </c>
      <c r="S66" t="s">
        <v>249</v>
      </c>
      <c r="T66">
        <v>1</v>
      </c>
      <c r="U66" t="s">
        <v>249</v>
      </c>
      <c r="V66">
        <v>5109</v>
      </c>
      <c r="W66" t="s">
        <v>253</v>
      </c>
      <c r="Y66" t="s">
        <v>245</v>
      </c>
      <c r="Z66" t="s">
        <v>1380</v>
      </c>
      <c r="AA66" t="s">
        <v>865</v>
      </c>
      <c r="AB66">
        <v>1826</v>
      </c>
      <c r="AC66" t="s">
        <v>251</v>
      </c>
      <c r="AD66" s="64">
        <v>41346.606356018521</v>
      </c>
      <c r="AE66" s="53" t="s">
        <v>430</v>
      </c>
      <c r="AF66">
        <f t="shared" ref="AF66:AF129" ca="1" si="4">RANDBETWEEN(10000,99999)</f>
        <v>55718</v>
      </c>
      <c r="AG66" t="s">
        <v>251</v>
      </c>
      <c r="AH66" s="56">
        <v>2324129504965630</v>
      </c>
      <c r="AI66" s="53" t="s">
        <v>432</v>
      </c>
      <c r="AK66" t="s">
        <v>245</v>
      </c>
      <c r="AL66" t="s">
        <v>1489</v>
      </c>
      <c r="AM66" t="s">
        <v>865</v>
      </c>
      <c r="AN66">
        <v>7842</v>
      </c>
      <c r="AO66" t="s">
        <v>251</v>
      </c>
      <c r="AP66" t="s">
        <v>1493</v>
      </c>
      <c r="AQ66" s="53" t="s">
        <v>430</v>
      </c>
      <c r="AR66">
        <f t="shared" ref="AR66:AR80" ca="1" si="5">RANDBETWEEN(40,200)</f>
        <v>197</v>
      </c>
      <c r="AS66" t="s">
        <v>249</v>
      </c>
      <c r="AT66">
        <v>5109</v>
      </c>
      <c r="AU66" t="s">
        <v>253</v>
      </c>
    </row>
    <row r="67" spans="1:47" x14ac:dyDescent="0.25">
      <c r="A67" t="s">
        <v>245</v>
      </c>
      <c r="B67" t="s">
        <v>1378</v>
      </c>
      <c r="C67" t="s">
        <v>987</v>
      </c>
      <c r="D67" s="64">
        <v>41296.527814409725</v>
      </c>
      <c r="E67" s="53" t="s">
        <v>431</v>
      </c>
      <c r="F67" s="56">
        <v>2324129497574850</v>
      </c>
      <c r="G67" s="53" t="s">
        <v>430</v>
      </c>
      <c r="H67" s="54">
        <v>5112</v>
      </c>
      <c r="I67" s="53" t="s">
        <v>249</v>
      </c>
      <c r="J67" s="56">
        <v>0</v>
      </c>
      <c r="K67" t="s">
        <v>253</v>
      </c>
      <c r="M67" t="s">
        <v>245</v>
      </c>
      <c r="N67" t="s">
        <v>1379</v>
      </c>
      <c r="O67" t="s">
        <v>865</v>
      </c>
      <c r="P67">
        <v>1837</v>
      </c>
      <c r="Q67" t="s">
        <v>249</v>
      </c>
      <c r="R67">
        <f t="shared" ca="1" si="3"/>
        <v>7811</v>
      </c>
      <c r="S67" t="s">
        <v>249</v>
      </c>
      <c r="T67">
        <v>0</v>
      </c>
      <c r="U67" t="s">
        <v>249</v>
      </c>
      <c r="V67" s="54">
        <v>5112</v>
      </c>
      <c r="W67" t="s">
        <v>253</v>
      </c>
      <c r="Y67" t="s">
        <v>245</v>
      </c>
      <c r="Z67" t="s">
        <v>1380</v>
      </c>
      <c r="AA67" t="s">
        <v>865</v>
      </c>
      <c r="AB67">
        <v>1837</v>
      </c>
      <c r="AC67" t="s">
        <v>251</v>
      </c>
      <c r="AD67" s="64">
        <v>41296.527814409725</v>
      </c>
      <c r="AE67" s="53" t="s">
        <v>430</v>
      </c>
      <c r="AF67">
        <f t="shared" ca="1" si="4"/>
        <v>20079</v>
      </c>
      <c r="AG67" t="s">
        <v>251</v>
      </c>
      <c r="AH67" s="56">
        <v>2324129497574850</v>
      </c>
      <c r="AI67" s="53" t="s">
        <v>432</v>
      </c>
      <c r="AK67" t="s">
        <v>245</v>
      </c>
      <c r="AL67" t="s">
        <v>1489</v>
      </c>
      <c r="AM67" t="s">
        <v>865</v>
      </c>
      <c r="AN67">
        <v>7843</v>
      </c>
      <c r="AO67" t="s">
        <v>251</v>
      </c>
      <c r="AP67" t="s">
        <v>1494</v>
      </c>
      <c r="AQ67" s="53" t="s">
        <v>430</v>
      </c>
      <c r="AR67">
        <f t="shared" ca="1" si="5"/>
        <v>176</v>
      </c>
      <c r="AS67" t="s">
        <v>249</v>
      </c>
      <c r="AT67" s="54">
        <v>5112</v>
      </c>
      <c r="AU67" t="s">
        <v>253</v>
      </c>
    </row>
    <row r="68" spans="1:47" x14ac:dyDescent="0.25">
      <c r="A68" t="s">
        <v>245</v>
      </c>
      <c r="B68" t="s">
        <v>1378</v>
      </c>
      <c r="C68" t="s">
        <v>987</v>
      </c>
      <c r="D68" s="64">
        <v>41246.449272800928</v>
      </c>
      <c r="E68" s="53" t="s">
        <v>431</v>
      </c>
      <c r="F68" s="56">
        <v>2324129490184070</v>
      </c>
      <c r="G68" s="53" t="s">
        <v>430</v>
      </c>
      <c r="H68">
        <v>5115</v>
      </c>
      <c r="I68" s="53" t="s">
        <v>249</v>
      </c>
      <c r="J68" s="56">
        <v>1</v>
      </c>
      <c r="K68" t="s">
        <v>253</v>
      </c>
      <c r="M68" t="s">
        <v>245</v>
      </c>
      <c r="N68" t="s">
        <v>1379</v>
      </c>
      <c r="O68" t="s">
        <v>865</v>
      </c>
      <c r="P68">
        <v>1848</v>
      </c>
      <c r="Q68" t="s">
        <v>249</v>
      </c>
      <c r="R68">
        <f t="shared" ca="1" si="3"/>
        <v>7789</v>
      </c>
      <c r="S68" t="s">
        <v>249</v>
      </c>
      <c r="T68">
        <v>0</v>
      </c>
      <c r="U68" t="s">
        <v>249</v>
      </c>
      <c r="V68">
        <v>5115</v>
      </c>
      <c r="W68" t="s">
        <v>253</v>
      </c>
      <c r="Y68" t="s">
        <v>245</v>
      </c>
      <c r="Z68" t="s">
        <v>1380</v>
      </c>
      <c r="AA68" t="s">
        <v>865</v>
      </c>
      <c r="AB68">
        <v>1848</v>
      </c>
      <c r="AC68" t="s">
        <v>251</v>
      </c>
      <c r="AD68" s="64">
        <v>41246.449272800928</v>
      </c>
      <c r="AE68" s="53" t="s">
        <v>430</v>
      </c>
      <c r="AF68">
        <f t="shared" ca="1" si="4"/>
        <v>60530</v>
      </c>
      <c r="AG68" t="s">
        <v>251</v>
      </c>
      <c r="AH68" s="56">
        <v>2324129490184070</v>
      </c>
      <c r="AI68" s="53" t="s">
        <v>432</v>
      </c>
      <c r="AK68" t="s">
        <v>245</v>
      </c>
      <c r="AL68" t="s">
        <v>1489</v>
      </c>
      <c r="AM68" t="s">
        <v>865</v>
      </c>
      <c r="AN68">
        <v>7844</v>
      </c>
      <c r="AO68" t="s">
        <v>251</v>
      </c>
      <c r="AP68" t="s">
        <v>1493</v>
      </c>
      <c r="AQ68" s="53" t="s">
        <v>430</v>
      </c>
      <c r="AR68">
        <f t="shared" ca="1" si="5"/>
        <v>53</v>
      </c>
      <c r="AS68" t="s">
        <v>249</v>
      </c>
      <c r="AT68">
        <v>5115</v>
      </c>
      <c r="AU68" t="s">
        <v>253</v>
      </c>
    </row>
    <row r="69" spans="1:47" x14ac:dyDescent="0.25">
      <c r="A69" t="s">
        <v>245</v>
      </c>
      <c r="B69" t="s">
        <v>1378</v>
      </c>
      <c r="C69" t="s">
        <v>987</v>
      </c>
      <c r="D69" s="64">
        <v>41196.370731192132</v>
      </c>
      <c r="E69" s="53" t="s">
        <v>431</v>
      </c>
      <c r="F69" s="56">
        <v>2324129482793290</v>
      </c>
      <c r="G69" s="53" t="s">
        <v>430</v>
      </c>
      <c r="H69" s="54">
        <v>5118</v>
      </c>
      <c r="I69" s="53" t="s">
        <v>249</v>
      </c>
      <c r="J69" s="56">
        <v>1</v>
      </c>
      <c r="K69" t="s">
        <v>253</v>
      </c>
      <c r="M69" t="s">
        <v>245</v>
      </c>
      <c r="N69" t="s">
        <v>1379</v>
      </c>
      <c r="O69" t="s">
        <v>865</v>
      </c>
      <c r="P69">
        <v>1859</v>
      </c>
      <c r="Q69" t="s">
        <v>249</v>
      </c>
      <c r="R69">
        <f t="shared" ca="1" si="3"/>
        <v>7781</v>
      </c>
      <c r="S69" t="s">
        <v>249</v>
      </c>
      <c r="T69">
        <v>0</v>
      </c>
      <c r="U69" t="s">
        <v>249</v>
      </c>
      <c r="V69" s="54">
        <v>5118</v>
      </c>
      <c r="W69" t="s">
        <v>253</v>
      </c>
      <c r="Y69" t="s">
        <v>245</v>
      </c>
      <c r="Z69" t="s">
        <v>1380</v>
      </c>
      <c r="AA69" t="s">
        <v>865</v>
      </c>
      <c r="AB69">
        <v>1859</v>
      </c>
      <c r="AC69" t="s">
        <v>251</v>
      </c>
      <c r="AD69" s="64">
        <v>41196.370731192132</v>
      </c>
      <c r="AE69" s="53" t="s">
        <v>430</v>
      </c>
      <c r="AF69">
        <f t="shared" ca="1" si="4"/>
        <v>68364</v>
      </c>
      <c r="AG69" t="s">
        <v>251</v>
      </c>
      <c r="AH69" s="56">
        <v>2324129482793290</v>
      </c>
      <c r="AI69" s="53" t="s">
        <v>432</v>
      </c>
      <c r="AK69" t="s">
        <v>245</v>
      </c>
      <c r="AL69" t="s">
        <v>1489</v>
      </c>
      <c r="AM69" t="s">
        <v>865</v>
      </c>
      <c r="AN69">
        <v>7845</v>
      </c>
      <c r="AO69" t="s">
        <v>251</v>
      </c>
      <c r="AP69" t="s">
        <v>1494</v>
      </c>
      <c r="AQ69" s="53" t="s">
        <v>430</v>
      </c>
      <c r="AR69">
        <f t="shared" ca="1" si="5"/>
        <v>62</v>
      </c>
      <c r="AS69" t="s">
        <v>249</v>
      </c>
      <c r="AT69" s="54">
        <v>5118</v>
      </c>
      <c r="AU69" t="s">
        <v>253</v>
      </c>
    </row>
    <row r="70" spans="1:47" x14ac:dyDescent="0.25">
      <c r="A70" t="s">
        <v>245</v>
      </c>
      <c r="B70" t="s">
        <v>1378</v>
      </c>
      <c r="C70" t="s">
        <v>987</v>
      </c>
      <c r="D70" s="64">
        <v>41146.292189583335</v>
      </c>
      <c r="E70" s="53" t="s">
        <v>431</v>
      </c>
      <c r="F70" s="56">
        <v>2324129475402510</v>
      </c>
      <c r="G70" s="53" t="s">
        <v>430</v>
      </c>
      <c r="H70">
        <v>5121</v>
      </c>
      <c r="I70" s="53" t="s">
        <v>249</v>
      </c>
      <c r="J70" s="56">
        <v>1</v>
      </c>
      <c r="K70" t="s">
        <v>253</v>
      </c>
      <c r="M70" t="s">
        <v>245</v>
      </c>
      <c r="N70" t="s">
        <v>1379</v>
      </c>
      <c r="O70" t="s">
        <v>865</v>
      </c>
      <c r="P70">
        <v>1870</v>
      </c>
      <c r="Q70" t="s">
        <v>249</v>
      </c>
      <c r="R70">
        <f t="shared" ca="1" si="3"/>
        <v>7800</v>
      </c>
      <c r="S70" t="s">
        <v>249</v>
      </c>
      <c r="T70">
        <v>0</v>
      </c>
      <c r="U70" t="s">
        <v>249</v>
      </c>
      <c r="V70">
        <v>5121</v>
      </c>
      <c r="W70" t="s">
        <v>253</v>
      </c>
      <c r="Y70" t="s">
        <v>245</v>
      </c>
      <c r="Z70" t="s">
        <v>1380</v>
      </c>
      <c r="AA70" t="s">
        <v>865</v>
      </c>
      <c r="AB70">
        <v>1870</v>
      </c>
      <c r="AC70" t="s">
        <v>251</v>
      </c>
      <c r="AD70" s="64">
        <v>41146.292189583335</v>
      </c>
      <c r="AE70" s="53" t="s">
        <v>430</v>
      </c>
      <c r="AF70">
        <f t="shared" ca="1" si="4"/>
        <v>30701</v>
      </c>
      <c r="AG70" t="s">
        <v>251</v>
      </c>
      <c r="AH70" s="56">
        <v>2324129475402510</v>
      </c>
      <c r="AI70" s="53" t="s">
        <v>432</v>
      </c>
      <c r="AK70" t="s">
        <v>245</v>
      </c>
      <c r="AL70" t="s">
        <v>1489</v>
      </c>
      <c r="AM70" t="s">
        <v>865</v>
      </c>
      <c r="AN70">
        <v>7846</v>
      </c>
      <c r="AO70" t="s">
        <v>251</v>
      </c>
      <c r="AP70" t="s">
        <v>1493</v>
      </c>
      <c r="AQ70" s="53" t="s">
        <v>430</v>
      </c>
      <c r="AR70">
        <f t="shared" ca="1" si="5"/>
        <v>176</v>
      </c>
      <c r="AS70" t="s">
        <v>249</v>
      </c>
      <c r="AT70">
        <v>5121</v>
      </c>
      <c r="AU70" t="s">
        <v>253</v>
      </c>
    </row>
    <row r="71" spans="1:47" x14ac:dyDescent="0.25">
      <c r="A71" t="s">
        <v>245</v>
      </c>
      <c r="B71" t="s">
        <v>1378</v>
      </c>
      <c r="C71" t="s">
        <v>987</v>
      </c>
      <c r="D71" s="64">
        <v>41096.213647974539</v>
      </c>
      <c r="E71" s="53" t="s">
        <v>431</v>
      </c>
      <c r="F71" s="56">
        <v>2324129468011730</v>
      </c>
      <c r="G71" s="53" t="s">
        <v>430</v>
      </c>
      <c r="H71" s="54">
        <v>5124</v>
      </c>
      <c r="I71" s="53" t="s">
        <v>249</v>
      </c>
      <c r="J71" s="56">
        <v>1</v>
      </c>
      <c r="K71" t="s">
        <v>253</v>
      </c>
      <c r="M71" t="s">
        <v>245</v>
      </c>
      <c r="N71" t="s">
        <v>1379</v>
      </c>
      <c r="O71" t="s">
        <v>865</v>
      </c>
      <c r="P71">
        <v>1881</v>
      </c>
      <c r="Q71" t="s">
        <v>249</v>
      </c>
      <c r="R71">
        <f t="shared" ca="1" si="3"/>
        <v>7795</v>
      </c>
      <c r="S71" t="s">
        <v>249</v>
      </c>
      <c r="T71">
        <v>0</v>
      </c>
      <c r="U71" t="s">
        <v>249</v>
      </c>
      <c r="V71" s="54">
        <v>5124</v>
      </c>
      <c r="W71" t="s">
        <v>253</v>
      </c>
      <c r="Y71" t="s">
        <v>245</v>
      </c>
      <c r="Z71" t="s">
        <v>1380</v>
      </c>
      <c r="AA71" t="s">
        <v>865</v>
      </c>
      <c r="AB71">
        <v>1881</v>
      </c>
      <c r="AC71" t="s">
        <v>251</v>
      </c>
      <c r="AD71" s="64">
        <v>41096.213647974539</v>
      </c>
      <c r="AE71" s="53" t="s">
        <v>430</v>
      </c>
      <c r="AF71">
        <f t="shared" ca="1" si="4"/>
        <v>90294</v>
      </c>
      <c r="AG71" t="s">
        <v>251</v>
      </c>
      <c r="AH71" s="56">
        <v>2324129468011730</v>
      </c>
      <c r="AI71" s="53" t="s">
        <v>432</v>
      </c>
      <c r="AK71" t="s">
        <v>245</v>
      </c>
      <c r="AL71" t="s">
        <v>1489</v>
      </c>
      <c r="AM71" t="s">
        <v>865</v>
      </c>
      <c r="AN71">
        <v>7847</v>
      </c>
      <c r="AO71" t="s">
        <v>251</v>
      </c>
      <c r="AP71" t="s">
        <v>1494</v>
      </c>
      <c r="AQ71" s="53" t="s">
        <v>430</v>
      </c>
      <c r="AR71">
        <f t="shared" ca="1" si="5"/>
        <v>81</v>
      </c>
      <c r="AS71" t="s">
        <v>249</v>
      </c>
      <c r="AT71" s="54">
        <v>5124</v>
      </c>
      <c r="AU71" t="s">
        <v>253</v>
      </c>
    </row>
    <row r="72" spans="1:47" x14ac:dyDescent="0.25">
      <c r="A72" t="s">
        <v>245</v>
      </c>
      <c r="B72" t="s">
        <v>1378</v>
      </c>
      <c r="C72" t="s">
        <v>987</v>
      </c>
      <c r="D72" s="64">
        <v>41046.135106365742</v>
      </c>
      <c r="E72" s="53" t="s">
        <v>431</v>
      </c>
      <c r="F72" s="56">
        <v>2324129460620950</v>
      </c>
      <c r="G72" s="53" t="s">
        <v>430</v>
      </c>
      <c r="H72">
        <v>5127</v>
      </c>
      <c r="I72" s="53" t="s">
        <v>249</v>
      </c>
      <c r="J72" s="56">
        <v>1</v>
      </c>
      <c r="K72" t="s">
        <v>253</v>
      </c>
      <c r="M72" t="s">
        <v>245</v>
      </c>
      <c r="N72" t="s">
        <v>1379</v>
      </c>
      <c r="O72" t="s">
        <v>865</v>
      </c>
      <c r="P72">
        <v>1892</v>
      </c>
      <c r="Q72" t="s">
        <v>249</v>
      </c>
      <c r="R72">
        <f t="shared" ca="1" si="3"/>
        <v>7801</v>
      </c>
      <c r="S72" t="s">
        <v>249</v>
      </c>
      <c r="T72">
        <v>0</v>
      </c>
      <c r="U72" t="s">
        <v>249</v>
      </c>
      <c r="V72">
        <v>5127</v>
      </c>
      <c r="W72" t="s">
        <v>253</v>
      </c>
      <c r="Y72" t="s">
        <v>245</v>
      </c>
      <c r="Z72" t="s">
        <v>1380</v>
      </c>
      <c r="AA72" t="s">
        <v>865</v>
      </c>
      <c r="AB72">
        <v>1892</v>
      </c>
      <c r="AC72" t="s">
        <v>251</v>
      </c>
      <c r="AD72" s="64">
        <v>41046.135106365742</v>
      </c>
      <c r="AE72" s="53" t="s">
        <v>430</v>
      </c>
      <c r="AF72">
        <f t="shared" ca="1" si="4"/>
        <v>87674</v>
      </c>
      <c r="AG72" t="s">
        <v>251</v>
      </c>
      <c r="AH72" s="56">
        <v>2324129460620950</v>
      </c>
      <c r="AI72" s="53" t="s">
        <v>432</v>
      </c>
      <c r="AK72" t="s">
        <v>245</v>
      </c>
      <c r="AL72" t="s">
        <v>1489</v>
      </c>
      <c r="AM72" t="s">
        <v>865</v>
      </c>
      <c r="AN72">
        <v>7848</v>
      </c>
      <c r="AO72" t="s">
        <v>251</v>
      </c>
      <c r="AP72" t="s">
        <v>1493</v>
      </c>
      <c r="AQ72" s="53" t="s">
        <v>430</v>
      </c>
      <c r="AR72">
        <f t="shared" ca="1" si="5"/>
        <v>88</v>
      </c>
      <c r="AS72" t="s">
        <v>249</v>
      </c>
      <c r="AT72">
        <v>5127</v>
      </c>
      <c r="AU72" t="s">
        <v>253</v>
      </c>
    </row>
    <row r="73" spans="1:47" x14ac:dyDescent="0.25">
      <c r="A73" t="s">
        <v>245</v>
      </c>
      <c r="B73" t="s">
        <v>1378</v>
      </c>
      <c r="C73" t="s">
        <v>987</v>
      </c>
      <c r="D73" s="64">
        <v>40996.056564756946</v>
      </c>
      <c r="E73" s="53" t="s">
        <v>431</v>
      </c>
      <c r="F73" s="56">
        <v>2324129453230170</v>
      </c>
      <c r="G73" s="53" t="s">
        <v>430</v>
      </c>
      <c r="H73" s="54">
        <v>5130</v>
      </c>
      <c r="I73" s="53" t="s">
        <v>249</v>
      </c>
      <c r="J73" s="56">
        <v>1</v>
      </c>
      <c r="K73" t="s">
        <v>253</v>
      </c>
      <c r="M73" t="s">
        <v>245</v>
      </c>
      <c r="N73" t="s">
        <v>1379</v>
      </c>
      <c r="O73" t="s">
        <v>865</v>
      </c>
      <c r="P73">
        <v>1903</v>
      </c>
      <c r="Q73" t="s">
        <v>249</v>
      </c>
      <c r="R73">
        <f t="shared" ca="1" si="3"/>
        <v>7804</v>
      </c>
      <c r="S73" t="s">
        <v>249</v>
      </c>
      <c r="T73">
        <v>0</v>
      </c>
      <c r="U73" t="s">
        <v>249</v>
      </c>
      <c r="V73" s="54">
        <v>5130</v>
      </c>
      <c r="W73" t="s">
        <v>253</v>
      </c>
      <c r="Y73" t="s">
        <v>245</v>
      </c>
      <c r="Z73" t="s">
        <v>1380</v>
      </c>
      <c r="AA73" t="s">
        <v>865</v>
      </c>
      <c r="AB73">
        <v>1903</v>
      </c>
      <c r="AC73" t="s">
        <v>251</v>
      </c>
      <c r="AD73" s="64">
        <v>40996.056564756946</v>
      </c>
      <c r="AE73" s="53" t="s">
        <v>430</v>
      </c>
      <c r="AF73">
        <f t="shared" ca="1" si="4"/>
        <v>58005</v>
      </c>
      <c r="AG73" t="s">
        <v>251</v>
      </c>
      <c r="AH73" s="56">
        <v>2324129453230170</v>
      </c>
      <c r="AI73" s="53" t="s">
        <v>432</v>
      </c>
      <c r="AK73" t="s">
        <v>245</v>
      </c>
      <c r="AL73" t="s">
        <v>1489</v>
      </c>
      <c r="AM73" t="s">
        <v>865</v>
      </c>
      <c r="AN73">
        <v>7849</v>
      </c>
      <c r="AO73" t="s">
        <v>251</v>
      </c>
      <c r="AP73" t="s">
        <v>1494</v>
      </c>
      <c r="AQ73" s="53" t="s">
        <v>430</v>
      </c>
      <c r="AR73">
        <f t="shared" ca="1" si="5"/>
        <v>190</v>
      </c>
      <c r="AS73" t="s">
        <v>249</v>
      </c>
      <c r="AT73" s="54">
        <v>5130</v>
      </c>
      <c r="AU73" t="s">
        <v>253</v>
      </c>
    </row>
    <row r="74" spans="1:47" x14ac:dyDescent="0.25">
      <c r="A74" t="s">
        <v>245</v>
      </c>
      <c r="B74" t="s">
        <v>1378</v>
      </c>
      <c r="C74" t="s">
        <v>987</v>
      </c>
      <c r="D74" s="64">
        <v>40945.978023148149</v>
      </c>
      <c r="E74" s="53" t="s">
        <v>431</v>
      </c>
      <c r="F74" s="56">
        <v>2324129445839390</v>
      </c>
      <c r="G74" s="53" t="s">
        <v>430</v>
      </c>
      <c r="H74">
        <v>5133</v>
      </c>
      <c r="I74" s="53" t="s">
        <v>249</v>
      </c>
      <c r="J74" s="56">
        <v>1</v>
      </c>
      <c r="K74" t="s">
        <v>253</v>
      </c>
      <c r="M74" t="s">
        <v>245</v>
      </c>
      <c r="N74" t="s">
        <v>1379</v>
      </c>
      <c r="O74" t="s">
        <v>865</v>
      </c>
      <c r="P74">
        <v>1914</v>
      </c>
      <c r="Q74" t="s">
        <v>249</v>
      </c>
      <c r="R74">
        <f t="shared" ca="1" si="3"/>
        <v>7795</v>
      </c>
      <c r="S74" t="s">
        <v>249</v>
      </c>
      <c r="T74">
        <v>0</v>
      </c>
      <c r="U74" t="s">
        <v>249</v>
      </c>
      <c r="V74">
        <v>5133</v>
      </c>
      <c r="W74" t="s">
        <v>253</v>
      </c>
      <c r="Y74" t="s">
        <v>245</v>
      </c>
      <c r="Z74" t="s">
        <v>1380</v>
      </c>
      <c r="AA74" t="s">
        <v>865</v>
      </c>
      <c r="AB74">
        <v>1914</v>
      </c>
      <c r="AC74" t="s">
        <v>251</v>
      </c>
      <c r="AD74" s="64">
        <v>40945.978023148149</v>
      </c>
      <c r="AE74" s="53" t="s">
        <v>430</v>
      </c>
      <c r="AF74">
        <f t="shared" ca="1" si="4"/>
        <v>21708</v>
      </c>
      <c r="AG74" t="s">
        <v>251</v>
      </c>
      <c r="AH74" s="56">
        <v>2324129445839390</v>
      </c>
      <c r="AI74" s="53" t="s">
        <v>432</v>
      </c>
      <c r="AK74" t="s">
        <v>245</v>
      </c>
      <c r="AL74" t="s">
        <v>1489</v>
      </c>
      <c r="AM74" t="s">
        <v>865</v>
      </c>
      <c r="AN74">
        <v>7850</v>
      </c>
      <c r="AO74" t="s">
        <v>251</v>
      </c>
      <c r="AP74" t="s">
        <v>1493</v>
      </c>
      <c r="AQ74" s="53" t="s">
        <v>430</v>
      </c>
      <c r="AR74">
        <f t="shared" ca="1" si="5"/>
        <v>97</v>
      </c>
      <c r="AS74" t="s">
        <v>249</v>
      </c>
      <c r="AT74">
        <v>5133</v>
      </c>
      <c r="AU74" t="s">
        <v>253</v>
      </c>
    </row>
    <row r="75" spans="1:47" x14ac:dyDescent="0.25">
      <c r="A75" t="s">
        <v>245</v>
      </c>
      <c r="B75" t="s">
        <v>1378</v>
      </c>
      <c r="C75" t="s">
        <v>987</v>
      </c>
      <c r="D75" s="64">
        <v>40895.899481539353</v>
      </c>
      <c r="E75" s="53" t="s">
        <v>431</v>
      </c>
      <c r="F75" s="56">
        <v>2324129438448610</v>
      </c>
      <c r="G75" s="53" t="s">
        <v>430</v>
      </c>
      <c r="H75" s="54">
        <v>5136</v>
      </c>
      <c r="I75" s="53" t="s">
        <v>249</v>
      </c>
      <c r="J75" s="56">
        <v>1</v>
      </c>
      <c r="K75" t="s">
        <v>253</v>
      </c>
      <c r="M75" t="s">
        <v>245</v>
      </c>
      <c r="N75" t="s">
        <v>1379</v>
      </c>
      <c r="O75" t="s">
        <v>865</v>
      </c>
      <c r="P75">
        <v>1925</v>
      </c>
      <c r="Q75" t="s">
        <v>249</v>
      </c>
      <c r="R75">
        <f t="shared" ca="1" si="3"/>
        <v>7790</v>
      </c>
      <c r="S75" t="s">
        <v>249</v>
      </c>
      <c r="T75">
        <v>1</v>
      </c>
      <c r="U75" t="s">
        <v>249</v>
      </c>
      <c r="V75" s="54">
        <v>5136</v>
      </c>
      <c r="W75" t="s">
        <v>253</v>
      </c>
      <c r="Y75" t="s">
        <v>245</v>
      </c>
      <c r="Z75" t="s">
        <v>1380</v>
      </c>
      <c r="AA75" t="s">
        <v>865</v>
      </c>
      <c r="AB75">
        <v>1925</v>
      </c>
      <c r="AC75" t="s">
        <v>251</v>
      </c>
      <c r="AD75" s="64">
        <v>40895.899481539353</v>
      </c>
      <c r="AE75" s="53" t="s">
        <v>430</v>
      </c>
      <c r="AF75">
        <f t="shared" ca="1" si="4"/>
        <v>73703</v>
      </c>
      <c r="AG75" t="s">
        <v>251</v>
      </c>
      <c r="AH75" s="56">
        <v>2324129438448610</v>
      </c>
      <c r="AI75" s="53" t="s">
        <v>432</v>
      </c>
      <c r="AK75" t="s">
        <v>245</v>
      </c>
      <c r="AL75" t="s">
        <v>1489</v>
      </c>
      <c r="AM75" t="s">
        <v>865</v>
      </c>
      <c r="AN75">
        <v>7851</v>
      </c>
      <c r="AO75" t="s">
        <v>251</v>
      </c>
      <c r="AP75" t="s">
        <v>1494</v>
      </c>
      <c r="AQ75" s="53" t="s">
        <v>430</v>
      </c>
      <c r="AR75">
        <f t="shared" ca="1" si="5"/>
        <v>69</v>
      </c>
      <c r="AS75" t="s">
        <v>249</v>
      </c>
      <c r="AT75" s="54">
        <v>5136</v>
      </c>
      <c r="AU75" t="s">
        <v>253</v>
      </c>
    </row>
    <row r="76" spans="1:47" x14ac:dyDescent="0.25">
      <c r="A76" t="s">
        <v>245</v>
      </c>
      <c r="B76" t="s">
        <v>1378</v>
      </c>
      <c r="C76" t="s">
        <v>987</v>
      </c>
      <c r="D76" s="64">
        <v>40845.820939930556</v>
      </c>
      <c r="E76" s="53" t="s">
        <v>431</v>
      </c>
      <c r="F76" s="56">
        <v>2324129431057830</v>
      </c>
      <c r="G76" s="53" t="s">
        <v>430</v>
      </c>
      <c r="H76">
        <v>5139</v>
      </c>
      <c r="I76" s="53" t="s">
        <v>249</v>
      </c>
      <c r="J76" s="56">
        <v>1</v>
      </c>
      <c r="K76" t="s">
        <v>253</v>
      </c>
      <c r="M76" t="s">
        <v>245</v>
      </c>
      <c r="N76" t="s">
        <v>1379</v>
      </c>
      <c r="O76" t="s">
        <v>865</v>
      </c>
      <c r="P76">
        <v>1936</v>
      </c>
      <c r="Q76" t="s">
        <v>249</v>
      </c>
      <c r="R76">
        <f t="shared" ca="1" si="3"/>
        <v>7794</v>
      </c>
      <c r="S76" t="s">
        <v>249</v>
      </c>
      <c r="T76">
        <v>1</v>
      </c>
      <c r="U76" t="s">
        <v>249</v>
      </c>
      <c r="V76">
        <v>5139</v>
      </c>
      <c r="W76" t="s">
        <v>253</v>
      </c>
      <c r="Y76" t="s">
        <v>245</v>
      </c>
      <c r="Z76" t="s">
        <v>1380</v>
      </c>
      <c r="AA76" t="s">
        <v>865</v>
      </c>
      <c r="AB76">
        <v>1936</v>
      </c>
      <c r="AC76" t="s">
        <v>251</v>
      </c>
      <c r="AD76" s="64">
        <v>40845.820939930556</v>
      </c>
      <c r="AE76" s="53" t="s">
        <v>430</v>
      </c>
      <c r="AF76">
        <f t="shared" ca="1" si="4"/>
        <v>27642</v>
      </c>
      <c r="AG76" t="s">
        <v>251</v>
      </c>
      <c r="AH76" s="56">
        <v>2324129431057830</v>
      </c>
      <c r="AI76" s="53" t="s">
        <v>432</v>
      </c>
      <c r="AK76" t="s">
        <v>245</v>
      </c>
      <c r="AL76" t="s">
        <v>1489</v>
      </c>
      <c r="AM76" t="s">
        <v>865</v>
      </c>
      <c r="AN76">
        <v>7852</v>
      </c>
      <c r="AO76" t="s">
        <v>251</v>
      </c>
      <c r="AP76" t="s">
        <v>1493</v>
      </c>
      <c r="AQ76" s="53" t="s">
        <v>430</v>
      </c>
      <c r="AR76">
        <f t="shared" ca="1" si="5"/>
        <v>144</v>
      </c>
      <c r="AS76" t="s">
        <v>249</v>
      </c>
      <c r="AT76">
        <v>5139</v>
      </c>
      <c r="AU76" t="s">
        <v>253</v>
      </c>
    </row>
    <row r="77" spans="1:47" x14ac:dyDescent="0.25">
      <c r="A77" t="s">
        <v>245</v>
      </c>
      <c r="B77" t="s">
        <v>1378</v>
      </c>
      <c r="C77" t="s">
        <v>987</v>
      </c>
      <c r="D77" s="64">
        <v>40795.74239832176</v>
      </c>
      <c r="E77" s="53" t="s">
        <v>431</v>
      </c>
      <c r="F77" s="56">
        <v>2324129423667050</v>
      </c>
      <c r="G77" s="53" t="s">
        <v>430</v>
      </c>
      <c r="H77" s="54">
        <v>5142</v>
      </c>
      <c r="I77" s="53" t="s">
        <v>249</v>
      </c>
      <c r="J77" s="56">
        <v>1</v>
      </c>
      <c r="K77" t="s">
        <v>253</v>
      </c>
      <c r="M77" t="s">
        <v>245</v>
      </c>
      <c r="N77" t="s">
        <v>1379</v>
      </c>
      <c r="O77" t="s">
        <v>865</v>
      </c>
      <c r="P77">
        <v>1947</v>
      </c>
      <c r="Q77" t="s">
        <v>249</v>
      </c>
      <c r="R77">
        <f t="shared" ca="1" si="3"/>
        <v>7815</v>
      </c>
      <c r="S77" t="s">
        <v>249</v>
      </c>
      <c r="T77">
        <v>0</v>
      </c>
      <c r="U77" t="s">
        <v>249</v>
      </c>
      <c r="V77" s="54">
        <v>5142</v>
      </c>
      <c r="W77" t="s">
        <v>253</v>
      </c>
      <c r="Y77" t="s">
        <v>245</v>
      </c>
      <c r="Z77" t="s">
        <v>1380</v>
      </c>
      <c r="AA77" t="s">
        <v>865</v>
      </c>
      <c r="AB77">
        <v>1947</v>
      </c>
      <c r="AC77" t="s">
        <v>251</v>
      </c>
      <c r="AD77" s="64">
        <v>40795.74239832176</v>
      </c>
      <c r="AE77" s="53" t="s">
        <v>430</v>
      </c>
      <c r="AF77">
        <f t="shared" ca="1" si="4"/>
        <v>33792</v>
      </c>
      <c r="AG77" t="s">
        <v>251</v>
      </c>
      <c r="AH77" s="56">
        <v>2324129423667050</v>
      </c>
      <c r="AI77" s="53" t="s">
        <v>432</v>
      </c>
      <c r="AK77" t="s">
        <v>245</v>
      </c>
      <c r="AL77" t="s">
        <v>1489</v>
      </c>
      <c r="AM77" t="s">
        <v>865</v>
      </c>
      <c r="AN77">
        <v>7853</v>
      </c>
      <c r="AO77" t="s">
        <v>251</v>
      </c>
      <c r="AP77" t="s">
        <v>1494</v>
      </c>
      <c r="AQ77" s="53" t="s">
        <v>430</v>
      </c>
      <c r="AR77">
        <f t="shared" ca="1" si="5"/>
        <v>69</v>
      </c>
      <c r="AS77" t="s">
        <v>249</v>
      </c>
      <c r="AT77" s="54">
        <v>5142</v>
      </c>
      <c r="AU77" t="s">
        <v>253</v>
      </c>
    </row>
    <row r="78" spans="1:47" x14ac:dyDescent="0.25">
      <c r="A78" t="s">
        <v>245</v>
      </c>
      <c r="B78" t="s">
        <v>1378</v>
      </c>
      <c r="C78" t="s">
        <v>987</v>
      </c>
      <c r="D78" s="64">
        <v>40745.663856712963</v>
      </c>
      <c r="E78" s="53" t="s">
        <v>431</v>
      </c>
      <c r="F78" s="56">
        <v>4424153516276270</v>
      </c>
      <c r="G78" s="53" t="s">
        <v>430</v>
      </c>
      <c r="H78">
        <v>5145</v>
      </c>
      <c r="I78" s="53" t="s">
        <v>249</v>
      </c>
      <c r="J78" s="56">
        <v>1</v>
      </c>
      <c r="K78" t="s">
        <v>253</v>
      </c>
      <c r="M78" t="s">
        <v>245</v>
      </c>
      <c r="N78" t="s">
        <v>1379</v>
      </c>
      <c r="O78" t="s">
        <v>865</v>
      </c>
      <c r="P78">
        <v>1958</v>
      </c>
      <c r="Q78" t="s">
        <v>249</v>
      </c>
      <c r="R78">
        <f t="shared" ca="1" si="3"/>
        <v>7811</v>
      </c>
      <c r="S78" t="s">
        <v>249</v>
      </c>
      <c r="T78">
        <v>1</v>
      </c>
      <c r="U78" t="s">
        <v>249</v>
      </c>
      <c r="V78">
        <v>5145</v>
      </c>
      <c r="W78" t="s">
        <v>253</v>
      </c>
      <c r="Y78" t="s">
        <v>245</v>
      </c>
      <c r="Z78" t="s">
        <v>1380</v>
      </c>
      <c r="AA78" t="s">
        <v>865</v>
      </c>
      <c r="AB78">
        <v>1958</v>
      </c>
      <c r="AC78" t="s">
        <v>251</v>
      </c>
      <c r="AD78" s="64">
        <v>40745.663856712963</v>
      </c>
      <c r="AE78" s="53" t="s">
        <v>430</v>
      </c>
      <c r="AF78">
        <f t="shared" ca="1" si="4"/>
        <v>89039</v>
      </c>
      <c r="AG78" t="s">
        <v>251</v>
      </c>
      <c r="AH78" s="56">
        <v>4424153516276270</v>
      </c>
      <c r="AI78" s="53" t="s">
        <v>432</v>
      </c>
      <c r="AK78" t="s">
        <v>245</v>
      </c>
      <c r="AL78" t="s">
        <v>1489</v>
      </c>
      <c r="AM78" t="s">
        <v>865</v>
      </c>
      <c r="AN78">
        <v>7854</v>
      </c>
      <c r="AO78" t="s">
        <v>251</v>
      </c>
      <c r="AP78" t="s">
        <v>1493</v>
      </c>
      <c r="AQ78" s="53" t="s">
        <v>430</v>
      </c>
      <c r="AR78">
        <f t="shared" ca="1" si="5"/>
        <v>192</v>
      </c>
      <c r="AS78" t="s">
        <v>249</v>
      </c>
      <c r="AT78">
        <v>5145</v>
      </c>
      <c r="AU78" t="s">
        <v>253</v>
      </c>
    </row>
    <row r="79" spans="1:47" x14ac:dyDescent="0.25">
      <c r="A79" t="s">
        <v>245</v>
      </c>
      <c r="B79" t="s">
        <v>1378</v>
      </c>
      <c r="C79" t="s">
        <v>987</v>
      </c>
      <c r="D79" s="64">
        <v>40695.585315104167</v>
      </c>
      <c r="E79" s="53" t="s">
        <v>431</v>
      </c>
      <c r="F79" s="56">
        <v>4424154338885490</v>
      </c>
      <c r="G79" s="53" t="s">
        <v>430</v>
      </c>
      <c r="H79" s="54">
        <v>5148</v>
      </c>
      <c r="I79" s="53" t="s">
        <v>249</v>
      </c>
      <c r="J79" s="56">
        <v>0</v>
      </c>
      <c r="K79" t="s">
        <v>253</v>
      </c>
      <c r="M79" t="s">
        <v>245</v>
      </c>
      <c r="N79" t="s">
        <v>1379</v>
      </c>
      <c r="O79" t="s">
        <v>865</v>
      </c>
      <c r="P79">
        <v>1969</v>
      </c>
      <c r="Q79" t="s">
        <v>249</v>
      </c>
      <c r="R79">
        <f t="shared" ca="1" si="3"/>
        <v>7799</v>
      </c>
      <c r="S79" t="s">
        <v>249</v>
      </c>
      <c r="T79">
        <v>1</v>
      </c>
      <c r="U79" t="s">
        <v>249</v>
      </c>
      <c r="V79" s="54">
        <v>5148</v>
      </c>
      <c r="W79" t="s">
        <v>253</v>
      </c>
      <c r="Y79" t="s">
        <v>245</v>
      </c>
      <c r="Z79" t="s">
        <v>1380</v>
      </c>
      <c r="AA79" t="s">
        <v>865</v>
      </c>
      <c r="AB79">
        <v>1969</v>
      </c>
      <c r="AC79" t="s">
        <v>251</v>
      </c>
      <c r="AD79" s="64">
        <v>40695.585315104167</v>
      </c>
      <c r="AE79" s="53" t="s">
        <v>430</v>
      </c>
      <c r="AF79">
        <f t="shared" ca="1" si="4"/>
        <v>51361</v>
      </c>
      <c r="AG79" t="s">
        <v>251</v>
      </c>
      <c r="AH79" s="56">
        <v>4424154338885490</v>
      </c>
      <c r="AI79" s="53" t="s">
        <v>432</v>
      </c>
      <c r="AK79" t="s">
        <v>245</v>
      </c>
      <c r="AL79" t="s">
        <v>1489</v>
      </c>
      <c r="AM79" t="s">
        <v>865</v>
      </c>
      <c r="AN79">
        <v>7855</v>
      </c>
      <c r="AO79" t="s">
        <v>251</v>
      </c>
      <c r="AP79" t="s">
        <v>1494</v>
      </c>
      <c r="AQ79" s="53" t="s">
        <v>430</v>
      </c>
      <c r="AR79">
        <f t="shared" ca="1" si="5"/>
        <v>190</v>
      </c>
      <c r="AS79" t="s">
        <v>249</v>
      </c>
      <c r="AT79" s="54">
        <v>5148</v>
      </c>
      <c r="AU79" t="s">
        <v>253</v>
      </c>
    </row>
    <row r="80" spans="1:47" x14ac:dyDescent="0.25">
      <c r="A80" t="s">
        <v>245</v>
      </c>
      <c r="B80" t="s">
        <v>1378</v>
      </c>
      <c r="C80" t="s">
        <v>987</v>
      </c>
      <c r="D80" s="64">
        <v>40645.50677349537</v>
      </c>
      <c r="E80" s="53" t="s">
        <v>431</v>
      </c>
      <c r="F80" s="56">
        <v>4424155161494710</v>
      </c>
      <c r="G80" s="53" t="s">
        <v>430</v>
      </c>
      <c r="H80">
        <v>5151</v>
      </c>
      <c r="I80" s="53" t="s">
        <v>249</v>
      </c>
      <c r="J80" s="56">
        <v>1</v>
      </c>
      <c r="K80" t="s">
        <v>253</v>
      </c>
      <c r="M80" t="s">
        <v>245</v>
      </c>
      <c r="N80" t="s">
        <v>1379</v>
      </c>
      <c r="O80" t="s">
        <v>865</v>
      </c>
      <c r="P80">
        <v>1980</v>
      </c>
      <c r="Q80" t="s">
        <v>249</v>
      </c>
      <c r="R80">
        <f t="shared" ca="1" si="3"/>
        <v>7787</v>
      </c>
      <c r="S80" t="s">
        <v>249</v>
      </c>
      <c r="T80">
        <v>1</v>
      </c>
      <c r="U80" t="s">
        <v>249</v>
      </c>
      <c r="V80">
        <v>5151</v>
      </c>
      <c r="W80" t="s">
        <v>253</v>
      </c>
      <c r="Y80" t="s">
        <v>245</v>
      </c>
      <c r="Z80" t="s">
        <v>1380</v>
      </c>
      <c r="AA80" t="s">
        <v>865</v>
      </c>
      <c r="AB80">
        <v>1980</v>
      </c>
      <c r="AC80" t="s">
        <v>251</v>
      </c>
      <c r="AD80" s="64">
        <v>40645.50677349537</v>
      </c>
      <c r="AE80" s="53" t="s">
        <v>430</v>
      </c>
      <c r="AF80">
        <f t="shared" ca="1" si="4"/>
        <v>10660</v>
      </c>
      <c r="AG80" t="s">
        <v>251</v>
      </c>
      <c r="AH80" s="56">
        <v>4424155161494710</v>
      </c>
      <c r="AI80" s="53" t="s">
        <v>432</v>
      </c>
      <c r="AK80" t="s">
        <v>245</v>
      </c>
      <c r="AL80" t="s">
        <v>1489</v>
      </c>
      <c r="AM80" t="s">
        <v>865</v>
      </c>
      <c r="AN80">
        <v>7856</v>
      </c>
      <c r="AO80" t="s">
        <v>251</v>
      </c>
      <c r="AP80" t="s">
        <v>1493</v>
      </c>
      <c r="AQ80" s="53" t="s">
        <v>430</v>
      </c>
      <c r="AR80">
        <f t="shared" ca="1" si="5"/>
        <v>108</v>
      </c>
      <c r="AS80" t="s">
        <v>249</v>
      </c>
      <c r="AT80">
        <v>5151</v>
      </c>
      <c r="AU80" t="s">
        <v>253</v>
      </c>
    </row>
    <row r="81" spans="1:35" x14ac:dyDescent="0.25">
      <c r="A81" t="s">
        <v>245</v>
      </c>
      <c r="B81" t="s">
        <v>1378</v>
      </c>
      <c r="C81" t="s">
        <v>987</v>
      </c>
      <c r="D81" s="64">
        <v>40595.428231886573</v>
      </c>
      <c r="E81" s="53" t="s">
        <v>431</v>
      </c>
      <c r="F81" s="56">
        <v>4424207808484790</v>
      </c>
      <c r="G81" s="53" t="s">
        <v>430</v>
      </c>
      <c r="H81" s="54">
        <v>5034</v>
      </c>
      <c r="I81" s="53" t="s">
        <v>249</v>
      </c>
      <c r="J81" s="56">
        <v>1</v>
      </c>
      <c r="K81" t="s">
        <v>253</v>
      </c>
      <c r="M81" t="s">
        <v>245</v>
      </c>
      <c r="N81" t="s">
        <v>1379</v>
      </c>
      <c r="O81" t="s">
        <v>865</v>
      </c>
      <c r="P81">
        <v>1991</v>
      </c>
      <c r="Q81" t="s">
        <v>249</v>
      </c>
      <c r="R81">
        <f t="shared" ca="1" si="3"/>
        <v>7802</v>
      </c>
      <c r="S81" t="s">
        <v>249</v>
      </c>
      <c r="T81">
        <v>1</v>
      </c>
      <c r="U81" t="s">
        <v>249</v>
      </c>
      <c r="V81" s="54">
        <v>5034</v>
      </c>
      <c r="W81" t="s">
        <v>253</v>
      </c>
      <c r="Y81" t="s">
        <v>245</v>
      </c>
      <c r="Z81" t="s">
        <v>1380</v>
      </c>
      <c r="AA81" t="s">
        <v>865</v>
      </c>
      <c r="AB81">
        <v>1991</v>
      </c>
      <c r="AC81" t="s">
        <v>251</v>
      </c>
      <c r="AD81" s="64">
        <v>40595.428231886573</v>
      </c>
      <c r="AE81" s="53" t="s">
        <v>430</v>
      </c>
      <c r="AF81">
        <f t="shared" ca="1" si="4"/>
        <v>76410</v>
      </c>
      <c r="AG81" t="s">
        <v>251</v>
      </c>
      <c r="AH81" s="56">
        <v>4424207808484790</v>
      </c>
      <c r="AI81" s="53" t="s">
        <v>432</v>
      </c>
    </row>
    <row r="82" spans="1:35" x14ac:dyDescent="0.25">
      <c r="A82" t="s">
        <v>245</v>
      </c>
      <c r="B82" t="s">
        <v>1378</v>
      </c>
      <c r="C82" t="s">
        <v>987</v>
      </c>
      <c r="D82" s="64">
        <v>40545.349690277777</v>
      </c>
      <c r="E82" s="53" t="s">
        <v>431</v>
      </c>
      <c r="F82" s="56">
        <v>4424208631094010</v>
      </c>
      <c r="G82" s="53" t="s">
        <v>430</v>
      </c>
      <c r="H82">
        <v>5037</v>
      </c>
      <c r="I82" s="53" t="s">
        <v>249</v>
      </c>
      <c r="J82" s="56">
        <v>1</v>
      </c>
      <c r="K82" t="s">
        <v>253</v>
      </c>
      <c r="M82" t="s">
        <v>245</v>
      </c>
      <c r="N82" t="s">
        <v>1379</v>
      </c>
      <c r="O82" t="s">
        <v>865</v>
      </c>
      <c r="P82">
        <v>2002</v>
      </c>
      <c r="Q82" t="s">
        <v>249</v>
      </c>
      <c r="R82">
        <f t="shared" ca="1" si="3"/>
        <v>7792</v>
      </c>
      <c r="S82" t="s">
        <v>249</v>
      </c>
      <c r="T82">
        <v>1</v>
      </c>
      <c r="U82" t="s">
        <v>249</v>
      </c>
      <c r="V82">
        <v>5037</v>
      </c>
      <c r="W82" t="s">
        <v>253</v>
      </c>
      <c r="Y82" t="s">
        <v>245</v>
      </c>
      <c r="Z82" t="s">
        <v>1380</v>
      </c>
      <c r="AA82" t="s">
        <v>865</v>
      </c>
      <c r="AB82">
        <v>2002</v>
      </c>
      <c r="AC82" t="s">
        <v>251</v>
      </c>
      <c r="AD82" s="64">
        <v>40545.349690277777</v>
      </c>
      <c r="AE82" s="53" t="s">
        <v>430</v>
      </c>
      <c r="AF82">
        <f t="shared" ca="1" si="4"/>
        <v>91620</v>
      </c>
      <c r="AG82" t="s">
        <v>251</v>
      </c>
      <c r="AH82" s="56">
        <v>4424208631094010</v>
      </c>
      <c r="AI82" s="53" t="s">
        <v>432</v>
      </c>
    </row>
    <row r="83" spans="1:35" x14ac:dyDescent="0.25">
      <c r="A83" t="s">
        <v>245</v>
      </c>
      <c r="B83" t="s">
        <v>1378</v>
      </c>
      <c r="C83" t="s">
        <v>987</v>
      </c>
      <c r="D83" s="64">
        <v>40495.27114866898</v>
      </c>
      <c r="E83" s="53" t="s">
        <v>431</v>
      </c>
      <c r="F83" s="56">
        <v>4424209453703230</v>
      </c>
      <c r="G83" s="53" t="s">
        <v>430</v>
      </c>
      <c r="H83" s="54">
        <v>5040</v>
      </c>
      <c r="I83" s="53" t="s">
        <v>249</v>
      </c>
      <c r="J83" s="56">
        <v>1</v>
      </c>
      <c r="K83" t="s">
        <v>253</v>
      </c>
      <c r="M83" t="s">
        <v>245</v>
      </c>
      <c r="N83" t="s">
        <v>1379</v>
      </c>
      <c r="O83" t="s">
        <v>865</v>
      </c>
      <c r="P83">
        <v>2013</v>
      </c>
      <c r="Q83" t="s">
        <v>249</v>
      </c>
      <c r="R83">
        <f t="shared" ca="1" si="3"/>
        <v>7810</v>
      </c>
      <c r="S83" t="s">
        <v>249</v>
      </c>
      <c r="T83">
        <v>0</v>
      </c>
      <c r="U83" t="s">
        <v>249</v>
      </c>
      <c r="V83" s="54">
        <v>5040</v>
      </c>
      <c r="W83" t="s">
        <v>253</v>
      </c>
      <c r="Y83" t="s">
        <v>245</v>
      </c>
      <c r="Z83" t="s">
        <v>1380</v>
      </c>
      <c r="AA83" t="s">
        <v>865</v>
      </c>
      <c r="AB83">
        <v>2013</v>
      </c>
      <c r="AC83" t="s">
        <v>251</v>
      </c>
      <c r="AD83" s="64">
        <v>40495.27114866898</v>
      </c>
      <c r="AE83" s="53" t="s">
        <v>430</v>
      </c>
      <c r="AF83">
        <f t="shared" ca="1" si="4"/>
        <v>70969</v>
      </c>
      <c r="AG83" t="s">
        <v>251</v>
      </c>
      <c r="AH83" s="56">
        <v>4424209453703230</v>
      </c>
      <c r="AI83" s="53" t="s">
        <v>432</v>
      </c>
    </row>
    <row r="84" spans="1:35" x14ac:dyDescent="0.25">
      <c r="A84" t="s">
        <v>245</v>
      </c>
      <c r="B84" t="s">
        <v>1378</v>
      </c>
      <c r="C84" t="s">
        <v>987</v>
      </c>
      <c r="D84" s="64">
        <v>40445.192607060184</v>
      </c>
      <c r="E84" s="53" t="s">
        <v>431</v>
      </c>
      <c r="F84" s="56">
        <v>4424210276312450</v>
      </c>
      <c r="G84" s="53" t="s">
        <v>430</v>
      </c>
      <c r="H84">
        <v>5043</v>
      </c>
      <c r="I84" s="53" t="s">
        <v>249</v>
      </c>
      <c r="J84" s="56">
        <v>1</v>
      </c>
      <c r="K84" t="s">
        <v>253</v>
      </c>
      <c r="M84" t="s">
        <v>245</v>
      </c>
      <c r="N84" t="s">
        <v>1379</v>
      </c>
      <c r="O84" t="s">
        <v>865</v>
      </c>
      <c r="P84">
        <v>2024</v>
      </c>
      <c r="Q84" t="s">
        <v>249</v>
      </c>
      <c r="R84">
        <f t="shared" ca="1" si="3"/>
        <v>7795</v>
      </c>
      <c r="S84" t="s">
        <v>249</v>
      </c>
      <c r="T84">
        <v>1</v>
      </c>
      <c r="U84" t="s">
        <v>249</v>
      </c>
      <c r="V84">
        <v>5043</v>
      </c>
      <c r="W84" t="s">
        <v>253</v>
      </c>
      <c r="Y84" t="s">
        <v>245</v>
      </c>
      <c r="Z84" t="s">
        <v>1380</v>
      </c>
      <c r="AA84" t="s">
        <v>865</v>
      </c>
      <c r="AB84">
        <v>2024</v>
      </c>
      <c r="AC84" t="s">
        <v>251</v>
      </c>
      <c r="AD84" s="64">
        <v>40445.192607060184</v>
      </c>
      <c r="AE84" s="53" t="s">
        <v>430</v>
      </c>
      <c r="AF84">
        <f t="shared" ca="1" si="4"/>
        <v>15610</v>
      </c>
      <c r="AG84" t="s">
        <v>251</v>
      </c>
      <c r="AH84" s="56">
        <v>4424210276312450</v>
      </c>
      <c r="AI84" s="53" t="s">
        <v>432</v>
      </c>
    </row>
    <row r="85" spans="1:35" x14ac:dyDescent="0.25">
      <c r="A85" t="s">
        <v>245</v>
      </c>
      <c r="B85" t="s">
        <v>1378</v>
      </c>
      <c r="C85" t="s">
        <v>987</v>
      </c>
      <c r="D85" s="64">
        <v>40395.114065451387</v>
      </c>
      <c r="E85" s="53" t="s">
        <v>431</v>
      </c>
      <c r="F85" s="56">
        <v>4424211098921670</v>
      </c>
      <c r="G85" s="53" t="s">
        <v>430</v>
      </c>
      <c r="H85" s="54">
        <v>5046</v>
      </c>
      <c r="I85" s="53" t="s">
        <v>249</v>
      </c>
      <c r="J85" s="56">
        <v>1</v>
      </c>
      <c r="K85" t="s">
        <v>253</v>
      </c>
      <c r="M85" t="s">
        <v>245</v>
      </c>
      <c r="N85" t="s">
        <v>1379</v>
      </c>
      <c r="O85" t="s">
        <v>865</v>
      </c>
      <c r="P85">
        <v>2035</v>
      </c>
      <c r="Q85" t="s">
        <v>249</v>
      </c>
      <c r="R85">
        <f t="shared" ca="1" si="3"/>
        <v>7790</v>
      </c>
      <c r="S85" t="s">
        <v>249</v>
      </c>
      <c r="T85">
        <v>0</v>
      </c>
      <c r="U85" t="s">
        <v>249</v>
      </c>
      <c r="V85" s="54">
        <v>5046</v>
      </c>
      <c r="W85" t="s">
        <v>253</v>
      </c>
      <c r="Y85" t="s">
        <v>245</v>
      </c>
      <c r="Z85" t="s">
        <v>1380</v>
      </c>
      <c r="AA85" t="s">
        <v>865</v>
      </c>
      <c r="AB85">
        <v>2035</v>
      </c>
      <c r="AC85" t="s">
        <v>251</v>
      </c>
      <c r="AD85" s="64">
        <v>40395.114065451387</v>
      </c>
      <c r="AE85" s="53" t="s">
        <v>430</v>
      </c>
      <c r="AF85">
        <f t="shared" ca="1" si="4"/>
        <v>24134</v>
      </c>
      <c r="AG85" t="s">
        <v>251</v>
      </c>
      <c r="AH85" s="56">
        <v>4424211098921670</v>
      </c>
      <c r="AI85" s="53" t="s">
        <v>432</v>
      </c>
    </row>
    <row r="86" spans="1:35" x14ac:dyDescent="0.25">
      <c r="A86" t="s">
        <v>245</v>
      </c>
      <c r="B86" t="s">
        <v>1378</v>
      </c>
      <c r="C86" t="s">
        <v>987</v>
      </c>
      <c r="D86" s="64">
        <v>40345.035523842591</v>
      </c>
      <c r="E86" s="53" t="s">
        <v>431</v>
      </c>
      <c r="F86" s="56">
        <v>4424211921530890</v>
      </c>
      <c r="G86" s="53" t="s">
        <v>430</v>
      </c>
      <c r="H86">
        <v>5049</v>
      </c>
      <c r="I86" s="53" t="s">
        <v>249</v>
      </c>
      <c r="J86" s="56">
        <v>1</v>
      </c>
      <c r="K86" t="s">
        <v>253</v>
      </c>
      <c r="M86" t="s">
        <v>245</v>
      </c>
      <c r="N86" t="s">
        <v>1379</v>
      </c>
      <c r="O86" t="s">
        <v>865</v>
      </c>
      <c r="P86">
        <v>2046</v>
      </c>
      <c r="Q86" t="s">
        <v>249</v>
      </c>
      <c r="R86">
        <f t="shared" ca="1" si="3"/>
        <v>7789</v>
      </c>
      <c r="S86" t="s">
        <v>249</v>
      </c>
      <c r="T86">
        <v>0</v>
      </c>
      <c r="U86" t="s">
        <v>249</v>
      </c>
      <c r="V86">
        <v>5049</v>
      </c>
      <c r="W86" t="s">
        <v>253</v>
      </c>
      <c r="Y86" t="s">
        <v>245</v>
      </c>
      <c r="Z86" t="s">
        <v>1380</v>
      </c>
      <c r="AA86" t="s">
        <v>865</v>
      </c>
      <c r="AB86">
        <v>2046</v>
      </c>
      <c r="AC86" t="s">
        <v>251</v>
      </c>
      <c r="AD86" s="64">
        <v>40345.035523842591</v>
      </c>
      <c r="AE86" s="53" t="s">
        <v>430</v>
      </c>
      <c r="AF86">
        <f t="shared" ca="1" si="4"/>
        <v>82283</v>
      </c>
      <c r="AG86" t="s">
        <v>251</v>
      </c>
      <c r="AH86" s="56">
        <v>4424211921530890</v>
      </c>
      <c r="AI86" s="53" t="s">
        <v>432</v>
      </c>
    </row>
    <row r="87" spans="1:35" x14ac:dyDescent="0.25">
      <c r="A87" t="s">
        <v>245</v>
      </c>
      <c r="B87" t="s">
        <v>1378</v>
      </c>
      <c r="C87" t="s">
        <v>987</v>
      </c>
      <c r="D87" s="64">
        <v>40294.956982233794</v>
      </c>
      <c r="E87" s="53" t="s">
        <v>431</v>
      </c>
      <c r="F87" s="56">
        <v>4424212744140110</v>
      </c>
      <c r="G87" s="53" t="s">
        <v>430</v>
      </c>
      <c r="H87" s="54">
        <v>5052</v>
      </c>
      <c r="I87" s="53" t="s">
        <v>249</v>
      </c>
      <c r="J87" s="56">
        <v>1</v>
      </c>
      <c r="K87" t="s">
        <v>253</v>
      </c>
      <c r="M87" t="s">
        <v>245</v>
      </c>
      <c r="N87" t="s">
        <v>1379</v>
      </c>
      <c r="O87" t="s">
        <v>865</v>
      </c>
      <c r="P87">
        <v>2057</v>
      </c>
      <c r="Q87" t="s">
        <v>249</v>
      </c>
      <c r="R87">
        <f t="shared" ca="1" si="3"/>
        <v>7791</v>
      </c>
      <c r="S87" t="s">
        <v>249</v>
      </c>
      <c r="T87">
        <v>1</v>
      </c>
      <c r="U87" t="s">
        <v>249</v>
      </c>
      <c r="V87" s="54">
        <v>5052</v>
      </c>
      <c r="W87" t="s">
        <v>253</v>
      </c>
      <c r="Y87" t="s">
        <v>245</v>
      </c>
      <c r="Z87" t="s">
        <v>1380</v>
      </c>
      <c r="AA87" t="s">
        <v>865</v>
      </c>
      <c r="AB87">
        <v>2057</v>
      </c>
      <c r="AC87" t="s">
        <v>251</v>
      </c>
      <c r="AD87" s="64">
        <v>40294.956982233794</v>
      </c>
      <c r="AE87" s="53" t="s">
        <v>430</v>
      </c>
      <c r="AF87">
        <f t="shared" ca="1" si="4"/>
        <v>11745</v>
      </c>
      <c r="AG87" t="s">
        <v>251</v>
      </c>
      <c r="AH87" s="56">
        <v>4424212744140110</v>
      </c>
      <c r="AI87" s="53" t="s">
        <v>432</v>
      </c>
    </row>
    <row r="88" spans="1:35" x14ac:dyDescent="0.25">
      <c r="A88" t="s">
        <v>245</v>
      </c>
      <c r="B88" t="s">
        <v>1378</v>
      </c>
      <c r="C88" t="s">
        <v>987</v>
      </c>
      <c r="D88" s="64">
        <v>40244.878440624998</v>
      </c>
      <c r="E88" s="53" t="s">
        <v>431</v>
      </c>
      <c r="F88" s="56">
        <v>4424161742368470</v>
      </c>
      <c r="G88" s="53" t="s">
        <v>430</v>
      </c>
      <c r="H88">
        <v>5055</v>
      </c>
      <c r="I88" s="53" t="s">
        <v>249</v>
      </c>
      <c r="J88" s="56">
        <v>1</v>
      </c>
      <c r="K88" t="s">
        <v>253</v>
      </c>
      <c r="M88" t="s">
        <v>245</v>
      </c>
      <c r="N88" t="s">
        <v>1379</v>
      </c>
      <c r="O88" t="s">
        <v>865</v>
      </c>
      <c r="P88">
        <v>2068</v>
      </c>
      <c r="Q88" t="s">
        <v>249</v>
      </c>
      <c r="R88">
        <f t="shared" ca="1" si="3"/>
        <v>7795</v>
      </c>
      <c r="S88" t="s">
        <v>249</v>
      </c>
      <c r="T88">
        <v>1</v>
      </c>
      <c r="U88" t="s">
        <v>249</v>
      </c>
      <c r="V88">
        <v>5055</v>
      </c>
      <c r="W88" t="s">
        <v>253</v>
      </c>
      <c r="Y88" t="s">
        <v>245</v>
      </c>
      <c r="Z88" t="s">
        <v>1380</v>
      </c>
      <c r="AA88" t="s">
        <v>865</v>
      </c>
      <c r="AB88">
        <v>2068</v>
      </c>
      <c r="AC88" t="s">
        <v>251</v>
      </c>
      <c r="AD88" s="64">
        <v>40244.878440624998</v>
      </c>
      <c r="AE88" s="53" t="s">
        <v>430</v>
      </c>
      <c r="AF88">
        <f t="shared" ca="1" si="4"/>
        <v>30241</v>
      </c>
      <c r="AG88" t="s">
        <v>251</v>
      </c>
      <c r="AH88" s="56">
        <v>4424161742368470</v>
      </c>
      <c r="AI88" s="53" t="s">
        <v>432</v>
      </c>
    </row>
    <row r="89" spans="1:35" x14ac:dyDescent="0.25">
      <c r="A89" t="s">
        <v>245</v>
      </c>
      <c r="B89" t="s">
        <v>1378</v>
      </c>
      <c r="C89" t="s">
        <v>987</v>
      </c>
      <c r="D89" s="64">
        <v>40194.799899016201</v>
      </c>
      <c r="E89" s="53" t="s">
        <v>431</v>
      </c>
      <c r="F89" s="56">
        <v>4424162564977690</v>
      </c>
      <c r="G89" s="53" t="s">
        <v>430</v>
      </c>
      <c r="H89" s="54">
        <v>5058</v>
      </c>
      <c r="I89" s="53" t="s">
        <v>249</v>
      </c>
      <c r="J89" s="56">
        <v>1</v>
      </c>
      <c r="K89" t="s">
        <v>253</v>
      </c>
      <c r="M89" t="s">
        <v>245</v>
      </c>
      <c r="N89" t="s">
        <v>1379</v>
      </c>
      <c r="O89" t="s">
        <v>865</v>
      </c>
      <c r="P89">
        <v>2079</v>
      </c>
      <c r="Q89" t="s">
        <v>249</v>
      </c>
      <c r="R89">
        <f t="shared" ca="1" si="3"/>
        <v>7802</v>
      </c>
      <c r="S89" t="s">
        <v>249</v>
      </c>
      <c r="T89">
        <v>0</v>
      </c>
      <c r="U89" t="s">
        <v>249</v>
      </c>
      <c r="V89" s="54">
        <v>5058</v>
      </c>
      <c r="W89" t="s">
        <v>253</v>
      </c>
      <c r="Y89" t="s">
        <v>245</v>
      </c>
      <c r="Z89" t="s">
        <v>1380</v>
      </c>
      <c r="AA89" t="s">
        <v>865</v>
      </c>
      <c r="AB89">
        <v>2079</v>
      </c>
      <c r="AC89" t="s">
        <v>251</v>
      </c>
      <c r="AD89" s="64">
        <v>40194.799899016201</v>
      </c>
      <c r="AE89" s="53" t="s">
        <v>430</v>
      </c>
      <c r="AF89">
        <f t="shared" ca="1" si="4"/>
        <v>59901</v>
      </c>
      <c r="AG89" t="s">
        <v>251</v>
      </c>
      <c r="AH89" s="56">
        <v>4424162564977690</v>
      </c>
      <c r="AI89" s="53" t="s">
        <v>432</v>
      </c>
    </row>
    <row r="90" spans="1:35" x14ac:dyDescent="0.25">
      <c r="A90" t="s">
        <v>245</v>
      </c>
      <c r="B90" t="s">
        <v>1378</v>
      </c>
      <c r="C90" t="s">
        <v>987</v>
      </c>
      <c r="D90" s="64">
        <v>40144.721357407405</v>
      </c>
      <c r="E90" s="53" t="s">
        <v>431</v>
      </c>
      <c r="F90" s="56">
        <v>2324129586264210</v>
      </c>
      <c r="G90" s="53" t="s">
        <v>430</v>
      </c>
      <c r="H90">
        <v>5061</v>
      </c>
      <c r="I90" s="53" t="s">
        <v>249</v>
      </c>
      <c r="J90" s="56">
        <v>1</v>
      </c>
      <c r="K90" t="s">
        <v>253</v>
      </c>
      <c r="M90" t="s">
        <v>245</v>
      </c>
      <c r="N90" t="s">
        <v>1379</v>
      </c>
      <c r="O90" t="s">
        <v>865</v>
      </c>
      <c r="P90">
        <v>2090</v>
      </c>
      <c r="Q90" t="s">
        <v>249</v>
      </c>
      <c r="R90">
        <f t="shared" ca="1" si="3"/>
        <v>7796</v>
      </c>
      <c r="S90" t="s">
        <v>249</v>
      </c>
      <c r="T90">
        <v>0</v>
      </c>
      <c r="U90" t="s">
        <v>249</v>
      </c>
      <c r="V90">
        <v>5061</v>
      </c>
      <c r="W90" t="s">
        <v>253</v>
      </c>
      <c r="Y90" t="s">
        <v>245</v>
      </c>
      <c r="Z90" t="s">
        <v>1380</v>
      </c>
      <c r="AA90" t="s">
        <v>865</v>
      </c>
      <c r="AB90">
        <v>2090</v>
      </c>
      <c r="AC90" t="s">
        <v>251</v>
      </c>
      <c r="AD90" s="64">
        <v>40144.721357407405</v>
      </c>
      <c r="AE90" s="53" t="s">
        <v>430</v>
      </c>
      <c r="AF90">
        <f t="shared" ca="1" si="4"/>
        <v>43617</v>
      </c>
      <c r="AG90" t="s">
        <v>251</v>
      </c>
      <c r="AH90" s="56">
        <v>2324129586264210</v>
      </c>
      <c r="AI90" s="53" t="s">
        <v>432</v>
      </c>
    </row>
    <row r="91" spans="1:35" x14ac:dyDescent="0.25">
      <c r="A91" t="s">
        <v>245</v>
      </c>
      <c r="B91" t="s">
        <v>1378</v>
      </c>
      <c r="C91" t="s">
        <v>987</v>
      </c>
      <c r="D91" s="64">
        <v>40094.642815798608</v>
      </c>
      <c r="E91" s="53" t="s">
        <v>431</v>
      </c>
      <c r="F91" s="56">
        <v>2324129578873430</v>
      </c>
      <c r="G91" s="53" t="s">
        <v>430</v>
      </c>
      <c r="H91" s="54">
        <v>5064</v>
      </c>
      <c r="I91" s="53" t="s">
        <v>249</v>
      </c>
      <c r="J91" s="56">
        <v>0</v>
      </c>
      <c r="K91" t="s">
        <v>253</v>
      </c>
      <c r="M91" t="s">
        <v>245</v>
      </c>
      <c r="N91" t="s">
        <v>1379</v>
      </c>
      <c r="O91" t="s">
        <v>865</v>
      </c>
      <c r="P91">
        <v>2101</v>
      </c>
      <c r="Q91" t="s">
        <v>249</v>
      </c>
      <c r="R91">
        <f t="shared" ca="1" si="3"/>
        <v>7801</v>
      </c>
      <c r="S91" t="s">
        <v>249</v>
      </c>
      <c r="T91">
        <v>0</v>
      </c>
      <c r="U91" t="s">
        <v>249</v>
      </c>
      <c r="V91" s="54">
        <v>5064</v>
      </c>
      <c r="W91" t="s">
        <v>253</v>
      </c>
      <c r="Y91" t="s">
        <v>245</v>
      </c>
      <c r="Z91" t="s">
        <v>1380</v>
      </c>
      <c r="AA91" t="s">
        <v>865</v>
      </c>
      <c r="AB91">
        <v>2101</v>
      </c>
      <c r="AC91" t="s">
        <v>251</v>
      </c>
      <c r="AD91" s="64">
        <v>40094.642815798608</v>
      </c>
      <c r="AE91" s="53" t="s">
        <v>430</v>
      </c>
      <c r="AF91">
        <f t="shared" ca="1" si="4"/>
        <v>81648</v>
      </c>
      <c r="AG91" t="s">
        <v>251</v>
      </c>
      <c r="AH91" s="56">
        <v>2324129578873430</v>
      </c>
      <c r="AI91" s="53" t="s">
        <v>432</v>
      </c>
    </row>
    <row r="92" spans="1:35" x14ac:dyDescent="0.25">
      <c r="A92" t="s">
        <v>245</v>
      </c>
      <c r="B92" t="s">
        <v>1378</v>
      </c>
      <c r="C92" t="s">
        <v>987</v>
      </c>
      <c r="D92" s="64">
        <v>40044.564274189812</v>
      </c>
      <c r="E92" s="53" t="s">
        <v>431</v>
      </c>
      <c r="F92" s="56">
        <v>2324129571482650</v>
      </c>
      <c r="G92" s="53" t="s">
        <v>430</v>
      </c>
      <c r="H92">
        <v>5067</v>
      </c>
      <c r="I92" s="53" t="s">
        <v>249</v>
      </c>
      <c r="J92" s="56">
        <v>1</v>
      </c>
      <c r="K92" t="s">
        <v>253</v>
      </c>
      <c r="M92" t="s">
        <v>245</v>
      </c>
      <c r="N92" t="s">
        <v>1379</v>
      </c>
      <c r="O92" t="s">
        <v>865</v>
      </c>
      <c r="P92">
        <v>2112</v>
      </c>
      <c r="Q92" t="s">
        <v>249</v>
      </c>
      <c r="R92">
        <f t="shared" ca="1" si="3"/>
        <v>7812</v>
      </c>
      <c r="S92" t="s">
        <v>249</v>
      </c>
      <c r="T92">
        <v>0</v>
      </c>
      <c r="U92" t="s">
        <v>249</v>
      </c>
      <c r="V92">
        <v>5067</v>
      </c>
      <c r="W92" t="s">
        <v>253</v>
      </c>
      <c r="Y92" t="s">
        <v>245</v>
      </c>
      <c r="Z92" t="s">
        <v>1380</v>
      </c>
      <c r="AA92" t="s">
        <v>865</v>
      </c>
      <c r="AB92">
        <v>2112</v>
      </c>
      <c r="AC92" t="s">
        <v>251</v>
      </c>
      <c r="AD92" s="64">
        <v>40044.564274189812</v>
      </c>
      <c r="AE92" s="53" t="s">
        <v>430</v>
      </c>
      <c r="AF92">
        <f t="shared" ca="1" si="4"/>
        <v>81110</v>
      </c>
      <c r="AG92" t="s">
        <v>251</v>
      </c>
      <c r="AH92" s="56">
        <v>2324129571482650</v>
      </c>
      <c r="AI92" s="53" t="s">
        <v>432</v>
      </c>
    </row>
    <row r="93" spans="1:35" x14ac:dyDescent="0.25">
      <c r="A93" t="s">
        <v>245</v>
      </c>
      <c r="B93" t="s">
        <v>1378</v>
      </c>
      <c r="C93" t="s">
        <v>987</v>
      </c>
      <c r="D93" s="64">
        <v>39994.485732581015</v>
      </c>
      <c r="E93" s="53" t="s">
        <v>431</v>
      </c>
      <c r="F93" s="56">
        <v>2324129564091870</v>
      </c>
      <c r="G93" s="53" t="s">
        <v>430</v>
      </c>
      <c r="H93" s="54">
        <v>5070</v>
      </c>
      <c r="I93" s="53" t="s">
        <v>249</v>
      </c>
      <c r="J93" s="56">
        <v>1</v>
      </c>
      <c r="K93" t="s">
        <v>253</v>
      </c>
      <c r="M93" t="s">
        <v>245</v>
      </c>
      <c r="N93" t="s">
        <v>1379</v>
      </c>
      <c r="O93" t="s">
        <v>865</v>
      </c>
      <c r="P93">
        <v>2123</v>
      </c>
      <c r="Q93" t="s">
        <v>249</v>
      </c>
      <c r="R93">
        <f t="shared" ca="1" si="3"/>
        <v>7784</v>
      </c>
      <c r="S93" t="s">
        <v>249</v>
      </c>
      <c r="T93">
        <v>1</v>
      </c>
      <c r="U93" t="s">
        <v>249</v>
      </c>
      <c r="V93" s="54">
        <v>5070</v>
      </c>
      <c r="W93" t="s">
        <v>253</v>
      </c>
      <c r="Y93" t="s">
        <v>245</v>
      </c>
      <c r="Z93" t="s">
        <v>1380</v>
      </c>
      <c r="AA93" t="s">
        <v>865</v>
      </c>
      <c r="AB93">
        <v>2123</v>
      </c>
      <c r="AC93" t="s">
        <v>251</v>
      </c>
      <c r="AD93" s="64">
        <v>39994.485732581015</v>
      </c>
      <c r="AE93" s="53" t="s">
        <v>430</v>
      </c>
      <c r="AF93">
        <f t="shared" ca="1" si="4"/>
        <v>14182</v>
      </c>
      <c r="AG93" t="s">
        <v>251</v>
      </c>
      <c r="AH93" s="56">
        <v>2324129564091870</v>
      </c>
      <c r="AI93" s="53" t="s">
        <v>432</v>
      </c>
    </row>
    <row r="94" spans="1:35" x14ac:dyDescent="0.25">
      <c r="A94" t="s">
        <v>245</v>
      </c>
      <c r="B94" t="s">
        <v>1378</v>
      </c>
      <c r="C94" t="s">
        <v>987</v>
      </c>
      <c r="D94" s="64">
        <v>39944.407190972219</v>
      </c>
      <c r="E94" s="53" t="s">
        <v>431</v>
      </c>
      <c r="F94" s="56">
        <v>4424207808484790</v>
      </c>
      <c r="G94" s="53" t="s">
        <v>430</v>
      </c>
      <c r="H94">
        <v>5073</v>
      </c>
      <c r="I94" s="53" t="s">
        <v>249</v>
      </c>
      <c r="J94" s="56">
        <v>1</v>
      </c>
      <c r="K94" t="s">
        <v>253</v>
      </c>
      <c r="M94" t="s">
        <v>245</v>
      </c>
      <c r="N94" t="s">
        <v>1379</v>
      </c>
      <c r="O94" t="s">
        <v>865</v>
      </c>
      <c r="P94">
        <v>2134</v>
      </c>
      <c r="Q94" t="s">
        <v>249</v>
      </c>
      <c r="R94">
        <f t="shared" ca="1" si="3"/>
        <v>7780</v>
      </c>
      <c r="S94" t="s">
        <v>249</v>
      </c>
      <c r="T94">
        <v>0</v>
      </c>
      <c r="U94" t="s">
        <v>249</v>
      </c>
      <c r="V94">
        <v>5073</v>
      </c>
      <c r="W94" t="s">
        <v>253</v>
      </c>
      <c r="Y94" t="s">
        <v>245</v>
      </c>
      <c r="Z94" t="s">
        <v>1380</v>
      </c>
      <c r="AA94" t="s">
        <v>865</v>
      </c>
      <c r="AB94">
        <v>1914</v>
      </c>
      <c r="AC94" t="s">
        <v>251</v>
      </c>
      <c r="AD94" s="64">
        <v>39944.407190972219</v>
      </c>
      <c r="AE94" s="53" t="s">
        <v>430</v>
      </c>
      <c r="AF94">
        <f t="shared" ca="1" si="4"/>
        <v>29566</v>
      </c>
      <c r="AG94" t="s">
        <v>251</v>
      </c>
      <c r="AH94" s="56">
        <v>4424207808484790</v>
      </c>
      <c r="AI94" s="53" t="s">
        <v>432</v>
      </c>
    </row>
    <row r="95" spans="1:35" x14ac:dyDescent="0.25">
      <c r="A95" t="s">
        <v>245</v>
      </c>
      <c r="B95" t="s">
        <v>1378</v>
      </c>
      <c r="C95" t="s">
        <v>987</v>
      </c>
      <c r="D95" s="64">
        <v>39894.328649363422</v>
      </c>
      <c r="E95" s="53" t="s">
        <v>431</v>
      </c>
      <c r="F95" s="56">
        <v>4424208631094010</v>
      </c>
      <c r="G95" s="53" t="s">
        <v>430</v>
      </c>
      <c r="H95" s="54">
        <v>5076</v>
      </c>
      <c r="I95" s="53" t="s">
        <v>249</v>
      </c>
      <c r="J95" s="56">
        <v>1</v>
      </c>
      <c r="K95" t="s">
        <v>253</v>
      </c>
      <c r="M95" t="s">
        <v>245</v>
      </c>
      <c r="N95" t="s">
        <v>1379</v>
      </c>
      <c r="O95" t="s">
        <v>865</v>
      </c>
      <c r="P95">
        <v>2145</v>
      </c>
      <c r="Q95" t="s">
        <v>249</v>
      </c>
      <c r="R95">
        <f t="shared" ca="1" si="3"/>
        <v>7790</v>
      </c>
      <c r="S95" t="s">
        <v>249</v>
      </c>
      <c r="T95">
        <v>0</v>
      </c>
      <c r="U95" t="s">
        <v>249</v>
      </c>
      <c r="V95" s="54">
        <v>5076</v>
      </c>
      <c r="W95" t="s">
        <v>253</v>
      </c>
      <c r="Y95" t="s">
        <v>245</v>
      </c>
      <c r="Z95" t="s">
        <v>1380</v>
      </c>
      <c r="AA95" t="s">
        <v>865</v>
      </c>
      <c r="AB95">
        <v>1925</v>
      </c>
      <c r="AC95" t="s">
        <v>251</v>
      </c>
      <c r="AD95" s="64">
        <v>39894.328649363422</v>
      </c>
      <c r="AE95" s="53" t="s">
        <v>430</v>
      </c>
      <c r="AF95">
        <f t="shared" ca="1" si="4"/>
        <v>65129</v>
      </c>
      <c r="AG95" t="s">
        <v>251</v>
      </c>
      <c r="AH95" s="56">
        <v>4424208631094010</v>
      </c>
      <c r="AI95" s="53" t="s">
        <v>432</v>
      </c>
    </row>
    <row r="96" spans="1:35" x14ac:dyDescent="0.25">
      <c r="A96" t="s">
        <v>245</v>
      </c>
      <c r="B96" t="s">
        <v>1378</v>
      </c>
      <c r="C96" t="s">
        <v>987</v>
      </c>
      <c r="D96" s="64">
        <v>39844.250107754633</v>
      </c>
      <c r="E96" s="53" t="s">
        <v>431</v>
      </c>
      <c r="F96" s="56">
        <v>4424209453703230</v>
      </c>
      <c r="G96" s="53" t="s">
        <v>430</v>
      </c>
      <c r="H96">
        <v>5079</v>
      </c>
      <c r="I96" s="53" t="s">
        <v>249</v>
      </c>
      <c r="J96" s="56">
        <v>0</v>
      </c>
      <c r="K96" t="s">
        <v>253</v>
      </c>
      <c r="M96" t="s">
        <v>245</v>
      </c>
      <c r="N96" t="s">
        <v>1379</v>
      </c>
      <c r="O96" t="s">
        <v>865</v>
      </c>
      <c r="P96">
        <v>2156</v>
      </c>
      <c r="Q96" t="s">
        <v>249</v>
      </c>
      <c r="R96">
        <f t="shared" ca="1" si="3"/>
        <v>7808</v>
      </c>
      <c r="S96" t="s">
        <v>249</v>
      </c>
      <c r="T96">
        <v>1</v>
      </c>
      <c r="U96" t="s">
        <v>249</v>
      </c>
      <c r="V96">
        <v>5079</v>
      </c>
      <c r="W96" t="s">
        <v>253</v>
      </c>
      <c r="Y96" t="s">
        <v>245</v>
      </c>
      <c r="Z96" t="s">
        <v>1380</v>
      </c>
      <c r="AA96" t="s">
        <v>865</v>
      </c>
      <c r="AB96">
        <v>1936</v>
      </c>
      <c r="AC96" t="s">
        <v>251</v>
      </c>
      <c r="AD96" s="64">
        <v>39844.250107754633</v>
      </c>
      <c r="AE96" s="53" t="s">
        <v>430</v>
      </c>
      <c r="AF96">
        <f t="shared" ca="1" si="4"/>
        <v>34920</v>
      </c>
      <c r="AG96" t="s">
        <v>251</v>
      </c>
      <c r="AH96" s="56">
        <v>4424209453703230</v>
      </c>
      <c r="AI96" s="53" t="s">
        <v>432</v>
      </c>
    </row>
    <row r="97" spans="1:35" x14ac:dyDescent="0.25">
      <c r="A97" t="s">
        <v>245</v>
      </c>
      <c r="B97" t="s">
        <v>1378</v>
      </c>
      <c r="C97" t="s">
        <v>987</v>
      </c>
      <c r="D97" s="64">
        <v>39794.171566145837</v>
      </c>
      <c r="E97" s="53" t="s">
        <v>431</v>
      </c>
      <c r="F97" s="56">
        <v>4424210276312450</v>
      </c>
      <c r="G97" s="53" t="s">
        <v>430</v>
      </c>
      <c r="H97" s="54">
        <v>5082</v>
      </c>
      <c r="I97" s="53" t="s">
        <v>249</v>
      </c>
      <c r="J97" s="56">
        <v>0</v>
      </c>
      <c r="K97" t="s">
        <v>253</v>
      </c>
      <c r="M97" t="s">
        <v>245</v>
      </c>
      <c r="N97" t="s">
        <v>1379</v>
      </c>
      <c r="O97" t="s">
        <v>865</v>
      </c>
      <c r="P97">
        <v>2167</v>
      </c>
      <c r="Q97" t="s">
        <v>249</v>
      </c>
      <c r="R97">
        <f t="shared" ca="1" si="3"/>
        <v>7789</v>
      </c>
      <c r="S97" t="s">
        <v>249</v>
      </c>
      <c r="T97">
        <v>0</v>
      </c>
      <c r="U97" t="s">
        <v>249</v>
      </c>
      <c r="V97" s="54">
        <v>5082</v>
      </c>
      <c r="W97" t="s">
        <v>253</v>
      </c>
      <c r="Y97" t="s">
        <v>245</v>
      </c>
      <c r="Z97" t="s">
        <v>1380</v>
      </c>
      <c r="AA97" t="s">
        <v>865</v>
      </c>
      <c r="AB97">
        <v>1947</v>
      </c>
      <c r="AC97" t="s">
        <v>251</v>
      </c>
      <c r="AD97" s="64">
        <v>39794.171566145837</v>
      </c>
      <c r="AE97" s="53" t="s">
        <v>430</v>
      </c>
      <c r="AF97">
        <f t="shared" ca="1" si="4"/>
        <v>93224</v>
      </c>
      <c r="AG97" t="s">
        <v>251</v>
      </c>
      <c r="AH97" s="56">
        <v>4424210276312450</v>
      </c>
      <c r="AI97" s="53" t="s">
        <v>432</v>
      </c>
    </row>
    <row r="98" spans="1:35" x14ac:dyDescent="0.25">
      <c r="A98" t="s">
        <v>245</v>
      </c>
      <c r="B98" t="s">
        <v>1378</v>
      </c>
      <c r="C98" t="s">
        <v>987</v>
      </c>
      <c r="D98" s="64">
        <v>39744.09302453704</v>
      </c>
      <c r="E98" s="53" t="s">
        <v>431</v>
      </c>
      <c r="F98" s="56">
        <v>4424169968460670</v>
      </c>
      <c r="G98" s="53" t="s">
        <v>430</v>
      </c>
      <c r="H98">
        <v>5085</v>
      </c>
      <c r="I98" s="53" t="s">
        <v>249</v>
      </c>
      <c r="J98" s="56">
        <v>1</v>
      </c>
      <c r="K98" t="s">
        <v>253</v>
      </c>
      <c r="M98" t="s">
        <v>245</v>
      </c>
      <c r="N98" t="s">
        <v>1379</v>
      </c>
      <c r="O98" t="s">
        <v>865</v>
      </c>
      <c r="P98">
        <v>2178</v>
      </c>
      <c r="Q98" t="s">
        <v>249</v>
      </c>
      <c r="R98">
        <f t="shared" ca="1" si="3"/>
        <v>7813</v>
      </c>
      <c r="S98" t="s">
        <v>249</v>
      </c>
      <c r="T98">
        <v>0</v>
      </c>
      <c r="U98" t="s">
        <v>249</v>
      </c>
      <c r="V98">
        <v>5085</v>
      </c>
      <c r="W98" t="s">
        <v>253</v>
      </c>
      <c r="Y98" t="s">
        <v>245</v>
      </c>
      <c r="Z98" t="s">
        <v>1380</v>
      </c>
      <c r="AA98" t="s">
        <v>865</v>
      </c>
      <c r="AB98">
        <v>1958</v>
      </c>
      <c r="AC98" t="s">
        <v>251</v>
      </c>
      <c r="AD98" s="64">
        <v>39744.09302453704</v>
      </c>
      <c r="AE98" s="53" t="s">
        <v>430</v>
      </c>
      <c r="AF98">
        <f t="shared" ca="1" si="4"/>
        <v>83260</v>
      </c>
      <c r="AG98" t="s">
        <v>251</v>
      </c>
      <c r="AH98" s="56">
        <v>4424169968460670</v>
      </c>
      <c r="AI98" s="53" t="s">
        <v>432</v>
      </c>
    </row>
    <row r="99" spans="1:35" x14ac:dyDescent="0.25">
      <c r="A99" t="s">
        <v>245</v>
      </c>
      <c r="B99" t="s">
        <v>1378</v>
      </c>
      <c r="C99" t="s">
        <v>987</v>
      </c>
      <c r="D99" s="64">
        <v>39694.014482928244</v>
      </c>
      <c r="E99" s="53" t="s">
        <v>431</v>
      </c>
      <c r="F99" s="56">
        <v>4424170791069890</v>
      </c>
      <c r="G99" s="53" t="s">
        <v>430</v>
      </c>
      <c r="H99" s="54">
        <v>5088</v>
      </c>
      <c r="I99" s="53" t="s">
        <v>249</v>
      </c>
      <c r="J99" s="56">
        <v>1</v>
      </c>
      <c r="K99" t="s">
        <v>253</v>
      </c>
      <c r="M99" t="s">
        <v>245</v>
      </c>
      <c r="N99" t="s">
        <v>1379</v>
      </c>
      <c r="O99" t="s">
        <v>865</v>
      </c>
      <c r="P99">
        <v>2189</v>
      </c>
      <c r="Q99" t="s">
        <v>249</v>
      </c>
      <c r="R99">
        <f t="shared" ca="1" si="3"/>
        <v>7805</v>
      </c>
      <c r="S99" t="s">
        <v>249</v>
      </c>
      <c r="T99">
        <v>0</v>
      </c>
      <c r="U99" t="s">
        <v>249</v>
      </c>
      <c r="V99" s="54">
        <v>5088</v>
      </c>
      <c r="W99" t="s">
        <v>253</v>
      </c>
      <c r="Y99" t="s">
        <v>245</v>
      </c>
      <c r="Z99" t="s">
        <v>1380</v>
      </c>
      <c r="AA99" t="s">
        <v>865</v>
      </c>
      <c r="AB99">
        <v>2189</v>
      </c>
      <c r="AC99" t="s">
        <v>251</v>
      </c>
      <c r="AD99" s="64">
        <v>39694.014482928244</v>
      </c>
      <c r="AE99" s="53" t="s">
        <v>430</v>
      </c>
      <c r="AF99">
        <f t="shared" ca="1" si="4"/>
        <v>49054</v>
      </c>
      <c r="AG99" t="s">
        <v>251</v>
      </c>
      <c r="AH99" s="56">
        <v>4424170791069890</v>
      </c>
      <c r="AI99" s="53" t="s">
        <v>432</v>
      </c>
    </row>
    <row r="100" spans="1:35" x14ac:dyDescent="0.25">
      <c r="A100" t="s">
        <v>245</v>
      </c>
      <c r="B100" t="s">
        <v>1378</v>
      </c>
      <c r="C100" t="s">
        <v>987</v>
      </c>
      <c r="D100" s="64">
        <v>39643.935941319447</v>
      </c>
      <c r="E100" s="53" t="s">
        <v>431</v>
      </c>
      <c r="F100" s="56">
        <v>4424171613679110</v>
      </c>
      <c r="G100" s="53" t="s">
        <v>430</v>
      </c>
      <c r="H100">
        <v>5091</v>
      </c>
      <c r="I100" s="53" t="s">
        <v>249</v>
      </c>
      <c r="J100" s="56">
        <v>1</v>
      </c>
      <c r="K100" t="s">
        <v>253</v>
      </c>
      <c r="M100" t="s">
        <v>245</v>
      </c>
      <c r="N100" t="s">
        <v>1379</v>
      </c>
      <c r="O100" t="s">
        <v>865</v>
      </c>
      <c r="P100">
        <v>2200</v>
      </c>
      <c r="Q100" t="s">
        <v>249</v>
      </c>
      <c r="R100">
        <f t="shared" ca="1" si="3"/>
        <v>7791</v>
      </c>
      <c r="S100" t="s">
        <v>249</v>
      </c>
      <c r="T100">
        <v>1</v>
      </c>
      <c r="U100" t="s">
        <v>249</v>
      </c>
      <c r="V100">
        <v>5091</v>
      </c>
      <c r="W100" t="s">
        <v>253</v>
      </c>
      <c r="Y100" t="s">
        <v>245</v>
      </c>
      <c r="Z100" t="s">
        <v>1380</v>
      </c>
      <c r="AA100" t="s">
        <v>865</v>
      </c>
      <c r="AB100">
        <v>2200</v>
      </c>
      <c r="AC100" t="s">
        <v>251</v>
      </c>
      <c r="AD100" s="64">
        <v>39643.935941319447</v>
      </c>
      <c r="AE100" s="53" t="s">
        <v>430</v>
      </c>
      <c r="AF100">
        <f t="shared" ca="1" si="4"/>
        <v>32184</v>
      </c>
      <c r="AG100" t="s">
        <v>251</v>
      </c>
      <c r="AH100" s="56">
        <v>4424171613679110</v>
      </c>
      <c r="AI100" s="53" t="s">
        <v>432</v>
      </c>
    </row>
    <row r="101" spans="1:35" x14ac:dyDescent="0.25">
      <c r="A101" t="s">
        <v>245</v>
      </c>
      <c r="B101" t="s">
        <v>1378</v>
      </c>
      <c r="C101" t="s">
        <v>987</v>
      </c>
      <c r="D101" s="64">
        <v>39593.85739971065</v>
      </c>
      <c r="E101" s="53" t="s">
        <v>431</v>
      </c>
      <c r="F101" s="56">
        <v>4424172436288330</v>
      </c>
      <c r="G101" s="53" t="s">
        <v>430</v>
      </c>
      <c r="H101" s="54">
        <v>5094</v>
      </c>
      <c r="I101" s="53" t="s">
        <v>249</v>
      </c>
      <c r="J101" s="56">
        <v>1</v>
      </c>
      <c r="K101" t="s">
        <v>253</v>
      </c>
      <c r="M101" t="s">
        <v>245</v>
      </c>
      <c r="N101" t="s">
        <v>1379</v>
      </c>
      <c r="O101" t="s">
        <v>865</v>
      </c>
      <c r="P101">
        <v>2211</v>
      </c>
      <c r="Q101" t="s">
        <v>249</v>
      </c>
      <c r="R101">
        <f t="shared" ca="1" si="3"/>
        <v>7806</v>
      </c>
      <c r="S101" t="s">
        <v>249</v>
      </c>
      <c r="T101">
        <v>0</v>
      </c>
      <c r="U101" t="s">
        <v>249</v>
      </c>
      <c r="V101" s="54">
        <v>5094</v>
      </c>
      <c r="W101" t="s">
        <v>253</v>
      </c>
      <c r="Y101" t="s">
        <v>245</v>
      </c>
      <c r="Z101" t="s">
        <v>1380</v>
      </c>
      <c r="AA101" t="s">
        <v>865</v>
      </c>
      <c r="AB101">
        <v>2211</v>
      </c>
      <c r="AC101" t="s">
        <v>251</v>
      </c>
      <c r="AD101" s="64">
        <v>39593.85739971065</v>
      </c>
      <c r="AE101" s="53" t="s">
        <v>430</v>
      </c>
      <c r="AF101">
        <f t="shared" ca="1" si="4"/>
        <v>14782</v>
      </c>
      <c r="AG101" t="s">
        <v>251</v>
      </c>
      <c r="AH101" s="56">
        <v>4424172436288330</v>
      </c>
      <c r="AI101" s="53" t="s">
        <v>432</v>
      </c>
    </row>
    <row r="102" spans="1:35" x14ac:dyDescent="0.25">
      <c r="A102" t="s">
        <v>245</v>
      </c>
      <c r="B102" t="s">
        <v>1378</v>
      </c>
      <c r="C102" t="s">
        <v>987</v>
      </c>
      <c r="D102" s="64">
        <v>39543.778858101854</v>
      </c>
      <c r="E102" s="53" t="s">
        <v>431</v>
      </c>
      <c r="F102" s="56">
        <v>4424173258897550</v>
      </c>
      <c r="G102" s="53" t="s">
        <v>430</v>
      </c>
      <c r="H102">
        <v>5097</v>
      </c>
      <c r="I102" s="53" t="s">
        <v>249</v>
      </c>
      <c r="J102" s="56">
        <v>1</v>
      </c>
      <c r="K102" t="s">
        <v>253</v>
      </c>
      <c r="M102" t="s">
        <v>245</v>
      </c>
      <c r="N102" t="s">
        <v>1379</v>
      </c>
      <c r="O102" t="s">
        <v>865</v>
      </c>
      <c r="P102">
        <v>2222</v>
      </c>
      <c r="Q102" t="s">
        <v>249</v>
      </c>
      <c r="R102">
        <f t="shared" ca="1" si="3"/>
        <v>7814</v>
      </c>
      <c r="S102" t="s">
        <v>249</v>
      </c>
      <c r="T102">
        <v>0</v>
      </c>
      <c r="U102" t="s">
        <v>249</v>
      </c>
      <c r="V102">
        <v>5097</v>
      </c>
      <c r="W102" t="s">
        <v>253</v>
      </c>
      <c r="Y102" t="s">
        <v>245</v>
      </c>
      <c r="Z102" t="s">
        <v>1380</v>
      </c>
      <c r="AA102" t="s">
        <v>865</v>
      </c>
      <c r="AB102">
        <v>2222</v>
      </c>
      <c r="AC102" t="s">
        <v>251</v>
      </c>
      <c r="AD102" s="64">
        <v>39543.778858101854</v>
      </c>
      <c r="AE102" s="53" t="s">
        <v>430</v>
      </c>
      <c r="AF102">
        <f t="shared" ca="1" si="4"/>
        <v>55355</v>
      </c>
      <c r="AG102" t="s">
        <v>251</v>
      </c>
      <c r="AH102" s="56">
        <v>4424173258897550</v>
      </c>
      <c r="AI102" s="53" t="s">
        <v>432</v>
      </c>
    </row>
    <row r="103" spans="1:35" x14ac:dyDescent="0.25">
      <c r="A103" t="s">
        <v>245</v>
      </c>
      <c r="B103" t="s">
        <v>1378</v>
      </c>
      <c r="C103" t="s">
        <v>987</v>
      </c>
      <c r="D103" s="64">
        <v>39493.700316493057</v>
      </c>
      <c r="E103" s="53" t="s">
        <v>431</v>
      </c>
      <c r="F103" s="56">
        <v>4424174081506770</v>
      </c>
      <c r="G103" s="53" t="s">
        <v>430</v>
      </c>
      <c r="H103" s="54">
        <v>5100</v>
      </c>
      <c r="I103" s="53" t="s">
        <v>249</v>
      </c>
      <c r="J103" s="56">
        <v>1</v>
      </c>
      <c r="K103" t="s">
        <v>253</v>
      </c>
      <c r="M103" t="s">
        <v>245</v>
      </c>
      <c r="N103" t="s">
        <v>1379</v>
      </c>
      <c r="O103" t="s">
        <v>865</v>
      </c>
      <c r="P103">
        <v>2233</v>
      </c>
      <c r="Q103" t="s">
        <v>249</v>
      </c>
      <c r="R103">
        <f t="shared" ca="1" si="3"/>
        <v>7786</v>
      </c>
      <c r="S103" t="s">
        <v>249</v>
      </c>
      <c r="T103">
        <v>0</v>
      </c>
      <c r="U103" t="s">
        <v>249</v>
      </c>
      <c r="V103" s="54">
        <v>5100</v>
      </c>
      <c r="W103" t="s">
        <v>253</v>
      </c>
      <c r="Y103" t="s">
        <v>245</v>
      </c>
      <c r="Z103" t="s">
        <v>1380</v>
      </c>
      <c r="AA103" t="s">
        <v>865</v>
      </c>
      <c r="AB103">
        <v>2233</v>
      </c>
      <c r="AC103" t="s">
        <v>251</v>
      </c>
      <c r="AD103" s="64">
        <v>39493.700316493057</v>
      </c>
      <c r="AE103" s="53" t="s">
        <v>430</v>
      </c>
      <c r="AF103">
        <f t="shared" ca="1" si="4"/>
        <v>31858</v>
      </c>
      <c r="AG103" t="s">
        <v>251</v>
      </c>
      <c r="AH103" s="56">
        <v>4424174081506770</v>
      </c>
      <c r="AI103" s="53" t="s">
        <v>432</v>
      </c>
    </row>
    <row r="104" spans="1:35" x14ac:dyDescent="0.25">
      <c r="A104" t="s">
        <v>245</v>
      </c>
      <c r="B104" t="s">
        <v>1378</v>
      </c>
      <c r="C104" t="s">
        <v>987</v>
      </c>
      <c r="D104" s="64">
        <v>39443.621774884261</v>
      </c>
      <c r="E104" s="53" t="s">
        <v>431</v>
      </c>
      <c r="F104" s="56">
        <v>4424174904115990</v>
      </c>
      <c r="G104" s="53" t="s">
        <v>430</v>
      </c>
      <c r="H104">
        <v>5103</v>
      </c>
      <c r="I104" s="53" t="s">
        <v>249</v>
      </c>
      <c r="J104" s="56">
        <v>1</v>
      </c>
      <c r="K104" t="s">
        <v>253</v>
      </c>
      <c r="M104" t="s">
        <v>245</v>
      </c>
      <c r="N104" t="s">
        <v>1379</v>
      </c>
      <c r="O104" t="s">
        <v>865</v>
      </c>
      <c r="P104">
        <v>2244</v>
      </c>
      <c r="Q104" t="s">
        <v>249</v>
      </c>
      <c r="R104">
        <f t="shared" ca="1" si="3"/>
        <v>7786</v>
      </c>
      <c r="S104" t="s">
        <v>249</v>
      </c>
      <c r="T104">
        <v>0</v>
      </c>
      <c r="U104" t="s">
        <v>249</v>
      </c>
      <c r="V104">
        <v>5103</v>
      </c>
      <c r="W104" t="s">
        <v>253</v>
      </c>
      <c r="Y104" t="s">
        <v>245</v>
      </c>
      <c r="Z104" t="s">
        <v>1380</v>
      </c>
      <c r="AA104" t="s">
        <v>865</v>
      </c>
      <c r="AB104">
        <v>2244</v>
      </c>
      <c r="AC104" t="s">
        <v>251</v>
      </c>
      <c r="AD104" s="64">
        <v>39443.621774884261</v>
      </c>
      <c r="AE104" s="53" t="s">
        <v>430</v>
      </c>
      <c r="AF104">
        <f t="shared" ca="1" si="4"/>
        <v>88052</v>
      </c>
      <c r="AG104" t="s">
        <v>251</v>
      </c>
      <c r="AH104" s="56">
        <v>4424174904115990</v>
      </c>
      <c r="AI104" s="53" t="s">
        <v>432</v>
      </c>
    </row>
    <row r="105" spans="1:35" x14ac:dyDescent="0.25">
      <c r="A105" t="s">
        <v>245</v>
      </c>
      <c r="B105" t="s">
        <v>1378</v>
      </c>
      <c r="C105" t="s">
        <v>987</v>
      </c>
      <c r="D105" s="64">
        <v>39393.543233275464</v>
      </c>
      <c r="E105" s="53" t="s">
        <v>431</v>
      </c>
      <c r="F105" s="56">
        <v>4424175726725210</v>
      </c>
      <c r="G105" s="53" t="s">
        <v>430</v>
      </c>
      <c r="H105" s="54">
        <v>5106</v>
      </c>
      <c r="I105" s="53" t="s">
        <v>249</v>
      </c>
      <c r="J105" s="56">
        <v>1</v>
      </c>
      <c r="K105" t="s">
        <v>253</v>
      </c>
      <c r="M105" t="s">
        <v>245</v>
      </c>
      <c r="N105" t="s">
        <v>1379</v>
      </c>
      <c r="O105" t="s">
        <v>865</v>
      </c>
      <c r="P105">
        <v>2255</v>
      </c>
      <c r="Q105" t="s">
        <v>249</v>
      </c>
      <c r="R105">
        <f t="shared" ca="1" si="3"/>
        <v>7805</v>
      </c>
      <c r="S105" t="s">
        <v>249</v>
      </c>
      <c r="T105">
        <v>0</v>
      </c>
      <c r="U105" t="s">
        <v>249</v>
      </c>
      <c r="V105" s="54">
        <v>5106</v>
      </c>
      <c r="W105" t="s">
        <v>253</v>
      </c>
      <c r="Y105" t="s">
        <v>245</v>
      </c>
      <c r="Z105" t="s">
        <v>1380</v>
      </c>
      <c r="AA105" t="s">
        <v>865</v>
      </c>
      <c r="AB105">
        <v>2255</v>
      </c>
      <c r="AC105" t="s">
        <v>251</v>
      </c>
      <c r="AD105" s="64">
        <v>39393.543233275464</v>
      </c>
      <c r="AE105" s="53" t="s">
        <v>430</v>
      </c>
      <c r="AF105">
        <f t="shared" ca="1" si="4"/>
        <v>54254</v>
      </c>
      <c r="AG105" t="s">
        <v>251</v>
      </c>
      <c r="AH105" s="56">
        <v>4424175726725210</v>
      </c>
      <c r="AI105" s="53" t="s">
        <v>432</v>
      </c>
    </row>
    <row r="106" spans="1:35" x14ac:dyDescent="0.25">
      <c r="A106" t="s">
        <v>245</v>
      </c>
      <c r="B106" t="s">
        <v>1378</v>
      </c>
      <c r="C106" t="s">
        <v>987</v>
      </c>
      <c r="D106" s="64">
        <v>39343.464691666668</v>
      </c>
      <c r="E106" s="53" t="s">
        <v>431</v>
      </c>
      <c r="F106" s="56">
        <v>4424176549334430</v>
      </c>
      <c r="G106" s="53" t="s">
        <v>430</v>
      </c>
      <c r="H106">
        <v>5109</v>
      </c>
      <c r="I106" s="53" t="s">
        <v>249</v>
      </c>
      <c r="J106" s="56">
        <v>1</v>
      </c>
      <c r="K106" t="s">
        <v>253</v>
      </c>
      <c r="M106" t="s">
        <v>245</v>
      </c>
      <c r="N106" t="s">
        <v>1379</v>
      </c>
      <c r="O106" t="s">
        <v>865</v>
      </c>
      <c r="P106">
        <v>2266</v>
      </c>
      <c r="Q106" t="s">
        <v>249</v>
      </c>
      <c r="R106">
        <f t="shared" ca="1" si="3"/>
        <v>7792</v>
      </c>
      <c r="S106" t="s">
        <v>249</v>
      </c>
      <c r="T106">
        <v>0</v>
      </c>
      <c r="U106" t="s">
        <v>249</v>
      </c>
      <c r="V106">
        <v>5109</v>
      </c>
      <c r="W106" t="s">
        <v>253</v>
      </c>
      <c r="Y106" t="s">
        <v>245</v>
      </c>
      <c r="Z106" t="s">
        <v>1380</v>
      </c>
      <c r="AA106" t="s">
        <v>865</v>
      </c>
      <c r="AB106">
        <v>2266</v>
      </c>
      <c r="AC106" t="s">
        <v>251</v>
      </c>
      <c r="AD106" s="64">
        <v>39343.464691666668</v>
      </c>
      <c r="AE106" s="53" t="s">
        <v>430</v>
      </c>
      <c r="AF106">
        <f t="shared" ca="1" si="4"/>
        <v>26265</v>
      </c>
      <c r="AG106" t="s">
        <v>251</v>
      </c>
      <c r="AH106" s="56">
        <v>4424176549334430</v>
      </c>
      <c r="AI106" s="53" t="s">
        <v>432</v>
      </c>
    </row>
    <row r="107" spans="1:35" x14ac:dyDescent="0.25">
      <c r="A107" t="s">
        <v>245</v>
      </c>
      <c r="B107" t="s">
        <v>1378</v>
      </c>
      <c r="C107" t="s">
        <v>987</v>
      </c>
      <c r="D107" s="64">
        <v>39293.386150057871</v>
      </c>
      <c r="E107" s="53" t="s">
        <v>431</v>
      </c>
      <c r="F107" s="56">
        <v>4424177371943650</v>
      </c>
      <c r="G107" s="53" t="s">
        <v>430</v>
      </c>
      <c r="H107" s="54">
        <v>5112</v>
      </c>
      <c r="I107" s="53" t="s">
        <v>249</v>
      </c>
      <c r="J107" s="56">
        <v>1</v>
      </c>
      <c r="K107" t="s">
        <v>253</v>
      </c>
      <c r="M107" t="s">
        <v>245</v>
      </c>
      <c r="N107" t="s">
        <v>1379</v>
      </c>
      <c r="O107" t="s">
        <v>865</v>
      </c>
      <c r="P107">
        <v>2277</v>
      </c>
      <c r="Q107" t="s">
        <v>249</v>
      </c>
      <c r="R107">
        <f t="shared" ca="1" si="3"/>
        <v>7783</v>
      </c>
      <c r="S107" t="s">
        <v>249</v>
      </c>
      <c r="T107">
        <v>0</v>
      </c>
      <c r="U107" t="s">
        <v>249</v>
      </c>
      <c r="V107" s="54">
        <v>5112</v>
      </c>
      <c r="W107" t="s">
        <v>253</v>
      </c>
      <c r="Y107" t="s">
        <v>245</v>
      </c>
      <c r="Z107" t="s">
        <v>1380</v>
      </c>
      <c r="AA107" t="s">
        <v>865</v>
      </c>
      <c r="AB107">
        <v>2277</v>
      </c>
      <c r="AC107" t="s">
        <v>251</v>
      </c>
      <c r="AD107" s="64">
        <v>39293.386150057871</v>
      </c>
      <c r="AE107" s="53" t="s">
        <v>430</v>
      </c>
      <c r="AF107">
        <f t="shared" ca="1" si="4"/>
        <v>97011</v>
      </c>
      <c r="AG107" t="s">
        <v>251</v>
      </c>
      <c r="AH107" s="56">
        <v>4424177371943650</v>
      </c>
      <c r="AI107" s="53" t="s">
        <v>432</v>
      </c>
    </row>
    <row r="108" spans="1:35" x14ac:dyDescent="0.25">
      <c r="A108" t="s">
        <v>245</v>
      </c>
      <c r="B108" t="s">
        <v>1378</v>
      </c>
      <c r="C108" t="s">
        <v>987</v>
      </c>
      <c r="D108" s="64">
        <v>39243.307608449075</v>
      </c>
      <c r="E108" s="53" t="s">
        <v>431</v>
      </c>
      <c r="F108" s="56">
        <v>4424178194552870</v>
      </c>
      <c r="G108" s="53" t="s">
        <v>430</v>
      </c>
      <c r="H108">
        <v>5115</v>
      </c>
      <c r="I108" s="53" t="s">
        <v>249</v>
      </c>
      <c r="J108" s="56">
        <v>1</v>
      </c>
      <c r="K108" t="s">
        <v>253</v>
      </c>
      <c r="M108" t="s">
        <v>245</v>
      </c>
      <c r="N108" t="s">
        <v>1379</v>
      </c>
      <c r="O108" t="s">
        <v>865</v>
      </c>
      <c r="P108">
        <v>2288</v>
      </c>
      <c r="Q108" t="s">
        <v>249</v>
      </c>
      <c r="R108">
        <f t="shared" ca="1" si="3"/>
        <v>7806</v>
      </c>
      <c r="S108" t="s">
        <v>249</v>
      </c>
      <c r="T108">
        <v>0</v>
      </c>
      <c r="U108" t="s">
        <v>249</v>
      </c>
      <c r="V108">
        <v>5115</v>
      </c>
      <c r="W108" t="s">
        <v>253</v>
      </c>
      <c r="Y108" t="s">
        <v>245</v>
      </c>
      <c r="Z108" t="s">
        <v>1380</v>
      </c>
      <c r="AA108" t="s">
        <v>865</v>
      </c>
      <c r="AB108">
        <v>2288</v>
      </c>
      <c r="AC108" t="s">
        <v>251</v>
      </c>
      <c r="AD108" s="64">
        <v>39243.307608449075</v>
      </c>
      <c r="AE108" s="53" t="s">
        <v>430</v>
      </c>
      <c r="AF108">
        <f t="shared" ca="1" si="4"/>
        <v>68540</v>
      </c>
      <c r="AG108" t="s">
        <v>251</v>
      </c>
      <c r="AH108" s="56">
        <v>4424178194552870</v>
      </c>
      <c r="AI108" s="53" t="s">
        <v>432</v>
      </c>
    </row>
    <row r="109" spans="1:35" x14ac:dyDescent="0.25">
      <c r="A109" t="s">
        <v>245</v>
      </c>
      <c r="B109" t="s">
        <v>1378</v>
      </c>
      <c r="C109" t="s">
        <v>987</v>
      </c>
      <c r="D109" s="64">
        <v>39193.229066840278</v>
      </c>
      <c r="E109" s="53" t="s">
        <v>431</v>
      </c>
      <c r="F109" s="56">
        <v>4424179017162090</v>
      </c>
      <c r="G109" s="53" t="s">
        <v>430</v>
      </c>
      <c r="H109" s="54">
        <v>5118</v>
      </c>
      <c r="I109" s="53" t="s">
        <v>249</v>
      </c>
      <c r="J109" s="56">
        <v>0</v>
      </c>
      <c r="K109" t="s">
        <v>253</v>
      </c>
      <c r="M109" t="s">
        <v>245</v>
      </c>
      <c r="N109" t="s">
        <v>1379</v>
      </c>
      <c r="O109" t="s">
        <v>865</v>
      </c>
      <c r="P109">
        <v>2299</v>
      </c>
      <c r="Q109" t="s">
        <v>249</v>
      </c>
      <c r="R109">
        <f t="shared" ca="1" si="3"/>
        <v>7815</v>
      </c>
      <c r="S109" t="s">
        <v>249</v>
      </c>
      <c r="T109">
        <v>1</v>
      </c>
      <c r="U109" t="s">
        <v>249</v>
      </c>
      <c r="V109" s="54">
        <v>5118</v>
      </c>
      <c r="W109" t="s">
        <v>253</v>
      </c>
      <c r="Y109" t="s">
        <v>245</v>
      </c>
      <c r="Z109" t="s">
        <v>1380</v>
      </c>
      <c r="AA109" t="s">
        <v>865</v>
      </c>
      <c r="AB109">
        <v>2299</v>
      </c>
      <c r="AC109" t="s">
        <v>251</v>
      </c>
      <c r="AD109" s="64">
        <v>39193.229066840278</v>
      </c>
      <c r="AE109" s="53" t="s">
        <v>430</v>
      </c>
      <c r="AF109">
        <f t="shared" ca="1" si="4"/>
        <v>54205</v>
      </c>
      <c r="AG109" t="s">
        <v>251</v>
      </c>
      <c r="AH109" s="56">
        <v>4424179017162090</v>
      </c>
      <c r="AI109" s="53" t="s">
        <v>432</v>
      </c>
    </row>
    <row r="110" spans="1:35" x14ac:dyDescent="0.25">
      <c r="A110" t="s">
        <v>245</v>
      </c>
      <c r="B110" t="s">
        <v>1378</v>
      </c>
      <c r="C110" t="s">
        <v>987</v>
      </c>
      <c r="D110" s="64">
        <v>39143.150525231482</v>
      </c>
      <c r="E110" s="53" t="s">
        <v>431</v>
      </c>
      <c r="F110" s="56">
        <v>4424179839771310</v>
      </c>
      <c r="G110" s="53" t="s">
        <v>430</v>
      </c>
      <c r="H110">
        <v>5121</v>
      </c>
      <c r="I110" s="53" t="s">
        <v>249</v>
      </c>
      <c r="J110" s="56">
        <v>1</v>
      </c>
      <c r="K110" t="s">
        <v>253</v>
      </c>
      <c r="M110" t="s">
        <v>245</v>
      </c>
      <c r="N110" t="s">
        <v>1379</v>
      </c>
      <c r="O110" t="s">
        <v>865</v>
      </c>
      <c r="P110">
        <v>2310</v>
      </c>
      <c r="Q110" t="s">
        <v>249</v>
      </c>
      <c r="R110">
        <f t="shared" ca="1" si="3"/>
        <v>7784</v>
      </c>
      <c r="S110" t="s">
        <v>249</v>
      </c>
      <c r="T110">
        <v>1</v>
      </c>
      <c r="U110" t="s">
        <v>249</v>
      </c>
      <c r="V110">
        <v>5121</v>
      </c>
      <c r="W110" t="s">
        <v>253</v>
      </c>
      <c r="Y110" t="s">
        <v>245</v>
      </c>
      <c r="Z110" t="s">
        <v>1380</v>
      </c>
      <c r="AA110" t="s">
        <v>865</v>
      </c>
      <c r="AB110">
        <v>2310</v>
      </c>
      <c r="AC110" t="s">
        <v>251</v>
      </c>
      <c r="AD110" s="64">
        <v>39143.150525231482</v>
      </c>
      <c r="AE110" s="53" t="s">
        <v>430</v>
      </c>
      <c r="AF110">
        <f t="shared" ca="1" si="4"/>
        <v>57359</v>
      </c>
      <c r="AG110" t="s">
        <v>251</v>
      </c>
      <c r="AH110" s="56">
        <v>4424179839771310</v>
      </c>
      <c r="AI110" s="53" t="s">
        <v>432</v>
      </c>
    </row>
    <row r="111" spans="1:35" x14ac:dyDescent="0.25">
      <c r="A111" t="s">
        <v>245</v>
      </c>
      <c r="B111" t="s">
        <v>1378</v>
      </c>
      <c r="C111" t="s">
        <v>987</v>
      </c>
      <c r="D111" s="64">
        <v>39093.071983622685</v>
      </c>
      <c r="E111" s="53" t="s">
        <v>431</v>
      </c>
      <c r="F111" s="56">
        <v>4424180662380530</v>
      </c>
      <c r="G111" s="53" t="s">
        <v>430</v>
      </c>
      <c r="H111" s="54">
        <v>5124</v>
      </c>
      <c r="I111" s="53" t="s">
        <v>249</v>
      </c>
      <c r="J111" s="56">
        <v>1</v>
      </c>
      <c r="K111" t="s">
        <v>253</v>
      </c>
      <c r="M111" t="s">
        <v>245</v>
      </c>
      <c r="N111" t="s">
        <v>1379</v>
      </c>
      <c r="O111" t="s">
        <v>865</v>
      </c>
      <c r="P111">
        <v>2321</v>
      </c>
      <c r="Q111" t="s">
        <v>249</v>
      </c>
      <c r="R111">
        <f t="shared" ca="1" si="3"/>
        <v>7797</v>
      </c>
      <c r="S111" t="s">
        <v>249</v>
      </c>
      <c r="T111">
        <v>0</v>
      </c>
      <c r="U111" t="s">
        <v>249</v>
      </c>
      <c r="V111" s="54">
        <v>5124</v>
      </c>
      <c r="W111" t="s">
        <v>253</v>
      </c>
      <c r="Y111" t="s">
        <v>245</v>
      </c>
      <c r="Z111" t="s">
        <v>1380</v>
      </c>
      <c r="AA111" t="s">
        <v>865</v>
      </c>
      <c r="AB111">
        <v>2321</v>
      </c>
      <c r="AC111" t="s">
        <v>251</v>
      </c>
      <c r="AD111" s="64">
        <v>39093.071983622685</v>
      </c>
      <c r="AE111" s="53" t="s">
        <v>430</v>
      </c>
      <c r="AF111">
        <f t="shared" ca="1" si="4"/>
        <v>66099</v>
      </c>
      <c r="AG111" t="s">
        <v>251</v>
      </c>
      <c r="AH111" s="56">
        <v>4424180662380530</v>
      </c>
      <c r="AI111" s="53" t="s">
        <v>432</v>
      </c>
    </row>
    <row r="112" spans="1:35" x14ac:dyDescent="0.25">
      <c r="A112" t="s">
        <v>245</v>
      </c>
      <c r="B112" t="s">
        <v>1378</v>
      </c>
      <c r="C112" t="s">
        <v>987</v>
      </c>
      <c r="D112" s="64">
        <v>39042.993442013889</v>
      </c>
      <c r="E112" s="53" t="s">
        <v>431</v>
      </c>
      <c r="F112" s="56">
        <v>4424181484989750</v>
      </c>
      <c r="G112" s="53" t="s">
        <v>430</v>
      </c>
      <c r="H112">
        <v>5127</v>
      </c>
      <c r="I112" s="53" t="s">
        <v>249</v>
      </c>
      <c r="J112" s="56">
        <v>1</v>
      </c>
      <c r="K112" t="s">
        <v>253</v>
      </c>
      <c r="M112" t="s">
        <v>245</v>
      </c>
      <c r="N112" t="s">
        <v>1379</v>
      </c>
      <c r="O112" t="s">
        <v>865</v>
      </c>
      <c r="P112">
        <v>2332</v>
      </c>
      <c r="Q112" t="s">
        <v>249</v>
      </c>
      <c r="R112">
        <f t="shared" ca="1" si="3"/>
        <v>7792</v>
      </c>
      <c r="S112" t="s">
        <v>249</v>
      </c>
      <c r="T112">
        <v>1</v>
      </c>
      <c r="U112" t="s">
        <v>249</v>
      </c>
      <c r="V112">
        <v>5127</v>
      </c>
      <c r="W112" t="s">
        <v>253</v>
      </c>
      <c r="Y112" t="s">
        <v>245</v>
      </c>
      <c r="Z112" t="s">
        <v>1380</v>
      </c>
      <c r="AA112" t="s">
        <v>865</v>
      </c>
      <c r="AB112">
        <v>2332</v>
      </c>
      <c r="AC112" t="s">
        <v>251</v>
      </c>
      <c r="AD112" s="64">
        <v>39042.993442013889</v>
      </c>
      <c r="AE112" s="53" t="s">
        <v>430</v>
      </c>
      <c r="AF112">
        <f t="shared" ca="1" si="4"/>
        <v>40932</v>
      </c>
      <c r="AG112" t="s">
        <v>251</v>
      </c>
      <c r="AH112" s="56">
        <v>4424181484989750</v>
      </c>
      <c r="AI112" s="53" t="s">
        <v>432</v>
      </c>
    </row>
    <row r="113" spans="1:35" x14ac:dyDescent="0.25">
      <c r="A113" t="s">
        <v>245</v>
      </c>
      <c r="B113" t="s">
        <v>1378</v>
      </c>
      <c r="C113" t="s">
        <v>987</v>
      </c>
      <c r="D113" s="64">
        <v>38992.914900405092</v>
      </c>
      <c r="E113" s="53" t="s">
        <v>431</v>
      </c>
      <c r="F113" s="56">
        <v>4424182307598970</v>
      </c>
      <c r="G113" s="53" t="s">
        <v>430</v>
      </c>
      <c r="H113" s="54">
        <v>5130</v>
      </c>
      <c r="I113" s="53" t="s">
        <v>249</v>
      </c>
      <c r="J113" s="56">
        <v>1</v>
      </c>
      <c r="K113" t="s">
        <v>253</v>
      </c>
      <c r="M113" t="s">
        <v>245</v>
      </c>
      <c r="N113" t="s">
        <v>1379</v>
      </c>
      <c r="O113" t="s">
        <v>865</v>
      </c>
      <c r="P113">
        <v>2343</v>
      </c>
      <c r="Q113" t="s">
        <v>249</v>
      </c>
      <c r="R113">
        <f t="shared" ca="1" si="3"/>
        <v>7804</v>
      </c>
      <c r="S113" t="s">
        <v>249</v>
      </c>
      <c r="T113">
        <v>1</v>
      </c>
      <c r="U113" t="s">
        <v>249</v>
      </c>
      <c r="V113" s="54">
        <v>5130</v>
      </c>
      <c r="W113" t="s">
        <v>253</v>
      </c>
      <c r="Y113" t="s">
        <v>245</v>
      </c>
      <c r="Z113" t="s">
        <v>1380</v>
      </c>
      <c r="AA113" t="s">
        <v>865</v>
      </c>
      <c r="AB113">
        <v>2343</v>
      </c>
      <c r="AC113" t="s">
        <v>251</v>
      </c>
      <c r="AD113" s="64">
        <v>38992.914900405092</v>
      </c>
      <c r="AE113" s="53" t="s">
        <v>430</v>
      </c>
      <c r="AF113">
        <f t="shared" ca="1" si="4"/>
        <v>76685</v>
      </c>
      <c r="AG113" t="s">
        <v>251</v>
      </c>
      <c r="AH113" s="56">
        <v>4424182307598970</v>
      </c>
      <c r="AI113" s="53" t="s">
        <v>432</v>
      </c>
    </row>
    <row r="114" spans="1:35" x14ac:dyDescent="0.25">
      <c r="A114" t="s">
        <v>245</v>
      </c>
      <c r="B114" t="s">
        <v>1378</v>
      </c>
      <c r="C114" t="s">
        <v>987</v>
      </c>
      <c r="D114" s="64">
        <v>38942.836358796296</v>
      </c>
      <c r="E114" s="53" t="s">
        <v>431</v>
      </c>
      <c r="F114" s="56">
        <v>4424207808484790</v>
      </c>
      <c r="G114" s="53" t="s">
        <v>430</v>
      </c>
      <c r="H114">
        <v>5133</v>
      </c>
      <c r="I114" s="53" t="s">
        <v>249</v>
      </c>
      <c r="J114" s="56">
        <v>1</v>
      </c>
      <c r="K114" t="s">
        <v>253</v>
      </c>
      <c r="M114" t="s">
        <v>245</v>
      </c>
      <c r="N114" t="s">
        <v>1379</v>
      </c>
      <c r="O114" t="s">
        <v>865</v>
      </c>
      <c r="P114">
        <v>2354</v>
      </c>
      <c r="Q114" t="s">
        <v>249</v>
      </c>
      <c r="R114">
        <f t="shared" ca="1" si="3"/>
        <v>7808</v>
      </c>
      <c r="S114" t="s">
        <v>249</v>
      </c>
      <c r="T114">
        <v>1</v>
      </c>
      <c r="U114" t="s">
        <v>249</v>
      </c>
      <c r="V114">
        <v>5133</v>
      </c>
      <c r="W114" t="s">
        <v>253</v>
      </c>
      <c r="Y114" t="s">
        <v>245</v>
      </c>
      <c r="Z114" t="s">
        <v>1380</v>
      </c>
      <c r="AA114" t="s">
        <v>865</v>
      </c>
      <c r="AB114">
        <v>2354</v>
      </c>
      <c r="AC114" t="s">
        <v>251</v>
      </c>
      <c r="AD114" s="64">
        <v>38942.836358796296</v>
      </c>
      <c r="AE114" s="53" t="s">
        <v>430</v>
      </c>
      <c r="AF114">
        <f t="shared" ca="1" si="4"/>
        <v>57833</v>
      </c>
      <c r="AG114" t="s">
        <v>251</v>
      </c>
      <c r="AH114" s="56">
        <v>4424207808484790</v>
      </c>
      <c r="AI114" s="53" t="s">
        <v>432</v>
      </c>
    </row>
    <row r="115" spans="1:35" x14ac:dyDescent="0.25">
      <c r="A115" t="s">
        <v>245</v>
      </c>
      <c r="B115" t="s">
        <v>1378</v>
      </c>
      <c r="C115" t="s">
        <v>987</v>
      </c>
      <c r="D115" s="64">
        <v>38892.757817187499</v>
      </c>
      <c r="E115" s="53" t="s">
        <v>431</v>
      </c>
      <c r="F115" s="56">
        <v>4424208631094010</v>
      </c>
      <c r="G115" s="53" t="s">
        <v>430</v>
      </c>
      <c r="H115" s="54">
        <v>5136</v>
      </c>
      <c r="I115" s="53" t="s">
        <v>249</v>
      </c>
      <c r="J115" s="56">
        <v>1</v>
      </c>
      <c r="K115" t="s">
        <v>253</v>
      </c>
      <c r="M115" t="s">
        <v>245</v>
      </c>
      <c r="N115" t="s">
        <v>1379</v>
      </c>
      <c r="O115" t="s">
        <v>865</v>
      </c>
      <c r="P115">
        <v>2365</v>
      </c>
      <c r="Q115" t="s">
        <v>249</v>
      </c>
      <c r="R115">
        <f t="shared" ca="1" si="3"/>
        <v>7791</v>
      </c>
      <c r="S115" t="s">
        <v>249</v>
      </c>
      <c r="T115">
        <v>1</v>
      </c>
      <c r="U115" t="s">
        <v>249</v>
      </c>
      <c r="V115" s="54">
        <v>5136</v>
      </c>
      <c r="W115" t="s">
        <v>253</v>
      </c>
      <c r="Y115" t="s">
        <v>245</v>
      </c>
      <c r="Z115" t="s">
        <v>1380</v>
      </c>
      <c r="AA115" t="s">
        <v>865</v>
      </c>
      <c r="AB115">
        <v>2365</v>
      </c>
      <c r="AC115" t="s">
        <v>251</v>
      </c>
      <c r="AD115" s="64">
        <v>38892.757817187499</v>
      </c>
      <c r="AE115" s="53" t="s">
        <v>430</v>
      </c>
      <c r="AF115">
        <f t="shared" ca="1" si="4"/>
        <v>83802</v>
      </c>
      <c r="AG115" t="s">
        <v>251</v>
      </c>
      <c r="AH115" s="56">
        <v>4424208631094010</v>
      </c>
      <c r="AI115" s="53" t="s">
        <v>432</v>
      </c>
    </row>
    <row r="116" spans="1:35" x14ac:dyDescent="0.25">
      <c r="A116" t="s">
        <v>245</v>
      </c>
      <c r="B116" t="s">
        <v>1378</v>
      </c>
      <c r="C116" t="s">
        <v>987</v>
      </c>
      <c r="D116" s="64">
        <v>38842.679275578703</v>
      </c>
      <c r="E116" s="53" t="s">
        <v>431</v>
      </c>
      <c r="F116" s="56">
        <v>4424209453703230</v>
      </c>
      <c r="G116" s="53" t="s">
        <v>430</v>
      </c>
      <c r="H116">
        <v>5139</v>
      </c>
      <c r="I116" s="53" t="s">
        <v>249</v>
      </c>
      <c r="J116" s="56">
        <v>1</v>
      </c>
      <c r="K116" t="s">
        <v>253</v>
      </c>
      <c r="M116" t="s">
        <v>245</v>
      </c>
      <c r="N116" t="s">
        <v>1379</v>
      </c>
      <c r="O116" t="s">
        <v>865</v>
      </c>
      <c r="P116">
        <v>2376</v>
      </c>
      <c r="Q116" t="s">
        <v>249</v>
      </c>
      <c r="R116">
        <f t="shared" ca="1" si="3"/>
        <v>7787</v>
      </c>
      <c r="S116" t="s">
        <v>249</v>
      </c>
      <c r="T116">
        <v>1</v>
      </c>
      <c r="U116" t="s">
        <v>249</v>
      </c>
      <c r="V116">
        <v>5139</v>
      </c>
      <c r="W116" t="s">
        <v>253</v>
      </c>
      <c r="Y116" t="s">
        <v>245</v>
      </c>
      <c r="Z116" t="s">
        <v>1380</v>
      </c>
      <c r="AA116" t="s">
        <v>865</v>
      </c>
      <c r="AB116">
        <v>2376</v>
      </c>
      <c r="AC116" t="s">
        <v>251</v>
      </c>
      <c r="AD116" s="64">
        <v>38842.679275578703</v>
      </c>
      <c r="AE116" s="53" t="s">
        <v>430</v>
      </c>
      <c r="AF116">
        <f t="shared" ca="1" si="4"/>
        <v>77380</v>
      </c>
      <c r="AG116" t="s">
        <v>251</v>
      </c>
      <c r="AH116" s="56">
        <v>4424209453703230</v>
      </c>
      <c r="AI116" s="53" t="s">
        <v>432</v>
      </c>
    </row>
    <row r="117" spans="1:35" x14ac:dyDescent="0.25">
      <c r="A117" t="s">
        <v>245</v>
      </c>
      <c r="B117" t="s">
        <v>1378</v>
      </c>
      <c r="C117" t="s">
        <v>987</v>
      </c>
      <c r="D117" s="64">
        <v>38792.600733969906</v>
      </c>
      <c r="E117" s="53" t="s">
        <v>431</v>
      </c>
      <c r="F117" s="56">
        <v>4424210276312450</v>
      </c>
      <c r="G117" s="53" t="s">
        <v>430</v>
      </c>
      <c r="H117" s="54">
        <v>5142</v>
      </c>
      <c r="I117" s="53" t="s">
        <v>249</v>
      </c>
      <c r="J117" s="56">
        <v>1</v>
      </c>
      <c r="K117" t="s">
        <v>253</v>
      </c>
      <c r="M117" t="s">
        <v>245</v>
      </c>
      <c r="N117" t="s">
        <v>1379</v>
      </c>
      <c r="O117" t="s">
        <v>865</v>
      </c>
      <c r="P117">
        <v>2387</v>
      </c>
      <c r="Q117" t="s">
        <v>249</v>
      </c>
      <c r="R117">
        <f t="shared" ca="1" si="3"/>
        <v>7796</v>
      </c>
      <c r="S117" t="s">
        <v>249</v>
      </c>
      <c r="T117">
        <v>0</v>
      </c>
      <c r="U117" t="s">
        <v>249</v>
      </c>
      <c r="V117" s="54">
        <v>5142</v>
      </c>
      <c r="W117" t="s">
        <v>253</v>
      </c>
      <c r="Y117" t="s">
        <v>245</v>
      </c>
      <c r="Z117" t="s">
        <v>1380</v>
      </c>
      <c r="AA117" t="s">
        <v>865</v>
      </c>
      <c r="AB117">
        <v>2387</v>
      </c>
      <c r="AC117" t="s">
        <v>251</v>
      </c>
      <c r="AD117" s="64">
        <v>38792.600733969906</v>
      </c>
      <c r="AE117" s="53" t="s">
        <v>430</v>
      </c>
      <c r="AF117">
        <f t="shared" ca="1" si="4"/>
        <v>85822</v>
      </c>
      <c r="AG117" t="s">
        <v>251</v>
      </c>
      <c r="AH117" s="56">
        <v>4424210276312450</v>
      </c>
      <c r="AI117" s="53" t="s">
        <v>432</v>
      </c>
    </row>
    <row r="118" spans="1:35" x14ac:dyDescent="0.25">
      <c r="A118" t="s">
        <v>245</v>
      </c>
      <c r="B118" t="s">
        <v>1378</v>
      </c>
      <c r="C118" t="s">
        <v>987</v>
      </c>
      <c r="D118" s="64">
        <v>38742.52219236111</v>
      </c>
      <c r="E118" s="53" t="s">
        <v>431</v>
      </c>
      <c r="F118" s="56">
        <v>4424211098921670</v>
      </c>
      <c r="G118" s="53" t="s">
        <v>430</v>
      </c>
      <c r="H118">
        <v>5145</v>
      </c>
      <c r="I118" s="53" t="s">
        <v>249</v>
      </c>
      <c r="J118" s="56">
        <v>1</v>
      </c>
      <c r="K118" t="s">
        <v>253</v>
      </c>
      <c r="M118" t="s">
        <v>245</v>
      </c>
      <c r="N118" t="s">
        <v>1379</v>
      </c>
      <c r="O118" t="s">
        <v>865</v>
      </c>
      <c r="P118">
        <v>2398</v>
      </c>
      <c r="Q118" t="s">
        <v>249</v>
      </c>
      <c r="R118">
        <f t="shared" ca="1" si="3"/>
        <v>7809</v>
      </c>
      <c r="S118" t="s">
        <v>249</v>
      </c>
      <c r="T118">
        <v>1</v>
      </c>
      <c r="U118" t="s">
        <v>249</v>
      </c>
      <c r="V118">
        <v>5145</v>
      </c>
      <c r="W118" t="s">
        <v>253</v>
      </c>
      <c r="Y118" t="s">
        <v>245</v>
      </c>
      <c r="Z118" t="s">
        <v>1380</v>
      </c>
      <c r="AA118" t="s">
        <v>865</v>
      </c>
      <c r="AB118">
        <v>2398</v>
      </c>
      <c r="AC118" t="s">
        <v>251</v>
      </c>
      <c r="AD118" s="64">
        <v>38742.52219236111</v>
      </c>
      <c r="AE118" s="53" t="s">
        <v>430</v>
      </c>
      <c r="AF118">
        <f t="shared" ca="1" si="4"/>
        <v>80260</v>
      </c>
      <c r="AG118" t="s">
        <v>251</v>
      </c>
      <c r="AH118" s="56">
        <v>4424211098921670</v>
      </c>
      <c r="AI118" s="53" t="s">
        <v>432</v>
      </c>
    </row>
    <row r="119" spans="1:35" x14ac:dyDescent="0.25">
      <c r="A119" t="s">
        <v>245</v>
      </c>
      <c r="B119" t="s">
        <v>1378</v>
      </c>
      <c r="C119" t="s">
        <v>987</v>
      </c>
      <c r="D119" s="64">
        <v>38692.443650752313</v>
      </c>
      <c r="E119" s="53" t="s">
        <v>431</v>
      </c>
      <c r="F119" s="56">
        <v>4424211921530890</v>
      </c>
      <c r="G119" s="53" t="s">
        <v>430</v>
      </c>
      <c r="H119" s="54">
        <v>5148</v>
      </c>
      <c r="I119" s="53" t="s">
        <v>249</v>
      </c>
      <c r="J119" s="56">
        <v>1</v>
      </c>
      <c r="K119" t="s">
        <v>253</v>
      </c>
      <c r="M119" t="s">
        <v>245</v>
      </c>
      <c r="N119" t="s">
        <v>1379</v>
      </c>
      <c r="O119" t="s">
        <v>865</v>
      </c>
      <c r="P119">
        <v>2409</v>
      </c>
      <c r="Q119" t="s">
        <v>249</v>
      </c>
      <c r="R119">
        <f t="shared" ca="1" si="3"/>
        <v>7809</v>
      </c>
      <c r="S119" t="s">
        <v>249</v>
      </c>
      <c r="T119">
        <v>0</v>
      </c>
      <c r="U119" t="s">
        <v>249</v>
      </c>
      <c r="V119" s="54">
        <v>5148</v>
      </c>
      <c r="W119" t="s">
        <v>253</v>
      </c>
      <c r="Y119" t="s">
        <v>245</v>
      </c>
      <c r="Z119" t="s">
        <v>1380</v>
      </c>
      <c r="AA119" t="s">
        <v>865</v>
      </c>
      <c r="AB119">
        <v>2409</v>
      </c>
      <c r="AC119" t="s">
        <v>251</v>
      </c>
      <c r="AD119" s="64">
        <v>38692.443650752313</v>
      </c>
      <c r="AE119" s="53" t="s">
        <v>430</v>
      </c>
      <c r="AF119">
        <f t="shared" ca="1" si="4"/>
        <v>94450</v>
      </c>
      <c r="AG119" t="s">
        <v>251</v>
      </c>
      <c r="AH119" s="56">
        <v>4424211921530890</v>
      </c>
      <c r="AI119" s="53" t="s">
        <v>432</v>
      </c>
    </row>
    <row r="120" spans="1:35" x14ac:dyDescent="0.25">
      <c r="A120" t="s">
        <v>245</v>
      </c>
      <c r="B120" t="s">
        <v>1378</v>
      </c>
      <c r="C120" t="s">
        <v>987</v>
      </c>
      <c r="D120" s="64">
        <v>38742.562696759262</v>
      </c>
      <c r="E120" s="53" t="s">
        <v>431</v>
      </c>
      <c r="F120" s="56">
        <v>4424212744140110</v>
      </c>
      <c r="G120" s="53" t="s">
        <v>430</v>
      </c>
      <c r="H120">
        <v>5151</v>
      </c>
      <c r="I120" s="53" t="s">
        <v>249</v>
      </c>
      <c r="J120" s="56">
        <v>0</v>
      </c>
      <c r="K120" t="s">
        <v>253</v>
      </c>
      <c r="M120" t="s">
        <v>245</v>
      </c>
      <c r="N120" t="s">
        <v>1379</v>
      </c>
      <c r="O120" t="s">
        <v>865</v>
      </c>
      <c r="P120">
        <v>2420</v>
      </c>
      <c r="Q120" t="s">
        <v>249</v>
      </c>
      <c r="R120">
        <f t="shared" ca="1" si="3"/>
        <v>7812</v>
      </c>
      <c r="S120" t="s">
        <v>249</v>
      </c>
      <c r="T120">
        <v>0</v>
      </c>
      <c r="U120" t="s">
        <v>249</v>
      </c>
      <c r="V120">
        <v>5151</v>
      </c>
      <c r="W120" t="s">
        <v>253</v>
      </c>
      <c r="Y120" t="s">
        <v>245</v>
      </c>
      <c r="Z120" t="s">
        <v>1380</v>
      </c>
      <c r="AA120" t="s">
        <v>865</v>
      </c>
      <c r="AB120">
        <v>2420</v>
      </c>
      <c r="AC120" t="s">
        <v>251</v>
      </c>
      <c r="AD120" s="64">
        <v>38742.562696759262</v>
      </c>
      <c r="AE120" s="53" t="s">
        <v>430</v>
      </c>
      <c r="AF120">
        <f t="shared" ca="1" si="4"/>
        <v>68630</v>
      </c>
      <c r="AG120" t="s">
        <v>251</v>
      </c>
      <c r="AH120" s="56">
        <v>4424212744140110</v>
      </c>
      <c r="AI120" s="53" t="s">
        <v>432</v>
      </c>
    </row>
    <row r="121" spans="1:35" x14ac:dyDescent="0.25">
      <c r="A121" t="s">
        <v>245</v>
      </c>
      <c r="B121" t="s">
        <v>1378</v>
      </c>
      <c r="C121" t="s">
        <v>987</v>
      </c>
      <c r="D121" s="64">
        <v>38775.685416666667</v>
      </c>
      <c r="E121" s="53" t="s">
        <v>431</v>
      </c>
      <c r="F121" s="56">
        <v>4424188888472730</v>
      </c>
      <c r="G121" s="53" t="s">
        <v>430</v>
      </c>
      <c r="H121" s="54">
        <v>5034</v>
      </c>
      <c r="I121" s="53" t="s">
        <v>249</v>
      </c>
      <c r="J121" s="56">
        <v>1</v>
      </c>
      <c r="K121" t="s">
        <v>253</v>
      </c>
      <c r="M121" t="s">
        <v>245</v>
      </c>
      <c r="N121" t="s">
        <v>1379</v>
      </c>
      <c r="O121" t="s">
        <v>865</v>
      </c>
      <c r="P121">
        <v>2431</v>
      </c>
      <c r="Q121" t="s">
        <v>249</v>
      </c>
      <c r="R121">
        <f t="shared" ca="1" si="3"/>
        <v>7787</v>
      </c>
      <c r="S121" t="s">
        <v>249</v>
      </c>
      <c r="T121">
        <v>1</v>
      </c>
      <c r="U121" t="s">
        <v>249</v>
      </c>
      <c r="V121" s="54">
        <v>5034</v>
      </c>
      <c r="W121" t="s">
        <v>253</v>
      </c>
      <c r="Y121" t="s">
        <v>245</v>
      </c>
      <c r="Z121" t="s">
        <v>1380</v>
      </c>
      <c r="AA121" t="s">
        <v>865</v>
      </c>
      <c r="AB121">
        <v>2431</v>
      </c>
      <c r="AC121" t="s">
        <v>251</v>
      </c>
      <c r="AD121" s="64">
        <v>38775.685416666667</v>
      </c>
      <c r="AE121" s="53" t="s">
        <v>430</v>
      </c>
      <c r="AF121">
        <f t="shared" ca="1" si="4"/>
        <v>84181</v>
      </c>
      <c r="AG121" t="s">
        <v>251</v>
      </c>
      <c r="AH121" s="56">
        <v>4424188888472730</v>
      </c>
      <c r="AI121" s="53" t="s">
        <v>432</v>
      </c>
    </row>
    <row r="122" spans="1:35" x14ac:dyDescent="0.25">
      <c r="A122" t="s">
        <v>245</v>
      </c>
      <c r="B122" t="s">
        <v>1378</v>
      </c>
      <c r="C122" t="s">
        <v>987</v>
      </c>
      <c r="D122" s="64">
        <v>38808.808136574073</v>
      </c>
      <c r="E122" s="53" t="s">
        <v>431</v>
      </c>
      <c r="F122" s="56">
        <v>4424189711081950</v>
      </c>
      <c r="G122" s="53" t="s">
        <v>430</v>
      </c>
      <c r="H122">
        <v>5037</v>
      </c>
      <c r="I122" s="53" t="s">
        <v>249</v>
      </c>
      <c r="J122" s="56">
        <v>1</v>
      </c>
      <c r="K122" t="s">
        <v>253</v>
      </c>
      <c r="M122" t="s">
        <v>245</v>
      </c>
      <c r="N122" t="s">
        <v>1379</v>
      </c>
      <c r="O122" t="s">
        <v>865</v>
      </c>
      <c r="P122">
        <v>2442</v>
      </c>
      <c r="Q122" t="s">
        <v>249</v>
      </c>
      <c r="R122">
        <f t="shared" ca="1" si="3"/>
        <v>7803</v>
      </c>
      <c r="S122" t="s">
        <v>249</v>
      </c>
      <c r="T122">
        <v>1</v>
      </c>
      <c r="U122" t="s">
        <v>249</v>
      </c>
      <c r="V122">
        <v>5037</v>
      </c>
      <c r="W122" t="s">
        <v>253</v>
      </c>
      <c r="Y122" t="s">
        <v>245</v>
      </c>
      <c r="Z122" t="s">
        <v>1380</v>
      </c>
      <c r="AA122" t="s">
        <v>865</v>
      </c>
      <c r="AB122">
        <v>2442</v>
      </c>
      <c r="AC122" t="s">
        <v>251</v>
      </c>
      <c r="AD122" s="64">
        <v>38808.808136574073</v>
      </c>
      <c r="AE122" s="53" t="s">
        <v>430</v>
      </c>
      <c r="AF122">
        <f t="shared" ca="1" si="4"/>
        <v>61039</v>
      </c>
      <c r="AG122" t="s">
        <v>251</v>
      </c>
      <c r="AH122" s="56">
        <v>4424189711081950</v>
      </c>
      <c r="AI122" s="53" t="s">
        <v>432</v>
      </c>
    </row>
    <row r="123" spans="1:35" x14ac:dyDescent="0.25">
      <c r="A123" t="s">
        <v>245</v>
      </c>
      <c r="B123" t="s">
        <v>1378</v>
      </c>
      <c r="C123" t="s">
        <v>987</v>
      </c>
      <c r="D123" s="64">
        <v>38841.930856481478</v>
      </c>
      <c r="E123" s="53" t="s">
        <v>431</v>
      </c>
      <c r="F123" s="56">
        <v>4424190533691170</v>
      </c>
      <c r="G123" s="53" t="s">
        <v>430</v>
      </c>
      <c r="H123" s="54">
        <v>5040</v>
      </c>
      <c r="I123" s="53" t="s">
        <v>249</v>
      </c>
      <c r="J123" s="56">
        <v>1</v>
      </c>
      <c r="K123" t="s">
        <v>253</v>
      </c>
      <c r="M123" t="s">
        <v>245</v>
      </c>
      <c r="N123" t="s">
        <v>1379</v>
      </c>
      <c r="O123" t="s">
        <v>865</v>
      </c>
      <c r="P123">
        <v>2453</v>
      </c>
      <c r="Q123" t="s">
        <v>249</v>
      </c>
      <c r="R123">
        <f t="shared" ca="1" si="3"/>
        <v>7787</v>
      </c>
      <c r="S123" t="s">
        <v>249</v>
      </c>
      <c r="T123">
        <v>0</v>
      </c>
      <c r="U123" t="s">
        <v>249</v>
      </c>
      <c r="V123" s="54">
        <v>5040</v>
      </c>
      <c r="W123" t="s">
        <v>253</v>
      </c>
      <c r="Y123" t="s">
        <v>245</v>
      </c>
      <c r="Z123" t="s">
        <v>1380</v>
      </c>
      <c r="AA123" t="s">
        <v>865</v>
      </c>
      <c r="AB123">
        <v>2453</v>
      </c>
      <c r="AC123" t="s">
        <v>251</v>
      </c>
      <c r="AD123" s="64">
        <v>38841.930856481478</v>
      </c>
      <c r="AE123" s="53" t="s">
        <v>430</v>
      </c>
      <c r="AF123">
        <f t="shared" ca="1" si="4"/>
        <v>42818</v>
      </c>
      <c r="AG123" t="s">
        <v>251</v>
      </c>
      <c r="AH123" s="56">
        <v>4424190533691170</v>
      </c>
      <c r="AI123" s="53" t="s">
        <v>432</v>
      </c>
    </row>
    <row r="124" spans="1:35" x14ac:dyDescent="0.25">
      <c r="A124" t="s">
        <v>245</v>
      </c>
      <c r="B124" t="s">
        <v>1378</v>
      </c>
      <c r="C124" t="s">
        <v>987</v>
      </c>
      <c r="D124" s="64">
        <v>38875.053576388891</v>
      </c>
      <c r="E124" s="53" t="s">
        <v>431</v>
      </c>
      <c r="F124" s="56">
        <v>4424191356300390</v>
      </c>
      <c r="G124" s="53" t="s">
        <v>430</v>
      </c>
      <c r="H124">
        <v>5043</v>
      </c>
      <c r="I124" s="53" t="s">
        <v>249</v>
      </c>
      <c r="J124" s="56">
        <v>1</v>
      </c>
      <c r="K124" t="s">
        <v>253</v>
      </c>
      <c r="M124" t="s">
        <v>245</v>
      </c>
      <c r="N124" t="s">
        <v>1379</v>
      </c>
      <c r="O124" t="s">
        <v>865</v>
      </c>
      <c r="P124">
        <v>2464</v>
      </c>
      <c r="Q124" t="s">
        <v>249</v>
      </c>
      <c r="R124">
        <f t="shared" ca="1" si="3"/>
        <v>7777</v>
      </c>
      <c r="S124" t="s">
        <v>249</v>
      </c>
      <c r="T124">
        <v>0</v>
      </c>
      <c r="U124" t="s">
        <v>249</v>
      </c>
      <c r="V124">
        <v>5043</v>
      </c>
      <c r="W124" t="s">
        <v>253</v>
      </c>
      <c r="Y124" t="s">
        <v>245</v>
      </c>
      <c r="Z124" t="s">
        <v>1380</v>
      </c>
      <c r="AA124" t="s">
        <v>865</v>
      </c>
      <c r="AB124">
        <v>2464</v>
      </c>
      <c r="AC124" t="s">
        <v>251</v>
      </c>
      <c r="AD124" s="64">
        <v>38875.053576388891</v>
      </c>
      <c r="AE124" s="53" t="s">
        <v>430</v>
      </c>
      <c r="AF124">
        <f t="shared" ca="1" si="4"/>
        <v>79887</v>
      </c>
      <c r="AG124" t="s">
        <v>251</v>
      </c>
      <c r="AH124" s="56">
        <v>4424191356300390</v>
      </c>
      <c r="AI124" s="53" t="s">
        <v>432</v>
      </c>
    </row>
    <row r="125" spans="1:35" x14ac:dyDescent="0.25">
      <c r="A125" t="s">
        <v>245</v>
      </c>
      <c r="B125" t="s">
        <v>1378</v>
      </c>
      <c r="C125" t="s">
        <v>987</v>
      </c>
      <c r="D125" s="64">
        <v>38908.176296296297</v>
      </c>
      <c r="E125" s="53" t="s">
        <v>431</v>
      </c>
      <c r="F125" s="56">
        <v>4424192178909610</v>
      </c>
      <c r="G125" s="53" t="s">
        <v>430</v>
      </c>
      <c r="H125" s="54">
        <v>5046</v>
      </c>
      <c r="I125" s="53" t="s">
        <v>249</v>
      </c>
      <c r="J125" s="56">
        <v>1</v>
      </c>
      <c r="K125" t="s">
        <v>253</v>
      </c>
      <c r="M125" t="s">
        <v>245</v>
      </c>
      <c r="N125" t="s">
        <v>1379</v>
      </c>
      <c r="O125" t="s">
        <v>865</v>
      </c>
      <c r="P125">
        <v>2475</v>
      </c>
      <c r="Q125" t="s">
        <v>249</v>
      </c>
      <c r="R125">
        <f t="shared" ca="1" si="3"/>
        <v>7791</v>
      </c>
      <c r="S125" t="s">
        <v>249</v>
      </c>
      <c r="T125">
        <v>0</v>
      </c>
      <c r="U125" t="s">
        <v>249</v>
      </c>
      <c r="V125" s="54">
        <v>5046</v>
      </c>
      <c r="W125" t="s">
        <v>253</v>
      </c>
      <c r="Y125" t="s">
        <v>245</v>
      </c>
      <c r="Z125" t="s">
        <v>1380</v>
      </c>
      <c r="AA125" t="s">
        <v>865</v>
      </c>
      <c r="AB125">
        <v>2475</v>
      </c>
      <c r="AC125" t="s">
        <v>251</v>
      </c>
      <c r="AD125" s="64">
        <v>38908.176296296297</v>
      </c>
      <c r="AE125" s="53" t="s">
        <v>430</v>
      </c>
      <c r="AF125">
        <f t="shared" ca="1" si="4"/>
        <v>41945</v>
      </c>
      <c r="AG125" t="s">
        <v>251</v>
      </c>
      <c r="AH125" s="56">
        <v>4424192178909610</v>
      </c>
      <c r="AI125" s="53" t="s">
        <v>432</v>
      </c>
    </row>
    <row r="126" spans="1:35" x14ac:dyDescent="0.25">
      <c r="A126" t="s">
        <v>245</v>
      </c>
      <c r="B126" t="s">
        <v>1378</v>
      </c>
      <c r="C126" t="s">
        <v>987</v>
      </c>
      <c r="D126" s="64">
        <v>38941.299016203702</v>
      </c>
      <c r="E126" s="53" t="s">
        <v>431</v>
      </c>
      <c r="F126" s="56">
        <v>2324129586264210</v>
      </c>
      <c r="G126" s="53" t="s">
        <v>430</v>
      </c>
      <c r="H126">
        <v>5049</v>
      </c>
      <c r="I126" s="53" t="s">
        <v>249</v>
      </c>
      <c r="J126" s="56">
        <v>1</v>
      </c>
      <c r="K126" t="s">
        <v>253</v>
      </c>
      <c r="M126" t="s">
        <v>245</v>
      </c>
      <c r="N126" t="s">
        <v>1379</v>
      </c>
      <c r="O126" t="s">
        <v>865</v>
      </c>
      <c r="P126">
        <v>2486</v>
      </c>
      <c r="Q126" t="s">
        <v>249</v>
      </c>
      <c r="R126">
        <f t="shared" ca="1" si="3"/>
        <v>7789</v>
      </c>
      <c r="S126" t="s">
        <v>249</v>
      </c>
      <c r="T126">
        <v>0</v>
      </c>
      <c r="U126" t="s">
        <v>249</v>
      </c>
      <c r="V126">
        <v>5049</v>
      </c>
      <c r="W126" t="s">
        <v>253</v>
      </c>
      <c r="Y126" t="s">
        <v>245</v>
      </c>
      <c r="Z126" t="s">
        <v>1380</v>
      </c>
      <c r="AA126" t="s">
        <v>865</v>
      </c>
      <c r="AB126">
        <v>2332</v>
      </c>
      <c r="AC126" t="s">
        <v>251</v>
      </c>
      <c r="AD126" s="64">
        <v>38941.299016203702</v>
      </c>
      <c r="AE126" s="53" t="s">
        <v>430</v>
      </c>
      <c r="AF126">
        <f t="shared" ca="1" si="4"/>
        <v>13914</v>
      </c>
      <c r="AG126" t="s">
        <v>251</v>
      </c>
      <c r="AH126" s="56">
        <v>2324129586264210</v>
      </c>
      <c r="AI126" s="53" t="s">
        <v>432</v>
      </c>
    </row>
    <row r="127" spans="1:35" x14ac:dyDescent="0.25">
      <c r="A127" t="s">
        <v>245</v>
      </c>
      <c r="B127" t="s">
        <v>1378</v>
      </c>
      <c r="C127" t="s">
        <v>987</v>
      </c>
      <c r="D127" s="64">
        <v>38974.421736111108</v>
      </c>
      <c r="E127" s="53" t="s">
        <v>431</v>
      </c>
      <c r="F127" s="56">
        <v>2324129578873430</v>
      </c>
      <c r="G127" s="53" t="s">
        <v>430</v>
      </c>
      <c r="H127" s="54">
        <v>5052</v>
      </c>
      <c r="I127" s="53" t="s">
        <v>249</v>
      </c>
      <c r="J127" s="56">
        <v>1</v>
      </c>
      <c r="K127" t="s">
        <v>253</v>
      </c>
      <c r="M127" t="s">
        <v>245</v>
      </c>
      <c r="N127" t="s">
        <v>1379</v>
      </c>
      <c r="O127" t="s">
        <v>865</v>
      </c>
      <c r="P127">
        <v>2497</v>
      </c>
      <c r="Q127" t="s">
        <v>249</v>
      </c>
      <c r="R127">
        <f t="shared" ca="1" si="3"/>
        <v>7785</v>
      </c>
      <c r="S127" t="s">
        <v>249</v>
      </c>
      <c r="T127">
        <v>1</v>
      </c>
      <c r="U127" t="s">
        <v>249</v>
      </c>
      <c r="V127" s="54">
        <v>5052</v>
      </c>
      <c r="W127" t="s">
        <v>253</v>
      </c>
      <c r="Y127" t="s">
        <v>245</v>
      </c>
      <c r="Z127" t="s">
        <v>1380</v>
      </c>
      <c r="AA127" t="s">
        <v>865</v>
      </c>
      <c r="AB127">
        <v>2343</v>
      </c>
      <c r="AC127" t="s">
        <v>251</v>
      </c>
      <c r="AD127" s="64">
        <v>38974.421736111108</v>
      </c>
      <c r="AE127" s="53" t="s">
        <v>430</v>
      </c>
      <c r="AF127">
        <f t="shared" ca="1" si="4"/>
        <v>53141</v>
      </c>
      <c r="AG127" t="s">
        <v>251</v>
      </c>
      <c r="AH127" s="56">
        <v>2324129578873430</v>
      </c>
      <c r="AI127" s="53" t="s">
        <v>432</v>
      </c>
    </row>
    <row r="128" spans="1:35" x14ac:dyDescent="0.25">
      <c r="A128" t="s">
        <v>245</v>
      </c>
      <c r="B128" t="s">
        <v>1378</v>
      </c>
      <c r="C128" t="s">
        <v>987</v>
      </c>
      <c r="D128" s="64">
        <v>39007.544456018521</v>
      </c>
      <c r="E128" s="53" t="s">
        <v>431</v>
      </c>
      <c r="F128" s="56">
        <v>2324129571482650</v>
      </c>
      <c r="G128" s="53" t="s">
        <v>430</v>
      </c>
      <c r="H128">
        <v>5055</v>
      </c>
      <c r="I128" s="53" t="s">
        <v>249</v>
      </c>
      <c r="J128" s="56">
        <v>1</v>
      </c>
      <c r="K128" t="s">
        <v>253</v>
      </c>
      <c r="M128" t="s">
        <v>245</v>
      </c>
      <c r="N128" t="s">
        <v>1379</v>
      </c>
      <c r="O128" t="s">
        <v>865</v>
      </c>
      <c r="P128">
        <v>2508</v>
      </c>
      <c r="Q128" t="s">
        <v>249</v>
      </c>
      <c r="R128">
        <f t="shared" ca="1" si="3"/>
        <v>7802</v>
      </c>
      <c r="S128" t="s">
        <v>249</v>
      </c>
      <c r="T128">
        <v>0</v>
      </c>
      <c r="U128" t="s">
        <v>249</v>
      </c>
      <c r="V128">
        <v>5055</v>
      </c>
      <c r="W128" t="s">
        <v>253</v>
      </c>
      <c r="Y128" t="s">
        <v>245</v>
      </c>
      <c r="Z128" t="s">
        <v>1380</v>
      </c>
      <c r="AA128" t="s">
        <v>865</v>
      </c>
      <c r="AB128">
        <v>2354</v>
      </c>
      <c r="AC128" t="s">
        <v>251</v>
      </c>
      <c r="AD128" s="64">
        <v>39007.544456018521</v>
      </c>
      <c r="AE128" s="53" t="s">
        <v>430</v>
      </c>
      <c r="AF128">
        <f t="shared" ca="1" si="4"/>
        <v>16265</v>
      </c>
      <c r="AG128" t="s">
        <v>251</v>
      </c>
      <c r="AH128" s="56">
        <v>2324129571482650</v>
      </c>
      <c r="AI128" s="53" t="s">
        <v>432</v>
      </c>
    </row>
    <row r="129" spans="1:35" x14ac:dyDescent="0.25">
      <c r="A129" t="s">
        <v>245</v>
      </c>
      <c r="B129" t="s">
        <v>1378</v>
      </c>
      <c r="C129" t="s">
        <v>987</v>
      </c>
      <c r="D129" s="64">
        <v>39040.667175925926</v>
      </c>
      <c r="E129" s="53" t="s">
        <v>431</v>
      </c>
      <c r="F129" s="56">
        <v>2324129564091870</v>
      </c>
      <c r="G129" s="53" t="s">
        <v>430</v>
      </c>
      <c r="H129" s="54">
        <v>5058</v>
      </c>
      <c r="I129" s="53" t="s">
        <v>249</v>
      </c>
      <c r="J129" s="56">
        <v>1</v>
      </c>
      <c r="K129" t="s">
        <v>253</v>
      </c>
      <c r="M129" t="s">
        <v>245</v>
      </c>
      <c r="N129" t="s">
        <v>1379</v>
      </c>
      <c r="O129" t="s">
        <v>865</v>
      </c>
      <c r="P129">
        <v>2519</v>
      </c>
      <c r="Q129" t="s">
        <v>249</v>
      </c>
      <c r="R129">
        <f t="shared" ca="1" si="3"/>
        <v>7792</v>
      </c>
      <c r="S129" t="s">
        <v>249</v>
      </c>
      <c r="T129">
        <v>0</v>
      </c>
      <c r="U129" t="s">
        <v>249</v>
      </c>
      <c r="V129" s="54">
        <v>5058</v>
      </c>
      <c r="W129" t="s">
        <v>253</v>
      </c>
      <c r="Y129" t="s">
        <v>245</v>
      </c>
      <c r="Z129" t="s">
        <v>1380</v>
      </c>
      <c r="AA129" t="s">
        <v>865</v>
      </c>
      <c r="AB129">
        <v>2365</v>
      </c>
      <c r="AC129" t="s">
        <v>251</v>
      </c>
      <c r="AD129" s="64">
        <v>39040.667175925926</v>
      </c>
      <c r="AE129" s="53" t="s">
        <v>430</v>
      </c>
      <c r="AF129">
        <f t="shared" ca="1" si="4"/>
        <v>23134</v>
      </c>
      <c r="AG129" t="s">
        <v>251</v>
      </c>
      <c r="AH129" s="56">
        <v>2324129564091870</v>
      </c>
      <c r="AI129" s="53" t="s">
        <v>432</v>
      </c>
    </row>
    <row r="130" spans="1:35" x14ac:dyDescent="0.25">
      <c r="A130" t="s">
        <v>245</v>
      </c>
      <c r="B130" t="s">
        <v>1378</v>
      </c>
      <c r="C130" t="s">
        <v>987</v>
      </c>
      <c r="D130" s="64">
        <v>39073.789895833332</v>
      </c>
      <c r="E130" s="53" t="s">
        <v>431</v>
      </c>
      <c r="F130" s="56">
        <v>4424207808484790</v>
      </c>
      <c r="G130" s="53" t="s">
        <v>430</v>
      </c>
      <c r="H130">
        <v>5061</v>
      </c>
      <c r="I130" s="53" t="s">
        <v>249</v>
      </c>
      <c r="J130" s="56">
        <v>1</v>
      </c>
      <c r="K130" t="s">
        <v>253</v>
      </c>
      <c r="M130" t="s">
        <v>245</v>
      </c>
      <c r="N130" t="s">
        <v>1379</v>
      </c>
      <c r="O130" t="s">
        <v>865</v>
      </c>
      <c r="P130">
        <v>2530</v>
      </c>
      <c r="Q130" t="s">
        <v>249</v>
      </c>
      <c r="R130">
        <f t="shared" ref="R130:R150" ca="1" si="6">RANDBETWEEN(7777,7817)</f>
        <v>7793</v>
      </c>
      <c r="S130" t="s">
        <v>249</v>
      </c>
      <c r="T130">
        <v>1</v>
      </c>
      <c r="U130" t="s">
        <v>249</v>
      </c>
      <c r="V130">
        <v>5061</v>
      </c>
      <c r="W130" t="s">
        <v>253</v>
      </c>
      <c r="Y130" t="s">
        <v>245</v>
      </c>
      <c r="Z130" t="s">
        <v>1380</v>
      </c>
      <c r="AA130" t="s">
        <v>865</v>
      </c>
      <c r="AB130">
        <v>2376</v>
      </c>
      <c r="AC130" t="s">
        <v>251</v>
      </c>
      <c r="AD130" s="64">
        <v>39073.789895833332</v>
      </c>
      <c r="AE130" s="53" t="s">
        <v>430</v>
      </c>
      <c r="AF130">
        <f t="shared" ref="AF130:AF150" ca="1" si="7">RANDBETWEEN(10000,99999)</f>
        <v>83995</v>
      </c>
      <c r="AG130" t="s">
        <v>251</v>
      </c>
      <c r="AH130" s="56">
        <v>4424207808484790</v>
      </c>
      <c r="AI130" s="53" t="s">
        <v>432</v>
      </c>
    </row>
    <row r="131" spans="1:35" x14ac:dyDescent="0.25">
      <c r="A131" t="s">
        <v>245</v>
      </c>
      <c r="B131" t="s">
        <v>1378</v>
      </c>
      <c r="C131" t="s">
        <v>987</v>
      </c>
      <c r="D131" s="64">
        <v>39106.912615740737</v>
      </c>
      <c r="E131" s="53" t="s">
        <v>431</v>
      </c>
      <c r="F131" s="56">
        <v>4424208631094010</v>
      </c>
      <c r="G131" s="53" t="s">
        <v>430</v>
      </c>
      <c r="H131" s="54">
        <v>5064</v>
      </c>
      <c r="I131" s="53" t="s">
        <v>249</v>
      </c>
      <c r="J131" s="56">
        <v>1</v>
      </c>
      <c r="K131" t="s">
        <v>253</v>
      </c>
      <c r="M131" t="s">
        <v>245</v>
      </c>
      <c r="N131" t="s">
        <v>1379</v>
      </c>
      <c r="O131" t="s">
        <v>865</v>
      </c>
      <c r="P131">
        <v>2541</v>
      </c>
      <c r="Q131" t="s">
        <v>249</v>
      </c>
      <c r="R131">
        <f t="shared" ca="1" si="6"/>
        <v>7815</v>
      </c>
      <c r="S131" t="s">
        <v>249</v>
      </c>
      <c r="T131">
        <v>0</v>
      </c>
      <c r="U131" t="s">
        <v>249</v>
      </c>
      <c r="V131" s="54">
        <v>5064</v>
      </c>
      <c r="W131" t="s">
        <v>253</v>
      </c>
      <c r="Y131" t="s">
        <v>245</v>
      </c>
      <c r="Z131" t="s">
        <v>1380</v>
      </c>
      <c r="AA131" t="s">
        <v>865</v>
      </c>
      <c r="AB131">
        <v>2387</v>
      </c>
      <c r="AC131" t="s">
        <v>251</v>
      </c>
      <c r="AD131" s="64">
        <v>39106.912615740737</v>
      </c>
      <c r="AE131" s="53" t="s">
        <v>430</v>
      </c>
      <c r="AF131">
        <f t="shared" ca="1" si="7"/>
        <v>67646</v>
      </c>
      <c r="AG131" t="s">
        <v>251</v>
      </c>
      <c r="AH131" s="56">
        <v>4424208631094010</v>
      </c>
      <c r="AI131" s="53" t="s">
        <v>432</v>
      </c>
    </row>
    <row r="132" spans="1:35" x14ac:dyDescent="0.25">
      <c r="A132" t="s">
        <v>245</v>
      </c>
      <c r="B132" t="s">
        <v>1378</v>
      </c>
      <c r="C132" t="s">
        <v>987</v>
      </c>
      <c r="D132" s="64">
        <v>39140.03533564815</v>
      </c>
      <c r="E132" s="53" t="s">
        <v>431</v>
      </c>
      <c r="F132" s="56">
        <v>4424209453703230</v>
      </c>
      <c r="G132" s="53" t="s">
        <v>430</v>
      </c>
      <c r="H132">
        <v>5067</v>
      </c>
      <c r="I132" s="53" t="s">
        <v>249</v>
      </c>
      <c r="J132" s="56">
        <v>1</v>
      </c>
      <c r="K132" t="s">
        <v>253</v>
      </c>
      <c r="M132" t="s">
        <v>245</v>
      </c>
      <c r="N132" t="s">
        <v>1379</v>
      </c>
      <c r="O132" t="s">
        <v>865</v>
      </c>
      <c r="P132">
        <v>2552</v>
      </c>
      <c r="Q132" t="s">
        <v>249</v>
      </c>
      <c r="R132">
        <f t="shared" ca="1" si="6"/>
        <v>7786</v>
      </c>
      <c r="S132" t="s">
        <v>249</v>
      </c>
      <c r="T132">
        <v>0</v>
      </c>
      <c r="U132" t="s">
        <v>249</v>
      </c>
      <c r="V132">
        <v>5067</v>
      </c>
      <c r="W132" t="s">
        <v>253</v>
      </c>
      <c r="Y132" t="s">
        <v>245</v>
      </c>
      <c r="Z132" t="s">
        <v>1380</v>
      </c>
      <c r="AA132" t="s">
        <v>865</v>
      </c>
      <c r="AB132">
        <v>2398</v>
      </c>
      <c r="AC132" t="s">
        <v>251</v>
      </c>
      <c r="AD132" s="64">
        <v>39140.03533564815</v>
      </c>
      <c r="AE132" s="53" t="s">
        <v>430</v>
      </c>
      <c r="AF132">
        <f t="shared" ca="1" si="7"/>
        <v>83336</v>
      </c>
      <c r="AG132" t="s">
        <v>251</v>
      </c>
      <c r="AH132" s="56">
        <v>4424209453703230</v>
      </c>
      <c r="AI132" s="53" t="s">
        <v>432</v>
      </c>
    </row>
    <row r="133" spans="1:35" x14ac:dyDescent="0.25">
      <c r="A133" t="s">
        <v>245</v>
      </c>
      <c r="B133" t="s">
        <v>1378</v>
      </c>
      <c r="C133" t="s">
        <v>987</v>
      </c>
      <c r="D133" s="64">
        <v>39173.158055555556</v>
      </c>
      <c r="E133" s="53" t="s">
        <v>431</v>
      </c>
      <c r="F133" s="56">
        <v>4424210276312450</v>
      </c>
      <c r="G133" s="53" t="s">
        <v>430</v>
      </c>
      <c r="H133" s="54">
        <v>5070</v>
      </c>
      <c r="I133" s="53" t="s">
        <v>249</v>
      </c>
      <c r="J133" s="56">
        <v>0</v>
      </c>
      <c r="K133" t="s">
        <v>253</v>
      </c>
      <c r="M133" t="s">
        <v>245</v>
      </c>
      <c r="N133" t="s">
        <v>1379</v>
      </c>
      <c r="O133" t="s">
        <v>865</v>
      </c>
      <c r="P133">
        <v>2563</v>
      </c>
      <c r="Q133" t="s">
        <v>249</v>
      </c>
      <c r="R133">
        <f t="shared" ca="1" si="6"/>
        <v>7777</v>
      </c>
      <c r="S133" t="s">
        <v>249</v>
      </c>
      <c r="T133">
        <v>0</v>
      </c>
      <c r="U133" t="s">
        <v>249</v>
      </c>
      <c r="V133" s="54">
        <v>5070</v>
      </c>
      <c r="W133" t="s">
        <v>253</v>
      </c>
      <c r="Y133" t="s">
        <v>245</v>
      </c>
      <c r="Z133" t="s">
        <v>1380</v>
      </c>
      <c r="AA133" t="s">
        <v>865</v>
      </c>
      <c r="AB133">
        <v>2563</v>
      </c>
      <c r="AC133" t="s">
        <v>251</v>
      </c>
      <c r="AD133" s="64">
        <v>39173.158055555556</v>
      </c>
      <c r="AE133" s="53" t="s">
        <v>430</v>
      </c>
      <c r="AF133">
        <f t="shared" ca="1" si="7"/>
        <v>16143</v>
      </c>
      <c r="AG133" t="s">
        <v>251</v>
      </c>
      <c r="AH133" s="56">
        <v>4424210276312450</v>
      </c>
      <c r="AI133" s="53" t="s">
        <v>432</v>
      </c>
    </row>
    <row r="134" spans="1:35" x14ac:dyDescent="0.25">
      <c r="A134" t="s">
        <v>245</v>
      </c>
      <c r="B134" t="s">
        <v>1378</v>
      </c>
      <c r="C134" t="s">
        <v>987</v>
      </c>
      <c r="D134" s="64">
        <v>39206.280775462961</v>
      </c>
      <c r="E134" s="53" t="s">
        <v>431</v>
      </c>
      <c r="F134" s="56">
        <v>4424199582392590</v>
      </c>
      <c r="G134" s="53" t="s">
        <v>430</v>
      </c>
      <c r="H134">
        <v>5073</v>
      </c>
      <c r="I134" s="53" t="s">
        <v>249</v>
      </c>
      <c r="J134" s="56">
        <v>1</v>
      </c>
      <c r="K134" t="s">
        <v>253</v>
      </c>
      <c r="M134" t="s">
        <v>245</v>
      </c>
      <c r="N134" t="s">
        <v>1379</v>
      </c>
      <c r="O134" t="s">
        <v>865</v>
      </c>
      <c r="P134">
        <v>2574</v>
      </c>
      <c r="Q134" t="s">
        <v>249</v>
      </c>
      <c r="R134">
        <f t="shared" ca="1" si="6"/>
        <v>7780</v>
      </c>
      <c r="S134" t="s">
        <v>249</v>
      </c>
      <c r="T134">
        <v>1</v>
      </c>
      <c r="U134" t="s">
        <v>249</v>
      </c>
      <c r="V134">
        <v>5073</v>
      </c>
      <c r="W134" t="s">
        <v>253</v>
      </c>
      <c r="Y134" t="s">
        <v>245</v>
      </c>
      <c r="Z134" t="s">
        <v>1380</v>
      </c>
      <c r="AA134" t="s">
        <v>865</v>
      </c>
      <c r="AB134">
        <v>2574</v>
      </c>
      <c r="AC134" t="s">
        <v>251</v>
      </c>
      <c r="AD134" s="64">
        <v>39206.280775462961</v>
      </c>
      <c r="AE134" s="53" t="s">
        <v>430</v>
      </c>
      <c r="AF134">
        <f t="shared" ca="1" si="7"/>
        <v>63846</v>
      </c>
      <c r="AG134" t="s">
        <v>251</v>
      </c>
      <c r="AH134" s="56">
        <v>4424199582392590</v>
      </c>
      <c r="AI134" s="53" t="s">
        <v>432</v>
      </c>
    </row>
    <row r="135" spans="1:35" x14ac:dyDescent="0.25">
      <c r="A135" t="s">
        <v>245</v>
      </c>
      <c r="B135" t="s">
        <v>1378</v>
      </c>
      <c r="C135" t="s">
        <v>987</v>
      </c>
      <c r="D135" s="64">
        <v>39239.403495370374</v>
      </c>
      <c r="E135" s="53" t="s">
        <v>431</v>
      </c>
      <c r="F135" s="56">
        <v>4424200405001810</v>
      </c>
      <c r="G135" s="53" t="s">
        <v>430</v>
      </c>
      <c r="H135" s="54">
        <v>5076</v>
      </c>
      <c r="I135" s="53" t="s">
        <v>249</v>
      </c>
      <c r="J135" s="56">
        <v>1</v>
      </c>
      <c r="K135" t="s">
        <v>253</v>
      </c>
      <c r="M135" t="s">
        <v>245</v>
      </c>
      <c r="N135" t="s">
        <v>1379</v>
      </c>
      <c r="O135" t="s">
        <v>865</v>
      </c>
      <c r="P135">
        <v>2585</v>
      </c>
      <c r="Q135" t="s">
        <v>249</v>
      </c>
      <c r="R135">
        <f t="shared" ca="1" si="6"/>
        <v>7804</v>
      </c>
      <c r="S135" t="s">
        <v>249</v>
      </c>
      <c r="T135">
        <v>0</v>
      </c>
      <c r="U135" t="s">
        <v>249</v>
      </c>
      <c r="V135" s="54">
        <v>5076</v>
      </c>
      <c r="W135" t="s">
        <v>253</v>
      </c>
      <c r="Y135" t="s">
        <v>245</v>
      </c>
      <c r="Z135" t="s">
        <v>1380</v>
      </c>
      <c r="AA135" t="s">
        <v>865</v>
      </c>
      <c r="AB135">
        <v>2585</v>
      </c>
      <c r="AC135" t="s">
        <v>251</v>
      </c>
      <c r="AD135" s="64">
        <v>39239.403495370374</v>
      </c>
      <c r="AE135" s="53" t="s">
        <v>430</v>
      </c>
      <c r="AF135">
        <f t="shared" ca="1" si="7"/>
        <v>23714</v>
      </c>
      <c r="AG135" t="s">
        <v>251</v>
      </c>
      <c r="AH135" s="56">
        <v>4424200405001810</v>
      </c>
      <c r="AI135" s="53" t="s">
        <v>432</v>
      </c>
    </row>
    <row r="136" spans="1:35" x14ac:dyDescent="0.25">
      <c r="A136" t="s">
        <v>245</v>
      </c>
      <c r="B136" t="s">
        <v>1378</v>
      </c>
      <c r="C136" t="s">
        <v>987</v>
      </c>
      <c r="D136" s="64">
        <v>39272.52621527778</v>
      </c>
      <c r="E136" s="53" t="s">
        <v>431</v>
      </c>
      <c r="F136" s="56">
        <v>4424201227611030</v>
      </c>
      <c r="G136" s="53" t="s">
        <v>430</v>
      </c>
      <c r="H136">
        <v>5079</v>
      </c>
      <c r="I136" s="53" t="s">
        <v>249</v>
      </c>
      <c r="J136" s="56">
        <v>1</v>
      </c>
      <c r="K136" t="s">
        <v>253</v>
      </c>
      <c r="M136" t="s">
        <v>245</v>
      </c>
      <c r="N136" t="s">
        <v>1379</v>
      </c>
      <c r="O136" t="s">
        <v>865</v>
      </c>
      <c r="P136">
        <v>2596</v>
      </c>
      <c r="Q136" t="s">
        <v>249</v>
      </c>
      <c r="R136">
        <f t="shared" ca="1" si="6"/>
        <v>7793</v>
      </c>
      <c r="S136" t="s">
        <v>249</v>
      </c>
      <c r="T136">
        <v>0</v>
      </c>
      <c r="U136" t="s">
        <v>249</v>
      </c>
      <c r="V136">
        <v>5079</v>
      </c>
      <c r="W136" t="s">
        <v>253</v>
      </c>
      <c r="Y136" t="s">
        <v>245</v>
      </c>
      <c r="Z136" t="s">
        <v>1380</v>
      </c>
      <c r="AA136" t="s">
        <v>865</v>
      </c>
      <c r="AB136">
        <v>2596</v>
      </c>
      <c r="AC136" t="s">
        <v>251</v>
      </c>
      <c r="AD136" s="64">
        <v>39272.52621527778</v>
      </c>
      <c r="AE136" s="53" t="s">
        <v>430</v>
      </c>
      <c r="AF136">
        <f t="shared" ca="1" si="7"/>
        <v>18146</v>
      </c>
      <c r="AG136" t="s">
        <v>251</v>
      </c>
      <c r="AH136" s="56">
        <v>4424201227611030</v>
      </c>
      <c r="AI136" s="53" t="s">
        <v>432</v>
      </c>
    </row>
    <row r="137" spans="1:35" x14ac:dyDescent="0.25">
      <c r="A137" t="s">
        <v>245</v>
      </c>
      <c r="B137" t="s">
        <v>1378</v>
      </c>
      <c r="C137" t="s">
        <v>987</v>
      </c>
      <c r="D137" s="64">
        <v>39305.648935185185</v>
      </c>
      <c r="E137" s="53" t="s">
        <v>431</v>
      </c>
      <c r="F137" s="56">
        <v>4424202050220250</v>
      </c>
      <c r="G137" s="53" t="s">
        <v>430</v>
      </c>
      <c r="H137" s="54">
        <v>5082</v>
      </c>
      <c r="I137" s="53" t="s">
        <v>249</v>
      </c>
      <c r="J137" s="56">
        <v>1</v>
      </c>
      <c r="K137" t="s">
        <v>253</v>
      </c>
      <c r="M137" t="s">
        <v>245</v>
      </c>
      <c r="N137" t="s">
        <v>1379</v>
      </c>
      <c r="O137" t="s">
        <v>865</v>
      </c>
      <c r="P137">
        <v>2607</v>
      </c>
      <c r="Q137" t="s">
        <v>249</v>
      </c>
      <c r="R137">
        <f t="shared" ca="1" si="6"/>
        <v>7780</v>
      </c>
      <c r="S137" t="s">
        <v>249</v>
      </c>
      <c r="T137">
        <v>0</v>
      </c>
      <c r="U137" t="s">
        <v>249</v>
      </c>
      <c r="V137" s="54">
        <v>5082</v>
      </c>
      <c r="W137" t="s">
        <v>253</v>
      </c>
      <c r="Y137" t="s">
        <v>245</v>
      </c>
      <c r="Z137" t="s">
        <v>1380</v>
      </c>
      <c r="AA137" t="s">
        <v>865</v>
      </c>
      <c r="AB137">
        <v>2607</v>
      </c>
      <c r="AC137" t="s">
        <v>251</v>
      </c>
      <c r="AD137" s="64">
        <v>39305.648935185185</v>
      </c>
      <c r="AE137" s="53" t="s">
        <v>430</v>
      </c>
      <c r="AF137">
        <f t="shared" ca="1" si="7"/>
        <v>77420</v>
      </c>
      <c r="AG137" t="s">
        <v>251</v>
      </c>
      <c r="AH137" s="56">
        <v>4424202050220250</v>
      </c>
      <c r="AI137" s="53" t="s">
        <v>432</v>
      </c>
    </row>
    <row r="138" spans="1:35" x14ac:dyDescent="0.25">
      <c r="A138" t="s">
        <v>245</v>
      </c>
      <c r="B138" t="s">
        <v>1378</v>
      </c>
      <c r="C138" t="s">
        <v>987</v>
      </c>
      <c r="D138" s="64">
        <v>39338.771655092591</v>
      </c>
      <c r="E138" s="53" t="s">
        <v>431</v>
      </c>
      <c r="F138" s="56">
        <v>4424202872829470</v>
      </c>
      <c r="G138" s="53" t="s">
        <v>430</v>
      </c>
      <c r="H138">
        <v>5085</v>
      </c>
      <c r="I138" s="53" t="s">
        <v>249</v>
      </c>
      <c r="J138" s="56">
        <v>1</v>
      </c>
      <c r="K138" t="s">
        <v>253</v>
      </c>
      <c r="M138" t="s">
        <v>245</v>
      </c>
      <c r="N138" t="s">
        <v>1379</v>
      </c>
      <c r="O138" t="s">
        <v>865</v>
      </c>
      <c r="P138">
        <v>2618</v>
      </c>
      <c r="Q138" t="s">
        <v>249</v>
      </c>
      <c r="R138">
        <f t="shared" ca="1" si="6"/>
        <v>7794</v>
      </c>
      <c r="S138" t="s">
        <v>249</v>
      </c>
      <c r="T138">
        <v>0</v>
      </c>
      <c r="U138" t="s">
        <v>249</v>
      </c>
      <c r="V138">
        <v>5085</v>
      </c>
      <c r="W138" t="s">
        <v>253</v>
      </c>
      <c r="Y138" t="s">
        <v>245</v>
      </c>
      <c r="Z138" t="s">
        <v>1380</v>
      </c>
      <c r="AA138" t="s">
        <v>865</v>
      </c>
      <c r="AB138">
        <v>2618</v>
      </c>
      <c r="AC138" t="s">
        <v>251</v>
      </c>
      <c r="AD138" s="64">
        <v>39338.771655092591</v>
      </c>
      <c r="AE138" s="53" t="s">
        <v>430</v>
      </c>
      <c r="AF138">
        <f t="shared" ca="1" si="7"/>
        <v>85573</v>
      </c>
      <c r="AG138" t="s">
        <v>251</v>
      </c>
      <c r="AH138" s="56">
        <v>4424202872829470</v>
      </c>
      <c r="AI138" s="53" t="s">
        <v>432</v>
      </c>
    </row>
    <row r="139" spans="1:35" x14ac:dyDescent="0.25">
      <c r="A139" t="s">
        <v>245</v>
      </c>
      <c r="B139" t="s">
        <v>1378</v>
      </c>
      <c r="C139" t="s">
        <v>987</v>
      </c>
      <c r="D139" s="64">
        <v>39371.894375000003</v>
      </c>
      <c r="E139" s="53" t="s">
        <v>431</v>
      </c>
      <c r="F139" s="56">
        <v>4424203695438690</v>
      </c>
      <c r="G139" s="53" t="s">
        <v>430</v>
      </c>
      <c r="H139" s="54">
        <v>5088</v>
      </c>
      <c r="I139" s="53" t="s">
        <v>249</v>
      </c>
      <c r="J139" s="56">
        <v>1</v>
      </c>
      <c r="K139" t="s">
        <v>253</v>
      </c>
      <c r="M139" t="s">
        <v>245</v>
      </c>
      <c r="N139" t="s">
        <v>1379</v>
      </c>
      <c r="O139" t="s">
        <v>865</v>
      </c>
      <c r="P139">
        <v>2629</v>
      </c>
      <c r="Q139" t="s">
        <v>249</v>
      </c>
      <c r="R139">
        <f t="shared" ca="1" si="6"/>
        <v>7782</v>
      </c>
      <c r="S139" t="s">
        <v>249</v>
      </c>
      <c r="T139">
        <v>0</v>
      </c>
      <c r="U139" t="s">
        <v>249</v>
      </c>
      <c r="V139" s="54">
        <v>5088</v>
      </c>
      <c r="W139" t="s">
        <v>253</v>
      </c>
      <c r="Y139" t="s">
        <v>245</v>
      </c>
      <c r="Z139" t="s">
        <v>1380</v>
      </c>
      <c r="AA139" t="s">
        <v>865</v>
      </c>
      <c r="AB139">
        <v>2629</v>
      </c>
      <c r="AC139" t="s">
        <v>251</v>
      </c>
      <c r="AD139" s="64">
        <v>39371.894375000003</v>
      </c>
      <c r="AE139" s="53" t="s">
        <v>430</v>
      </c>
      <c r="AF139">
        <f t="shared" ca="1" si="7"/>
        <v>64673</v>
      </c>
      <c r="AG139" t="s">
        <v>251</v>
      </c>
      <c r="AH139" s="56">
        <v>4424203695438690</v>
      </c>
      <c r="AI139" s="53" t="s">
        <v>432</v>
      </c>
    </row>
    <row r="140" spans="1:35" x14ac:dyDescent="0.25">
      <c r="A140" t="s">
        <v>245</v>
      </c>
      <c r="B140" t="s">
        <v>1378</v>
      </c>
      <c r="C140" t="s">
        <v>987</v>
      </c>
      <c r="D140" s="64">
        <v>39405.017094907409</v>
      </c>
      <c r="E140" s="53" t="s">
        <v>431</v>
      </c>
      <c r="F140" s="56">
        <v>4424204518047910</v>
      </c>
      <c r="G140" s="53" t="s">
        <v>430</v>
      </c>
      <c r="H140">
        <v>5091</v>
      </c>
      <c r="I140" s="53" t="s">
        <v>249</v>
      </c>
      <c r="J140" s="56">
        <v>1</v>
      </c>
      <c r="K140" t="s">
        <v>253</v>
      </c>
      <c r="M140" t="s">
        <v>245</v>
      </c>
      <c r="N140" t="s">
        <v>1379</v>
      </c>
      <c r="O140" t="s">
        <v>865</v>
      </c>
      <c r="P140">
        <v>2640</v>
      </c>
      <c r="Q140" t="s">
        <v>249</v>
      </c>
      <c r="R140">
        <f t="shared" ca="1" si="6"/>
        <v>7808</v>
      </c>
      <c r="S140" t="s">
        <v>249</v>
      </c>
      <c r="T140">
        <v>0</v>
      </c>
      <c r="U140" t="s">
        <v>249</v>
      </c>
      <c r="V140">
        <v>5091</v>
      </c>
      <c r="W140" t="s">
        <v>253</v>
      </c>
      <c r="Y140" t="s">
        <v>245</v>
      </c>
      <c r="Z140" t="s">
        <v>1380</v>
      </c>
      <c r="AA140" t="s">
        <v>865</v>
      </c>
      <c r="AB140">
        <v>2640</v>
      </c>
      <c r="AC140" t="s">
        <v>251</v>
      </c>
      <c r="AD140" s="64">
        <v>39405.017094907409</v>
      </c>
      <c r="AE140" s="53" t="s">
        <v>430</v>
      </c>
      <c r="AF140">
        <f t="shared" ca="1" si="7"/>
        <v>34817</v>
      </c>
      <c r="AG140" t="s">
        <v>251</v>
      </c>
      <c r="AH140" s="56">
        <v>4424204518047910</v>
      </c>
      <c r="AI140" s="53" t="s">
        <v>432</v>
      </c>
    </row>
    <row r="141" spans="1:35" x14ac:dyDescent="0.25">
      <c r="A141" t="s">
        <v>245</v>
      </c>
      <c r="B141" t="s">
        <v>1378</v>
      </c>
      <c r="C141" t="s">
        <v>987</v>
      </c>
      <c r="D141" s="64">
        <v>39438.139814814815</v>
      </c>
      <c r="E141" s="53" t="s">
        <v>431</v>
      </c>
      <c r="F141" s="56">
        <v>4424205340657130</v>
      </c>
      <c r="G141" s="53" t="s">
        <v>430</v>
      </c>
      <c r="H141" s="54">
        <v>5094</v>
      </c>
      <c r="I141" s="53" t="s">
        <v>249</v>
      </c>
      <c r="J141" s="56">
        <v>1</v>
      </c>
      <c r="K141" t="s">
        <v>253</v>
      </c>
      <c r="M141" t="s">
        <v>245</v>
      </c>
      <c r="N141" t="s">
        <v>1379</v>
      </c>
      <c r="O141" t="s">
        <v>865</v>
      </c>
      <c r="P141">
        <v>2651</v>
      </c>
      <c r="Q141" t="s">
        <v>249</v>
      </c>
      <c r="R141">
        <f t="shared" ca="1" si="6"/>
        <v>7809</v>
      </c>
      <c r="S141" t="s">
        <v>249</v>
      </c>
      <c r="T141">
        <v>0</v>
      </c>
      <c r="U141" t="s">
        <v>249</v>
      </c>
      <c r="V141" s="54">
        <v>5094</v>
      </c>
      <c r="W141" t="s">
        <v>253</v>
      </c>
      <c r="Y141" t="s">
        <v>245</v>
      </c>
      <c r="Z141" t="s">
        <v>1380</v>
      </c>
      <c r="AA141" t="s">
        <v>865</v>
      </c>
      <c r="AB141">
        <v>2651</v>
      </c>
      <c r="AC141" t="s">
        <v>251</v>
      </c>
      <c r="AD141" s="64">
        <v>39438.139814814815</v>
      </c>
      <c r="AE141" s="53" t="s">
        <v>430</v>
      </c>
      <c r="AF141">
        <f t="shared" ca="1" si="7"/>
        <v>61552</v>
      </c>
      <c r="AG141" t="s">
        <v>251</v>
      </c>
      <c r="AH141" s="56">
        <v>4424205340657130</v>
      </c>
      <c r="AI141" s="53" t="s">
        <v>432</v>
      </c>
    </row>
    <row r="142" spans="1:35" x14ac:dyDescent="0.25">
      <c r="A142" t="s">
        <v>245</v>
      </c>
      <c r="B142" t="s">
        <v>1378</v>
      </c>
      <c r="C142" t="s">
        <v>987</v>
      </c>
      <c r="D142" s="64">
        <v>39471.26253472222</v>
      </c>
      <c r="E142" s="53" t="s">
        <v>431</v>
      </c>
      <c r="F142" s="56">
        <v>4424206163266350</v>
      </c>
      <c r="G142" s="53" t="s">
        <v>430</v>
      </c>
      <c r="H142">
        <v>5097</v>
      </c>
      <c r="I142" s="53" t="s">
        <v>249</v>
      </c>
      <c r="J142" s="56">
        <v>0</v>
      </c>
      <c r="K142" t="s">
        <v>253</v>
      </c>
      <c r="M142" t="s">
        <v>245</v>
      </c>
      <c r="N142" t="s">
        <v>1379</v>
      </c>
      <c r="O142" t="s">
        <v>865</v>
      </c>
      <c r="P142">
        <v>2662</v>
      </c>
      <c r="Q142" t="s">
        <v>249</v>
      </c>
      <c r="R142">
        <f t="shared" ca="1" si="6"/>
        <v>7790</v>
      </c>
      <c r="S142" t="s">
        <v>249</v>
      </c>
      <c r="T142">
        <v>0</v>
      </c>
      <c r="U142" t="s">
        <v>249</v>
      </c>
      <c r="V142">
        <v>5097</v>
      </c>
      <c r="W142" t="s">
        <v>253</v>
      </c>
      <c r="Y142" t="s">
        <v>245</v>
      </c>
      <c r="Z142" t="s">
        <v>1380</v>
      </c>
      <c r="AA142" t="s">
        <v>865</v>
      </c>
      <c r="AB142">
        <v>2662</v>
      </c>
      <c r="AC142" t="s">
        <v>251</v>
      </c>
      <c r="AD142" s="64">
        <v>39471.26253472222</v>
      </c>
      <c r="AE142" s="53" t="s">
        <v>430</v>
      </c>
      <c r="AF142">
        <f t="shared" ca="1" si="7"/>
        <v>28183</v>
      </c>
      <c r="AG142" t="s">
        <v>251</v>
      </c>
      <c r="AH142" s="56">
        <v>4424206163266350</v>
      </c>
      <c r="AI142" s="53" t="s">
        <v>432</v>
      </c>
    </row>
    <row r="143" spans="1:35" x14ac:dyDescent="0.25">
      <c r="A143" t="s">
        <v>245</v>
      </c>
      <c r="B143" t="s">
        <v>1378</v>
      </c>
      <c r="C143" t="s">
        <v>987</v>
      </c>
      <c r="D143" s="64">
        <v>39504.385254629633</v>
      </c>
      <c r="E143" s="53" t="s">
        <v>431</v>
      </c>
      <c r="F143" s="56">
        <v>4424206985875570</v>
      </c>
      <c r="G143" s="53" t="s">
        <v>430</v>
      </c>
      <c r="H143" s="54">
        <v>5100</v>
      </c>
      <c r="I143" s="53" t="s">
        <v>249</v>
      </c>
      <c r="J143" s="56">
        <v>1</v>
      </c>
      <c r="K143" t="s">
        <v>253</v>
      </c>
      <c r="M143" t="s">
        <v>245</v>
      </c>
      <c r="N143" t="s">
        <v>1379</v>
      </c>
      <c r="O143" t="s">
        <v>865</v>
      </c>
      <c r="P143">
        <v>2673</v>
      </c>
      <c r="Q143" t="s">
        <v>249</v>
      </c>
      <c r="R143">
        <f t="shared" ca="1" si="6"/>
        <v>7777</v>
      </c>
      <c r="S143" t="s">
        <v>249</v>
      </c>
      <c r="T143">
        <v>1</v>
      </c>
      <c r="U143" t="s">
        <v>249</v>
      </c>
      <c r="V143" s="54">
        <v>5100</v>
      </c>
      <c r="W143" t="s">
        <v>253</v>
      </c>
      <c r="Y143" t="s">
        <v>245</v>
      </c>
      <c r="Z143" t="s">
        <v>1380</v>
      </c>
      <c r="AA143" t="s">
        <v>865</v>
      </c>
      <c r="AB143">
        <v>2673</v>
      </c>
      <c r="AC143" t="s">
        <v>251</v>
      </c>
      <c r="AD143" s="64">
        <v>39504.385254629633</v>
      </c>
      <c r="AE143" s="53" t="s">
        <v>430</v>
      </c>
      <c r="AF143">
        <f t="shared" ca="1" si="7"/>
        <v>58871</v>
      </c>
      <c r="AG143" t="s">
        <v>251</v>
      </c>
      <c r="AH143" s="56">
        <v>4424206985875570</v>
      </c>
      <c r="AI143" s="53" t="s">
        <v>432</v>
      </c>
    </row>
    <row r="144" spans="1:35" x14ac:dyDescent="0.25">
      <c r="A144" t="s">
        <v>245</v>
      </c>
      <c r="B144" t="s">
        <v>1378</v>
      </c>
      <c r="C144" t="s">
        <v>987</v>
      </c>
      <c r="D144" s="64">
        <v>39537.507974537039</v>
      </c>
      <c r="E144" s="53" t="s">
        <v>431</v>
      </c>
      <c r="F144" s="56">
        <v>4424207808484790</v>
      </c>
      <c r="G144" s="53" t="s">
        <v>430</v>
      </c>
      <c r="H144">
        <v>5103</v>
      </c>
      <c r="I144" s="53" t="s">
        <v>249</v>
      </c>
      <c r="J144" s="56">
        <v>1</v>
      </c>
      <c r="K144" t="s">
        <v>253</v>
      </c>
      <c r="M144" t="s">
        <v>245</v>
      </c>
      <c r="N144" t="s">
        <v>1379</v>
      </c>
      <c r="O144" t="s">
        <v>865</v>
      </c>
      <c r="P144">
        <v>2684</v>
      </c>
      <c r="Q144" t="s">
        <v>249</v>
      </c>
      <c r="R144">
        <f t="shared" ca="1" si="6"/>
        <v>7813</v>
      </c>
      <c r="S144" t="s">
        <v>249</v>
      </c>
      <c r="T144">
        <v>1</v>
      </c>
      <c r="U144" t="s">
        <v>249</v>
      </c>
      <c r="V144">
        <v>5103</v>
      </c>
      <c r="W144" t="s">
        <v>253</v>
      </c>
      <c r="Y144" t="s">
        <v>245</v>
      </c>
      <c r="Z144" t="s">
        <v>1380</v>
      </c>
      <c r="AA144" t="s">
        <v>865</v>
      </c>
      <c r="AB144">
        <v>2684</v>
      </c>
      <c r="AC144" t="s">
        <v>251</v>
      </c>
      <c r="AD144" s="64">
        <v>39537.507974537039</v>
      </c>
      <c r="AE144" s="53" t="s">
        <v>430</v>
      </c>
      <c r="AF144">
        <f t="shared" ca="1" si="7"/>
        <v>39463</v>
      </c>
      <c r="AG144" t="s">
        <v>251</v>
      </c>
      <c r="AH144" s="56">
        <v>4424207808484790</v>
      </c>
      <c r="AI144" s="53" t="s">
        <v>432</v>
      </c>
    </row>
    <row r="145" spans="1:35" x14ac:dyDescent="0.25">
      <c r="A145" t="s">
        <v>245</v>
      </c>
      <c r="B145" t="s">
        <v>1378</v>
      </c>
      <c r="C145" t="s">
        <v>987</v>
      </c>
      <c r="D145" s="64">
        <v>39570.630694444444</v>
      </c>
      <c r="E145" s="53" t="s">
        <v>431</v>
      </c>
      <c r="F145" s="56">
        <v>4424208631094010</v>
      </c>
      <c r="G145" s="53" t="s">
        <v>430</v>
      </c>
      <c r="H145" s="54">
        <v>5106</v>
      </c>
      <c r="I145" s="53" t="s">
        <v>249</v>
      </c>
      <c r="J145" s="56">
        <v>1</v>
      </c>
      <c r="K145" t="s">
        <v>253</v>
      </c>
      <c r="M145" t="s">
        <v>245</v>
      </c>
      <c r="N145" t="s">
        <v>1379</v>
      </c>
      <c r="O145" t="s">
        <v>865</v>
      </c>
      <c r="P145">
        <v>2695</v>
      </c>
      <c r="Q145" t="s">
        <v>249</v>
      </c>
      <c r="R145">
        <f t="shared" ca="1" si="6"/>
        <v>7809</v>
      </c>
      <c r="S145" t="s">
        <v>249</v>
      </c>
      <c r="T145">
        <v>0</v>
      </c>
      <c r="U145" t="s">
        <v>249</v>
      </c>
      <c r="V145" s="54">
        <v>5106</v>
      </c>
      <c r="W145" t="s">
        <v>253</v>
      </c>
      <c r="Y145" t="s">
        <v>245</v>
      </c>
      <c r="Z145" t="s">
        <v>1380</v>
      </c>
      <c r="AA145" t="s">
        <v>865</v>
      </c>
      <c r="AB145">
        <v>2695</v>
      </c>
      <c r="AC145" t="s">
        <v>251</v>
      </c>
      <c r="AD145" s="64">
        <v>39570.630694444444</v>
      </c>
      <c r="AE145" s="53" t="s">
        <v>430</v>
      </c>
      <c r="AF145">
        <f t="shared" ca="1" si="7"/>
        <v>72374</v>
      </c>
      <c r="AG145" t="s">
        <v>251</v>
      </c>
      <c r="AH145" s="56">
        <v>4424208631094010</v>
      </c>
      <c r="AI145" s="53" t="s">
        <v>432</v>
      </c>
    </row>
    <row r="146" spans="1:35" x14ac:dyDescent="0.25">
      <c r="A146" t="s">
        <v>245</v>
      </c>
      <c r="B146" t="s">
        <v>1378</v>
      </c>
      <c r="C146" t="s">
        <v>987</v>
      </c>
      <c r="D146" s="64">
        <v>39603.75341435185</v>
      </c>
      <c r="E146" s="53" t="s">
        <v>431</v>
      </c>
      <c r="F146" s="56">
        <v>4424209453703230</v>
      </c>
      <c r="G146" s="53" t="s">
        <v>430</v>
      </c>
      <c r="H146">
        <v>5109</v>
      </c>
      <c r="I146" s="53" t="s">
        <v>249</v>
      </c>
      <c r="J146" s="56">
        <v>1</v>
      </c>
      <c r="K146" t="s">
        <v>253</v>
      </c>
      <c r="M146" t="s">
        <v>245</v>
      </c>
      <c r="N146" t="s">
        <v>1379</v>
      </c>
      <c r="O146" t="s">
        <v>865</v>
      </c>
      <c r="P146">
        <v>2706</v>
      </c>
      <c r="Q146" t="s">
        <v>249</v>
      </c>
      <c r="R146">
        <f t="shared" ca="1" si="6"/>
        <v>7811</v>
      </c>
      <c r="S146" t="s">
        <v>249</v>
      </c>
      <c r="T146">
        <v>1</v>
      </c>
      <c r="U146" t="s">
        <v>249</v>
      </c>
      <c r="V146">
        <v>5109</v>
      </c>
      <c r="W146" t="s">
        <v>253</v>
      </c>
      <c r="Y146" t="s">
        <v>245</v>
      </c>
      <c r="Z146" t="s">
        <v>1380</v>
      </c>
      <c r="AA146" t="s">
        <v>865</v>
      </c>
      <c r="AB146">
        <v>2706</v>
      </c>
      <c r="AC146" t="s">
        <v>251</v>
      </c>
      <c r="AD146" s="64">
        <v>39603.75341435185</v>
      </c>
      <c r="AE146" s="53" t="s">
        <v>430</v>
      </c>
      <c r="AF146">
        <f t="shared" ca="1" si="7"/>
        <v>63059</v>
      </c>
      <c r="AG146" t="s">
        <v>251</v>
      </c>
      <c r="AH146" s="56">
        <v>4424209453703230</v>
      </c>
      <c r="AI146" s="53" t="s">
        <v>432</v>
      </c>
    </row>
    <row r="147" spans="1:35" x14ac:dyDescent="0.25">
      <c r="A147" t="s">
        <v>245</v>
      </c>
      <c r="B147" t="s">
        <v>1378</v>
      </c>
      <c r="C147" t="s">
        <v>987</v>
      </c>
      <c r="D147" s="64">
        <v>39636.876134259262</v>
      </c>
      <c r="E147" s="53" t="s">
        <v>431</v>
      </c>
      <c r="F147" s="56">
        <v>4424210276312450</v>
      </c>
      <c r="G147" s="53" t="s">
        <v>430</v>
      </c>
      <c r="H147" s="54">
        <v>5112</v>
      </c>
      <c r="I147" s="53" t="s">
        <v>249</v>
      </c>
      <c r="J147" s="56">
        <v>0</v>
      </c>
      <c r="K147" t="s">
        <v>253</v>
      </c>
      <c r="M147" t="s">
        <v>245</v>
      </c>
      <c r="N147" t="s">
        <v>1379</v>
      </c>
      <c r="O147" t="s">
        <v>865</v>
      </c>
      <c r="P147">
        <v>2717</v>
      </c>
      <c r="Q147" t="s">
        <v>249</v>
      </c>
      <c r="R147">
        <f t="shared" ca="1" si="6"/>
        <v>7792</v>
      </c>
      <c r="S147" t="s">
        <v>249</v>
      </c>
      <c r="T147">
        <v>1</v>
      </c>
      <c r="U147" t="s">
        <v>249</v>
      </c>
      <c r="V147" s="54">
        <v>5112</v>
      </c>
      <c r="W147" t="s">
        <v>253</v>
      </c>
      <c r="Y147" t="s">
        <v>245</v>
      </c>
      <c r="Z147" t="s">
        <v>1380</v>
      </c>
      <c r="AA147" t="s">
        <v>865</v>
      </c>
      <c r="AB147">
        <v>2717</v>
      </c>
      <c r="AC147" t="s">
        <v>251</v>
      </c>
      <c r="AD147" s="64">
        <v>39636.876134259262</v>
      </c>
      <c r="AE147" s="53" t="s">
        <v>430</v>
      </c>
      <c r="AF147">
        <f t="shared" ca="1" si="7"/>
        <v>21773</v>
      </c>
      <c r="AG147" t="s">
        <v>251</v>
      </c>
      <c r="AH147" s="56">
        <v>4424210276312450</v>
      </c>
      <c r="AI147" s="53" t="s">
        <v>432</v>
      </c>
    </row>
    <row r="148" spans="1:35" x14ac:dyDescent="0.25">
      <c r="A148" t="s">
        <v>245</v>
      </c>
      <c r="B148" t="s">
        <v>1378</v>
      </c>
      <c r="C148" t="s">
        <v>987</v>
      </c>
      <c r="D148" s="64">
        <v>39669.998854166668</v>
      </c>
      <c r="E148" s="53" t="s">
        <v>431</v>
      </c>
      <c r="F148" s="56">
        <v>4424211098921670</v>
      </c>
      <c r="G148" s="53" t="s">
        <v>430</v>
      </c>
      <c r="H148">
        <v>5115</v>
      </c>
      <c r="I148" s="53" t="s">
        <v>249</v>
      </c>
      <c r="J148" s="56">
        <v>1</v>
      </c>
      <c r="K148" t="s">
        <v>253</v>
      </c>
      <c r="M148" t="s">
        <v>245</v>
      </c>
      <c r="N148" t="s">
        <v>1379</v>
      </c>
      <c r="O148" t="s">
        <v>865</v>
      </c>
      <c r="P148">
        <v>2728</v>
      </c>
      <c r="Q148" t="s">
        <v>249</v>
      </c>
      <c r="R148">
        <f t="shared" ca="1" si="6"/>
        <v>7816</v>
      </c>
      <c r="S148" t="s">
        <v>249</v>
      </c>
      <c r="T148">
        <v>1</v>
      </c>
      <c r="U148" t="s">
        <v>249</v>
      </c>
      <c r="V148">
        <v>5115</v>
      </c>
      <c r="W148" t="s">
        <v>253</v>
      </c>
      <c r="Y148" t="s">
        <v>245</v>
      </c>
      <c r="Z148" t="s">
        <v>1380</v>
      </c>
      <c r="AA148" t="s">
        <v>865</v>
      </c>
      <c r="AB148">
        <v>2728</v>
      </c>
      <c r="AC148" t="s">
        <v>251</v>
      </c>
      <c r="AD148" s="64">
        <v>39669.998854166668</v>
      </c>
      <c r="AE148" s="53" t="s">
        <v>430</v>
      </c>
      <c r="AF148">
        <f t="shared" ca="1" si="7"/>
        <v>52607</v>
      </c>
      <c r="AG148" t="s">
        <v>251</v>
      </c>
      <c r="AH148" s="56">
        <v>4424211098921670</v>
      </c>
      <c r="AI148" s="53" t="s">
        <v>432</v>
      </c>
    </row>
    <row r="149" spans="1:35" x14ac:dyDescent="0.25">
      <c r="A149" t="s">
        <v>245</v>
      </c>
      <c r="B149" t="s">
        <v>1378</v>
      </c>
      <c r="C149" t="s">
        <v>987</v>
      </c>
      <c r="D149" s="64">
        <v>39703.121574074074</v>
      </c>
      <c r="E149" s="53" t="s">
        <v>431</v>
      </c>
      <c r="F149" s="56">
        <v>4424211921530890</v>
      </c>
      <c r="G149" s="53" t="s">
        <v>430</v>
      </c>
      <c r="H149" s="54">
        <v>5118</v>
      </c>
      <c r="I149" s="53" t="s">
        <v>249</v>
      </c>
      <c r="J149" s="56">
        <v>1</v>
      </c>
      <c r="K149" t="s">
        <v>253</v>
      </c>
      <c r="M149" t="s">
        <v>245</v>
      </c>
      <c r="N149" t="s">
        <v>1379</v>
      </c>
      <c r="O149" t="s">
        <v>865</v>
      </c>
      <c r="P149">
        <v>2739</v>
      </c>
      <c r="Q149" t="s">
        <v>249</v>
      </c>
      <c r="R149">
        <f t="shared" ca="1" si="6"/>
        <v>7812</v>
      </c>
      <c r="S149" t="s">
        <v>249</v>
      </c>
      <c r="T149">
        <v>1</v>
      </c>
      <c r="U149" t="s">
        <v>249</v>
      </c>
      <c r="V149" s="54">
        <v>5118</v>
      </c>
      <c r="W149" t="s">
        <v>253</v>
      </c>
      <c r="Y149" t="s">
        <v>245</v>
      </c>
      <c r="Z149" t="s">
        <v>1380</v>
      </c>
      <c r="AA149" t="s">
        <v>865</v>
      </c>
      <c r="AB149">
        <v>2739</v>
      </c>
      <c r="AC149" t="s">
        <v>251</v>
      </c>
      <c r="AD149" s="64">
        <v>39703.121574074074</v>
      </c>
      <c r="AE149" s="53" t="s">
        <v>430</v>
      </c>
      <c r="AF149">
        <f t="shared" ca="1" si="7"/>
        <v>83343</v>
      </c>
      <c r="AG149" t="s">
        <v>251</v>
      </c>
      <c r="AH149" s="56">
        <v>4424211921530890</v>
      </c>
      <c r="AI149" s="53" t="s">
        <v>432</v>
      </c>
    </row>
    <row r="150" spans="1:35" x14ac:dyDescent="0.25">
      <c r="A150" t="s">
        <v>245</v>
      </c>
      <c r="B150" t="s">
        <v>1378</v>
      </c>
      <c r="C150" t="s">
        <v>987</v>
      </c>
      <c r="D150" s="64">
        <v>39736.244293981479</v>
      </c>
      <c r="E150" s="53" t="s">
        <v>431</v>
      </c>
      <c r="F150" s="56">
        <v>4424212744140110</v>
      </c>
      <c r="G150" s="53" t="s">
        <v>430</v>
      </c>
      <c r="H150">
        <v>5121</v>
      </c>
      <c r="I150" s="53" t="s">
        <v>249</v>
      </c>
      <c r="J150" s="56">
        <v>1</v>
      </c>
      <c r="K150" t="s">
        <v>253</v>
      </c>
      <c r="M150" t="s">
        <v>245</v>
      </c>
      <c r="N150" t="s">
        <v>1379</v>
      </c>
      <c r="O150" t="s">
        <v>865</v>
      </c>
      <c r="P150">
        <v>2750</v>
      </c>
      <c r="Q150" t="s">
        <v>249</v>
      </c>
      <c r="R150">
        <f t="shared" ca="1" si="6"/>
        <v>7792</v>
      </c>
      <c r="S150" t="s">
        <v>249</v>
      </c>
      <c r="T150">
        <v>1</v>
      </c>
      <c r="U150" t="s">
        <v>249</v>
      </c>
      <c r="V150">
        <v>5121</v>
      </c>
      <c r="W150" t="s">
        <v>253</v>
      </c>
      <c r="Y150" t="s">
        <v>245</v>
      </c>
      <c r="Z150" t="s">
        <v>1380</v>
      </c>
      <c r="AA150" t="s">
        <v>865</v>
      </c>
      <c r="AB150">
        <v>2750</v>
      </c>
      <c r="AC150" t="s">
        <v>251</v>
      </c>
      <c r="AD150" s="64">
        <v>39736.244293981479</v>
      </c>
      <c r="AE150" s="53" t="s">
        <v>430</v>
      </c>
      <c r="AF150">
        <f t="shared" ca="1" si="7"/>
        <v>28739</v>
      </c>
      <c r="AG150" t="s">
        <v>251</v>
      </c>
      <c r="AH150" s="56">
        <v>4424212744140110</v>
      </c>
      <c r="AI150" s="53" t="s">
        <v>432</v>
      </c>
    </row>
    <row r="151" spans="1:35" x14ac:dyDescent="0.25">
      <c r="H151" s="54"/>
      <c r="V151" s="54"/>
    </row>
    <row r="153" spans="1:35" x14ac:dyDescent="0.25">
      <c r="H153" s="54"/>
      <c r="V153" s="54"/>
    </row>
    <row r="155" spans="1:35" x14ac:dyDescent="0.25">
      <c r="H155" s="54"/>
      <c r="V155" s="54"/>
    </row>
    <row r="157" spans="1:35" x14ac:dyDescent="0.25">
      <c r="H157" s="54"/>
      <c r="V157" s="54"/>
    </row>
    <row r="159" spans="1:35" x14ac:dyDescent="0.25">
      <c r="H159" s="54"/>
      <c r="V159" s="5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0"/>
  <sheetViews>
    <sheetView topLeftCell="T1" zoomScale="85" zoomScaleNormal="85" workbookViewId="0">
      <selection activeCell="AI165" sqref="AI165"/>
    </sheetView>
  </sheetViews>
  <sheetFormatPr defaultRowHeight="15" x14ac:dyDescent="0.25"/>
  <cols>
    <col min="6" max="6" width="18.28515625" style="66" bestFit="1" customWidth="1"/>
    <col min="8" max="8" width="41.7109375" bestFit="1" customWidth="1"/>
    <col min="10" max="10" width="17.28515625" bestFit="1" customWidth="1"/>
    <col min="12" max="12" width="5" bestFit="1" customWidth="1"/>
    <col min="18" max="18" width="10.42578125" bestFit="1" customWidth="1"/>
    <col min="20" max="20" width="10.42578125" bestFit="1" customWidth="1"/>
    <col min="26" max="26" width="17.28515625" bestFit="1" customWidth="1"/>
  </cols>
  <sheetData>
    <row r="1" spans="1:39" x14ac:dyDescent="0.25">
      <c r="A1" t="s">
        <v>245</v>
      </c>
      <c r="B1" t="s">
        <v>1381</v>
      </c>
      <c r="C1" t="s">
        <v>865</v>
      </c>
      <c r="D1">
        <v>1111</v>
      </c>
      <c r="E1" t="s">
        <v>251</v>
      </c>
      <c r="F1" s="66">
        <v>36647.501354166663</v>
      </c>
      <c r="G1" s="53" t="s">
        <v>431</v>
      </c>
      <c r="H1" t="s">
        <v>867</v>
      </c>
      <c r="I1" s="53" t="s">
        <v>431</v>
      </c>
      <c r="J1" s="54" t="s">
        <v>435</v>
      </c>
      <c r="K1" s="53" t="s">
        <v>430</v>
      </c>
      <c r="L1">
        <v>8888</v>
      </c>
      <c r="M1" s="53" t="s">
        <v>251</v>
      </c>
      <c r="N1" s="65" t="s">
        <v>1135</v>
      </c>
      <c r="O1" s="53" t="s">
        <v>430</v>
      </c>
      <c r="P1" t="s">
        <v>436</v>
      </c>
      <c r="Q1" t="s">
        <v>251</v>
      </c>
      <c r="R1" s="66">
        <f>F1+7</f>
        <v>36654.501354166663</v>
      </c>
      <c r="S1" s="53" t="s">
        <v>431</v>
      </c>
      <c r="T1" s="66">
        <f ca="1">R1+RANDBETWEEN(7,30*6)</f>
        <v>36727.501354166663</v>
      </c>
      <c r="U1" s="53" t="s">
        <v>432</v>
      </c>
      <c r="W1" t="s">
        <v>245</v>
      </c>
      <c r="X1" t="s">
        <v>1382</v>
      </c>
      <c r="Y1" t="s">
        <v>987</v>
      </c>
      <c r="Z1" s="54" t="s">
        <v>435</v>
      </c>
      <c r="AA1" s="53" t="s">
        <v>430</v>
      </c>
      <c r="AB1">
        <v>1111</v>
      </c>
      <c r="AC1" t="s">
        <v>249</v>
      </c>
      <c r="AD1">
        <f ca="1">RANDBETWEEN(0,100)</f>
        <v>12</v>
      </c>
      <c r="AE1" t="s">
        <v>253</v>
      </c>
      <c r="AG1" t="s">
        <v>245</v>
      </c>
      <c r="AH1" t="s">
        <v>1381</v>
      </c>
      <c r="AI1" t="s">
        <v>865</v>
      </c>
      <c r="AJ1">
        <v>1111</v>
      </c>
      <c r="AK1" t="s">
        <v>249</v>
      </c>
      <c r="AL1">
        <v>1111</v>
      </c>
    </row>
    <row r="2" spans="1:39" x14ac:dyDescent="0.25">
      <c r="A2" t="s">
        <v>245</v>
      </c>
      <c r="B2" t="s">
        <v>1381</v>
      </c>
      <c r="C2" t="s">
        <v>865</v>
      </c>
      <c r="D2">
        <v>1121</v>
      </c>
      <c r="E2" t="s">
        <v>251</v>
      </c>
      <c r="F2" s="66">
        <v>36926.464479166665</v>
      </c>
      <c r="G2" s="53" t="s">
        <v>431</v>
      </c>
      <c r="H2" t="s">
        <v>868</v>
      </c>
      <c r="I2" s="53" t="s">
        <v>431</v>
      </c>
      <c r="J2" s="56">
        <v>9783672234517590</v>
      </c>
      <c r="K2" s="53" t="s">
        <v>430</v>
      </c>
      <c r="L2">
        <v>8879</v>
      </c>
      <c r="M2" s="53" t="s">
        <v>251</v>
      </c>
      <c r="N2" s="65" t="s">
        <v>1135</v>
      </c>
      <c r="O2" s="53" t="s">
        <v>430</v>
      </c>
      <c r="P2" t="s">
        <v>436</v>
      </c>
      <c r="Q2" t="s">
        <v>251</v>
      </c>
      <c r="R2" s="66">
        <f t="shared" ref="R2:R65" si="0">F2+7</f>
        <v>36933.464479166665</v>
      </c>
      <c r="S2" s="53" t="s">
        <v>431</v>
      </c>
      <c r="T2" s="66">
        <f t="shared" ref="T2:T65" ca="1" si="1">R2+RANDBETWEEN(7,30*6)</f>
        <v>36993.464479166665</v>
      </c>
      <c r="U2" s="53" t="s">
        <v>432</v>
      </c>
      <c r="W2" t="s">
        <v>245</v>
      </c>
      <c r="X2" t="s">
        <v>1382</v>
      </c>
      <c r="Y2" t="s">
        <v>987</v>
      </c>
      <c r="Z2" s="56">
        <v>9783672234517590</v>
      </c>
      <c r="AA2" s="53" t="s">
        <v>430</v>
      </c>
      <c r="AB2">
        <v>1121</v>
      </c>
      <c r="AC2" t="s">
        <v>249</v>
      </c>
      <c r="AD2">
        <f t="shared" ref="AD2:AD65" ca="1" si="2">RANDBETWEEN(0,100)</f>
        <v>51</v>
      </c>
      <c r="AE2" t="s">
        <v>253</v>
      </c>
      <c r="AG2" t="s">
        <v>245</v>
      </c>
      <c r="AH2" t="s">
        <v>1486</v>
      </c>
      <c r="AI2" t="s">
        <v>865</v>
      </c>
      <c r="AJ2">
        <v>1121</v>
      </c>
      <c r="AK2" t="s">
        <v>249</v>
      </c>
      <c r="AL2">
        <v>1121</v>
      </c>
      <c r="AM2" t="s">
        <v>253</v>
      </c>
    </row>
    <row r="3" spans="1:39" x14ac:dyDescent="0.25">
      <c r="A3" t="s">
        <v>245</v>
      </c>
      <c r="B3" t="s">
        <v>1381</v>
      </c>
      <c r="C3" t="s">
        <v>865</v>
      </c>
      <c r="D3">
        <v>1131</v>
      </c>
      <c r="E3" t="s">
        <v>251</v>
      </c>
      <c r="F3" s="66">
        <v>37205.427604108794</v>
      </c>
      <c r="G3" s="53" t="s">
        <v>431</v>
      </c>
      <c r="H3" t="s">
        <v>869</v>
      </c>
      <c r="I3" s="53" t="s">
        <v>431</v>
      </c>
      <c r="J3" s="56">
        <v>1312324312231210</v>
      </c>
      <c r="K3" s="53" t="s">
        <v>430</v>
      </c>
      <c r="L3">
        <v>8870</v>
      </c>
      <c r="M3" s="53" t="s">
        <v>251</v>
      </c>
      <c r="N3" s="65" t="s">
        <v>1135</v>
      </c>
      <c r="O3" s="53" t="s">
        <v>430</v>
      </c>
      <c r="P3" t="s">
        <v>436</v>
      </c>
      <c r="Q3" t="s">
        <v>251</v>
      </c>
      <c r="R3" s="66">
        <f t="shared" si="0"/>
        <v>37212.427604108794</v>
      </c>
      <c r="S3" s="53" t="s">
        <v>431</v>
      </c>
      <c r="T3" s="66">
        <f t="shared" ca="1" si="1"/>
        <v>37244.427604108794</v>
      </c>
      <c r="U3" s="53" t="s">
        <v>432</v>
      </c>
      <c r="W3" t="s">
        <v>245</v>
      </c>
      <c r="X3" t="s">
        <v>1382</v>
      </c>
      <c r="Y3" t="s">
        <v>987</v>
      </c>
      <c r="Z3" s="56">
        <v>1312324312231210</v>
      </c>
      <c r="AA3" s="53" t="s">
        <v>430</v>
      </c>
      <c r="AB3">
        <v>1131</v>
      </c>
      <c r="AC3" t="s">
        <v>249</v>
      </c>
      <c r="AD3">
        <f t="shared" ca="1" si="2"/>
        <v>72</v>
      </c>
      <c r="AE3" t="s">
        <v>253</v>
      </c>
      <c r="AG3" t="s">
        <v>245</v>
      </c>
      <c r="AH3" t="s">
        <v>1486</v>
      </c>
      <c r="AI3" t="s">
        <v>865</v>
      </c>
      <c r="AJ3">
        <v>1131</v>
      </c>
      <c r="AK3" t="s">
        <v>249</v>
      </c>
      <c r="AL3">
        <v>1131</v>
      </c>
      <c r="AM3" t="s">
        <v>253</v>
      </c>
    </row>
    <row r="4" spans="1:39" x14ac:dyDescent="0.25">
      <c r="A4" t="s">
        <v>245</v>
      </c>
      <c r="B4" t="s">
        <v>1381</v>
      </c>
      <c r="C4" t="s">
        <v>865</v>
      </c>
      <c r="D4">
        <v>1141</v>
      </c>
      <c r="E4" t="s">
        <v>251</v>
      </c>
      <c r="F4" s="66">
        <v>37484.390729108796</v>
      </c>
      <c r="G4" s="53" t="s">
        <v>431</v>
      </c>
      <c r="H4" t="s">
        <v>870</v>
      </c>
      <c r="I4" s="53" t="s">
        <v>431</v>
      </c>
      <c r="J4" s="56">
        <v>4326245645745620</v>
      </c>
      <c r="K4" s="53" t="s">
        <v>430</v>
      </c>
      <c r="L4">
        <v>8861</v>
      </c>
      <c r="M4" s="53" t="s">
        <v>251</v>
      </c>
      <c r="N4" s="65" t="s">
        <v>1135</v>
      </c>
      <c r="O4" s="53" t="s">
        <v>430</v>
      </c>
      <c r="P4" t="s">
        <v>436</v>
      </c>
      <c r="Q4" t="s">
        <v>251</v>
      </c>
      <c r="R4" s="66">
        <f t="shared" si="0"/>
        <v>37491.390729108796</v>
      </c>
      <c r="S4" s="53" t="s">
        <v>431</v>
      </c>
      <c r="T4" s="66">
        <f t="shared" ca="1" si="1"/>
        <v>37627.390729108796</v>
      </c>
      <c r="U4" s="53" t="s">
        <v>432</v>
      </c>
      <c r="W4" t="s">
        <v>245</v>
      </c>
      <c r="X4" t="s">
        <v>1382</v>
      </c>
      <c r="Y4" t="s">
        <v>987</v>
      </c>
      <c r="Z4" s="56">
        <v>4326245645745620</v>
      </c>
      <c r="AA4" s="53" t="s">
        <v>430</v>
      </c>
      <c r="AB4">
        <v>1141</v>
      </c>
      <c r="AC4" t="s">
        <v>249</v>
      </c>
      <c r="AD4">
        <f t="shared" ca="1" si="2"/>
        <v>97</v>
      </c>
      <c r="AE4" t="s">
        <v>253</v>
      </c>
      <c r="AG4" t="s">
        <v>245</v>
      </c>
      <c r="AH4" t="s">
        <v>1486</v>
      </c>
      <c r="AI4" t="s">
        <v>865</v>
      </c>
      <c r="AJ4">
        <v>1141</v>
      </c>
      <c r="AK4" t="s">
        <v>249</v>
      </c>
      <c r="AL4">
        <v>1141</v>
      </c>
      <c r="AM4" t="s">
        <v>253</v>
      </c>
    </row>
    <row r="5" spans="1:39" x14ac:dyDescent="0.25">
      <c r="A5" t="s">
        <v>245</v>
      </c>
      <c r="B5" t="s">
        <v>1381</v>
      </c>
      <c r="C5" t="s">
        <v>865</v>
      </c>
      <c r="D5">
        <v>1151</v>
      </c>
      <c r="E5" t="s">
        <v>251</v>
      </c>
      <c r="F5" s="66">
        <v>37763.353854108798</v>
      </c>
      <c r="G5" s="53" t="s">
        <v>431</v>
      </c>
      <c r="H5" t="s">
        <v>913</v>
      </c>
      <c r="I5" s="53" t="s">
        <v>431</v>
      </c>
      <c r="J5" s="56">
        <v>1453642574574250</v>
      </c>
      <c r="K5" s="53" t="s">
        <v>430</v>
      </c>
      <c r="L5">
        <v>8852</v>
      </c>
      <c r="M5" s="53" t="s">
        <v>251</v>
      </c>
      <c r="N5" s="65" t="s">
        <v>1135</v>
      </c>
      <c r="O5" s="53" t="s">
        <v>430</v>
      </c>
      <c r="P5" t="s">
        <v>436</v>
      </c>
      <c r="Q5" t="s">
        <v>251</v>
      </c>
      <c r="R5" s="66">
        <f t="shared" si="0"/>
        <v>37770.353854108798</v>
      </c>
      <c r="S5" s="53" t="s">
        <v>431</v>
      </c>
      <c r="T5" s="66">
        <f t="shared" ca="1" si="1"/>
        <v>37933.353854108798</v>
      </c>
      <c r="U5" s="53" t="s">
        <v>432</v>
      </c>
      <c r="W5" t="s">
        <v>245</v>
      </c>
      <c r="X5" t="s">
        <v>1382</v>
      </c>
      <c r="Y5" t="s">
        <v>987</v>
      </c>
      <c r="Z5" s="56">
        <v>1453642574574250</v>
      </c>
      <c r="AA5" s="53" t="s">
        <v>430</v>
      </c>
      <c r="AB5">
        <v>1151</v>
      </c>
      <c r="AC5" t="s">
        <v>249</v>
      </c>
      <c r="AD5">
        <f t="shared" ca="1" si="2"/>
        <v>5</v>
      </c>
      <c r="AE5" t="s">
        <v>253</v>
      </c>
      <c r="AG5" t="s">
        <v>245</v>
      </c>
      <c r="AH5" t="s">
        <v>1486</v>
      </c>
      <c r="AI5" t="s">
        <v>865</v>
      </c>
      <c r="AJ5">
        <v>1151</v>
      </c>
      <c r="AK5" t="s">
        <v>249</v>
      </c>
      <c r="AL5">
        <v>1151</v>
      </c>
      <c r="AM5" t="s">
        <v>253</v>
      </c>
    </row>
    <row r="6" spans="1:39" x14ac:dyDescent="0.25">
      <c r="A6" t="s">
        <v>245</v>
      </c>
      <c r="B6" t="s">
        <v>1381</v>
      </c>
      <c r="C6" t="s">
        <v>865</v>
      </c>
      <c r="D6">
        <v>1161</v>
      </c>
      <c r="E6" t="s">
        <v>251</v>
      </c>
      <c r="F6" s="66">
        <v>38042.316979108793</v>
      </c>
      <c r="G6" s="53" t="s">
        <v>431</v>
      </c>
      <c r="H6" t="s">
        <v>912</v>
      </c>
      <c r="I6" s="53" t="s">
        <v>431</v>
      </c>
      <c r="J6" s="56">
        <v>1235315473171540</v>
      </c>
      <c r="K6" s="53" t="s">
        <v>430</v>
      </c>
      <c r="L6">
        <v>8843</v>
      </c>
      <c r="M6" s="53" t="s">
        <v>251</v>
      </c>
      <c r="N6" s="65" t="s">
        <v>1135</v>
      </c>
      <c r="O6" s="53" t="s">
        <v>430</v>
      </c>
      <c r="P6" t="s">
        <v>436</v>
      </c>
      <c r="Q6" t="s">
        <v>251</v>
      </c>
      <c r="R6" s="66">
        <f t="shared" si="0"/>
        <v>38049.316979108793</v>
      </c>
      <c r="S6" s="53" t="s">
        <v>431</v>
      </c>
      <c r="T6" s="66">
        <f t="shared" ca="1" si="1"/>
        <v>38062.316979108793</v>
      </c>
      <c r="U6" s="53" t="s">
        <v>432</v>
      </c>
      <c r="W6" t="s">
        <v>245</v>
      </c>
      <c r="X6" t="s">
        <v>1382</v>
      </c>
      <c r="Y6" t="s">
        <v>987</v>
      </c>
      <c r="Z6" s="56">
        <v>1235315473171540</v>
      </c>
      <c r="AA6" s="53" t="s">
        <v>430</v>
      </c>
      <c r="AB6">
        <v>1161</v>
      </c>
      <c r="AC6" t="s">
        <v>249</v>
      </c>
      <c r="AD6">
        <f t="shared" ca="1" si="2"/>
        <v>64</v>
      </c>
      <c r="AE6" t="s">
        <v>253</v>
      </c>
      <c r="AG6" t="s">
        <v>245</v>
      </c>
      <c r="AH6" t="s">
        <v>1486</v>
      </c>
      <c r="AI6" t="s">
        <v>865</v>
      </c>
      <c r="AJ6">
        <v>1161</v>
      </c>
      <c r="AK6" t="s">
        <v>249</v>
      </c>
      <c r="AL6">
        <v>1161</v>
      </c>
      <c r="AM6" t="s">
        <v>253</v>
      </c>
    </row>
    <row r="7" spans="1:39" x14ac:dyDescent="0.25">
      <c r="A7" t="s">
        <v>245</v>
      </c>
      <c r="B7" t="s">
        <v>1381</v>
      </c>
      <c r="C7" t="s">
        <v>865</v>
      </c>
      <c r="D7">
        <v>1171</v>
      </c>
      <c r="E7" t="s">
        <v>251</v>
      </c>
      <c r="F7" s="66">
        <v>38321.280104108795</v>
      </c>
      <c r="G7" s="53" t="s">
        <v>431</v>
      </c>
      <c r="H7" t="s">
        <v>911</v>
      </c>
      <c r="I7" s="53" t="s">
        <v>431</v>
      </c>
      <c r="J7" s="56">
        <v>1016988371768830</v>
      </c>
      <c r="K7" s="53" t="s">
        <v>430</v>
      </c>
      <c r="L7">
        <v>8834</v>
      </c>
      <c r="M7" s="53" t="s">
        <v>251</v>
      </c>
      <c r="N7" s="65" t="s">
        <v>1135</v>
      </c>
      <c r="O7" s="53" t="s">
        <v>430</v>
      </c>
      <c r="P7" t="s">
        <v>436</v>
      </c>
      <c r="Q7" t="s">
        <v>251</v>
      </c>
      <c r="R7" s="66">
        <f t="shared" si="0"/>
        <v>38328.280104108795</v>
      </c>
      <c r="S7" s="53" t="s">
        <v>431</v>
      </c>
      <c r="T7" s="66">
        <f t="shared" ca="1" si="1"/>
        <v>38412.280104108795</v>
      </c>
      <c r="U7" s="53" t="s">
        <v>432</v>
      </c>
      <c r="W7" t="s">
        <v>245</v>
      </c>
      <c r="X7" t="s">
        <v>1382</v>
      </c>
      <c r="Y7" t="s">
        <v>987</v>
      </c>
      <c r="Z7" s="56">
        <v>1016988371768830</v>
      </c>
      <c r="AA7" s="53" t="s">
        <v>430</v>
      </c>
      <c r="AB7">
        <v>1171</v>
      </c>
      <c r="AC7" t="s">
        <v>249</v>
      </c>
      <c r="AD7">
        <f t="shared" ca="1" si="2"/>
        <v>74</v>
      </c>
      <c r="AE7" t="s">
        <v>253</v>
      </c>
      <c r="AG7" t="s">
        <v>245</v>
      </c>
      <c r="AH7" t="s">
        <v>1486</v>
      </c>
      <c r="AI7" t="s">
        <v>865</v>
      </c>
      <c r="AJ7">
        <v>1171</v>
      </c>
      <c r="AK7" t="s">
        <v>249</v>
      </c>
      <c r="AL7">
        <v>1171</v>
      </c>
      <c r="AM7" t="s">
        <v>253</v>
      </c>
    </row>
    <row r="8" spans="1:39" x14ac:dyDescent="0.25">
      <c r="A8" t="s">
        <v>245</v>
      </c>
      <c r="B8" t="s">
        <v>1381</v>
      </c>
      <c r="C8" t="s">
        <v>865</v>
      </c>
      <c r="D8">
        <v>1181</v>
      </c>
      <c r="E8" t="s">
        <v>251</v>
      </c>
      <c r="F8" s="66">
        <v>38600.243229108797</v>
      </c>
      <c r="G8" s="53" t="s">
        <v>431</v>
      </c>
      <c r="H8" t="s">
        <v>910</v>
      </c>
      <c r="I8" s="53" t="s">
        <v>431</v>
      </c>
      <c r="J8" s="56">
        <v>7986612270366120</v>
      </c>
      <c r="K8" s="53" t="s">
        <v>430</v>
      </c>
      <c r="L8">
        <v>8825</v>
      </c>
      <c r="M8" s="53" t="s">
        <v>251</v>
      </c>
      <c r="N8" s="65" t="s">
        <v>1135</v>
      </c>
      <c r="O8" s="53" t="s">
        <v>430</v>
      </c>
      <c r="P8" t="s">
        <v>436</v>
      </c>
      <c r="Q8" t="s">
        <v>251</v>
      </c>
      <c r="R8" s="66">
        <f t="shared" si="0"/>
        <v>38607.243229108797</v>
      </c>
      <c r="S8" s="53" t="s">
        <v>431</v>
      </c>
      <c r="T8" s="66">
        <f t="shared" ca="1" si="1"/>
        <v>38687.243229108797</v>
      </c>
      <c r="U8" s="53" t="s">
        <v>432</v>
      </c>
      <c r="W8" t="s">
        <v>245</v>
      </c>
      <c r="X8" t="s">
        <v>1382</v>
      </c>
      <c r="Y8" t="s">
        <v>987</v>
      </c>
      <c r="Z8" s="56">
        <v>7986612270366120</v>
      </c>
      <c r="AA8" s="53" t="s">
        <v>430</v>
      </c>
      <c r="AB8">
        <v>1181</v>
      </c>
      <c r="AC8" t="s">
        <v>249</v>
      </c>
      <c r="AD8">
        <f t="shared" ca="1" si="2"/>
        <v>89</v>
      </c>
      <c r="AE8" t="s">
        <v>253</v>
      </c>
      <c r="AG8" t="s">
        <v>245</v>
      </c>
      <c r="AH8" t="s">
        <v>1486</v>
      </c>
      <c r="AI8" t="s">
        <v>865</v>
      </c>
      <c r="AJ8">
        <v>1181</v>
      </c>
      <c r="AK8" t="s">
        <v>249</v>
      </c>
      <c r="AL8">
        <v>1181</v>
      </c>
      <c r="AM8" t="s">
        <v>253</v>
      </c>
    </row>
    <row r="9" spans="1:39" x14ac:dyDescent="0.25">
      <c r="A9" t="s">
        <v>245</v>
      </c>
      <c r="B9" t="s">
        <v>1381</v>
      </c>
      <c r="C9" t="s">
        <v>865</v>
      </c>
      <c r="D9">
        <v>1191</v>
      </c>
      <c r="E9" t="s">
        <v>251</v>
      </c>
      <c r="F9" s="66">
        <v>38879.206354108799</v>
      </c>
      <c r="G9" s="53" t="s">
        <v>431</v>
      </c>
      <c r="H9" t="s">
        <v>909</v>
      </c>
      <c r="I9" s="53" t="s">
        <v>431</v>
      </c>
      <c r="J9" s="56">
        <v>5803341448963410</v>
      </c>
      <c r="K9" s="53" t="s">
        <v>430</v>
      </c>
      <c r="L9">
        <v>8816</v>
      </c>
      <c r="M9" s="53" t="s">
        <v>251</v>
      </c>
      <c r="N9" s="65" t="s">
        <v>1135</v>
      </c>
      <c r="O9" s="53" t="s">
        <v>430</v>
      </c>
      <c r="P9" t="s">
        <v>436</v>
      </c>
      <c r="Q9" t="s">
        <v>251</v>
      </c>
      <c r="R9" s="66">
        <f t="shared" si="0"/>
        <v>38886.206354108799</v>
      </c>
      <c r="S9" s="53" t="s">
        <v>431</v>
      </c>
      <c r="T9" s="66">
        <f t="shared" ca="1" si="1"/>
        <v>38972.206354108799</v>
      </c>
      <c r="U9" s="53" t="s">
        <v>432</v>
      </c>
      <c r="W9" t="s">
        <v>245</v>
      </c>
      <c r="X9" t="s">
        <v>1382</v>
      </c>
      <c r="Y9" t="s">
        <v>987</v>
      </c>
      <c r="Z9" s="56">
        <v>5803341448963410</v>
      </c>
      <c r="AA9" s="53" t="s">
        <v>430</v>
      </c>
      <c r="AB9">
        <v>1191</v>
      </c>
      <c r="AC9" t="s">
        <v>249</v>
      </c>
      <c r="AD9">
        <f t="shared" ca="1" si="2"/>
        <v>97</v>
      </c>
      <c r="AE9" t="s">
        <v>253</v>
      </c>
      <c r="AG9" t="s">
        <v>245</v>
      </c>
      <c r="AH9" t="s">
        <v>1486</v>
      </c>
      <c r="AI9" t="s">
        <v>865</v>
      </c>
      <c r="AJ9">
        <v>1191</v>
      </c>
      <c r="AK9" t="s">
        <v>249</v>
      </c>
      <c r="AL9">
        <v>1191</v>
      </c>
      <c r="AM9" t="s">
        <v>253</v>
      </c>
    </row>
    <row r="10" spans="1:39" x14ac:dyDescent="0.25">
      <c r="A10" t="s">
        <v>245</v>
      </c>
      <c r="B10" t="s">
        <v>1381</v>
      </c>
      <c r="C10" t="s">
        <v>865</v>
      </c>
      <c r="D10">
        <v>1201</v>
      </c>
      <c r="E10" t="s">
        <v>251</v>
      </c>
      <c r="F10" s="66">
        <v>39158.169479108794</v>
      </c>
      <c r="G10" s="53" t="s">
        <v>431</v>
      </c>
      <c r="H10" t="s">
        <v>866</v>
      </c>
      <c r="I10" s="53" t="s">
        <v>431</v>
      </c>
      <c r="J10" s="56">
        <v>3620070647560700</v>
      </c>
      <c r="K10" s="53" t="s">
        <v>430</v>
      </c>
      <c r="L10">
        <v>8807</v>
      </c>
      <c r="M10" s="53" t="s">
        <v>251</v>
      </c>
      <c r="N10" s="65" t="s">
        <v>1135</v>
      </c>
      <c r="O10" s="53" t="s">
        <v>430</v>
      </c>
      <c r="P10" t="s">
        <v>436</v>
      </c>
      <c r="Q10" t="s">
        <v>251</v>
      </c>
      <c r="R10" s="66">
        <f t="shared" si="0"/>
        <v>39165.169479108794</v>
      </c>
      <c r="S10" s="53" t="s">
        <v>431</v>
      </c>
      <c r="T10" s="66">
        <f t="shared" ca="1" si="1"/>
        <v>39343.169479108794</v>
      </c>
      <c r="U10" s="53" t="s">
        <v>432</v>
      </c>
      <c r="W10" t="s">
        <v>245</v>
      </c>
      <c r="X10" t="s">
        <v>1382</v>
      </c>
      <c r="Y10" t="s">
        <v>987</v>
      </c>
      <c r="Z10" s="56">
        <v>3620070647560700</v>
      </c>
      <c r="AA10" s="53" t="s">
        <v>430</v>
      </c>
      <c r="AB10">
        <v>1201</v>
      </c>
      <c r="AC10" t="s">
        <v>249</v>
      </c>
      <c r="AD10">
        <f t="shared" ca="1" si="2"/>
        <v>83</v>
      </c>
      <c r="AE10" t="s">
        <v>253</v>
      </c>
      <c r="AG10" t="s">
        <v>245</v>
      </c>
      <c r="AH10" t="s">
        <v>1486</v>
      </c>
      <c r="AI10" t="s">
        <v>865</v>
      </c>
      <c r="AJ10">
        <v>1201</v>
      </c>
      <c r="AK10" t="s">
        <v>249</v>
      </c>
      <c r="AL10">
        <v>1201</v>
      </c>
      <c r="AM10" t="s">
        <v>253</v>
      </c>
    </row>
    <row r="11" spans="1:39" x14ac:dyDescent="0.25">
      <c r="A11" t="s">
        <v>245</v>
      </c>
      <c r="B11" t="s">
        <v>1381</v>
      </c>
      <c r="C11" t="s">
        <v>865</v>
      </c>
      <c r="D11">
        <v>1211</v>
      </c>
      <c r="E11" t="s">
        <v>251</v>
      </c>
      <c r="F11" s="66">
        <v>39437.132604108796</v>
      </c>
      <c r="G11" s="53" t="s">
        <v>431</v>
      </c>
      <c r="H11" t="s">
        <v>908</v>
      </c>
      <c r="I11" s="53" t="s">
        <v>431</v>
      </c>
      <c r="J11" s="56">
        <v>1436794966157990</v>
      </c>
      <c r="K11" s="53" t="s">
        <v>430</v>
      </c>
      <c r="L11">
        <v>8798</v>
      </c>
      <c r="M11" s="53" t="s">
        <v>251</v>
      </c>
      <c r="N11" s="65" t="s">
        <v>1135</v>
      </c>
      <c r="O11" s="53" t="s">
        <v>430</v>
      </c>
      <c r="P11" t="s">
        <v>436</v>
      </c>
      <c r="Q11" t="s">
        <v>251</v>
      </c>
      <c r="R11" s="66">
        <f t="shared" si="0"/>
        <v>39444.132604108796</v>
      </c>
      <c r="S11" s="53" t="s">
        <v>431</v>
      </c>
      <c r="T11" s="66">
        <f t="shared" ca="1" si="1"/>
        <v>39549.132604108796</v>
      </c>
      <c r="U11" s="53" t="s">
        <v>432</v>
      </c>
      <c r="W11" t="s">
        <v>245</v>
      </c>
      <c r="X11" t="s">
        <v>1382</v>
      </c>
      <c r="Y11" t="s">
        <v>987</v>
      </c>
      <c r="Z11" s="56">
        <v>1436794966157990</v>
      </c>
      <c r="AA11" s="53" t="s">
        <v>430</v>
      </c>
      <c r="AB11">
        <v>1211</v>
      </c>
      <c r="AC11" t="s">
        <v>249</v>
      </c>
      <c r="AD11">
        <f t="shared" ca="1" si="2"/>
        <v>17</v>
      </c>
      <c r="AE11" t="s">
        <v>253</v>
      </c>
      <c r="AG11" t="s">
        <v>245</v>
      </c>
      <c r="AH11" t="s">
        <v>1486</v>
      </c>
      <c r="AI11" t="s">
        <v>865</v>
      </c>
      <c r="AJ11">
        <v>1211</v>
      </c>
      <c r="AK11" t="s">
        <v>249</v>
      </c>
      <c r="AL11">
        <v>1211</v>
      </c>
      <c r="AM11" t="s">
        <v>253</v>
      </c>
    </row>
    <row r="12" spans="1:39" x14ac:dyDescent="0.25">
      <c r="A12" t="s">
        <v>245</v>
      </c>
      <c r="B12" t="s">
        <v>1381</v>
      </c>
      <c r="C12" t="s">
        <v>865</v>
      </c>
      <c r="D12">
        <v>1221</v>
      </c>
      <c r="E12" t="s">
        <v>251</v>
      </c>
      <c r="F12" s="66">
        <v>39716.095729108798</v>
      </c>
      <c r="G12" s="53" t="s">
        <v>431</v>
      </c>
      <c r="H12" t="s">
        <v>907</v>
      </c>
      <c r="I12" s="53" t="s">
        <v>431</v>
      </c>
      <c r="J12" s="56">
        <v>1436798676442170</v>
      </c>
      <c r="K12" s="53" t="s">
        <v>430</v>
      </c>
      <c r="L12">
        <v>8789</v>
      </c>
      <c r="M12" s="53" t="s">
        <v>251</v>
      </c>
      <c r="N12" s="65" t="s">
        <v>1135</v>
      </c>
      <c r="O12" s="53" t="s">
        <v>430</v>
      </c>
      <c r="P12" t="s">
        <v>436</v>
      </c>
      <c r="Q12" t="s">
        <v>251</v>
      </c>
      <c r="R12" s="66">
        <f t="shared" si="0"/>
        <v>39723.095729108798</v>
      </c>
      <c r="S12" s="53" t="s">
        <v>431</v>
      </c>
      <c r="T12" s="66">
        <f t="shared" ca="1" si="1"/>
        <v>39853.095729108798</v>
      </c>
      <c r="U12" s="53" t="s">
        <v>432</v>
      </c>
      <c r="W12" t="s">
        <v>245</v>
      </c>
      <c r="X12" t="s">
        <v>1382</v>
      </c>
      <c r="Y12" t="s">
        <v>987</v>
      </c>
      <c r="Z12" s="56">
        <v>1436798676442170</v>
      </c>
      <c r="AA12" s="53" t="s">
        <v>430</v>
      </c>
      <c r="AB12">
        <v>1221</v>
      </c>
      <c r="AC12" t="s">
        <v>249</v>
      </c>
      <c r="AD12">
        <f t="shared" ca="1" si="2"/>
        <v>84</v>
      </c>
      <c r="AE12" t="s">
        <v>253</v>
      </c>
      <c r="AG12" t="s">
        <v>245</v>
      </c>
      <c r="AH12" t="s">
        <v>1486</v>
      </c>
      <c r="AI12" t="s">
        <v>865</v>
      </c>
      <c r="AJ12">
        <v>1221</v>
      </c>
      <c r="AK12" t="s">
        <v>249</v>
      </c>
      <c r="AL12">
        <v>1221</v>
      </c>
      <c r="AM12" t="s">
        <v>253</v>
      </c>
    </row>
    <row r="13" spans="1:39" x14ac:dyDescent="0.25">
      <c r="A13" t="s">
        <v>245</v>
      </c>
      <c r="B13" t="s">
        <v>1381</v>
      </c>
      <c r="C13" t="s">
        <v>865</v>
      </c>
      <c r="D13">
        <v>1231</v>
      </c>
      <c r="E13" t="s">
        <v>251</v>
      </c>
      <c r="F13" s="66">
        <v>39995.058854108793</v>
      </c>
      <c r="G13" s="53" t="s">
        <v>431</v>
      </c>
      <c r="H13" t="s">
        <v>906</v>
      </c>
      <c r="I13" s="53" t="s">
        <v>431</v>
      </c>
      <c r="J13" s="56">
        <v>1436802386726350</v>
      </c>
      <c r="K13" s="53" t="s">
        <v>430</v>
      </c>
      <c r="L13">
        <v>8780</v>
      </c>
      <c r="M13" s="53" t="s">
        <v>251</v>
      </c>
      <c r="N13" s="65" t="s">
        <v>1135</v>
      </c>
      <c r="O13" s="53" t="s">
        <v>430</v>
      </c>
      <c r="P13" t="s">
        <v>436</v>
      </c>
      <c r="Q13" t="s">
        <v>251</v>
      </c>
      <c r="R13" s="66">
        <f t="shared" si="0"/>
        <v>40002.058854108793</v>
      </c>
      <c r="S13" s="53" t="s">
        <v>431</v>
      </c>
      <c r="T13" s="66">
        <f t="shared" ca="1" si="1"/>
        <v>40134.058854108793</v>
      </c>
      <c r="U13" s="53" t="s">
        <v>432</v>
      </c>
      <c r="W13" t="s">
        <v>245</v>
      </c>
      <c r="X13" t="s">
        <v>1382</v>
      </c>
      <c r="Y13" t="s">
        <v>987</v>
      </c>
      <c r="Z13" s="56">
        <v>1436802386726350</v>
      </c>
      <c r="AA13" s="53" t="s">
        <v>430</v>
      </c>
      <c r="AB13">
        <v>1231</v>
      </c>
      <c r="AC13" t="s">
        <v>249</v>
      </c>
      <c r="AD13">
        <f t="shared" ca="1" si="2"/>
        <v>91</v>
      </c>
      <c r="AE13" t="s">
        <v>253</v>
      </c>
      <c r="AG13" t="s">
        <v>245</v>
      </c>
      <c r="AH13" t="s">
        <v>1486</v>
      </c>
      <c r="AI13" t="s">
        <v>865</v>
      </c>
      <c r="AJ13">
        <v>1231</v>
      </c>
      <c r="AK13" t="s">
        <v>249</v>
      </c>
      <c r="AL13">
        <v>1231</v>
      </c>
      <c r="AM13" t="s">
        <v>253</v>
      </c>
    </row>
    <row r="14" spans="1:39" x14ac:dyDescent="0.25">
      <c r="A14" t="s">
        <v>245</v>
      </c>
      <c r="B14" t="s">
        <v>1381</v>
      </c>
      <c r="C14" t="s">
        <v>865</v>
      </c>
      <c r="D14">
        <v>1241</v>
      </c>
      <c r="E14" t="s">
        <v>251</v>
      </c>
      <c r="F14" s="66">
        <v>40274.021979108795</v>
      </c>
      <c r="G14" s="53" t="s">
        <v>431</v>
      </c>
      <c r="H14" t="s">
        <v>905</v>
      </c>
      <c r="I14" s="53" t="s">
        <v>431</v>
      </c>
      <c r="J14" s="56">
        <v>1436806097010530</v>
      </c>
      <c r="K14" s="53" t="s">
        <v>430</v>
      </c>
      <c r="L14">
        <v>8771</v>
      </c>
      <c r="M14" s="53" t="s">
        <v>251</v>
      </c>
      <c r="N14" s="65" t="s">
        <v>1135</v>
      </c>
      <c r="O14" s="53" t="s">
        <v>430</v>
      </c>
      <c r="P14" t="s">
        <v>436</v>
      </c>
      <c r="Q14" t="s">
        <v>251</v>
      </c>
      <c r="R14" s="66">
        <f t="shared" si="0"/>
        <v>40281.021979108795</v>
      </c>
      <c r="S14" s="53" t="s">
        <v>431</v>
      </c>
      <c r="T14" s="66">
        <f t="shared" ca="1" si="1"/>
        <v>40430.021979108795</v>
      </c>
      <c r="U14" s="53" t="s">
        <v>432</v>
      </c>
      <c r="W14" t="s">
        <v>245</v>
      </c>
      <c r="X14" t="s">
        <v>1382</v>
      </c>
      <c r="Y14" t="s">
        <v>987</v>
      </c>
      <c r="Z14" s="56">
        <v>1436806097010530</v>
      </c>
      <c r="AA14" s="53" t="s">
        <v>430</v>
      </c>
      <c r="AB14">
        <v>1241</v>
      </c>
      <c r="AC14" t="s">
        <v>249</v>
      </c>
      <c r="AD14">
        <f t="shared" ca="1" si="2"/>
        <v>48</v>
      </c>
      <c r="AE14" t="s">
        <v>253</v>
      </c>
      <c r="AG14" t="s">
        <v>245</v>
      </c>
      <c r="AH14" t="s">
        <v>1486</v>
      </c>
      <c r="AI14" t="s">
        <v>865</v>
      </c>
      <c r="AJ14">
        <v>1241</v>
      </c>
      <c r="AK14" t="s">
        <v>249</v>
      </c>
      <c r="AL14">
        <v>1241</v>
      </c>
      <c r="AM14" t="s">
        <v>253</v>
      </c>
    </row>
    <row r="15" spans="1:39" x14ac:dyDescent="0.25">
      <c r="A15" t="s">
        <v>245</v>
      </c>
      <c r="B15" t="s">
        <v>1381</v>
      </c>
      <c r="C15" t="s">
        <v>865</v>
      </c>
      <c r="D15">
        <v>1251</v>
      </c>
      <c r="E15" t="s">
        <v>251</v>
      </c>
      <c r="F15" s="66">
        <v>40552.985104108797</v>
      </c>
      <c r="G15" s="53" t="s">
        <v>431</v>
      </c>
      <c r="H15" t="s">
        <v>904</v>
      </c>
      <c r="I15" s="53" t="s">
        <v>431</v>
      </c>
      <c r="J15" s="56">
        <v>1436809807294710</v>
      </c>
      <c r="K15" s="53" t="s">
        <v>430</v>
      </c>
      <c r="L15">
        <v>8762</v>
      </c>
      <c r="M15" s="53" t="s">
        <v>251</v>
      </c>
      <c r="N15" s="65" t="s">
        <v>1135</v>
      </c>
      <c r="O15" s="53" t="s">
        <v>430</v>
      </c>
      <c r="P15" t="s">
        <v>436</v>
      </c>
      <c r="Q15" t="s">
        <v>251</v>
      </c>
      <c r="R15" s="66">
        <f t="shared" si="0"/>
        <v>40559.985104108797</v>
      </c>
      <c r="S15" s="53" t="s">
        <v>431</v>
      </c>
      <c r="T15" s="66">
        <f t="shared" ca="1" si="1"/>
        <v>40643.985104108797</v>
      </c>
      <c r="U15" s="53" t="s">
        <v>432</v>
      </c>
      <c r="W15" t="s">
        <v>245</v>
      </c>
      <c r="X15" t="s">
        <v>1382</v>
      </c>
      <c r="Y15" t="s">
        <v>987</v>
      </c>
      <c r="Z15" s="56">
        <v>1436809807294710</v>
      </c>
      <c r="AA15" s="53" t="s">
        <v>430</v>
      </c>
      <c r="AB15">
        <v>1251</v>
      </c>
      <c r="AC15" t="s">
        <v>249</v>
      </c>
      <c r="AD15">
        <f t="shared" ca="1" si="2"/>
        <v>92</v>
      </c>
      <c r="AE15" t="s">
        <v>253</v>
      </c>
      <c r="AG15" t="s">
        <v>245</v>
      </c>
      <c r="AH15" t="s">
        <v>1486</v>
      </c>
      <c r="AI15" t="s">
        <v>865</v>
      </c>
      <c r="AJ15">
        <v>1251</v>
      </c>
      <c r="AK15" t="s">
        <v>249</v>
      </c>
      <c r="AL15">
        <v>1251</v>
      </c>
      <c r="AM15" t="s">
        <v>253</v>
      </c>
    </row>
    <row r="16" spans="1:39" x14ac:dyDescent="0.25">
      <c r="A16" t="s">
        <v>245</v>
      </c>
      <c r="B16" t="s">
        <v>1381</v>
      </c>
      <c r="C16" t="s">
        <v>865</v>
      </c>
      <c r="D16">
        <v>1261</v>
      </c>
      <c r="E16" t="s">
        <v>251</v>
      </c>
      <c r="F16" s="66">
        <v>40831.948229108799</v>
      </c>
      <c r="G16" s="53" t="s">
        <v>431</v>
      </c>
      <c r="H16" t="s">
        <v>903</v>
      </c>
      <c r="I16" s="53" t="s">
        <v>431</v>
      </c>
      <c r="J16" s="56">
        <v>1436813517578890</v>
      </c>
      <c r="K16" s="53" t="s">
        <v>430</v>
      </c>
      <c r="L16">
        <v>8753</v>
      </c>
      <c r="M16" s="53" t="s">
        <v>251</v>
      </c>
      <c r="N16" s="65" t="s">
        <v>1135</v>
      </c>
      <c r="O16" s="53" t="s">
        <v>430</v>
      </c>
      <c r="P16" t="s">
        <v>436</v>
      </c>
      <c r="Q16" t="s">
        <v>251</v>
      </c>
      <c r="R16" s="66">
        <f t="shared" si="0"/>
        <v>40838.948229108799</v>
      </c>
      <c r="S16" s="53" t="s">
        <v>431</v>
      </c>
      <c r="T16" s="66">
        <f t="shared" ca="1" si="1"/>
        <v>40909.948229108799</v>
      </c>
      <c r="U16" s="53" t="s">
        <v>432</v>
      </c>
      <c r="W16" t="s">
        <v>245</v>
      </c>
      <c r="X16" t="s">
        <v>1382</v>
      </c>
      <c r="Y16" t="s">
        <v>987</v>
      </c>
      <c r="Z16" s="56">
        <v>1436813517578890</v>
      </c>
      <c r="AA16" s="53" t="s">
        <v>430</v>
      </c>
      <c r="AB16">
        <v>1261</v>
      </c>
      <c r="AC16" t="s">
        <v>249</v>
      </c>
      <c r="AD16">
        <f t="shared" ca="1" si="2"/>
        <v>2</v>
      </c>
      <c r="AE16" t="s">
        <v>253</v>
      </c>
      <c r="AG16" t="s">
        <v>245</v>
      </c>
      <c r="AH16" t="s">
        <v>1486</v>
      </c>
      <c r="AI16" t="s">
        <v>865</v>
      </c>
      <c r="AJ16">
        <v>1141</v>
      </c>
      <c r="AK16" t="s">
        <v>249</v>
      </c>
      <c r="AL16">
        <v>1261</v>
      </c>
      <c r="AM16" t="s">
        <v>253</v>
      </c>
    </row>
    <row r="17" spans="1:39" x14ac:dyDescent="0.25">
      <c r="A17" t="s">
        <v>245</v>
      </c>
      <c r="B17" t="s">
        <v>1381</v>
      </c>
      <c r="C17" t="s">
        <v>865</v>
      </c>
      <c r="D17">
        <v>1271</v>
      </c>
      <c r="E17" t="s">
        <v>251</v>
      </c>
      <c r="F17" s="66">
        <v>41110.911354108794</v>
      </c>
      <c r="G17" s="53" t="s">
        <v>431</v>
      </c>
      <c r="H17" t="s">
        <v>902</v>
      </c>
      <c r="I17" s="53" t="s">
        <v>431</v>
      </c>
      <c r="J17" s="56">
        <v>1436817227863070</v>
      </c>
      <c r="K17" s="53" t="s">
        <v>430</v>
      </c>
      <c r="L17">
        <v>8744</v>
      </c>
      <c r="M17" s="53" t="s">
        <v>251</v>
      </c>
      <c r="N17" s="65" t="s">
        <v>1135</v>
      </c>
      <c r="O17" s="53" t="s">
        <v>430</v>
      </c>
      <c r="P17" t="s">
        <v>436</v>
      </c>
      <c r="Q17" t="s">
        <v>251</v>
      </c>
      <c r="R17" s="66">
        <f t="shared" si="0"/>
        <v>41117.911354108794</v>
      </c>
      <c r="S17" s="53" t="s">
        <v>431</v>
      </c>
      <c r="T17" s="66">
        <f t="shared" ca="1" si="1"/>
        <v>41249.911354108794</v>
      </c>
      <c r="U17" s="53" t="s">
        <v>432</v>
      </c>
      <c r="W17" t="s">
        <v>245</v>
      </c>
      <c r="X17" t="s">
        <v>1382</v>
      </c>
      <c r="Y17" t="s">
        <v>987</v>
      </c>
      <c r="Z17" s="56">
        <v>1436817227863070</v>
      </c>
      <c r="AA17" s="53" t="s">
        <v>430</v>
      </c>
      <c r="AB17">
        <v>1271</v>
      </c>
      <c r="AC17" t="s">
        <v>249</v>
      </c>
      <c r="AD17">
        <f t="shared" ca="1" si="2"/>
        <v>84</v>
      </c>
      <c r="AE17" t="s">
        <v>253</v>
      </c>
      <c r="AG17" t="s">
        <v>245</v>
      </c>
      <c r="AH17" t="s">
        <v>1486</v>
      </c>
      <c r="AI17" t="s">
        <v>865</v>
      </c>
      <c r="AJ17">
        <v>1151</v>
      </c>
      <c r="AK17" t="s">
        <v>249</v>
      </c>
      <c r="AL17">
        <v>1271</v>
      </c>
      <c r="AM17" t="s">
        <v>253</v>
      </c>
    </row>
    <row r="18" spans="1:39" x14ac:dyDescent="0.25">
      <c r="A18" t="s">
        <v>245</v>
      </c>
      <c r="B18" t="s">
        <v>1381</v>
      </c>
      <c r="C18" t="s">
        <v>865</v>
      </c>
      <c r="D18">
        <v>1281</v>
      </c>
      <c r="E18" t="s">
        <v>251</v>
      </c>
      <c r="F18" s="66">
        <v>41389.874479108796</v>
      </c>
      <c r="G18" s="53" t="s">
        <v>431</v>
      </c>
      <c r="H18" t="s">
        <v>1155</v>
      </c>
      <c r="I18" s="53" t="s">
        <v>431</v>
      </c>
      <c r="J18" s="56">
        <v>1436820938147250</v>
      </c>
      <c r="K18" s="53" t="s">
        <v>430</v>
      </c>
      <c r="L18">
        <v>8735</v>
      </c>
      <c r="M18" s="53" t="s">
        <v>251</v>
      </c>
      <c r="N18" s="65" t="s">
        <v>1135</v>
      </c>
      <c r="O18" s="53" t="s">
        <v>430</v>
      </c>
      <c r="P18" t="s">
        <v>436</v>
      </c>
      <c r="Q18" t="s">
        <v>251</v>
      </c>
      <c r="R18" s="66">
        <f t="shared" si="0"/>
        <v>41396.874479108796</v>
      </c>
      <c r="S18" s="53" t="s">
        <v>431</v>
      </c>
      <c r="T18" s="66">
        <f t="shared" ca="1" si="1"/>
        <v>41475.874479108796</v>
      </c>
      <c r="U18" s="53" t="s">
        <v>432</v>
      </c>
      <c r="W18" t="s">
        <v>245</v>
      </c>
      <c r="X18" t="s">
        <v>1382</v>
      </c>
      <c r="Y18" t="s">
        <v>987</v>
      </c>
      <c r="Z18" s="56">
        <v>1436820938147250</v>
      </c>
      <c r="AA18" s="53" t="s">
        <v>430</v>
      </c>
      <c r="AB18">
        <v>1281</v>
      </c>
      <c r="AC18" t="s">
        <v>249</v>
      </c>
      <c r="AD18">
        <f t="shared" ca="1" si="2"/>
        <v>81</v>
      </c>
      <c r="AE18" t="s">
        <v>253</v>
      </c>
      <c r="AG18" t="s">
        <v>245</v>
      </c>
      <c r="AH18" t="s">
        <v>1486</v>
      </c>
      <c r="AI18" t="s">
        <v>865</v>
      </c>
      <c r="AJ18">
        <v>1161</v>
      </c>
      <c r="AK18" t="s">
        <v>249</v>
      </c>
      <c r="AL18">
        <v>1281</v>
      </c>
      <c r="AM18" t="s">
        <v>253</v>
      </c>
    </row>
    <row r="19" spans="1:39" x14ac:dyDescent="0.25">
      <c r="A19" t="s">
        <v>245</v>
      </c>
      <c r="B19" t="s">
        <v>1381</v>
      </c>
      <c r="C19" t="s">
        <v>865</v>
      </c>
      <c r="D19">
        <v>1291</v>
      </c>
      <c r="E19" t="s">
        <v>251</v>
      </c>
      <c r="F19" s="66">
        <v>41668.837604108798</v>
      </c>
      <c r="G19" s="53" t="s">
        <v>431</v>
      </c>
      <c r="H19" t="s">
        <v>1156</v>
      </c>
      <c r="I19" s="53" t="s">
        <v>431</v>
      </c>
      <c r="J19" s="56">
        <v>1436824648431430</v>
      </c>
      <c r="K19" s="53" t="s">
        <v>430</v>
      </c>
      <c r="L19">
        <v>8726</v>
      </c>
      <c r="M19" s="53" t="s">
        <v>251</v>
      </c>
      <c r="N19" s="65" t="s">
        <v>1135</v>
      </c>
      <c r="O19" s="53" t="s">
        <v>430</v>
      </c>
      <c r="P19">
        <f ca="1">RANDBETWEEN(8000,8150)</f>
        <v>8044</v>
      </c>
      <c r="Q19" t="s">
        <v>251</v>
      </c>
      <c r="R19" s="66">
        <f t="shared" si="0"/>
        <v>41675.837604108798</v>
      </c>
      <c r="S19" s="53" t="s">
        <v>431</v>
      </c>
      <c r="T19" s="66">
        <f t="shared" ca="1" si="1"/>
        <v>41771.837604108798</v>
      </c>
      <c r="U19" s="53" t="s">
        <v>432</v>
      </c>
      <c r="W19" t="s">
        <v>245</v>
      </c>
      <c r="X19" t="s">
        <v>1382</v>
      </c>
      <c r="Y19" t="s">
        <v>987</v>
      </c>
      <c r="Z19" s="56">
        <v>1436824648431430</v>
      </c>
      <c r="AA19" s="53" t="s">
        <v>430</v>
      </c>
      <c r="AB19">
        <v>1291</v>
      </c>
      <c r="AC19" t="s">
        <v>249</v>
      </c>
      <c r="AD19">
        <f t="shared" ca="1" si="2"/>
        <v>20</v>
      </c>
      <c r="AE19" t="s">
        <v>253</v>
      </c>
      <c r="AG19" t="s">
        <v>245</v>
      </c>
      <c r="AH19" t="s">
        <v>1486</v>
      </c>
      <c r="AI19" t="s">
        <v>865</v>
      </c>
      <c r="AJ19">
        <v>1131</v>
      </c>
      <c r="AK19" t="s">
        <v>249</v>
      </c>
      <c r="AL19">
        <v>1291</v>
      </c>
      <c r="AM19" t="s">
        <v>253</v>
      </c>
    </row>
    <row r="20" spans="1:39" x14ac:dyDescent="0.25">
      <c r="A20" t="s">
        <v>245</v>
      </c>
      <c r="B20" t="s">
        <v>1381</v>
      </c>
      <c r="C20" t="s">
        <v>865</v>
      </c>
      <c r="D20">
        <v>1301</v>
      </c>
      <c r="E20" t="s">
        <v>251</v>
      </c>
      <c r="F20" s="66">
        <v>41947.8007291088</v>
      </c>
      <c r="G20" s="53" t="s">
        <v>431</v>
      </c>
      <c r="H20" t="s">
        <v>900</v>
      </c>
      <c r="I20" s="53" t="s">
        <v>431</v>
      </c>
      <c r="J20" s="56">
        <v>1436828358715610</v>
      </c>
      <c r="K20" s="53" t="s">
        <v>430</v>
      </c>
      <c r="L20">
        <v>8717</v>
      </c>
      <c r="M20" s="53" t="s">
        <v>251</v>
      </c>
      <c r="N20" s="65" t="s">
        <v>1135</v>
      </c>
      <c r="O20" s="53" t="s">
        <v>430</v>
      </c>
      <c r="P20">
        <f t="shared" ref="P20:P72" ca="1" si="3">RANDBETWEEN(8000,8150)</f>
        <v>8025</v>
      </c>
      <c r="Q20" t="s">
        <v>251</v>
      </c>
      <c r="R20" s="66">
        <f t="shared" si="0"/>
        <v>41954.8007291088</v>
      </c>
      <c r="S20" s="53" t="s">
        <v>431</v>
      </c>
      <c r="T20" s="66">
        <f t="shared" ca="1" si="1"/>
        <v>42109.8007291088</v>
      </c>
      <c r="U20" s="53" t="s">
        <v>432</v>
      </c>
      <c r="W20" t="s">
        <v>245</v>
      </c>
      <c r="X20" t="s">
        <v>1382</v>
      </c>
      <c r="Y20" t="s">
        <v>987</v>
      </c>
      <c r="Z20" s="56">
        <v>1436828358715610</v>
      </c>
      <c r="AA20" s="53" t="s">
        <v>430</v>
      </c>
      <c r="AB20">
        <v>1301</v>
      </c>
      <c r="AC20" t="s">
        <v>249</v>
      </c>
      <c r="AD20">
        <f t="shared" ca="1" si="2"/>
        <v>74</v>
      </c>
      <c r="AE20" t="s">
        <v>253</v>
      </c>
      <c r="AG20" t="s">
        <v>245</v>
      </c>
      <c r="AH20" t="s">
        <v>1486</v>
      </c>
      <c r="AI20" t="s">
        <v>865</v>
      </c>
      <c r="AJ20">
        <v>1141</v>
      </c>
      <c r="AK20" t="s">
        <v>249</v>
      </c>
      <c r="AL20">
        <v>1301</v>
      </c>
      <c r="AM20" t="s">
        <v>253</v>
      </c>
    </row>
    <row r="21" spans="1:39" x14ac:dyDescent="0.25">
      <c r="A21" t="s">
        <v>245</v>
      </c>
      <c r="B21" t="s">
        <v>1381</v>
      </c>
      <c r="C21" t="s">
        <v>865</v>
      </c>
      <c r="D21">
        <v>1311</v>
      </c>
      <c r="E21" t="s">
        <v>251</v>
      </c>
      <c r="F21" s="66">
        <v>42226.763854108794</v>
      </c>
      <c r="G21" s="53" t="s">
        <v>431</v>
      </c>
      <c r="H21" t="s">
        <v>899</v>
      </c>
      <c r="I21" s="53" t="s">
        <v>431</v>
      </c>
      <c r="J21" s="56">
        <v>1436832068999790</v>
      </c>
      <c r="K21" s="53" t="s">
        <v>430</v>
      </c>
      <c r="L21">
        <v>8708</v>
      </c>
      <c r="M21" s="53" t="s">
        <v>251</v>
      </c>
      <c r="N21" s="65" t="s">
        <v>1135</v>
      </c>
      <c r="O21" s="53" t="s">
        <v>430</v>
      </c>
      <c r="P21">
        <f t="shared" ca="1" si="3"/>
        <v>8048</v>
      </c>
      <c r="Q21" t="s">
        <v>251</v>
      </c>
      <c r="R21" s="66">
        <f t="shared" si="0"/>
        <v>42233.763854108794</v>
      </c>
      <c r="S21" s="53" t="s">
        <v>431</v>
      </c>
      <c r="T21" s="66">
        <f t="shared" ca="1" si="1"/>
        <v>42340.763854108794</v>
      </c>
      <c r="U21" s="53" t="s">
        <v>432</v>
      </c>
      <c r="W21" t="s">
        <v>245</v>
      </c>
      <c r="X21" t="s">
        <v>1382</v>
      </c>
      <c r="Y21" t="s">
        <v>987</v>
      </c>
      <c r="Z21" s="56">
        <v>1436832068999790</v>
      </c>
      <c r="AA21" s="53" t="s">
        <v>430</v>
      </c>
      <c r="AB21">
        <v>1311</v>
      </c>
      <c r="AC21" t="s">
        <v>249</v>
      </c>
      <c r="AD21">
        <f t="shared" ca="1" si="2"/>
        <v>90</v>
      </c>
      <c r="AE21" t="s">
        <v>253</v>
      </c>
      <c r="AG21" t="s">
        <v>245</v>
      </c>
      <c r="AH21" t="s">
        <v>1486</v>
      </c>
      <c r="AI21" t="s">
        <v>865</v>
      </c>
      <c r="AJ21">
        <v>1151</v>
      </c>
      <c r="AK21" t="s">
        <v>249</v>
      </c>
      <c r="AL21">
        <v>1311</v>
      </c>
      <c r="AM21" t="s">
        <v>253</v>
      </c>
    </row>
    <row r="22" spans="1:39" x14ac:dyDescent="0.25">
      <c r="A22" t="s">
        <v>245</v>
      </c>
      <c r="B22" t="s">
        <v>1381</v>
      </c>
      <c r="C22" t="s">
        <v>865</v>
      </c>
      <c r="D22">
        <v>1321</v>
      </c>
      <c r="E22" t="s">
        <v>251</v>
      </c>
      <c r="F22" s="66">
        <v>42505.726979108797</v>
      </c>
      <c r="G22" s="53" t="s">
        <v>431</v>
      </c>
      <c r="H22" t="s">
        <v>898</v>
      </c>
      <c r="I22" s="53" t="s">
        <v>431</v>
      </c>
      <c r="J22" s="56">
        <v>1436835779283970</v>
      </c>
      <c r="K22" s="53" t="s">
        <v>430</v>
      </c>
      <c r="L22">
        <v>8699</v>
      </c>
      <c r="M22" s="53" t="s">
        <v>251</v>
      </c>
      <c r="N22" s="65" t="s">
        <v>1135</v>
      </c>
      <c r="O22" s="53" t="s">
        <v>430</v>
      </c>
      <c r="P22">
        <f t="shared" ca="1" si="3"/>
        <v>8148</v>
      </c>
      <c r="Q22" t="s">
        <v>251</v>
      </c>
      <c r="R22" s="66">
        <f t="shared" si="0"/>
        <v>42512.726979108797</v>
      </c>
      <c r="S22" s="53" t="s">
        <v>431</v>
      </c>
      <c r="T22" s="66">
        <f t="shared" ca="1" si="1"/>
        <v>42675.726979108797</v>
      </c>
      <c r="U22" s="53" t="s">
        <v>432</v>
      </c>
      <c r="W22" t="s">
        <v>245</v>
      </c>
      <c r="X22" t="s">
        <v>1382</v>
      </c>
      <c r="Y22" t="s">
        <v>987</v>
      </c>
      <c r="Z22" s="56">
        <v>1436835779283970</v>
      </c>
      <c r="AA22" s="53" t="s">
        <v>430</v>
      </c>
      <c r="AB22">
        <v>1321</v>
      </c>
      <c r="AC22" t="s">
        <v>249</v>
      </c>
      <c r="AD22">
        <f t="shared" ca="1" si="2"/>
        <v>43</v>
      </c>
      <c r="AE22" t="s">
        <v>253</v>
      </c>
      <c r="AG22" t="s">
        <v>245</v>
      </c>
      <c r="AH22" t="s">
        <v>1486</v>
      </c>
      <c r="AI22" t="s">
        <v>865</v>
      </c>
      <c r="AJ22">
        <v>1321</v>
      </c>
      <c r="AK22" t="s">
        <v>249</v>
      </c>
      <c r="AL22">
        <v>1321</v>
      </c>
      <c r="AM22" t="s">
        <v>253</v>
      </c>
    </row>
    <row r="23" spans="1:39" x14ac:dyDescent="0.25">
      <c r="A23" t="s">
        <v>245</v>
      </c>
      <c r="B23" t="s">
        <v>1381</v>
      </c>
      <c r="C23" t="s">
        <v>865</v>
      </c>
      <c r="D23">
        <v>1331</v>
      </c>
      <c r="E23" t="s">
        <v>251</v>
      </c>
      <c r="F23" s="66">
        <v>42784.690104108799</v>
      </c>
      <c r="G23" s="53" t="s">
        <v>431</v>
      </c>
      <c r="H23" t="s">
        <v>897</v>
      </c>
      <c r="I23" s="53" t="s">
        <v>431</v>
      </c>
      <c r="J23" s="56">
        <v>1436839489568150</v>
      </c>
      <c r="K23" s="53" t="s">
        <v>430</v>
      </c>
      <c r="L23">
        <v>8690</v>
      </c>
      <c r="M23" s="53" t="s">
        <v>251</v>
      </c>
      <c r="N23" s="65" t="s">
        <v>1135</v>
      </c>
      <c r="O23" s="53" t="s">
        <v>430</v>
      </c>
      <c r="P23">
        <f t="shared" ca="1" si="3"/>
        <v>8033</v>
      </c>
      <c r="Q23" t="s">
        <v>251</v>
      </c>
      <c r="R23" s="66">
        <f t="shared" si="0"/>
        <v>42791.690104108799</v>
      </c>
      <c r="S23" s="53" t="s">
        <v>431</v>
      </c>
      <c r="T23" s="66">
        <f t="shared" ca="1" si="1"/>
        <v>42848.690104108799</v>
      </c>
      <c r="U23" s="53" t="s">
        <v>432</v>
      </c>
      <c r="W23" t="s">
        <v>245</v>
      </c>
      <c r="X23" t="s">
        <v>1382</v>
      </c>
      <c r="Y23" t="s">
        <v>987</v>
      </c>
      <c r="Z23" s="56">
        <v>1436839489568150</v>
      </c>
      <c r="AA23" s="53" t="s">
        <v>430</v>
      </c>
      <c r="AB23">
        <v>1331</v>
      </c>
      <c r="AC23" t="s">
        <v>249</v>
      </c>
      <c r="AD23">
        <f t="shared" ca="1" si="2"/>
        <v>21</v>
      </c>
      <c r="AE23" t="s">
        <v>253</v>
      </c>
      <c r="AG23" t="s">
        <v>245</v>
      </c>
      <c r="AH23" t="s">
        <v>1486</v>
      </c>
      <c r="AI23" t="s">
        <v>865</v>
      </c>
      <c r="AJ23">
        <v>1331</v>
      </c>
      <c r="AK23" t="s">
        <v>249</v>
      </c>
      <c r="AL23">
        <v>1331</v>
      </c>
      <c r="AM23" t="s">
        <v>253</v>
      </c>
    </row>
    <row r="24" spans="1:39" x14ac:dyDescent="0.25">
      <c r="A24" t="s">
        <v>245</v>
      </c>
      <c r="B24" t="s">
        <v>1381</v>
      </c>
      <c r="C24" t="s">
        <v>865</v>
      </c>
      <c r="D24">
        <v>1341</v>
      </c>
      <c r="E24" t="s">
        <v>251</v>
      </c>
      <c r="F24" s="66">
        <v>42420.912326388891</v>
      </c>
      <c r="G24" s="53" t="s">
        <v>431</v>
      </c>
      <c r="H24" t="s">
        <v>896</v>
      </c>
      <c r="I24" s="53" t="s">
        <v>431</v>
      </c>
      <c r="J24" s="56">
        <v>1436843199852330</v>
      </c>
      <c r="K24" s="53" t="s">
        <v>430</v>
      </c>
      <c r="L24">
        <v>8681</v>
      </c>
      <c r="M24" s="53" t="s">
        <v>251</v>
      </c>
      <c r="N24" s="65" t="s">
        <v>1135</v>
      </c>
      <c r="O24" s="53" t="s">
        <v>430</v>
      </c>
      <c r="P24">
        <f t="shared" ca="1" si="3"/>
        <v>8060</v>
      </c>
      <c r="Q24" t="s">
        <v>251</v>
      </c>
      <c r="R24" s="66">
        <f t="shared" si="0"/>
        <v>42427.912326388891</v>
      </c>
      <c r="S24" s="53" t="s">
        <v>431</v>
      </c>
      <c r="T24" s="66">
        <f t="shared" ca="1" si="1"/>
        <v>42518.912326388891</v>
      </c>
      <c r="U24" s="53" t="s">
        <v>432</v>
      </c>
      <c r="W24" t="s">
        <v>245</v>
      </c>
      <c r="X24" t="s">
        <v>1382</v>
      </c>
      <c r="Y24" t="s">
        <v>987</v>
      </c>
      <c r="Z24" s="56">
        <v>1436843199852330</v>
      </c>
      <c r="AA24" s="53" t="s">
        <v>430</v>
      </c>
      <c r="AB24">
        <v>1341</v>
      </c>
      <c r="AC24" t="s">
        <v>249</v>
      </c>
      <c r="AD24">
        <f t="shared" ca="1" si="2"/>
        <v>61</v>
      </c>
      <c r="AE24" t="s">
        <v>253</v>
      </c>
      <c r="AG24" t="s">
        <v>245</v>
      </c>
      <c r="AH24" t="s">
        <v>1486</v>
      </c>
      <c r="AI24" t="s">
        <v>865</v>
      </c>
      <c r="AJ24">
        <v>1341</v>
      </c>
      <c r="AK24" t="s">
        <v>249</v>
      </c>
      <c r="AL24">
        <v>1341</v>
      </c>
      <c r="AM24" t="s">
        <v>253</v>
      </c>
    </row>
    <row r="25" spans="1:39" x14ac:dyDescent="0.25">
      <c r="A25" t="s">
        <v>245</v>
      </c>
      <c r="B25" t="s">
        <v>1381</v>
      </c>
      <c r="C25" t="s">
        <v>865</v>
      </c>
      <c r="D25">
        <v>1351</v>
      </c>
      <c r="E25" t="s">
        <v>251</v>
      </c>
      <c r="F25" s="66">
        <v>42059.641493055555</v>
      </c>
      <c r="G25" s="53" t="s">
        <v>431</v>
      </c>
      <c r="H25" t="s">
        <v>895</v>
      </c>
      <c r="I25" s="53" t="s">
        <v>431</v>
      </c>
      <c r="J25" s="56">
        <v>1436846910136510</v>
      </c>
      <c r="K25" s="53" t="s">
        <v>430</v>
      </c>
      <c r="L25">
        <v>8672</v>
      </c>
      <c r="M25" s="53" t="s">
        <v>251</v>
      </c>
      <c r="N25" s="65" t="s">
        <v>1135</v>
      </c>
      <c r="O25" s="53" t="s">
        <v>430</v>
      </c>
      <c r="P25">
        <f t="shared" ca="1" si="3"/>
        <v>8130</v>
      </c>
      <c r="Q25" t="s">
        <v>251</v>
      </c>
      <c r="R25" s="66">
        <f t="shared" si="0"/>
        <v>42066.641493055555</v>
      </c>
      <c r="S25" s="53" t="s">
        <v>431</v>
      </c>
      <c r="T25" s="66">
        <f t="shared" ca="1" si="1"/>
        <v>42212.641493055555</v>
      </c>
      <c r="U25" s="53" t="s">
        <v>432</v>
      </c>
      <c r="W25" t="s">
        <v>245</v>
      </c>
      <c r="X25" t="s">
        <v>1382</v>
      </c>
      <c r="Y25" t="s">
        <v>987</v>
      </c>
      <c r="Z25" s="56">
        <v>1436846910136510</v>
      </c>
      <c r="AA25" s="53" t="s">
        <v>430</v>
      </c>
      <c r="AB25">
        <v>1351</v>
      </c>
      <c r="AC25" t="s">
        <v>249</v>
      </c>
      <c r="AD25">
        <f t="shared" ca="1" si="2"/>
        <v>56</v>
      </c>
      <c r="AE25" t="s">
        <v>253</v>
      </c>
      <c r="AG25" t="s">
        <v>245</v>
      </c>
      <c r="AH25" t="s">
        <v>1486</v>
      </c>
      <c r="AI25" t="s">
        <v>865</v>
      </c>
      <c r="AJ25">
        <v>1351</v>
      </c>
      <c r="AK25" t="s">
        <v>249</v>
      </c>
      <c r="AL25">
        <v>1351</v>
      </c>
      <c r="AM25" t="s">
        <v>253</v>
      </c>
    </row>
    <row r="26" spans="1:39" x14ac:dyDescent="0.25">
      <c r="A26" t="s">
        <v>245</v>
      </c>
      <c r="B26" t="s">
        <v>1381</v>
      </c>
      <c r="C26" t="s">
        <v>865</v>
      </c>
      <c r="D26">
        <v>1361</v>
      </c>
      <c r="E26" t="s">
        <v>251</v>
      </c>
      <c r="F26" s="66">
        <v>42851.6484375</v>
      </c>
      <c r="G26" s="53" t="s">
        <v>431</v>
      </c>
      <c r="H26" t="s">
        <v>894</v>
      </c>
      <c r="I26" s="53" t="s">
        <v>431</v>
      </c>
      <c r="J26" s="56">
        <v>1436850620420690</v>
      </c>
      <c r="K26" s="53" t="s">
        <v>430</v>
      </c>
      <c r="L26">
        <v>8663</v>
      </c>
      <c r="M26" s="53" t="s">
        <v>251</v>
      </c>
      <c r="N26" s="65" t="s">
        <v>1135</v>
      </c>
      <c r="O26" s="53" t="s">
        <v>430</v>
      </c>
      <c r="P26">
        <f t="shared" ca="1" si="3"/>
        <v>8063</v>
      </c>
      <c r="Q26" t="s">
        <v>251</v>
      </c>
      <c r="R26" s="66">
        <f t="shared" si="0"/>
        <v>42858.6484375</v>
      </c>
      <c r="S26" s="53" t="s">
        <v>431</v>
      </c>
      <c r="T26" s="66">
        <f t="shared" ca="1" si="1"/>
        <v>42914.6484375</v>
      </c>
      <c r="U26" s="53" t="s">
        <v>432</v>
      </c>
      <c r="W26" t="s">
        <v>245</v>
      </c>
      <c r="X26" t="s">
        <v>1382</v>
      </c>
      <c r="Y26" t="s">
        <v>987</v>
      </c>
      <c r="Z26" s="56">
        <v>1436850620420690</v>
      </c>
      <c r="AA26" s="53" t="s">
        <v>430</v>
      </c>
      <c r="AB26">
        <v>1361</v>
      </c>
      <c r="AC26" t="s">
        <v>249</v>
      </c>
      <c r="AD26">
        <f t="shared" ca="1" si="2"/>
        <v>65</v>
      </c>
      <c r="AE26" t="s">
        <v>253</v>
      </c>
      <c r="AG26" t="s">
        <v>245</v>
      </c>
      <c r="AH26" t="s">
        <v>1486</v>
      </c>
      <c r="AI26" t="s">
        <v>865</v>
      </c>
      <c r="AJ26">
        <v>1361</v>
      </c>
      <c r="AK26" t="s">
        <v>249</v>
      </c>
      <c r="AL26">
        <v>1361</v>
      </c>
      <c r="AM26" t="s">
        <v>253</v>
      </c>
    </row>
    <row r="27" spans="1:39" x14ac:dyDescent="0.25">
      <c r="A27" t="s">
        <v>245</v>
      </c>
      <c r="B27" t="s">
        <v>1381</v>
      </c>
      <c r="C27" t="s">
        <v>865</v>
      </c>
      <c r="D27">
        <v>1371</v>
      </c>
      <c r="E27" t="s">
        <v>251</v>
      </c>
      <c r="F27" s="66">
        <v>42872.726979166669</v>
      </c>
      <c r="G27" s="53" t="s">
        <v>431</v>
      </c>
      <c r="H27" t="s">
        <v>893</v>
      </c>
      <c r="I27" s="53" t="s">
        <v>431</v>
      </c>
      <c r="J27" s="56">
        <v>1436854330704870</v>
      </c>
      <c r="K27" s="53" t="s">
        <v>430</v>
      </c>
      <c r="L27">
        <v>8654</v>
      </c>
      <c r="M27" s="53" t="s">
        <v>251</v>
      </c>
      <c r="N27" s="65" t="s">
        <v>1135</v>
      </c>
      <c r="O27" s="53" t="s">
        <v>430</v>
      </c>
      <c r="P27">
        <f t="shared" ca="1" si="3"/>
        <v>8034</v>
      </c>
      <c r="Q27" t="s">
        <v>251</v>
      </c>
      <c r="R27" s="66">
        <f t="shared" si="0"/>
        <v>42879.726979166669</v>
      </c>
      <c r="S27" s="53" t="s">
        <v>431</v>
      </c>
      <c r="T27" s="66">
        <f t="shared" ca="1" si="1"/>
        <v>43021.726979166669</v>
      </c>
      <c r="U27" s="53" t="s">
        <v>432</v>
      </c>
      <c r="W27" t="s">
        <v>245</v>
      </c>
      <c r="X27" t="s">
        <v>1382</v>
      </c>
      <c r="Y27" t="s">
        <v>987</v>
      </c>
      <c r="Z27" s="56">
        <v>1436854330704870</v>
      </c>
      <c r="AA27" s="53" t="s">
        <v>430</v>
      </c>
      <c r="AB27">
        <v>1371</v>
      </c>
      <c r="AC27" t="s">
        <v>249</v>
      </c>
      <c r="AD27">
        <f t="shared" ca="1" si="2"/>
        <v>29</v>
      </c>
      <c r="AE27" t="s">
        <v>253</v>
      </c>
      <c r="AG27" t="s">
        <v>245</v>
      </c>
      <c r="AH27" t="s">
        <v>1486</v>
      </c>
      <c r="AI27" t="s">
        <v>865</v>
      </c>
      <c r="AJ27">
        <v>1371</v>
      </c>
      <c r="AK27" t="s">
        <v>249</v>
      </c>
      <c r="AL27">
        <v>1371</v>
      </c>
      <c r="AM27" t="s">
        <v>253</v>
      </c>
    </row>
    <row r="28" spans="1:39" x14ac:dyDescent="0.25">
      <c r="A28" t="s">
        <v>245</v>
      </c>
      <c r="B28" t="s">
        <v>1381</v>
      </c>
      <c r="C28" t="s">
        <v>865</v>
      </c>
      <c r="D28">
        <v>1381</v>
      </c>
      <c r="E28" t="s">
        <v>251</v>
      </c>
      <c r="F28" s="66">
        <v>42893.805520833332</v>
      </c>
      <c r="G28" s="53" t="s">
        <v>431</v>
      </c>
      <c r="H28" t="s">
        <v>892</v>
      </c>
      <c r="I28" s="53" t="s">
        <v>431</v>
      </c>
      <c r="J28" s="56">
        <v>1436858040989050</v>
      </c>
      <c r="K28" s="53" t="s">
        <v>430</v>
      </c>
      <c r="L28">
        <v>8645</v>
      </c>
      <c r="M28" s="53" t="s">
        <v>251</v>
      </c>
      <c r="N28" s="65" t="s">
        <v>1135</v>
      </c>
      <c r="O28" s="53" t="s">
        <v>430</v>
      </c>
      <c r="P28">
        <f t="shared" ca="1" si="3"/>
        <v>8094</v>
      </c>
      <c r="Q28" t="s">
        <v>251</v>
      </c>
      <c r="R28" s="66">
        <f t="shared" si="0"/>
        <v>42900.805520833332</v>
      </c>
      <c r="S28" s="53" t="s">
        <v>431</v>
      </c>
      <c r="T28" s="66">
        <f t="shared" ca="1" si="1"/>
        <v>43077.805520833332</v>
      </c>
      <c r="U28" s="53" t="s">
        <v>432</v>
      </c>
      <c r="W28" t="s">
        <v>245</v>
      </c>
      <c r="X28" t="s">
        <v>1382</v>
      </c>
      <c r="Y28" t="s">
        <v>987</v>
      </c>
      <c r="Z28" s="56">
        <v>1436858040989050</v>
      </c>
      <c r="AA28" s="53" t="s">
        <v>430</v>
      </c>
      <c r="AB28">
        <v>1381</v>
      </c>
      <c r="AC28" t="s">
        <v>249</v>
      </c>
      <c r="AD28">
        <f t="shared" ca="1" si="2"/>
        <v>71</v>
      </c>
      <c r="AE28" t="s">
        <v>253</v>
      </c>
      <c r="AG28" t="s">
        <v>245</v>
      </c>
      <c r="AH28" t="s">
        <v>1486</v>
      </c>
      <c r="AI28" t="s">
        <v>865</v>
      </c>
      <c r="AJ28">
        <v>1381</v>
      </c>
      <c r="AK28" t="s">
        <v>249</v>
      </c>
      <c r="AL28">
        <v>1381</v>
      </c>
      <c r="AM28" t="s">
        <v>253</v>
      </c>
    </row>
    <row r="29" spans="1:39" x14ac:dyDescent="0.25">
      <c r="A29" t="s">
        <v>245</v>
      </c>
      <c r="B29" t="s">
        <v>1381</v>
      </c>
      <c r="C29" t="s">
        <v>865</v>
      </c>
      <c r="D29">
        <v>1391</v>
      </c>
      <c r="E29" t="s">
        <v>251</v>
      </c>
      <c r="F29" s="66">
        <v>42914.884062500001</v>
      </c>
      <c r="G29" s="53" t="s">
        <v>431</v>
      </c>
      <c r="H29" t="s">
        <v>891</v>
      </c>
      <c r="I29" s="53" t="s">
        <v>431</v>
      </c>
      <c r="J29" s="56">
        <v>1436861751273230</v>
      </c>
      <c r="K29" s="53" t="s">
        <v>430</v>
      </c>
      <c r="L29">
        <v>8636</v>
      </c>
      <c r="M29" s="53" t="s">
        <v>251</v>
      </c>
      <c r="N29" s="65" t="s">
        <v>1135</v>
      </c>
      <c r="O29" s="53" t="s">
        <v>430</v>
      </c>
      <c r="P29">
        <f t="shared" ca="1" si="3"/>
        <v>8147</v>
      </c>
      <c r="Q29" t="s">
        <v>251</v>
      </c>
      <c r="R29" s="66">
        <f t="shared" si="0"/>
        <v>42921.884062500001</v>
      </c>
      <c r="S29" s="53" t="s">
        <v>431</v>
      </c>
      <c r="T29" s="66">
        <f t="shared" ca="1" si="1"/>
        <v>42987.884062500001</v>
      </c>
      <c r="U29" s="53" t="s">
        <v>432</v>
      </c>
      <c r="W29" t="s">
        <v>245</v>
      </c>
      <c r="X29" t="s">
        <v>1382</v>
      </c>
      <c r="Y29" t="s">
        <v>987</v>
      </c>
      <c r="Z29" s="56">
        <v>1436861751273230</v>
      </c>
      <c r="AA29" s="53" t="s">
        <v>430</v>
      </c>
      <c r="AB29">
        <v>1391</v>
      </c>
      <c r="AC29" t="s">
        <v>249</v>
      </c>
      <c r="AD29">
        <f t="shared" ca="1" si="2"/>
        <v>79</v>
      </c>
      <c r="AE29" t="s">
        <v>253</v>
      </c>
      <c r="AG29" t="s">
        <v>245</v>
      </c>
      <c r="AH29" t="s">
        <v>1486</v>
      </c>
      <c r="AI29" t="s">
        <v>865</v>
      </c>
      <c r="AJ29">
        <v>1391</v>
      </c>
      <c r="AK29" t="s">
        <v>249</v>
      </c>
      <c r="AL29">
        <v>1391</v>
      </c>
      <c r="AM29" t="s">
        <v>253</v>
      </c>
    </row>
    <row r="30" spans="1:39" x14ac:dyDescent="0.25">
      <c r="A30" t="s">
        <v>245</v>
      </c>
      <c r="B30" t="s">
        <v>1381</v>
      </c>
      <c r="C30" t="s">
        <v>865</v>
      </c>
      <c r="D30">
        <v>1401</v>
      </c>
      <c r="E30" t="s">
        <v>251</v>
      </c>
      <c r="F30" s="66">
        <v>42935.962604166663</v>
      </c>
      <c r="G30" s="53" t="s">
        <v>431</v>
      </c>
      <c r="H30" t="s">
        <v>890</v>
      </c>
      <c r="I30" s="53" t="s">
        <v>431</v>
      </c>
      <c r="J30" s="56">
        <v>1436865461557410</v>
      </c>
      <c r="K30" s="53" t="s">
        <v>430</v>
      </c>
      <c r="L30">
        <v>8627</v>
      </c>
      <c r="M30" s="53" t="s">
        <v>251</v>
      </c>
      <c r="N30" s="65" t="s">
        <v>1135</v>
      </c>
      <c r="O30" s="53" t="s">
        <v>430</v>
      </c>
      <c r="P30">
        <f t="shared" ca="1" si="3"/>
        <v>8149</v>
      </c>
      <c r="Q30" t="s">
        <v>251</v>
      </c>
      <c r="R30" s="66">
        <f t="shared" si="0"/>
        <v>42942.962604166663</v>
      </c>
      <c r="S30" s="53" t="s">
        <v>431</v>
      </c>
      <c r="T30" s="66">
        <f t="shared" ca="1" si="1"/>
        <v>42951.962604166663</v>
      </c>
      <c r="U30" s="53" t="s">
        <v>432</v>
      </c>
      <c r="W30" t="s">
        <v>245</v>
      </c>
      <c r="X30" t="s">
        <v>1382</v>
      </c>
      <c r="Y30" t="s">
        <v>987</v>
      </c>
      <c r="Z30" s="56">
        <v>1436865461557410</v>
      </c>
      <c r="AA30" s="53" t="s">
        <v>430</v>
      </c>
      <c r="AB30">
        <v>1401</v>
      </c>
      <c r="AC30" t="s">
        <v>249</v>
      </c>
      <c r="AD30">
        <f t="shared" ca="1" si="2"/>
        <v>67</v>
      </c>
      <c r="AE30" t="s">
        <v>253</v>
      </c>
      <c r="AG30" t="s">
        <v>245</v>
      </c>
      <c r="AH30" t="s">
        <v>1486</v>
      </c>
      <c r="AI30" t="s">
        <v>865</v>
      </c>
      <c r="AJ30">
        <v>1401</v>
      </c>
      <c r="AK30" t="s">
        <v>249</v>
      </c>
      <c r="AL30">
        <v>1401</v>
      </c>
      <c r="AM30" t="s">
        <v>253</v>
      </c>
    </row>
    <row r="31" spans="1:39" x14ac:dyDescent="0.25">
      <c r="A31" t="s">
        <v>245</v>
      </c>
      <c r="B31" t="s">
        <v>1381</v>
      </c>
      <c r="C31" t="s">
        <v>865</v>
      </c>
      <c r="D31">
        <v>1411</v>
      </c>
      <c r="E31" t="s">
        <v>251</v>
      </c>
      <c r="F31" s="66">
        <v>42957.041145833333</v>
      </c>
      <c r="G31" s="53" t="s">
        <v>431</v>
      </c>
      <c r="H31" t="s">
        <v>889</v>
      </c>
      <c r="I31" s="53" t="s">
        <v>431</v>
      </c>
      <c r="J31" s="56">
        <v>1436869171841590</v>
      </c>
      <c r="K31" s="53" t="s">
        <v>430</v>
      </c>
      <c r="L31">
        <v>8618</v>
      </c>
      <c r="M31" s="53" t="s">
        <v>251</v>
      </c>
      <c r="N31" s="65" t="s">
        <v>1135</v>
      </c>
      <c r="O31" s="53" t="s">
        <v>430</v>
      </c>
      <c r="P31">
        <f t="shared" ca="1" si="3"/>
        <v>8070</v>
      </c>
      <c r="Q31" t="s">
        <v>251</v>
      </c>
      <c r="R31" s="66">
        <f t="shared" si="0"/>
        <v>42964.041145833333</v>
      </c>
      <c r="S31" s="53" t="s">
        <v>431</v>
      </c>
      <c r="T31" s="66">
        <f t="shared" ca="1" si="1"/>
        <v>43088.041145833333</v>
      </c>
      <c r="U31" s="53" t="s">
        <v>432</v>
      </c>
      <c r="W31" t="s">
        <v>245</v>
      </c>
      <c r="X31" t="s">
        <v>1382</v>
      </c>
      <c r="Y31" t="s">
        <v>987</v>
      </c>
      <c r="Z31" s="56">
        <v>1436869171841590</v>
      </c>
      <c r="AA31" s="53" t="s">
        <v>430</v>
      </c>
      <c r="AB31">
        <v>1411</v>
      </c>
      <c r="AC31" t="s">
        <v>249</v>
      </c>
      <c r="AD31">
        <f t="shared" ca="1" si="2"/>
        <v>76</v>
      </c>
      <c r="AE31" t="s">
        <v>253</v>
      </c>
      <c r="AG31" t="s">
        <v>245</v>
      </c>
      <c r="AH31" t="s">
        <v>1486</v>
      </c>
      <c r="AI31" t="s">
        <v>865</v>
      </c>
      <c r="AJ31">
        <v>1411</v>
      </c>
      <c r="AK31" t="s">
        <v>249</v>
      </c>
      <c r="AL31">
        <v>1411</v>
      </c>
      <c r="AM31" t="s">
        <v>253</v>
      </c>
    </row>
    <row r="32" spans="1:39" x14ac:dyDescent="0.25">
      <c r="A32" t="s">
        <v>245</v>
      </c>
      <c r="B32" t="s">
        <v>1381</v>
      </c>
      <c r="C32" t="s">
        <v>865</v>
      </c>
      <c r="D32">
        <v>1421</v>
      </c>
      <c r="E32" t="s">
        <v>251</v>
      </c>
      <c r="F32" s="66">
        <v>42978.119687500002</v>
      </c>
      <c r="G32" s="53" t="s">
        <v>431</v>
      </c>
      <c r="H32" t="s">
        <v>888</v>
      </c>
      <c r="I32" s="53" t="s">
        <v>431</v>
      </c>
      <c r="J32" s="56">
        <v>1436872882125770</v>
      </c>
      <c r="K32" s="53" t="s">
        <v>430</v>
      </c>
      <c r="L32">
        <v>8609</v>
      </c>
      <c r="M32" s="53" t="s">
        <v>251</v>
      </c>
      <c r="N32" s="65" t="s">
        <v>1135</v>
      </c>
      <c r="O32" s="53" t="s">
        <v>430</v>
      </c>
      <c r="P32">
        <f t="shared" ca="1" si="3"/>
        <v>8016</v>
      </c>
      <c r="Q32" t="s">
        <v>251</v>
      </c>
      <c r="R32" s="66">
        <f t="shared" si="0"/>
        <v>42985.119687500002</v>
      </c>
      <c r="S32" s="53" t="s">
        <v>431</v>
      </c>
      <c r="T32" s="66">
        <f t="shared" ca="1" si="1"/>
        <v>43099.119687500002</v>
      </c>
      <c r="U32" s="53" t="s">
        <v>432</v>
      </c>
      <c r="W32" t="s">
        <v>245</v>
      </c>
      <c r="X32" t="s">
        <v>1382</v>
      </c>
      <c r="Y32" t="s">
        <v>987</v>
      </c>
      <c r="Z32" s="56">
        <v>1436872882125770</v>
      </c>
      <c r="AA32" s="53" t="s">
        <v>430</v>
      </c>
      <c r="AB32">
        <v>1421</v>
      </c>
      <c r="AC32" t="s">
        <v>249</v>
      </c>
      <c r="AD32">
        <f t="shared" ca="1" si="2"/>
        <v>65</v>
      </c>
      <c r="AE32" t="s">
        <v>253</v>
      </c>
      <c r="AG32" t="s">
        <v>245</v>
      </c>
      <c r="AH32" t="s">
        <v>1486</v>
      </c>
      <c r="AI32" t="s">
        <v>865</v>
      </c>
      <c r="AJ32">
        <v>1421</v>
      </c>
      <c r="AK32" t="s">
        <v>249</v>
      </c>
      <c r="AL32">
        <v>1421</v>
      </c>
      <c r="AM32" t="s">
        <v>253</v>
      </c>
    </row>
    <row r="33" spans="1:39" x14ac:dyDescent="0.25">
      <c r="A33" t="s">
        <v>245</v>
      </c>
      <c r="B33" t="s">
        <v>1381</v>
      </c>
      <c r="C33" t="s">
        <v>865</v>
      </c>
      <c r="D33">
        <v>1431</v>
      </c>
      <c r="E33" t="s">
        <v>251</v>
      </c>
      <c r="F33" s="66">
        <v>42999.198229166665</v>
      </c>
      <c r="G33" s="53" t="s">
        <v>431</v>
      </c>
      <c r="H33" t="s">
        <v>887</v>
      </c>
      <c r="I33" s="53" t="s">
        <v>431</v>
      </c>
      <c r="J33" s="56">
        <v>1436876592409950</v>
      </c>
      <c r="K33" s="53" t="s">
        <v>430</v>
      </c>
      <c r="L33">
        <v>8600</v>
      </c>
      <c r="M33" s="53" t="s">
        <v>251</v>
      </c>
      <c r="N33" s="65" t="s">
        <v>1135</v>
      </c>
      <c r="O33" s="53" t="s">
        <v>430</v>
      </c>
      <c r="P33">
        <f t="shared" ca="1" si="3"/>
        <v>8100</v>
      </c>
      <c r="Q33" t="s">
        <v>251</v>
      </c>
      <c r="R33" s="66">
        <f t="shared" si="0"/>
        <v>43006.198229166665</v>
      </c>
      <c r="S33" s="53" t="s">
        <v>431</v>
      </c>
      <c r="T33" s="66">
        <f t="shared" ca="1" si="1"/>
        <v>43123.198229166665</v>
      </c>
      <c r="U33" s="53" t="s">
        <v>432</v>
      </c>
      <c r="W33" t="s">
        <v>245</v>
      </c>
      <c r="X33" t="s">
        <v>1382</v>
      </c>
      <c r="Y33" t="s">
        <v>987</v>
      </c>
      <c r="Z33" s="56">
        <v>1436876592409950</v>
      </c>
      <c r="AA33" s="53" t="s">
        <v>430</v>
      </c>
      <c r="AB33">
        <v>1431</v>
      </c>
      <c r="AC33" t="s">
        <v>249</v>
      </c>
      <c r="AD33">
        <f t="shared" ca="1" si="2"/>
        <v>55</v>
      </c>
      <c r="AE33" t="s">
        <v>253</v>
      </c>
      <c r="AG33" t="s">
        <v>245</v>
      </c>
      <c r="AH33" t="s">
        <v>1486</v>
      </c>
      <c r="AI33" t="s">
        <v>865</v>
      </c>
      <c r="AJ33">
        <v>1431</v>
      </c>
      <c r="AK33" t="s">
        <v>249</v>
      </c>
      <c r="AL33">
        <v>1431</v>
      </c>
      <c r="AM33" t="s">
        <v>253</v>
      </c>
    </row>
    <row r="34" spans="1:39" x14ac:dyDescent="0.25">
      <c r="A34" t="s">
        <v>245</v>
      </c>
      <c r="B34" t="s">
        <v>1381</v>
      </c>
      <c r="C34" t="s">
        <v>865</v>
      </c>
      <c r="D34">
        <v>1441</v>
      </c>
      <c r="E34" t="s">
        <v>251</v>
      </c>
      <c r="F34" s="66">
        <v>42949.119687500002</v>
      </c>
      <c r="G34" s="53" t="s">
        <v>431</v>
      </c>
      <c r="H34" t="s">
        <v>886</v>
      </c>
      <c r="I34" s="53" t="s">
        <v>431</v>
      </c>
      <c r="J34" s="56">
        <v>1436880302694130</v>
      </c>
      <c r="K34" s="53" t="s">
        <v>430</v>
      </c>
      <c r="L34">
        <v>8591</v>
      </c>
      <c r="M34" s="53" t="s">
        <v>251</v>
      </c>
      <c r="N34" s="65" t="s">
        <v>1135</v>
      </c>
      <c r="O34" s="53" t="s">
        <v>430</v>
      </c>
      <c r="P34">
        <f t="shared" ca="1" si="3"/>
        <v>8065</v>
      </c>
      <c r="Q34" t="s">
        <v>251</v>
      </c>
      <c r="R34" s="66">
        <f t="shared" si="0"/>
        <v>42956.119687500002</v>
      </c>
      <c r="S34" s="53" t="s">
        <v>431</v>
      </c>
      <c r="T34" s="66">
        <f t="shared" ca="1" si="1"/>
        <v>43017.119687500002</v>
      </c>
      <c r="U34" s="53" t="s">
        <v>432</v>
      </c>
      <c r="W34" t="s">
        <v>245</v>
      </c>
      <c r="X34" t="s">
        <v>1382</v>
      </c>
      <c r="Y34" t="s">
        <v>987</v>
      </c>
      <c r="Z34" s="56">
        <v>1436880302694130</v>
      </c>
      <c r="AA34" s="53" t="s">
        <v>430</v>
      </c>
      <c r="AB34">
        <v>1441</v>
      </c>
      <c r="AC34" t="s">
        <v>249</v>
      </c>
      <c r="AD34">
        <f t="shared" ca="1" si="2"/>
        <v>44</v>
      </c>
      <c r="AE34" t="s">
        <v>253</v>
      </c>
      <c r="AG34" t="s">
        <v>245</v>
      </c>
      <c r="AH34" t="s">
        <v>1486</v>
      </c>
      <c r="AI34" t="s">
        <v>865</v>
      </c>
      <c r="AJ34">
        <v>1441</v>
      </c>
      <c r="AK34" t="s">
        <v>249</v>
      </c>
      <c r="AL34">
        <v>1441</v>
      </c>
      <c r="AM34" t="s">
        <v>253</v>
      </c>
    </row>
    <row r="35" spans="1:39" x14ac:dyDescent="0.25">
      <c r="A35" t="s">
        <v>245</v>
      </c>
      <c r="B35" t="s">
        <v>1381</v>
      </c>
      <c r="C35" t="s">
        <v>865</v>
      </c>
      <c r="D35">
        <v>1451</v>
      </c>
      <c r="E35" t="s">
        <v>251</v>
      </c>
      <c r="F35" s="66">
        <v>42899.041145891206</v>
      </c>
      <c r="G35" s="53" t="s">
        <v>431</v>
      </c>
      <c r="H35" t="s">
        <v>885</v>
      </c>
      <c r="I35" s="53" t="s">
        <v>431</v>
      </c>
      <c r="J35" s="56">
        <v>1436884012978310</v>
      </c>
      <c r="K35" s="53" t="s">
        <v>430</v>
      </c>
      <c r="L35">
        <v>8582</v>
      </c>
      <c r="M35" s="53" t="s">
        <v>251</v>
      </c>
      <c r="N35" s="65" t="s">
        <v>1135</v>
      </c>
      <c r="O35" s="53" t="s">
        <v>430</v>
      </c>
      <c r="P35">
        <f t="shared" ca="1" si="3"/>
        <v>8059</v>
      </c>
      <c r="Q35" t="s">
        <v>251</v>
      </c>
      <c r="R35" s="66">
        <f t="shared" si="0"/>
        <v>42906.041145891206</v>
      </c>
      <c r="S35" s="53" t="s">
        <v>431</v>
      </c>
      <c r="T35" s="66">
        <f t="shared" ca="1" si="1"/>
        <v>42964.041145891206</v>
      </c>
      <c r="U35" s="53" t="s">
        <v>432</v>
      </c>
      <c r="W35" t="s">
        <v>245</v>
      </c>
      <c r="X35" t="s">
        <v>1382</v>
      </c>
      <c r="Y35" t="s">
        <v>987</v>
      </c>
      <c r="Z35" s="56">
        <v>1436884012978310</v>
      </c>
      <c r="AA35" s="53" t="s">
        <v>430</v>
      </c>
      <c r="AB35">
        <v>1451</v>
      </c>
      <c r="AC35" t="s">
        <v>249</v>
      </c>
      <c r="AD35">
        <f t="shared" ca="1" si="2"/>
        <v>12</v>
      </c>
      <c r="AE35" t="s">
        <v>253</v>
      </c>
      <c r="AG35" t="s">
        <v>245</v>
      </c>
      <c r="AH35" t="s">
        <v>1486</v>
      </c>
      <c r="AI35" t="s">
        <v>865</v>
      </c>
      <c r="AJ35">
        <v>1451</v>
      </c>
      <c r="AK35" t="s">
        <v>249</v>
      </c>
      <c r="AL35">
        <v>1451</v>
      </c>
      <c r="AM35" t="s">
        <v>253</v>
      </c>
    </row>
    <row r="36" spans="1:39" x14ac:dyDescent="0.25">
      <c r="A36" t="s">
        <v>245</v>
      </c>
      <c r="B36" t="s">
        <v>1381</v>
      </c>
      <c r="C36" t="s">
        <v>865</v>
      </c>
      <c r="D36">
        <v>1461</v>
      </c>
      <c r="E36" t="s">
        <v>251</v>
      </c>
      <c r="F36" s="66">
        <v>42848.962604282409</v>
      </c>
      <c r="G36" s="53" t="s">
        <v>431</v>
      </c>
      <c r="H36" t="s">
        <v>884</v>
      </c>
      <c r="I36" s="53" t="s">
        <v>431</v>
      </c>
      <c r="J36" s="56">
        <v>1436887723262490</v>
      </c>
      <c r="K36" s="53" t="s">
        <v>430</v>
      </c>
      <c r="L36">
        <v>8573</v>
      </c>
      <c r="M36" s="53" t="s">
        <v>251</v>
      </c>
      <c r="N36" s="65" t="s">
        <v>1135</v>
      </c>
      <c r="O36" s="53" t="s">
        <v>430</v>
      </c>
      <c r="P36">
        <f t="shared" ca="1" si="3"/>
        <v>8099</v>
      </c>
      <c r="Q36" t="s">
        <v>251</v>
      </c>
      <c r="R36" s="66">
        <f t="shared" si="0"/>
        <v>42855.962604282409</v>
      </c>
      <c r="S36" s="53" t="s">
        <v>431</v>
      </c>
      <c r="T36" s="66">
        <f t="shared" ca="1" si="1"/>
        <v>43032.962604282409</v>
      </c>
      <c r="U36" s="53" t="s">
        <v>432</v>
      </c>
      <c r="W36" t="s">
        <v>245</v>
      </c>
      <c r="X36" t="s">
        <v>1382</v>
      </c>
      <c r="Y36" t="s">
        <v>987</v>
      </c>
      <c r="Z36" s="56">
        <v>1436887723262490</v>
      </c>
      <c r="AA36" s="53" t="s">
        <v>430</v>
      </c>
      <c r="AB36">
        <v>1461</v>
      </c>
      <c r="AC36" t="s">
        <v>249</v>
      </c>
      <c r="AD36">
        <f t="shared" ca="1" si="2"/>
        <v>9</v>
      </c>
      <c r="AE36" t="s">
        <v>253</v>
      </c>
      <c r="AG36" t="s">
        <v>245</v>
      </c>
      <c r="AH36" t="s">
        <v>1486</v>
      </c>
      <c r="AI36" t="s">
        <v>865</v>
      </c>
      <c r="AJ36">
        <v>1461</v>
      </c>
      <c r="AK36" t="s">
        <v>249</v>
      </c>
      <c r="AL36">
        <v>1461</v>
      </c>
      <c r="AM36" t="s">
        <v>253</v>
      </c>
    </row>
    <row r="37" spans="1:39" x14ac:dyDescent="0.25">
      <c r="A37" t="s">
        <v>245</v>
      </c>
      <c r="B37" t="s">
        <v>1381</v>
      </c>
      <c r="C37" t="s">
        <v>865</v>
      </c>
      <c r="D37">
        <v>1471</v>
      </c>
      <c r="E37" t="s">
        <v>251</v>
      </c>
      <c r="F37" s="66">
        <v>42798.884062673613</v>
      </c>
      <c r="G37" s="53" t="s">
        <v>431</v>
      </c>
      <c r="H37" t="s">
        <v>883</v>
      </c>
      <c r="I37" s="53" t="s">
        <v>431</v>
      </c>
      <c r="J37" s="56">
        <v>1436891433546670</v>
      </c>
      <c r="K37" s="53" t="s">
        <v>430</v>
      </c>
      <c r="L37">
        <v>8564</v>
      </c>
      <c r="M37" s="53" t="s">
        <v>251</v>
      </c>
      <c r="N37" s="65" t="s">
        <v>1135</v>
      </c>
      <c r="O37" s="53" t="s">
        <v>430</v>
      </c>
      <c r="P37">
        <f t="shared" ca="1" si="3"/>
        <v>8049</v>
      </c>
      <c r="Q37" t="s">
        <v>251</v>
      </c>
      <c r="R37" s="66">
        <f t="shared" si="0"/>
        <v>42805.884062673613</v>
      </c>
      <c r="S37" s="53" t="s">
        <v>431</v>
      </c>
      <c r="T37" s="66">
        <f t="shared" ca="1" si="1"/>
        <v>42960.884062673613</v>
      </c>
      <c r="U37" s="53" t="s">
        <v>432</v>
      </c>
      <c r="W37" t="s">
        <v>245</v>
      </c>
      <c r="X37" t="s">
        <v>1382</v>
      </c>
      <c r="Y37" t="s">
        <v>987</v>
      </c>
      <c r="Z37" s="56">
        <v>1436891433546670</v>
      </c>
      <c r="AA37" s="53" t="s">
        <v>430</v>
      </c>
      <c r="AB37">
        <v>1471</v>
      </c>
      <c r="AC37" t="s">
        <v>249</v>
      </c>
      <c r="AD37">
        <f t="shared" ca="1" si="2"/>
        <v>75</v>
      </c>
      <c r="AE37" t="s">
        <v>253</v>
      </c>
      <c r="AG37" t="s">
        <v>245</v>
      </c>
      <c r="AH37" t="s">
        <v>1486</v>
      </c>
      <c r="AI37" t="s">
        <v>865</v>
      </c>
      <c r="AJ37">
        <v>1471</v>
      </c>
      <c r="AK37" t="s">
        <v>249</v>
      </c>
      <c r="AL37">
        <v>1471</v>
      </c>
      <c r="AM37" t="s">
        <v>253</v>
      </c>
    </row>
    <row r="38" spans="1:39" x14ac:dyDescent="0.25">
      <c r="A38" t="s">
        <v>245</v>
      </c>
      <c r="B38" t="s">
        <v>1381</v>
      </c>
      <c r="C38" t="s">
        <v>865</v>
      </c>
      <c r="D38">
        <v>1481</v>
      </c>
      <c r="E38" t="s">
        <v>251</v>
      </c>
      <c r="F38" s="66">
        <v>42748.805521064816</v>
      </c>
      <c r="G38" s="53" t="s">
        <v>431</v>
      </c>
      <c r="H38" t="s">
        <v>882</v>
      </c>
      <c r="I38" s="53" t="s">
        <v>431</v>
      </c>
      <c r="J38" s="56">
        <v>1436895143830850</v>
      </c>
      <c r="K38" s="53" t="s">
        <v>430</v>
      </c>
      <c r="L38">
        <v>8555</v>
      </c>
      <c r="M38" s="53" t="s">
        <v>251</v>
      </c>
      <c r="N38" s="65" t="s">
        <v>1135</v>
      </c>
      <c r="O38" s="53" t="s">
        <v>430</v>
      </c>
      <c r="P38">
        <f t="shared" ca="1" si="3"/>
        <v>8027</v>
      </c>
      <c r="Q38" t="s">
        <v>251</v>
      </c>
      <c r="R38" s="66">
        <f t="shared" si="0"/>
        <v>42755.805521064816</v>
      </c>
      <c r="S38" s="53" t="s">
        <v>431</v>
      </c>
      <c r="T38" s="66">
        <f t="shared" ca="1" si="1"/>
        <v>42810.805521064816</v>
      </c>
      <c r="U38" s="53" t="s">
        <v>432</v>
      </c>
      <c r="W38" t="s">
        <v>245</v>
      </c>
      <c r="X38" t="s">
        <v>1382</v>
      </c>
      <c r="Y38" t="s">
        <v>987</v>
      </c>
      <c r="Z38" s="56">
        <v>1436895143830850</v>
      </c>
      <c r="AA38" s="53" t="s">
        <v>430</v>
      </c>
      <c r="AB38">
        <v>1481</v>
      </c>
      <c r="AC38" t="s">
        <v>249</v>
      </c>
      <c r="AD38">
        <f t="shared" ca="1" si="2"/>
        <v>32</v>
      </c>
      <c r="AE38" t="s">
        <v>253</v>
      </c>
      <c r="AG38" t="s">
        <v>245</v>
      </c>
      <c r="AH38" t="s">
        <v>1486</v>
      </c>
      <c r="AI38" t="s">
        <v>865</v>
      </c>
      <c r="AJ38">
        <v>1481</v>
      </c>
      <c r="AK38" t="s">
        <v>249</v>
      </c>
      <c r="AL38">
        <v>1481</v>
      </c>
      <c r="AM38" t="s">
        <v>253</v>
      </c>
    </row>
    <row r="39" spans="1:39" x14ac:dyDescent="0.25">
      <c r="A39" t="s">
        <v>245</v>
      </c>
      <c r="B39" t="s">
        <v>1381</v>
      </c>
      <c r="C39" t="s">
        <v>865</v>
      </c>
      <c r="D39">
        <v>1491</v>
      </c>
      <c r="E39" t="s">
        <v>251</v>
      </c>
      <c r="F39" s="66">
        <v>42698.72697945602</v>
      </c>
      <c r="G39" s="53" t="s">
        <v>431</v>
      </c>
      <c r="H39" t="s">
        <v>881</v>
      </c>
      <c r="I39" s="53" t="s">
        <v>431</v>
      </c>
      <c r="J39" s="56">
        <v>1436898854115030</v>
      </c>
      <c r="K39" s="53" t="s">
        <v>430</v>
      </c>
      <c r="L39">
        <v>8546</v>
      </c>
      <c r="M39" s="53" t="s">
        <v>251</v>
      </c>
      <c r="N39" s="65" t="s">
        <v>1135</v>
      </c>
      <c r="O39" s="53" t="s">
        <v>430</v>
      </c>
      <c r="P39">
        <f t="shared" ca="1" si="3"/>
        <v>8111</v>
      </c>
      <c r="Q39" t="s">
        <v>251</v>
      </c>
      <c r="R39" s="66">
        <f t="shared" si="0"/>
        <v>42705.72697945602</v>
      </c>
      <c r="S39" s="53" t="s">
        <v>431</v>
      </c>
      <c r="T39" s="66">
        <f t="shared" ca="1" si="1"/>
        <v>42721.72697945602</v>
      </c>
      <c r="U39" s="53" t="s">
        <v>432</v>
      </c>
      <c r="W39" t="s">
        <v>245</v>
      </c>
      <c r="X39" t="s">
        <v>1382</v>
      </c>
      <c r="Y39" t="s">
        <v>987</v>
      </c>
      <c r="Z39" s="56">
        <v>1436898854115030</v>
      </c>
      <c r="AA39" s="53" t="s">
        <v>430</v>
      </c>
      <c r="AB39">
        <v>1491</v>
      </c>
      <c r="AC39" t="s">
        <v>249</v>
      </c>
      <c r="AD39">
        <f t="shared" ca="1" si="2"/>
        <v>56</v>
      </c>
      <c r="AE39" t="s">
        <v>253</v>
      </c>
      <c r="AG39" t="s">
        <v>245</v>
      </c>
      <c r="AH39" t="s">
        <v>1486</v>
      </c>
      <c r="AI39" t="s">
        <v>865</v>
      </c>
      <c r="AJ39">
        <v>1491</v>
      </c>
      <c r="AK39" t="s">
        <v>249</v>
      </c>
      <c r="AL39">
        <v>1491</v>
      </c>
      <c r="AM39" t="s">
        <v>253</v>
      </c>
    </row>
    <row r="40" spans="1:39" x14ac:dyDescent="0.25">
      <c r="A40" t="s">
        <v>245</v>
      </c>
      <c r="B40" t="s">
        <v>1381</v>
      </c>
      <c r="C40" t="s">
        <v>865</v>
      </c>
      <c r="D40">
        <v>1501</v>
      </c>
      <c r="E40" t="s">
        <v>251</v>
      </c>
      <c r="F40" s="66">
        <v>42648.648437847223</v>
      </c>
      <c r="G40" s="53" t="s">
        <v>431</v>
      </c>
      <c r="H40" t="s">
        <v>880</v>
      </c>
      <c r="I40" s="53" t="s">
        <v>431</v>
      </c>
      <c r="J40" s="56">
        <v>1436902564399210</v>
      </c>
      <c r="K40" s="53" t="s">
        <v>430</v>
      </c>
      <c r="L40">
        <v>8537</v>
      </c>
      <c r="M40" s="53" t="s">
        <v>251</v>
      </c>
      <c r="N40" s="65" t="s">
        <v>1135</v>
      </c>
      <c r="O40" s="53" t="s">
        <v>430</v>
      </c>
      <c r="P40">
        <f t="shared" ca="1" si="3"/>
        <v>8017</v>
      </c>
      <c r="Q40" t="s">
        <v>251</v>
      </c>
      <c r="R40" s="66">
        <f t="shared" si="0"/>
        <v>42655.648437847223</v>
      </c>
      <c r="S40" s="53" t="s">
        <v>431</v>
      </c>
      <c r="T40" s="66">
        <f t="shared" ca="1" si="1"/>
        <v>42666.648437847223</v>
      </c>
      <c r="U40" s="53" t="s">
        <v>432</v>
      </c>
      <c r="W40" t="s">
        <v>245</v>
      </c>
      <c r="X40" t="s">
        <v>1382</v>
      </c>
      <c r="Y40" t="s">
        <v>987</v>
      </c>
      <c r="Z40" s="56">
        <v>1436902564399210</v>
      </c>
      <c r="AA40" s="53" t="s">
        <v>430</v>
      </c>
      <c r="AB40">
        <v>1501</v>
      </c>
      <c r="AC40" t="s">
        <v>249</v>
      </c>
      <c r="AD40">
        <f t="shared" ca="1" si="2"/>
        <v>44</v>
      </c>
      <c r="AE40" t="s">
        <v>253</v>
      </c>
      <c r="AG40" t="s">
        <v>245</v>
      </c>
      <c r="AH40" t="s">
        <v>1486</v>
      </c>
      <c r="AI40" t="s">
        <v>865</v>
      </c>
      <c r="AJ40">
        <v>1501</v>
      </c>
      <c r="AK40" t="s">
        <v>249</v>
      </c>
      <c r="AL40">
        <v>1501</v>
      </c>
      <c r="AM40" t="s">
        <v>253</v>
      </c>
    </row>
    <row r="41" spans="1:39" x14ac:dyDescent="0.25">
      <c r="A41" t="s">
        <v>245</v>
      </c>
      <c r="B41" t="s">
        <v>1381</v>
      </c>
      <c r="C41" t="s">
        <v>865</v>
      </c>
      <c r="D41">
        <v>1511</v>
      </c>
      <c r="E41" t="s">
        <v>251</v>
      </c>
      <c r="F41" s="66">
        <v>42598.569896238427</v>
      </c>
      <c r="G41" s="53" t="s">
        <v>431</v>
      </c>
      <c r="H41" t="s">
        <v>879</v>
      </c>
      <c r="I41" s="53" t="s">
        <v>431</v>
      </c>
      <c r="J41" s="56">
        <v>2324129689735130</v>
      </c>
      <c r="K41" s="53" t="s">
        <v>430</v>
      </c>
      <c r="L41">
        <v>8528</v>
      </c>
      <c r="M41" s="53" t="s">
        <v>251</v>
      </c>
      <c r="N41" s="65" t="s">
        <v>1135</v>
      </c>
      <c r="O41" s="53" t="s">
        <v>430</v>
      </c>
      <c r="P41">
        <f t="shared" ca="1" si="3"/>
        <v>8038</v>
      </c>
      <c r="Q41" t="s">
        <v>251</v>
      </c>
      <c r="R41" s="66">
        <f t="shared" si="0"/>
        <v>42605.569896238427</v>
      </c>
      <c r="S41" s="53" t="s">
        <v>431</v>
      </c>
      <c r="T41" s="66">
        <f t="shared" ca="1" si="1"/>
        <v>42709.569896238427</v>
      </c>
      <c r="U41" s="53" t="s">
        <v>432</v>
      </c>
      <c r="W41" t="s">
        <v>245</v>
      </c>
      <c r="X41" t="s">
        <v>1382</v>
      </c>
      <c r="Y41" t="s">
        <v>987</v>
      </c>
      <c r="Z41" s="56">
        <v>2324129689735130</v>
      </c>
      <c r="AA41" s="53" t="s">
        <v>430</v>
      </c>
      <c r="AB41">
        <v>1511</v>
      </c>
      <c r="AC41" t="s">
        <v>249</v>
      </c>
      <c r="AD41">
        <f t="shared" ca="1" si="2"/>
        <v>72</v>
      </c>
      <c r="AE41" t="s">
        <v>253</v>
      </c>
      <c r="AG41" t="s">
        <v>245</v>
      </c>
      <c r="AH41" t="s">
        <v>1486</v>
      </c>
      <c r="AI41" t="s">
        <v>865</v>
      </c>
      <c r="AJ41">
        <v>1511</v>
      </c>
      <c r="AK41" t="s">
        <v>249</v>
      </c>
      <c r="AL41">
        <v>1511</v>
      </c>
      <c r="AM41" t="s">
        <v>253</v>
      </c>
    </row>
    <row r="42" spans="1:39" x14ac:dyDescent="0.25">
      <c r="A42" t="s">
        <v>245</v>
      </c>
      <c r="B42" t="s">
        <v>1381</v>
      </c>
      <c r="C42" t="s">
        <v>865</v>
      </c>
      <c r="D42">
        <v>1521</v>
      </c>
      <c r="E42" t="s">
        <v>251</v>
      </c>
      <c r="F42" s="66">
        <v>42548.49135462963</v>
      </c>
      <c r="G42" s="53" t="s">
        <v>431</v>
      </c>
      <c r="H42" t="s">
        <v>878</v>
      </c>
      <c r="I42" s="53" t="s">
        <v>431</v>
      </c>
      <c r="J42" s="56">
        <v>4424206163266350</v>
      </c>
      <c r="K42" s="53" t="s">
        <v>430</v>
      </c>
      <c r="L42">
        <v>8519</v>
      </c>
      <c r="M42" s="53" t="s">
        <v>251</v>
      </c>
      <c r="N42" s="65" t="s">
        <v>1135</v>
      </c>
      <c r="O42" s="53" t="s">
        <v>430</v>
      </c>
      <c r="P42">
        <f t="shared" ca="1" si="3"/>
        <v>8022</v>
      </c>
      <c r="Q42" t="s">
        <v>251</v>
      </c>
      <c r="R42" s="66">
        <f t="shared" si="0"/>
        <v>42555.49135462963</v>
      </c>
      <c r="S42" s="53" t="s">
        <v>431</v>
      </c>
      <c r="T42" s="66">
        <f t="shared" ca="1" si="1"/>
        <v>42595.49135462963</v>
      </c>
      <c r="U42" s="53" t="s">
        <v>432</v>
      </c>
      <c r="W42" t="s">
        <v>245</v>
      </c>
      <c r="X42" t="s">
        <v>1382</v>
      </c>
      <c r="Y42" t="s">
        <v>987</v>
      </c>
      <c r="Z42" s="56">
        <v>4424206163266350</v>
      </c>
      <c r="AA42" s="53" t="s">
        <v>430</v>
      </c>
      <c r="AB42">
        <v>1521</v>
      </c>
      <c r="AC42" t="s">
        <v>249</v>
      </c>
      <c r="AD42">
        <f t="shared" ca="1" si="2"/>
        <v>95</v>
      </c>
      <c r="AE42" t="s">
        <v>253</v>
      </c>
      <c r="AG42" t="s">
        <v>245</v>
      </c>
      <c r="AH42" t="s">
        <v>1486</v>
      </c>
      <c r="AI42" t="s">
        <v>865</v>
      </c>
      <c r="AJ42">
        <v>1521</v>
      </c>
      <c r="AK42" t="s">
        <v>249</v>
      </c>
      <c r="AL42">
        <v>1521</v>
      </c>
      <c r="AM42" t="s">
        <v>253</v>
      </c>
    </row>
    <row r="43" spans="1:39" x14ac:dyDescent="0.25">
      <c r="A43" t="s">
        <v>245</v>
      </c>
      <c r="B43" t="s">
        <v>1381</v>
      </c>
      <c r="C43" t="s">
        <v>865</v>
      </c>
      <c r="D43">
        <v>1531</v>
      </c>
      <c r="E43" t="s">
        <v>251</v>
      </c>
      <c r="F43" s="66">
        <v>42498.412813020834</v>
      </c>
      <c r="G43" s="53" t="s">
        <v>431</v>
      </c>
      <c r="H43" t="s">
        <v>877</v>
      </c>
      <c r="I43" s="53" t="s">
        <v>431</v>
      </c>
      <c r="J43" s="56">
        <v>4424206985875570</v>
      </c>
      <c r="K43" s="53" t="s">
        <v>430</v>
      </c>
      <c r="L43">
        <v>8510</v>
      </c>
      <c r="M43" s="53" t="s">
        <v>251</v>
      </c>
      <c r="N43" s="65" t="s">
        <v>1135</v>
      </c>
      <c r="O43" s="53" t="s">
        <v>430</v>
      </c>
      <c r="P43">
        <f t="shared" ca="1" si="3"/>
        <v>8121</v>
      </c>
      <c r="Q43" t="s">
        <v>251</v>
      </c>
      <c r="R43" s="66">
        <f t="shared" si="0"/>
        <v>42505.412813020834</v>
      </c>
      <c r="S43" s="53" t="s">
        <v>431</v>
      </c>
      <c r="T43" s="66">
        <f t="shared" ca="1" si="1"/>
        <v>42639.412813020834</v>
      </c>
      <c r="U43" s="53" t="s">
        <v>432</v>
      </c>
      <c r="W43" t="s">
        <v>245</v>
      </c>
      <c r="X43" t="s">
        <v>1382</v>
      </c>
      <c r="Y43" t="s">
        <v>987</v>
      </c>
      <c r="Z43" s="56">
        <v>4424206985875570</v>
      </c>
      <c r="AA43" s="53" t="s">
        <v>430</v>
      </c>
      <c r="AB43">
        <v>1531</v>
      </c>
      <c r="AC43" t="s">
        <v>249</v>
      </c>
      <c r="AD43">
        <f t="shared" ca="1" si="2"/>
        <v>9</v>
      </c>
      <c r="AE43" t="s">
        <v>253</v>
      </c>
      <c r="AG43" t="s">
        <v>245</v>
      </c>
      <c r="AH43" t="s">
        <v>1486</v>
      </c>
      <c r="AI43" t="s">
        <v>865</v>
      </c>
      <c r="AJ43">
        <v>1531</v>
      </c>
      <c r="AK43" t="s">
        <v>249</v>
      </c>
      <c r="AL43">
        <v>1531</v>
      </c>
      <c r="AM43" t="s">
        <v>253</v>
      </c>
    </row>
    <row r="44" spans="1:39" x14ac:dyDescent="0.25">
      <c r="A44" t="s">
        <v>245</v>
      </c>
      <c r="B44" t="s">
        <v>1381</v>
      </c>
      <c r="C44" t="s">
        <v>865</v>
      </c>
      <c r="D44">
        <v>1541</v>
      </c>
      <c r="E44" t="s">
        <v>251</v>
      </c>
      <c r="F44" s="66">
        <v>42448.334271412037</v>
      </c>
      <c r="G44" s="53" t="s">
        <v>431</v>
      </c>
      <c r="H44" t="s">
        <v>876</v>
      </c>
      <c r="I44" s="53" t="s">
        <v>431</v>
      </c>
      <c r="J44" s="56">
        <v>4424207808484790</v>
      </c>
      <c r="K44" s="53" t="s">
        <v>430</v>
      </c>
      <c r="L44">
        <v>8501</v>
      </c>
      <c r="M44" s="53" t="s">
        <v>251</v>
      </c>
      <c r="N44" s="65" t="s">
        <v>1135</v>
      </c>
      <c r="O44" s="53" t="s">
        <v>430</v>
      </c>
      <c r="P44">
        <f t="shared" ca="1" si="3"/>
        <v>8050</v>
      </c>
      <c r="Q44" t="s">
        <v>251</v>
      </c>
      <c r="R44" s="66">
        <f t="shared" si="0"/>
        <v>42455.334271412037</v>
      </c>
      <c r="S44" s="53" t="s">
        <v>431</v>
      </c>
      <c r="T44" s="66">
        <f t="shared" ca="1" si="1"/>
        <v>42629.334271412037</v>
      </c>
      <c r="U44" s="53" t="s">
        <v>432</v>
      </c>
      <c r="W44" t="s">
        <v>245</v>
      </c>
      <c r="X44" t="s">
        <v>1382</v>
      </c>
      <c r="Y44" t="s">
        <v>987</v>
      </c>
      <c r="Z44" s="56">
        <v>4424207808484790</v>
      </c>
      <c r="AA44" s="53" t="s">
        <v>430</v>
      </c>
      <c r="AB44">
        <v>1541</v>
      </c>
      <c r="AC44" t="s">
        <v>249</v>
      </c>
      <c r="AD44">
        <f t="shared" ca="1" si="2"/>
        <v>68</v>
      </c>
      <c r="AE44" t="s">
        <v>253</v>
      </c>
      <c r="AG44" t="s">
        <v>245</v>
      </c>
      <c r="AH44" t="s">
        <v>1486</v>
      </c>
      <c r="AI44" t="s">
        <v>865</v>
      </c>
      <c r="AJ44">
        <v>1111</v>
      </c>
      <c r="AK44" t="s">
        <v>249</v>
      </c>
      <c r="AL44">
        <v>1541</v>
      </c>
      <c r="AM44" t="s">
        <v>253</v>
      </c>
    </row>
    <row r="45" spans="1:39" x14ac:dyDescent="0.25">
      <c r="A45" t="s">
        <v>245</v>
      </c>
      <c r="B45" t="s">
        <v>1381</v>
      </c>
      <c r="C45" t="s">
        <v>865</v>
      </c>
      <c r="D45">
        <v>1551</v>
      </c>
      <c r="E45" t="s">
        <v>251</v>
      </c>
      <c r="F45" s="66">
        <v>42398.255729803241</v>
      </c>
      <c r="G45" s="53" t="s">
        <v>431</v>
      </c>
      <c r="H45" t="s">
        <v>875</v>
      </c>
      <c r="I45" s="53" t="s">
        <v>431</v>
      </c>
      <c r="J45" s="56">
        <v>4424208631094010</v>
      </c>
      <c r="K45" s="53" t="s">
        <v>430</v>
      </c>
      <c r="L45">
        <v>8492</v>
      </c>
      <c r="M45" s="53" t="s">
        <v>251</v>
      </c>
      <c r="N45" s="65" t="s">
        <v>1135</v>
      </c>
      <c r="O45" s="53" t="s">
        <v>430</v>
      </c>
      <c r="P45">
        <f t="shared" ca="1" si="3"/>
        <v>8052</v>
      </c>
      <c r="Q45" t="s">
        <v>251</v>
      </c>
      <c r="R45" s="66">
        <f t="shared" si="0"/>
        <v>42405.255729803241</v>
      </c>
      <c r="S45" s="53" t="s">
        <v>431</v>
      </c>
      <c r="T45" s="66">
        <f t="shared" ca="1" si="1"/>
        <v>42463.255729803241</v>
      </c>
      <c r="U45" s="53" t="s">
        <v>432</v>
      </c>
      <c r="W45" t="s">
        <v>245</v>
      </c>
      <c r="X45" t="s">
        <v>1382</v>
      </c>
      <c r="Y45" t="s">
        <v>987</v>
      </c>
      <c r="Z45" s="56">
        <v>4424208631094010</v>
      </c>
      <c r="AA45" s="53" t="s">
        <v>430</v>
      </c>
      <c r="AB45">
        <v>1551</v>
      </c>
      <c r="AC45" t="s">
        <v>249</v>
      </c>
      <c r="AD45">
        <f t="shared" ca="1" si="2"/>
        <v>50</v>
      </c>
      <c r="AE45" t="s">
        <v>253</v>
      </c>
      <c r="AG45" t="s">
        <v>245</v>
      </c>
      <c r="AH45" t="s">
        <v>1486</v>
      </c>
      <c r="AI45" t="s">
        <v>865</v>
      </c>
      <c r="AJ45">
        <v>1121</v>
      </c>
      <c r="AK45" t="s">
        <v>249</v>
      </c>
      <c r="AL45">
        <v>1551</v>
      </c>
      <c r="AM45" t="s">
        <v>253</v>
      </c>
    </row>
    <row r="46" spans="1:39" x14ac:dyDescent="0.25">
      <c r="A46" t="s">
        <v>245</v>
      </c>
      <c r="B46" t="s">
        <v>1381</v>
      </c>
      <c r="C46" t="s">
        <v>865</v>
      </c>
      <c r="D46">
        <v>1561</v>
      </c>
      <c r="E46" t="s">
        <v>251</v>
      </c>
      <c r="F46" s="66">
        <v>42348.177188194444</v>
      </c>
      <c r="G46" s="53" t="s">
        <v>431</v>
      </c>
      <c r="H46" t="s">
        <v>874</v>
      </c>
      <c r="I46" s="53" t="s">
        <v>431</v>
      </c>
      <c r="J46" s="56">
        <v>4424209453703230</v>
      </c>
      <c r="K46" s="53" t="s">
        <v>430</v>
      </c>
      <c r="L46">
        <v>8483</v>
      </c>
      <c r="M46" s="53" t="s">
        <v>251</v>
      </c>
      <c r="N46" s="65" t="s">
        <v>1135</v>
      </c>
      <c r="O46" s="53" t="s">
        <v>430</v>
      </c>
      <c r="P46">
        <f t="shared" ca="1" si="3"/>
        <v>8105</v>
      </c>
      <c r="Q46" t="s">
        <v>251</v>
      </c>
      <c r="R46" s="66">
        <f t="shared" si="0"/>
        <v>42355.177188194444</v>
      </c>
      <c r="S46" s="53" t="s">
        <v>431</v>
      </c>
      <c r="T46" s="66">
        <f t="shared" ca="1" si="1"/>
        <v>42527.177188194444</v>
      </c>
      <c r="U46" s="53" t="s">
        <v>432</v>
      </c>
      <c r="W46" t="s">
        <v>245</v>
      </c>
      <c r="X46" t="s">
        <v>1382</v>
      </c>
      <c r="Y46" t="s">
        <v>987</v>
      </c>
      <c r="Z46" s="56">
        <v>4424209453703230</v>
      </c>
      <c r="AA46" s="53" t="s">
        <v>430</v>
      </c>
      <c r="AB46">
        <v>1561</v>
      </c>
      <c r="AC46" t="s">
        <v>249</v>
      </c>
      <c r="AD46">
        <f t="shared" ca="1" si="2"/>
        <v>92</v>
      </c>
      <c r="AE46" t="s">
        <v>253</v>
      </c>
      <c r="AG46" t="s">
        <v>245</v>
      </c>
      <c r="AH46" t="s">
        <v>1486</v>
      </c>
      <c r="AI46" t="s">
        <v>865</v>
      </c>
      <c r="AJ46">
        <v>1131</v>
      </c>
      <c r="AK46" t="s">
        <v>249</v>
      </c>
      <c r="AL46">
        <v>1561</v>
      </c>
      <c r="AM46" t="s">
        <v>253</v>
      </c>
    </row>
    <row r="47" spans="1:39" x14ac:dyDescent="0.25">
      <c r="A47" t="s">
        <v>245</v>
      </c>
      <c r="B47" t="s">
        <v>1381</v>
      </c>
      <c r="C47" t="s">
        <v>865</v>
      </c>
      <c r="D47">
        <v>1571</v>
      </c>
      <c r="E47" t="s">
        <v>251</v>
      </c>
      <c r="F47" s="66">
        <v>42298.098646585648</v>
      </c>
      <c r="G47" s="53" t="s">
        <v>431</v>
      </c>
      <c r="H47" t="s">
        <v>873</v>
      </c>
      <c r="I47" s="53" t="s">
        <v>431</v>
      </c>
      <c r="J47" s="56">
        <v>4424210276312450</v>
      </c>
      <c r="K47" s="53" t="s">
        <v>430</v>
      </c>
      <c r="L47">
        <v>8474</v>
      </c>
      <c r="M47" s="53" t="s">
        <v>251</v>
      </c>
      <c r="N47" s="65" t="s">
        <v>1135</v>
      </c>
      <c r="O47" s="53" t="s">
        <v>430</v>
      </c>
      <c r="P47">
        <f t="shared" ca="1" si="3"/>
        <v>8150</v>
      </c>
      <c r="Q47" t="s">
        <v>251</v>
      </c>
      <c r="R47" s="66">
        <f t="shared" si="0"/>
        <v>42305.098646585648</v>
      </c>
      <c r="S47" s="53" t="s">
        <v>431</v>
      </c>
      <c r="T47" s="66">
        <f t="shared" ca="1" si="1"/>
        <v>42478.098646585648</v>
      </c>
      <c r="U47" s="53" t="s">
        <v>432</v>
      </c>
      <c r="W47" t="s">
        <v>245</v>
      </c>
      <c r="X47" t="s">
        <v>1382</v>
      </c>
      <c r="Y47" t="s">
        <v>987</v>
      </c>
      <c r="Z47" s="56">
        <v>4424210276312450</v>
      </c>
      <c r="AA47" s="53" t="s">
        <v>430</v>
      </c>
      <c r="AB47">
        <v>1571</v>
      </c>
      <c r="AC47" t="s">
        <v>249</v>
      </c>
      <c r="AD47">
        <f t="shared" ca="1" si="2"/>
        <v>90</v>
      </c>
      <c r="AE47" t="s">
        <v>253</v>
      </c>
      <c r="AG47" t="s">
        <v>245</v>
      </c>
      <c r="AH47" t="s">
        <v>1486</v>
      </c>
      <c r="AI47" t="s">
        <v>865</v>
      </c>
      <c r="AJ47">
        <v>1141</v>
      </c>
      <c r="AK47" t="s">
        <v>249</v>
      </c>
      <c r="AL47">
        <v>1571</v>
      </c>
      <c r="AM47" t="s">
        <v>253</v>
      </c>
    </row>
    <row r="48" spans="1:39" x14ac:dyDescent="0.25">
      <c r="A48" t="s">
        <v>245</v>
      </c>
      <c r="B48" t="s">
        <v>1381</v>
      </c>
      <c r="C48" t="s">
        <v>865</v>
      </c>
      <c r="D48">
        <v>1581</v>
      </c>
      <c r="E48" t="s">
        <v>251</v>
      </c>
      <c r="F48" s="66">
        <v>42248.020104976851</v>
      </c>
      <c r="G48" s="53" t="s">
        <v>431</v>
      </c>
      <c r="H48" t="s">
        <v>872</v>
      </c>
      <c r="I48" s="53" t="s">
        <v>431</v>
      </c>
      <c r="J48" s="56">
        <v>4424211098921670</v>
      </c>
      <c r="K48" s="53" t="s">
        <v>430</v>
      </c>
      <c r="L48">
        <v>8465</v>
      </c>
      <c r="M48" s="53" t="s">
        <v>251</v>
      </c>
      <c r="N48" s="65" t="s">
        <v>1135</v>
      </c>
      <c r="O48" s="53" t="s">
        <v>430</v>
      </c>
      <c r="P48">
        <f t="shared" ca="1" si="3"/>
        <v>8123</v>
      </c>
      <c r="Q48" t="s">
        <v>251</v>
      </c>
      <c r="R48" s="66">
        <f t="shared" si="0"/>
        <v>42255.020104976851</v>
      </c>
      <c r="S48" s="53" t="s">
        <v>431</v>
      </c>
      <c r="T48" s="66">
        <f t="shared" ca="1" si="1"/>
        <v>42262.020104976851</v>
      </c>
      <c r="U48" s="53" t="s">
        <v>432</v>
      </c>
      <c r="W48" t="s">
        <v>245</v>
      </c>
      <c r="X48" t="s">
        <v>1382</v>
      </c>
      <c r="Y48" t="s">
        <v>987</v>
      </c>
      <c r="Z48" s="56">
        <v>4424211098921670</v>
      </c>
      <c r="AA48" s="53" t="s">
        <v>430</v>
      </c>
      <c r="AB48">
        <v>1581</v>
      </c>
      <c r="AC48" t="s">
        <v>249</v>
      </c>
      <c r="AD48">
        <f t="shared" ca="1" si="2"/>
        <v>34</v>
      </c>
      <c r="AE48" t="s">
        <v>253</v>
      </c>
      <c r="AG48" t="s">
        <v>245</v>
      </c>
      <c r="AH48" t="s">
        <v>1486</v>
      </c>
      <c r="AI48" t="s">
        <v>865</v>
      </c>
      <c r="AJ48">
        <v>1151</v>
      </c>
      <c r="AK48" t="s">
        <v>249</v>
      </c>
      <c r="AL48">
        <v>1581</v>
      </c>
      <c r="AM48" t="s">
        <v>253</v>
      </c>
    </row>
    <row r="49" spans="1:39" x14ac:dyDescent="0.25">
      <c r="A49" t="s">
        <v>245</v>
      </c>
      <c r="B49" t="s">
        <v>1381</v>
      </c>
      <c r="C49" t="s">
        <v>865</v>
      </c>
      <c r="D49">
        <v>1591</v>
      </c>
      <c r="E49" t="s">
        <v>251</v>
      </c>
      <c r="F49" s="66">
        <v>42197.941563368055</v>
      </c>
      <c r="G49" s="53" t="s">
        <v>431</v>
      </c>
      <c r="H49" t="s">
        <v>871</v>
      </c>
      <c r="I49" s="53" t="s">
        <v>431</v>
      </c>
      <c r="J49" s="56">
        <v>4424211921530890</v>
      </c>
      <c r="K49" s="53" t="s">
        <v>430</v>
      </c>
      <c r="L49">
        <v>8456</v>
      </c>
      <c r="M49" s="53" t="s">
        <v>251</v>
      </c>
      <c r="N49" s="65" t="s">
        <v>1135</v>
      </c>
      <c r="O49" s="53" t="s">
        <v>430</v>
      </c>
      <c r="P49">
        <f t="shared" ca="1" si="3"/>
        <v>8109</v>
      </c>
      <c r="Q49" t="s">
        <v>251</v>
      </c>
      <c r="R49" s="66">
        <f t="shared" si="0"/>
        <v>42204.941563368055</v>
      </c>
      <c r="S49" s="53" t="s">
        <v>431</v>
      </c>
      <c r="T49" s="66">
        <f t="shared" ca="1" si="1"/>
        <v>42362.941563368055</v>
      </c>
      <c r="U49" s="53" t="s">
        <v>432</v>
      </c>
      <c r="W49" t="s">
        <v>245</v>
      </c>
      <c r="X49" t="s">
        <v>1382</v>
      </c>
      <c r="Y49" t="s">
        <v>987</v>
      </c>
      <c r="Z49" s="56">
        <v>4424211921530890</v>
      </c>
      <c r="AA49" s="53" t="s">
        <v>430</v>
      </c>
      <c r="AB49">
        <v>1591</v>
      </c>
      <c r="AC49" t="s">
        <v>249</v>
      </c>
      <c r="AD49">
        <f t="shared" ca="1" si="2"/>
        <v>67</v>
      </c>
      <c r="AE49" t="s">
        <v>253</v>
      </c>
      <c r="AG49" t="s">
        <v>245</v>
      </c>
      <c r="AH49" t="s">
        <v>1486</v>
      </c>
      <c r="AI49" t="s">
        <v>865</v>
      </c>
      <c r="AJ49">
        <v>1591</v>
      </c>
      <c r="AK49" t="s">
        <v>249</v>
      </c>
      <c r="AL49">
        <v>1591</v>
      </c>
      <c r="AM49" t="s">
        <v>253</v>
      </c>
    </row>
    <row r="50" spans="1:39" x14ac:dyDescent="0.25">
      <c r="A50" t="s">
        <v>245</v>
      </c>
      <c r="B50" t="s">
        <v>1381</v>
      </c>
      <c r="C50" t="s">
        <v>865</v>
      </c>
      <c r="D50">
        <v>1601</v>
      </c>
      <c r="E50" t="s">
        <v>251</v>
      </c>
      <c r="F50" s="66">
        <v>42147.863021759258</v>
      </c>
      <c r="G50" s="53" t="s">
        <v>431</v>
      </c>
      <c r="H50" t="s">
        <v>867</v>
      </c>
      <c r="I50" s="53" t="s">
        <v>431</v>
      </c>
      <c r="J50" s="56">
        <v>2324129623218110</v>
      </c>
      <c r="K50" s="53" t="s">
        <v>430</v>
      </c>
      <c r="L50">
        <v>8447</v>
      </c>
      <c r="M50" s="53" t="s">
        <v>251</v>
      </c>
      <c r="N50" s="65" t="s">
        <v>1135</v>
      </c>
      <c r="O50" s="53" t="s">
        <v>430</v>
      </c>
      <c r="P50">
        <f t="shared" ca="1" si="3"/>
        <v>8025</v>
      </c>
      <c r="Q50" t="s">
        <v>251</v>
      </c>
      <c r="R50" s="66">
        <f t="shared" si="0"/>
        <v>42154.863021759258</v>
      </c>
      <c r="S50" s="53" t="s">
        <v>431</v>
      </c>
      <c r="T50" s="66">
        <f t="shared" ca="1" si="1"/>
        <v>42256.863021759258</v>
      </c>
      <c r="U50" s="53" t="s">
        <v>432</v>
      </c>
      <c r="W50" t="s">
        <v>245</v>
      </c>
      <c r="X50" t="s">
        <v>1382</v>
      </c>
      <c r="Y50" t="s">
        <v>987</v>
      </c>
      <c r="Z50" s="56">
        <v>2324129623218110</v>
      </c>
      <c r="AA50" s="53" t="s">
        <v>430</v>
      </c>
      <c r="AB50">
        <v>1601</v>
      </c>
      <c r="AC50" t="s">
        <v>249</v>
      </c>
      <c r="AD50">
        <f t="shared" ca="1" si="2"/>
        <v>4</v>
      </c>
      <c r="AE50" t="s">
        <v>253</v>
      </c>
      <c r="AG50" t="s">
        <v>245</v>
      </c>
      <c r="AH50" t="s">
        <v>1486</v>
      </c>
      <c r="AI50" t="s">
        <v>865</v>
      </c>
      <c r="AJ50">
        <v>1601</v>
      </c>
      <c r="AK50" t="s">
        <v>249</v>
      </c>
      <c r="AL50">
        <v>1601</v>
      </c>
      <c r="AM50" t="s">
        <v>253</v>
      </c>
    </row>
    <row r="51" spans="1:39" x14ac:dyDescent="0.25">
      <c r="A51" t="s">
        <v>245</v>
      </c>
      <c r="B51" t="s">
        <v>1381</v>
      </c>
      <c r="C51" t="s">
        <v>865</v>
      </c>
      <c r="D51">
        <v>1611</v>
      </c>
      <c r="E51" t="s">
        <v>251</v>
      </c>
      <c r="F51" s="66">
        <v>42097.784480150462</v>
      </c>
      <c r="G51" s="53" t="s">
        <v>431</v>
      </c>
      <c r="H51" t="s">
        <v>868</v>
      </c>
      <c r="I51" s="53" t="s">
        <v>431</v>
      </c>
      <c r="J51" s="56">
        <v>2324129615827330</v>
      </c>
      <c r="K51" s="53" t="s">
        <v>430</v>
      </c>
      <c r="L51">
        <v>8438</v>
      </c>
      <c r="M51" s="53" t="s">
        <v>251</v>
      </c>
      <c r="N51" s="65" t="s">
        <v>1135</v>
      </c>
      <c r="O51" s="53" t="s">
        <v>430</v>
      </c>
      <c r="P51">
        <f t="shared" ca="1" si="3"/>
        <v>8012</v>
      </c>
      <c r="Q51" t="s">
        <v>251</v>
      </c>
      <c r="R51" s="66">
        <f t="shared" si="0"/>
        <v>42104.784480150462</v>
      </c>
      <c r="S51" s="53" t="s">
        <v>431</v>
      </c>
      <c r="T51" s="66">
        <f t="shared" ca="1" si="1"/>
        <v>42151.784480150462</v>
      </c>
      <c r="U51" s="53" t="s">
        <v>432</v>
      </c>
      <c r="W51" t="s">
        <v>245</v>
      </c>
      <c r="X51" t="s">
        <v>1382</v>
      </c>
      <c r="Y51" t="s">
        <v>987</v>
      </c>
      <c r="Z51" s="56">
        <v>2324129615827330</v>
      </c>
      <c r="AA51" s="53" t="s">
        <v>430</v>
      </c>
      <c r="AB51">
        <v>1611</v>
      </c>
      <c r="AC51" t="s">
        <v>249</v>
      </c>
      <c r="AD51">
        <f t="shared" ca="1" si="2"/>
        <v>19</v>
      </c>
      <c r="AE51" t="s">
        <v>253</v>
      </c>
      <c r="AG51" t="s">
        <v>245</v>
      </c>
      <c r="AH51" t="s">
        <v>1486</v>
      </c>
      <c r="AI51" t="s">
        <v>865</v>
      </c>
      <c r="AJ51">
        <v>1611</v>
      </c>
      <c r="AK51" t="s">
        <v>249</v>
      </c>
      <c r="AL51">
        <v>1611</v>
      </c>
      <c r="AM51" t="s">
        <v>253</v>
      </c>
    </row>
    <row r="52" spans="1:39" x14ac:dyDescent="0.25">
      <c r="A52" t="s">
        <v>245</v>
      </c>
      <c r="B52" t="s">
        <v>1381</v>
      </c>
      <c r="C52" t="s">
        <v>865</v>
      </c>
      <c r="D52">
        <v>1621</v>
      </c>
      <c r="E52" t="s">
        <v>251</v>
      </c>
      <c r="F52" s="66">
        <v>42047.705938541665</v>
      </c>
      <c r="G52" s="53" t="s">
        <v>431</v>
      </c>
      <c r="H52" t="s">
        <v>869</v>
      </c>
      <c r="I52" s="53" t="s">
        <v>431</v>
      </c>
      <c r="J52" s="56">
        <v>2324129608436550</v>
      </c>
      <c r="K52" s="53" t="s">
        <v>430</v>
      </c>
      <c r="L52">
        <v>8429</v>
      </c>
      <c r="M52" s="53" t="s">
        <v>251</v>
      </c>
      <c r="N52" s="65" t="s">
        <v>1135</v>
      </c>
      <c r="O52" s="53" t="s">
        <v>430</v>
      </c>
      <c r="P52">
        <f t="shared" ca="1" si="3"/>
        <v>8127</v>
      </c>
      <c r="Q52" t="s">
        <v>251</v>
      </c>
      <c r="R52" s="66">
        <f t="shared" si="0"/>
        <v>42054.705938541665</v>
      </c>
      <c r="S52" s="53" t="s">
        <v>431</v>
      </c>
      <c r="T52" s="66">
        <f t="shared" ca="1" si="1"/>
        <v>42232.705938541665</v>
      </c>
      <c r="U52" s="53" t="s">
        <v>432</v>
      </c>
      <c r="W52" t="s">
        <v>245</v>
      </c>
      <c r="X52" t="s">
        <v>1382</v>
      </c>
      <c r="Y52" t="s">
        <v>987</v>
      </c>
      <c r="Z52" s="56">
        <v>2324129608436550</v>
      </c>
      <c r="AA52" s="53" t="s">
        <v>430</v>
      </c>
      <c r="AB52">
        <v>1621</v>
      </c>
      <c r="AC52" t="s">
        <v>249</v>
      </c>
      <c r="AD52">
        <f t="shared" ca="1" si="2"/>
        <v>100</v>
      </c>
      <c r="AE52" t="s">
        <v>253</v>
      </c>
      <c r="AG52" t="s">
        <v>245</v>
      </c>
      <c r="AH52" t="s">
        <v>1486</v>
      </c>
      <c r="AI52" t="s">
        <v>865</v>
      </c>
      <c r="AJ52">
        <v>1621</v>
      </c>
      <c r="AK52" t="s">
        <v>249</v>
      </c>
      <c r="AL52">
        <v>1621</v>
      </c>
      <c r="AM52" t="s">
        <v>253</v>
      </c>
    </row>
    <row r="53" spans="1:39" x14ac:dyDescent="0.25">
      <c r="A53" t="s">
        <v>245</v>
      </c>
      <c r="B53" t="s">
        <v>1381</v>
      </c>
      <c r="C53" t="s">
        <v>865</v>
      </c>
      <c r="D53">
        <v>1631</v>
      </c>
      <c r="E53" t="s">
        <v>251</v>
      </c>
      <c r="F53" s="66">
        <v>41997.627396932869</v>
      </c>
      <c r="G53" s="53" t="s">
        <v>431</v>
      </c>
      <c r="H53" t="s">
        <v>870</v>
      </c>
      <c r="I53" s="53" t="s">
        <v>431</v>
      </c>
      <c r="J53" s="56">
        <v>2324129601045770</v>
      </c>
      <c r="K53" s="53" t="s">
        <v>430</v>
      </c>
      <c r="L53">
        <v>8420</v>
      </c>
      <c r="M53" s="53" t="s">
        <v>251</v>
      </c>
      <c r="N53" s="65" t="s">
        <v>1135</v>
      </c>
      <c r="O53" s="53" t="s">
        <v>430</v>
      </c>
      <c r="P53">
        <f t="shared" ca="1" si="3"/>
        <v>8040</v>
      </c>
      <c r="Q53" t="s">
        <v>251</v>
      </c>
      <c r="R53" s="66">
        <f t="shared" si="0"/>
        <v>42004.627396932869</v>
      </c>
      <c r="S53" s="53" t="s">
        <v>431</v>
      </c>
      <c r="T53" s="66">
        <f t="shared" ca="1" si="1"/>
        <v>42163.627396932869</v>
      </c>
      <c r="U53" s="53" t="s">
        <v>432</v>
      </c>
      <c r="W53" t="s">
        <v>245</v>
      </c>
      <c r="X53" t="s">
        <v>1382</v>
      </c>
      <c r="Y53" t="s">
        <v>987</v>
      </c>
      <c r="Z53" s="56">
        <v>2324129601045770</v>
      </c>
      <c r="AA53" s="53" t="s">
        <v>430</v>
      </c>
      <c r="AB53">
        <v>1631</v>
      </c>
      <c r="AC53" t="s">
        <v>249</v>
      </c>
      <c r="AD53">
        <f t="shared" ca="1" si="2"/>
        <v>45</v>
      </c>
      <c r="AE53" t="s">
        <v>253</v>
      </c>
      <c r="AG53" t="s">
        <v>245</v>
      </c>
      <c r="AH53" t="s">
        <v>1486</v>
      </c>
      <c r="AI53" t="s">
        <v>865</v>
      </c>
      <c r="AJ53">
        <v>1631</v>
      </c>
      <c r="AK53" t="s">
        <v>249</v>
      </c>
      <c r="AL53">
        <v>1631</v>
      </c>
      <c r="AM53" t="s">
        <v>253</v>
      </c>
    </row>
    <row r="54" spans="1:39" x14ac:dyDescent="0.25">
      <c r="A54" t="s">
        <v>245</v>
      </c>
      <c r="B54" t="s">
        <v>1381</v>
      </c>
      <c r="C54" t="s">
        <v>865</v>
      </c>
      <c r="D54">
        <v>1641</v>
      </c>
      <c r="E54" t="s">
        <v>251</v>
      </c>
      <c r="F54" s="66">
        <v>41947.548855324072</v>
      </c>
      <c r="G54" s="53" t="s">
        <v>431</v>
      </c>
      <c r="H54" t="s">
        <v>913</v>
      </c>
      <c r="I54" s="53" t="s">
        <v>431</v>
      </c>
      <c r="J54" s="56">
        <v>2324129593654990</v>
      </c>
      <c r="K54" s="53" t="s">
        <v>430</v>
      </c>
      <c r="L54">
        <v>8411</v>
      </c>
      <c r="M54" s="53" t="s">
        <v>251</v>
      </c>
      <c r="N54" s="65" t="s">
        <v>1135</v>
      </c>
      <c r="O54" s="53" t="s">
        <v>430</v>
      </c>
      <c r="P54">
        <f t="shared" ca="1" si="3"/>
        <v>8143</v>
      </c>
      <c r="Q54" t="s">
        <v>251</v>
      </c>
      <c r="R54" s="66">
        <f t="shared" si="0"/>
        <v>41954.548855324072</v>
      </c>
      <c r="S54" s="53" t="s">
        <v>431</v>
      </c>
      <c r="T54" s="66">
        <f t="shared" ca="1" si="1"/>
        <v>42031.548855324072</v>
      </c>
      <c r="U54" s="53" t="s">
        <v>432</v>
      </c>
      <c r="W54" t="s">
        <v>245</v>
      </c>
      <c r="X54" t="s">
        <v>1382</v>
      </c>
      <c r="Y54" t="s">
        <v>987</v>
      </c>
      <c r="Z54" s="56">
        <v>2324129593654990</v>
      </c>
      <c r="AA54" s="53" t="s">
        <v>430</v>
      </c>
      <c r="AB54">
        <v>1641</v>
      </c>
      <c r="AC54" t="s">
        <v>249</v>
      </c>
      <c r="AD54">
        <f t="shared" ca="1" si="2"/>
        <v>5</v>
      </c>
      <c r="AE54" t="s">
        <v>253</v>
      </c>
      <c r="AG54" t="s">
        <v>245</v>
      </c>
      <c r="AH54" t="s">
        <v>1486</v>
      </c>
      <c r="AI54" t="s">
        <v>865</v>
      </c>
      <c r="AJ54">
        <v>1641</v>
      </c>
      <c r="AK54" t="s">
        <v>249</v>
      </c>
      <c r="AL54">
        <v>1641</v>
      </c>
      <c r="AM54" t="s">
        <v>253</v>
      </c>
    </row>
    <row r="55" spans="1:39" x14ac:dyDescent="0.25">
      <c r="A55" t="s">
        <v>245</v>
      </c>
      <c r="B55" t="s">
        <v>1381</v>
      </c>
      <c r="C55" t="s">
        <v>865</v>
      </c>
      <c r="D55">
        <v>1651</v>
      </c>
      <c r="E55" t="s">
        <v>251</v>
      </c>
      <c r="F55" s="66">
        <v>41897.470313715276</v>
      </c>
      <c r="G55" s="53" t="s">
        <v>431</v>
      </c>
      <c r="H55" t="s">
        <v>912</v>
      </c>
      <c r="I55" s="53" t="s">
        <v>431</v>
      </c>
      <c r="J55" s="56">
        <v>2324129586264210</v>
      </c>
      <c r="K55" s="53" t="s">
        <v>430</v>
      </c>
      <c r="L55">
        <v>8402</v>
      </c>
      <c r="M55" s="53" t="s">
        <v>251</v>
      </c>
      <c r="N55" s="65" t="s">
        <v>1135</v>
      </c>
      <c r="O55" s="53" t="s">
        <v>430</v>
      </c>
      <c r="P55">
        <f t="shared" ca="1" si="3"/>
        <v>8093</v>
      </c>
      <c r="Q55" t="s">
        <v>251</v>
      </c>
      <c r="R55" s="66">
        <f t="shared" si="0"/>
        <v>41904.470313715276</v>
      </c>
      <c r="S55" s="53" t="s">
        <v>431</v>
      </c>
      <c r="T55" s="66">
        <f t="shared" ca="1" si="1"/>
        <v>41930.470313715276</v>
      </c>
      <c r="U55" s="53" t="s">
        <v>432</v>
      </c>
      <c r="W55" t="s">
        <v>245</v>
      </c>
      <c r="X55" t="s">
        <v>1382</v>
      </c>
      <c r="Y55" t="s">
        <v>987</v>
      </c>
      <c r="Z55" s="56">
        <v>2324129586264210</v>
      </c>
      <c r="AA55" s="53" t="s">
        <v>430</v>
      </c>
      <c r="AB55">
        <v>1651</v>
      </c>
      <c r="AC55" t="s">
        <v>249</v>
      </c>
      <c r="AD55">
        <f t="shared" ca="1" si="2"/>
        <v>37</v>
      </c>
      <c r="AE55" t="s">
        <v>253</v>
      </c>
      <c r="AG55" t="s">
        <v>245</v>
      </c>
      <c r="AH55" t="s">
        <v>1486</v>
      </c>
      <c r="AI55" t="s">
        <v>865</v>
      </c>
      <c r="AJ55">
        <v>1651</v>
      </c>
      <c r="AK55" t="s">
        <v>249</v>
      </c>
      <c r="AL55">
        <v>1651</v>
      </c>
      <c r="AM55" t="s">
        <v>253</v>
      </c>
    </row>
    <row r="56" spans="1:39" x14ac:dyDescent="0.25">
      <c r="A56" t="s">
        <v>245</v>
      </c>
      <c r="B56" t="s">
        <v>1381</v>
      </c>
      <c r="C56" t="s">
        <v>865</v>
      </c>
      <c r="D56">
        <v>1661</v>
      </c>
      <c r="E56" t="s">
        <v>251</v>
      </c>
      <c r="F56" s="66">
        <v>41847.391772106479</v>
      </c>
      <c r="G56" s="53" t="s">
        <v>431</v>
      </c>
      <c r="H56" t="s">
        <v>911</v>
      </c>
      <c r="I56" s="53" t="s">
        <v>431</v>
      </c>
      <c r="J56" s="56">
        <v>2324129578873430</v>
      </c>
      <c r="K56" s="53" t="s">
        <v>430</v>
      </c>
      <c r="L56">
        <v>8393</v>
      </c>
      <c r="M56" s="53" t="s">
        <v>251</v>
      </c>
      <c r="N56" s="65" t="s">
        <v>1135</v>
      </c>
      <c r="O56" s="53" t="s">
        <v>430</v>
      </c>
      <c r="P56">
        <f t="shared" ca="1" si="3"/>
        <v>8133</v>
      </c>
      <c r="Q56" t="s">
        <v>251</v>
      </c>
      <c r="R56" s="66">
        <f t="shared" si="0"/>
        <v>41854.391772106479</v>
      </c>
      <c r="S56" s="53" t="s">
        <v>431</v>
      </c>
      <c r="T56" s="66">
        <f t="shared" ca="1" si="1"/>
        <v>42011.391772106479</v>
      </c>
      <c r="U56" s="53" t="s">
        <v>432</v>
      </c>
      <c r="W56" t="s">
        <v>245</v>
      </c>
      <c r="X56" t="s">
        <v>1382</v>
      </c>
      <c r="Y56" t="s">
        <v>987</v>
      </c>
      <c r="Z56" s="56">
        <v>2324129578873430</v>
      </c>
      <c r="AA56" s="53" t="s">
        <v>430</v>
      </c>
      <c r="AB56">
        <v>1661</v>
      </c>
      <c r="AC56" t="s">
        <v>249</v>
      </c>
      <c r="AD56">
        <f t="shared" ca="1" si="2"/>
        <v>10</v>
      </c>
      <c r="AE56" t="s">
        <v>253</v>
      </c>
      <c r="AG56" t="s">
        <v>245</v>
      </c>
      <c r="AH56" t="s">
        <v>1486</v>
      </c>
      <c r="AI56" t="s">
        <v>865</v>
      </c>
      <c r="AJ56">
        <v>1661</v>
      </c>
      <c r="AK56" t="s">
        <v>249</v>
      </c>
      <c r="AL56">
        <v>1661</v>
      </c>
      <c r="AM56" t="s">
        <v>253</v>
      </c>
    </row>
    <row r="57" spans="1:39" x14ac:dyDescent="0.25">
      <c r="A57" t="s">
        <v>245</v>
      </c>
      <c r="B57" t="s">
        <v>1381</v>
      </c>
      <c r="C57" t="s">
        <v>865</v>
      </c>
      <c r="D57">
        <v>1671</v>
      </c>
      <c r="E57" t="s">
        <v>251</v>
      </c>
      <c r="F57" s="66">
        <v>41797.313230497683</v>
      </c>
      <c r="G57" s="53" t="s">
        <v>431</v>
      </c>
      <c r="H57" t="s">
        <v>910</v>
      </c>
      <c r="I57" s="53" t="s">
        <v>431</v>
      </c>
      <c r="J57" s="56">
        <v>2324129571482650</v>
      </c>
      <c r="K57" s="53" t="s">
        <v>430</v>
      </c>
      <c r="L57">
        <v>8384</v>
      </c>
      <c r="M57" s="53" t="s">
        <v>251</v>
      </c>
      <c r="N57" s="65" t="s">
        <v>1135</v>
      </c>
      <c r="O57" s="53" t="s">
        <v>430</v>
      </c>
      <c r="P57">
        <f t="shared" ca="1" si="3"/>
        <v>8093</v>
      </c>
      <c r="Q57" t="s">
        <v>251</v>
      </c>
      <c r="R57" s="66">
        <f t="shared" si="0"/>
        <v>41804.313230497683</v>
      </c>
      <c r="S57" s="53" t="s">
        <v>431</v>
      </c>
      <c r="T57" s="66">
        <f t="shared" ca="1" si="1"/>
        <v>41876.313230497683</v>
      </c>
      <c r="U57" s="53" t="s">
        <v>432</v>
      </c>
      <c r="W57" t="s">
        <v>245</v>
      </c>
      <c r="X57" t="s">
        <v>1382</v>
      </c>
      <c r="Y57" t="s">
        <v>987</v>
      </c>
      <c r="Z57" s="56">
        <v>2324129571482650</v>
      </c>
      <c r="AA57" s="53" t="s">
        <v>430</v>
      </c>
      <c r="AB57">
        <v>1671</v>
      </c>
      <c r="AC57" t="s">
        <v>249</v>
      </c>
      <c r="AD57">
        <f t="shared" ca="1" si="2"/>
        <v>88</v>
      </c>
      <c r="AE57" t="s">
        <v>253</v>
      </c>
      <c r="AG57" t="s">
        <v>245</v>
      </c>
      <c r="AH57" t="s">
        <v>1486</v>
      </c>
      <c r="AI57" t="s">
        <v>865</v>
      </c>
      <c r="AJ57">
        <v>1671</v>
      </c>
      <c r="AK57" t="s">
        <v>249</v>
      </c>
      <c r="AL57">
        <v>1671</v>
      </c>
      <c r="AM57" t="s">
        <v>253</v>
      </c>
    </row>
    <row r="58" spans="1:39" x14ac:dyDescent="0.25">
      <c r="A58" t="s">
        <v>245</v>
      </c>
      <c r="B58" t="s">
        <v>1381</v>
      </c>
      <c r="C58" t="s">
        <v>865</v>
      </c>
      <c r="D58">
        <v>1681</v>
      </c>
      <c r="E58" t="s">
        <v>251</v>
      </c>
      <c r="F58" s="66">
        <v>41747.234688888886</v>
      </c>
      <c r="G58" s="53" t="s">
        <v>431</v>
      </c>
      <c r="H58" t="s">
        <v>909</v>
      </c>
      <c r="I58" s="53" t="s">
        <v>431</v>
      </c>
      <c r="J58" s="56">
        <v>2324129564091870</v>
      </c>
      <c r="K58" s="53" t="s">
        <v>430</v>
      </c>
      <c r="L58">
        <v>8375</v>
      </c>
      <c r="M58" s="53" t="s">
        <v>251</v>
      </c>
      <c r="N58" s="65" t="s">
        <v>1135</v>
      </c>
      <c r="O58" s="53" t="s">
        <v>430</v>
      </c>
      <c r="P58">
        <f t="shared" ca="1" si="3"/>
        <v>8091</v>
      </c>
      <c r="Q58" t="s">
        <v>251</v>
      </c>
      <c r="R58" s="66">
        <f t="shared" si="0"/>
        <v>41754.234688888886</v>
      </c>
      <c r="S58" s="53" t="s">
        <v>431</v>
      </c>
      <c r="T58" s="66">
        <f t="shared" ca="1" si="1"/>
        <v>41912.234688888886</v>
      </c>
      <c r="U58" s="53" t="s">
        <v>432</v>
      </c>
      <c r="W58" t="s">
        <v>245</v>
      </c>
      <c r="X58" t="s">
        <v>1382</v>
      </c>
      <c r="Y58" t="s">
        <v>987</v>
      </c>
      <c r="Z58" s="56">
        <v>2324129564091870</v>
      </c>
      <c r="AA58" s="53" t="s">
        <v>430</v>
      </c>
      <c r="AB58">
        <v>1681</v>
      </c>
      <c r="AC58" t="s">
        <v>249</v>
      </c>
      <c r="AD58">
        <f t="shared" ca="1" si="2"/>
        <v>48</v>
      </c>
      <c r="AE58" t="s">
        <v>253</v>
      </c>
      <c r="AG58" t="s">
        <v>245</v>
      </c>
      <c r="AH58" t="s">
        <v>1486</v>
      </c>
      <c r="AI58" t="s">
        <v>865</v>
      </c>
      <c r="AJ58">
        <v>1681</v>
      </c>
      <c r="AK58" t="s">
        <v>249</v>
      </c>
      <c r="AL58">
        <v>1681</v>
      </c>
      <c r="AM58" t="s">
        <v>253</v>
      </c>
    </row>
    <row r="59" spans="1:39" x14ac:dyDescent="0.25">
      <c r="A59" t="s">
        <v>245</v>
      </c>
      <c r="B59" t="s">
        <v>1381</v>
      </c>
      <c r="C59" t="s">
        <v>865</v>
      </c>
      <c r="D59">
        <v>1691</v>
      </c>
      <c r="E59" t="s">
        <v>251</v>
      </c>
      <c r="F59" s="66">
        <v>41697.156147280089</v>
      </c>
      <c r="G59" s="53" t="s">
        <v>431</v>
      </c>
      <c r="H59" t="s">
        <v>866</v>
      </c>
      <c r="I59" s="53" t="s">
        <v>431</v>
      </c>
      <c r="J59" s="56">
        <v>2324129556701090</v>
      </c>
      <c r="K59" s="53" t="s">
        <v>430</v>
      </c>
      <c r="L59">
        <v>8366</v>
      </c>
      <c r="M59" s="53" t="s">
        <v>251</v>
      </c>
      <c r="N59" s="65" t="s">
        <v>1135</v>
      </c>
      <c r="O59" s="53" t="s">
        <v>430</v>
      </c>
      <c r="P59">
        <f t="shared" ca="1" si="3"/>
        <v>8033</v>
      </c>
      <c r="Q59" t="s">
        <v>251</v>
      </c>
      <c r="R59" s="66">
        <f t="shared" si="0"/>
        <v>41704.156147280089</v>
      </c>
      <c r="S59" s="53" t="s">
        <v>431</v>
      </c>
      <c r="T59" s="66">
        <f t="shared" ca="1" si="1"/>
        <v>41805.156147280089</v>
      </c>
      <c r="U59" s="53" t="s">
        <v>432</v>
      </c>
      <c r="W59" t="s">
        <v>245</v>
      </c>
      <c r="X59" t="s">
        <v>1382</v>
      </c>
      <c r="Y59" t="s">
        <v>987</v>
      </c>
      <c r="Z59" s="56">
        <v>2324129556701090</v>
      </c>
      <c r="AA59" s="53" t="s">
        <v>430</v>
      </c>
      <c r="AB59">
        <v>1691</v>
      </c>
      <c r="AC59" t="s">
        <v>249</v>
      </c>
      <c r="AD59">
        <f t="shared" ca="1" si="2"/>
        <v>57</v>
      </c>
      <c r="AE59" t="s">
        <v>253</v>
      </c>
      <c r="AG59" t="s">
        <v>245</v>
      </c>
      <c r="AH59" t="s">
        <v>1486</v>
      </c>
      <c r="AI59" t="s">
        <v>865</v>
      </c>
      <c r="AJ59">
        <v>1691</v>
      </c>
      <c r="AK59" t="s">
        <v>249</v>
      </c>
      <c r="AL59">
        <v>1691</v>
      </c>
      <c r="AM59" t="s">
        <v>253</v>
      </c>
    </row>
    <row r="60" spans="1:39" x14ac:dyDescent="0.25">
      <c r="A60" t="s">
        <v>245</v>
      </c>
      <c r="B60" t="s">
        <v>1381</v>
      </c>
      <c r="C60" t="s">
        <v>865</v>
      </c>
      <c r="D60">
        <v>1701</v>
      </c>
      <c r="E60" t="s">
        <v>251</v>
      </c>
      <c r="F60" s="66">
        <v>41647.077605671293</v>
      </c>
      <c r="G60" s="53" t="s">
        <v>431</v>
      </c>
      <c r="H60" t="s">
        <v>908</v>
      </c>
      <c r="I60" s="53" t="s">
        <v>431</v>
      </c>
      <c r="J60" s="56">
        <v>2324129549310310</v>
      </c>
      <c r="K60" s="53" t="s">
        <v>430</v>
      </c>
      <c r="L60">
        <v>8357</v>
      </c>
      <c r="M60" s="53" t="s">
        <v>251</v>
      </c>
      <c r="N60" s="65" t="s">
        <v>1135</v>
      </c>
      <c r="O60" s="53" t="s">
        <v>430</v>
      </c>
      <c r="P60">
        <f t="shared" ca="1" si="3"/>
        <v>8081</v>
      </c>
      <c r="Q60" t="s">
        <v>251</v>
      </c>
      <c r="R60" s="66">
        <f t="shared" si="0"/>
        <v>41654.077605671293</v>
      </c>
      <c r="S60" s="53" t="s">
        <v>431</v>
      </c>
      <c r="T60" s="66">
        <f t="shared" ca="1" si="1"/>
        <v>41775.077605671293</v>
      </c>
      <c r="U60" s="53" t="s">
        <v>432</v>
      </c>
      <c r="W60" t="s">
        <v>245</v>
      </c>
      <c r="X60" t="s">
        <v>1382</v>
      </c>
      <c r="Y60" t="s">
        <v>987</v>
      </c>
      <c r="Z60" s="56">
        <v>2324129549310310</v>
      </c>
      <c r="AA60" s="53" t="s">
        <v>430</v>
      </c>
      <c r="AB60">
        <v>1701</v>
      </c>
      <c r="AC60" t="s">
        <v>249</v>
      </c>
      <c r="AD60">
        <f t="shared" ca="1" si="2"/>
        <v>63</v>
      </c>
      <c r="AE60" t="s">
        <v>253</v>
      </c>
      <c r="AG60" t="s">
        <v>245</v>
      </c>
      <c r="AH60" t="s">
        <v>1486</v>
      </c>
      <c r="AI60" t="s">
        <v>865</v>
      </c>
      <c r="AJ60">
        <v>1701</v>
      </c>
      <c r="AK60" t="s">
        <v>249</v>
      </c>
      <c r="AL60">
        <v>1701</v>
      </c>
      <c r="AM60" t="s">
        <v>253</v>
      </c>
    </row>
    <row r="61" spans="1:39" x14ac:dyDescent="0.25">
      <c r="A61" t="s">
        <v>245</v>
      </c>
      <c r="B61" t="s">
        <v>1381</v>
      </c>
      <c r="C61" t="s">
        <v>865</v>
      </c>
      <c r="D61">
        <v>1711</v>
      </c>
      <c r="E61" t="s">
        <v>251</v>
      </c>
      <c r="F61" s="66">
        <v>41596.999064062496</v>
      </c>
      <c r="G61" s="53" t="s">
        <v>431</v>
      </c>
      <c r="H61" t="s">
        <v>907</v>
      </c>
      <c r="I61" s="53" t="s">
        <v>431</v>
      </c>
      <c r="J61" s="56">
        <v>4424209453703230</v>
      </c>
      <c r="K61" s="53" t="s">
        <v>430</v>
      </c>
      <c r="L61">
        <v>8348</v>
      </c>
      <c r="M61" s="53" t="s">
        <v>251</v>
      </c>
      <c r="N61" s="65" t="s">
        <v>1135</v>
      </c>
      <c r="O61" s="53" t="s">
        <v>430</v>
      </c>
      <c r="P61">
        <f t="shared" ca="1" si="3"/>
        <v>8017</v>
      </c>
      <c r="Q61" t="s">
        <v>251</v>
      </c>
      <c r="R61" s="66">
        <f t="shared" si="0"/>
        <v>41603.999064062496</v>
      </c>
      <c r="S61" s="53" t="s">
        <v>431</v>
      </c>
      <c r="T61" s="66">
        <f t="shared" ca="1" si="1"/>
        <v>41646.999064062496</v>
      </c>
      <c r="U61" s="53" t="s">
        <v>432</v>
      </c>
      <c r="W61" t="s">
        <v>245</v>
      </c>
      <c r="X61" t="s">
        <v>1382</v>
      </c>
      <c r="Y61" t="s">
        <v>987</v>
      </c>
      <c r="Z61" s="56">
        <v>4424209453703230</v>
      </c>
      <c r="AA61" s="53" t="s">
        <v>430</v>
      </c>
      <c r="AB61">
        <v>1711</v>
      </c>
      <c r="AC61" t="s">
        <v>249</v>
      </c>
      <c r="AD61">
        <f t="shared" ca="1" si="2"/>
        <v>41</v>
      </c>
      <c r="AE61" t="s">
        <v>253</v>
      </c>
      <c r="AG61" t="s">
        <v>245</v>
      </c>
      <c r="AH61" t="s">
        <v>1486</v>
      </c>
      <c r="AI61" t="s">
        <v>865</v>
      </c>
      <c r="AJ61">
        <v>1711</v>
      </c>
      <c r="AK61" t="s">
        <v>249</v>
      </c>
      <c r="AL61">
        <v>1711</v>
      </c>
      <c r="AM61" t="s">
        <v>253</v>
      </c>
    </row>
    <row r="62" spans="1:39" x14ac:dyDescent="0.25">
      <c r="A62" t="s">
        <v>245</v>
      </c>
      <c r="B62" t="s">
        <v>1381</v>
      </c>
      <c r="C62" t="s">
        <v>865</v>
      </c>
      <c r="D62">
        <v>1721</v>
      </c>
      <c r="E62" t="s">
        <v>251</v>
      </c>
      <c r="F62" s="66">
        <v>41546.920522453707</v>
      </c>
      <c r="G62" s="53" t="s">
        <v>431</v>
      </c>
      <c r="H62" t="s">
        <v>897</v>
      </c>
      <c r="I62" s="53" t="s">
        <v>431</v>
      </c>
      <c r="J62" s="56">
        <v>2324129534528750</v>
      </c>
      <c r="K62" s="53" t="s">
        <v>430</v>
      </c>
      <c r="L62">
        <v>8339</v>
      </c>
      <c r="M62" s="53" t="s">
        <v>251</v>
      </c>
      <c r="N62" s="65" t="s">
        <v>1135</v>
      </c>
      <c r="O62" s="53" t="s">
        <v>430</v>
      </c>
      <c r="P62">
        <f t="shared" ca="1" si="3"/>
        <v>8024</v>
      </c>
      <c r="Q62" t="s">
        <v>251</v>
      </c>
      <c r="R62" s="66">
        <f t="shared" si="0"/>
        <v>41553.920522453707</v>
      </c>
      <c r="S62" s="53" t="s">
        <v>431</v>
      </c>
      <c r="T62" s="66">
        <f t="shared" ca="1" si="1"/>
        <v>41578.920522453707</v>
      </c>
      <c r="U62" s="53" t="s">
        <v>432</v>
      </c>
      <c r="W62" t="s">
        <v>245</v>
      </c>
      <c r="X62" t="s">
        <v>1382</v>
      </c>
      <c r="Y62" t="s">
        <v>987</v>
      </c>
      <c r="Z62" s="56">
        <v>2324129534528750</v>
      </c>
      <c r="AA62" s="53" t="s">
        <v>430</v>
      </c>
      <c r="AB62">
        <v>1721</v>
      </c>
      <c r="AC62" t="s">
        <v>249</v>
      </c>
      <c r="AD62">
        <f t="shared" ca="1" si="2"/>
        <v>10</v>
      </c>
      <c r="AE62" t="s">
        <v>253</v>
      </c>
      <c r="AG62" t="s">
        <v>245</v>
      </c>
      <c r="AH62" t="s">
        <v>1486</v>
      </c>
      <c r="AI62" t="s">
        <v>865</v>
      </c>
      <c r="AJ62">
        <v>1721</v>
      </c>
      <c r="AK62" t="s">
        <v>249</v>
      </c>
      <c r="AL62">
        <v>1721</v>
      </c>
      <c r="AM62" t="s">
        <v>253</v>
      </c>
    </row>
    <row r="63" spans="1:39" x14ac:dyDescent="0.25">
      <c r="A63" t="s">
        <v>245</v>
      </c>
      <c r="B63" t="s">
        <v>1381</v>
      </c>
      <c r="C63" t="s">
        <v>865</v>
      </c>
      <c r="D63">
        <v>1731</v>
      </c>
      <c r="E63" t="s">
        <v>251</v>
      </c>
      <c r="F63" s="66">
        <v>41496.841980844911</v>
      </c>
      <c r="G63" s="53" t="s">
        <v>431</v>
      </c>
      <c r="H63" t="s">
        <v>896</v>
      </c>
      <c r="I63" s="53" t="s">
        <v>431</v>
      </c>
      <c r="J63" s="56">
        <v>2324129527137970</v>
      </c>
      <c r="K63" s="53" t="s">
        <v>430</v>
      </c>
      <c r="L63">
        <v>8330</v>
      </c>
      <c r="M63" s="53" t="s">
        <v>251</v>
      </c>
      <c r="N63" s="65" t="s">
        <v>1135</v>
      </c>
      <c r="O63" s="53" t="s">
        <v>430</v>
      </c>
      <c r="P63">
        <f t="shared" ca="1" si="3"/>
        <v>8088</v>
      </c>
      <c r="Q63" t="s">
        <v>251</v>
      </c>
      <c r="R63" s="66">
        <f t="shared" si="0"/>
        <v>41503.841980844911</v>
      </c>
      <c r="S63" s="53" t="s">
        <v>431</v>
      </c>
      <c r="T63" s="66">
        <f t="shared" ca="1" si="1"/>
        <v>41548.841980844911</v>
      </c>
      <c r="U63" s="53" t="s">
        <v>432</v>
      </c>
      <c r="W63" t="s">
        <v>245</v>
      </c>
      <c r="X63" t="s">
        <v>1382</v>
      </c>
      <c r="Y63" t="s">
        <v>987</v>
      </c>
      <c r="Z63" s="56">
        <v>2324129527137970</v>
      </c>
      <c r="AA63" s="53" t="s">
        <v>430</v>
      </c>
      <c r="AB63">
        <v>1731</v>
      </c>
      <c r="AC63" t="s">
        <v>249</v>
      </c>
      <c r="AD63">
        <f t="shared" ca="1" si="2"/>
        <v>83</v>
      </c>
      <c r="AE63" t="s">
        <v>253</v>
      </c>
      <c r="AG63" t="s">
        <v>245</v>
      </c>
      <c r="AH63" t="s">
        <v>1486</v>
      </c>
      <c r="AI63" t="s">
        <v>865</v>
      </c>
      <c r="AJ63">
        <v>1731</v>
      </c>
      <c r="AK63" t="s">
        <v>249</v>
      </c>
      <c r="AL63">
        <v>1731</v>
      </c>
      <c r="AM63" t="s">
        <v>253</v>
      </c>
    </row>
    <row r="64" spans="1:39" x14ac:dyDescent="0.25">
      <c r="A64" t="s">
        <v>245</v>
      </c>
      <c r="B64" t="s">
        <v>1381</v>
      </c>
      <c r="C64" t="s">
        <v>865</v>
      </c>
      <c r="D64">
        <v>1741</v>
      </c>
      <c r="E64" t="s">
        <v>251</v>
      </c>
      <c r="F64" s="66">
        <v>41446.763439236114</v>
      </c>
      <c r="G64" s="53" t="s">
        <v>431</v>
      </c>
      <c r="H64" t="s">
        <v>895</v>
      </c>
      <c r="I64" s="53" t="s">
        <v>431</v>
      </c>
      <c r="J64" s="56">
        <v>2324129519747190</v>
      </c>
      <c r="K64" s="53" t="s">
        <v>430</v>
      </c>
      <c r="L64">
        <v>8321</v>
      </c>
      <c r="M64" s="53" t="s">
        <v>251</v>
      </c>
      <c r="N64" s="65" t="s">
        <v>1135</v>
      </c>
      <c r="O64" s="53" t="s">
        <v>430</v>
      </c>
      <c r="P64">
        <f t="shared" ca="1" si="3"/>
        <v>8081</v>
      </c>
      <c r="Q64" t="s">
        <v>251</v>
      </c>
      <c r="R64" s="66">
        <f t="shared" si="0"/>
        <v>41453.763439236114</v>
      </c>
      <c r="S64" s="53" t="s">
        <v>431</v>
      </c>
      <c r="T64" s="66">
        <f t="shared" ca="1" si="1"/>
        <v>41619.763439236114</v>
      </c>
      <c r="U64" s="53" t="s">
        <v>432</v>
      </c>
      <c r="W64" t="s">
        <v>245</v>
      </c>
      <c r="X64" t="s">
        <v>1382</v>
      </c>
      <c r="Y64" t="s">
        <v>987</v>
      </c>
      <c r="Z64" s="56">
        <v>2324129519747190</v>
      </c>
      <c r="AA64" s="53" t="s">
        <v>430</v>
      </c>
      <c r="AB64">
        <v>1741</v>
      </c>
      <c r="AC64" t="s">
        <v>249</v>
      </c>
      <c r="AD64">
        <f t="shared" ca="1" si="2"/>
        <v>92</v>
      </c>
      <c r="AE64" t="s">
        <v>253</v>
      </c>
      <c r="AG64" t="s">
        <v>245</v>
      </c>
      <c r="AH64" t="s">
        <v>1486</v>
      </c>
      <c r="AI64" t="s">
        <v>865</v>
      </c>
      <c r="AJ64">
        <v>1741</v>
      </c>
      <c r="AK64" t="s">
        <v>249</v>
      </c>
      <c r="AL64">
        <v>1741</v>
      </c>
      <c r="AM64" t="s">
        <v>253</v>
      </c>
    </row>
    <row r="65" spans="1:39" x14ac:dyDescent="0.25">
      <c r="A65" t="s">
        <v>245</v>
      </c>
      <c r="B65" t="s">
        <v>1381</v>
      </c>
      <c r="C65" t="s">
        <v>865</v>
      </c>
      <c r="D65">
        <v>1751</v>
      </c>
      <c r="E65" t="s">
        <v>251</v>
      </c>
      <c r="F65" s="66">
        <v>41396.684897627318</v>
      </c>
      <c r="G65" s="53" t="s">
        <v>431</v>
      </c>
      <c r="H65" t="s">
        <v>894</v>
      </c>
      <c r="I65" s="53" t="s">
        <v>431</v>
      </c>
      <c r="J65" s="56">
        <v>2324129512356410</v>
      </c>
      <c r="K65" s="53" t="s">
        <v>430</v>
      </c>
      <c r="L65">
        <v>8312</v>
      </c>
      <c r="M65" s="53" t="s">
        <v>251</v>
      </c>
      <c r="N65" s="65" t="s">
        <v>1135</v>
      </c>
      <c r="O65" s="53" t="s">
        <v>430</v>
      </c>
      <c r="P65">
        <f t="shared" ca="1" si="3"/>
        <v>8035</v>
      </c>
      <c r="Q65" t="s">
        <v>251</v>
      </c>
      <c r="R65" s="66">
        <f t="shared" si="0"/>
        <v>41403.684897627318</v>
      </c>
      <c r="S65" s="53" t="s">
        <v>431</v>
      </c>
      <c r="T65" s="66">
        <f t="shared" ca="1" si="1"/>
        <v>41561.684897627318</v>
      </c>
      <c r="U65" s="53" t="s">
        <v>432</v>
      </c>
      <c r="W65" t="s">
        <v>245</v>
      </c>
      <c r="X65" t="s">
        <v>1382</v>
      </c>
      <c r="Y65" t="s">
        <v>987</v>
      </c>
      <c r="Z65" s="56">
        <v>2324129512356410</v>
      </c>
      <c r="AA65" s="53" t="s">
        <v>430</v>
      </c>
      <c r="AB65">
        <v>1751</v>
      </c>
      <c r="AC65" t="s">
        <v>249</v>
      </c>
      <c r="AD65">
        <f t="shared" ca="1" si="2"/>
        <v>83</v>
      </c>
      <c r="AE65" t="s">
        <v>253</v>
      </c>
      <c r="AG65" t="s">
        <v>245</v>
      </c>
      <c r="AH65" t="s">
        <v>1486</v>
      </c>
      <c r="AI65" t="s">
        <v>865</v>
      </c>
      <c r="AJ65">
        <v>1751</v>
      </c>
      <c r="AK65" t="s">
        <v>249</v>
      </c>
      <c r="AL65">
        <v>1751</v>
      </c>
      <c r="AM65" t="s">
        <v>253</v>
      </c>
    </row>
    <row r="66" spans="1:39" x14ac:dyDescent="0.25">
      <c r="A66" t="s">
        <v>245</v>
      </c>
      <c r="B66" t="s">
        <v>1381</v>
      </c>
      <c r="C66" t="s">
        <v>865</v>
      </c>
      <c r="D66">
        <v>1761</v>
      </c>
      <c r="E66" t="s">
        <v>251</v>
      </c>
      <c r="F66" s="66">
        <v>41346.606356018521</v>
      </c>
      <c r="G66" s="53" t="s">
        <v>431</v>
      </c>
      <c r="H66" t="s">
        <v>893</v>
      </c>
      <c r="I66" s="53" t="s">
        <v>431</v>
      </c>
      <c r="J66" s="56">
        <v>2324129504965630</v>
      </c>
      <c r="K66" s="53" t="s">
        <v>430</v>
      </c>
      <c r="L66">
        <v>8303</v>
      </c>
      <c r="M66" s="53" t="s">
        <v>251</v>
      </c>
      <c r="N66" s="65" t="s">
        <v>1135</v>
      </c>
      <c r="O66" s="53" t="s">
        <v>430</v>
      </c>
      <c r="P66">
        <f t="shared" ca="1" si="3"/>
        <v>8006</v>
      </c>
      <c r="Q66" t="s">
        <v>251</v>
      </c>
      <c r="R66" s="66">
        <f t="shared" ref="R66:R129" si="4">F66+7</f>
        <v>41353.606356018521</v>
      </c>
      <c r="S66" s="53" t="s">
        <v>431</v>
      </c>
      <c r="T66" s="66">
        <f t="shared" ref="T66:T129" ca="1" si="5">R66+RANDBETWEEN(7,30*6)</f>
        <v>41365.606356018521</v>
      </c>
      <c r="U66" s="53" t="s">
        <v>432</v>
      </c>
      <c r="W66" t="s">
        <v>245</v>
      </c>
      <c r="X66" t="s">
        <v>1382</v>
      </c>
      <c r="Y66" t="s">
        <v>987</v>
      </c>
      <c r="Z66" s="56">
        <v>2324129504965630</v>
      </c>
      <c r="AA66" s="53" t="s">
        <v>430</v>
      </c>
      <c r="AB66">
        <v>1761</v>
      </c>
      <c r="AC66" t="s">
        <v>249</v>
      </c>
      <c r="AD66">
        <f t="shared" ref="AD66:AD129" ca="1" si="6">RANDBETWEEN(0,100)</f>
        <v>46</v>
      </c>
      <c r="AE66" t="s">
        <v>253</v>
      </c>
      <c r="AG66" t="s">
        <v>245</v>
      </c>
      <c r="AH66" t="s">
        <v>1486</v>
      </c>
      <c r="AI66" t="s">
        <v>865</v>
      </c>
      <c r="AJ66">
        <v>1761</v>
      </c>
      <c r="AK66" t="s">
        <v>249</v>
      </c>
      <c r="AL66">
        <v>1761</v>
      </c>
      <c r="AM66" t="s">
        <v>253</v>
      </c>
    </row>
    <row r="67" spans="1:39" x14ac:dyDescent="0.25">
      <c r="A67" t="s">
        <v>245</v>
      </c>
      <c r="B67" t="s">
        <v>1381</v>
      </c>
      <c r="C67" t="s">
        <v>865</v>
      </c>
      <c r="D67">
        <v>1771</v>
      </c>
      <c r="E67" t="s">
        <v>251</v>
      </c>
      <c r="F67" s="66">
        <v>41296.527814409725</v>
      </c>
      <c r="G67" s="53" t="s">
        <v>431</v>
      </c>
      <c r="H67" t="s">
        <v>892</v>
      </c>
      <c r="I67" s="53" t="s">
        <v>431</v>
      </c>
      <c r="J67" s="56">
        <v>2324129497574850</v>
      </c>
      <c r="K67" s="53" t="s">
        <v>430</v>
      </c>
      <c r="L67">
        <v>8294</v>
      </c>
      <c r="M67" s="53" t="s">
        <v>251</v>
      </c>
      <c r="N67" s="65" t="s">
        <v>1135</v>
      </c>
      <c r="O67" s="53" t="s">
        <v>430</v>
      </c>
      <c r="P67">
        <f t="shared" ca="1" si="3"/>
        <v>8045</v>
      </c>
      <c r="Q67" t="s">
        <v>251</v>
      </c>
      <c r="R67" s="66">
        <f t="shared" si="4"/>
        <v>41303.527814409725</v>
      </c>
      <c r="S67" s="53" t="s">
        <v>431</v>
      </c>
      <c r="T67" s="66">
        <f t="shared" ca="1" si="5"/>
        <v>41402.527814409725</v>
      </c>
      <c r="U67" s="53" t="s">
        <v>432</v>
      </c>
      <c r="W67" t="s">
        <v>245</v>
      </c>
      <c r="X67" t="s">
        <v>1382</v>
      </c>
      <c r="Y67" t="s">
        <v>987</v>
      </c>
      <c r="Z67" s="56">
        <v>2324129497574850</v>
      </c>
      <c r="AA67" s="53" t="s">
        <v>430</v>
      </c>
      <c r="AB67">
        <v>1771</v>
      </c>
      <c r="AC67" t="s">
        <v>249</v>
      </c>
      <c r="AD67">
        <f t="shared" ca="1" si="6"/>
        <v>2</v>
      </c>
      <c r="AE67" t="s">
        <v>253</v>
      </c>
      <c r="AG67" t="s">
        <v>245</v>
      </c>
      <c r="AH67" t="s">
        <v>1486</v>
      </c>
      <c r="AI67" t="s">
        <v>865</v>
      </c>
      <c r="AJ67">
        <v>1771</v>
      </c>
      <c r="AK67" t="s">
        <v>249</v>
      </c>
      <c r="AL67">
        <v>1771</v>
      </c>
      <c r="AM67" t="s">
        <v>253</v>
      </c>
    </row>
    <row r="68" spans="1:39" x14ac:dyDescent="0.25">
      <c r="A68" t="s">
        <v>245</v>
      </c>
      <c r="B68" t="s">
        <v>1381</v>
      </c>
      <c r="C68" t="s">
        <v>865</v>
      </c>
      <c r="D68">
        <v>1781</v>
      </c>
      <c r="E68" t="s">
        <v>251</v>
      </c>
      <c r="F68" s="66">
        <v>41246.449272800928</v>
      </c>
      <c r="G68" s="53" t="s">
        <v>431</v>
      </c>
      <c r="H68" t="s">
        <v>891</v>
      </c>
      <c r="I68" s="53" t="s">
        <v>431</v>
      </c>
      <c r="J68" s="56">
        <v>2324129490184070</v>
      </c>
      <c r="K68" s="53" t="s">
        <v>430</v>
      </c>
      <c r="L68">
        <v>8285</v>
      </c>
      <c r="M68" s="53" t="s">
        <v>251</v>
      </c>
      <c r="N68" s="65" t="s">
        <v>1135</v>
      </c>
      <c r="O68" s="53" t="s">
        <v>430</v>
      </c>
      <c r="P68">
        <f t="shared" ca="1" si="3"/>
        <v>8080</v>
      </c>
      <c r="Q68" t="s">
        <v>251</v>
      </c>
      <c r="R68" s="66">
        <f t="shared" si="4"/>
        <v>41253.449272800928</v>
      </c>
      <c r="S68" s="53" t="s">
        <v>431</v>
      </c>
      <c r="T68" s="66">
        <f t="shared" ca="1" si="5"/>
        <v>41366.449272800928</v>
      </c>
      <c r="U68" s="53" t="s">
        <v>432</v>
      </c>
      <c r="W68" t="s">
        <v>245</v>
      </c>
      <c r="X68" t="s">
        <v>1382</v>
      </c>
      <c r="Y68" t="s">
        <v>987</v>
      </c>
      <c r="Z68" s="56">
        <v>2324129490184070</v>
      </c>
      <c r="AA68" s="53" t="s">
        <v>430</v>
      </c>
      <c r="AB68">
        <v>1781</v>
      </c>
      <c r="AC68" t="s">
        <v>249</v>
      </c>
      <c r="AD68">
        <f t="shared" ca="1" si="6"/>
        <v>56</v>
      </c>
      <c r="AE68" t="s">
        <v>253</v>
      </c>
      <c r="AG68" t="s">
        <v>245</v>
      </c>
      <c r="AH68" t="s">
        <v>1486</v>
      </c>
      <c r="AI68" t="s">
        <v>865</v>
      </c>
      <c r="AJ68">
        <v>1781</v>
      </c>
      <c r="AK68" t="s">
        <v>249</v>
      </c>
      <c r="AL68">
        <v>1781</v>
      </c>
      <c r="AM68" t="s">
        <v>253</v>
      </c>
    </row>
    <row r="69" spans="1:39" x14ac:dyDescent="0.25">
      <c r="A69" t="s">
        <v>245</v>
      </c>
      <c r="B69" t="s">
        <v>1381</v>
      </c>
      <c r="C69" t="s">
        <v>865</v>
      </c>
      <c r="D69">
        <v>1791</v>
      </c>
      <c r="E69" t="s">
        <v>251</v>
      </c>
      <c r="F69" s="66">
        <v>41196.370731192132</v>
      </c>
      <c r="G69" s="53" t="s">
        <v>431</v>
      </c>
      <c r="H69" t="s">
        <v>890</v>
      </c>
      <c r="I69" s="53" t="s">
        <v>431</v>
      </c>
      <c r="J69" s="56">
        <v>2324129482793290</v>
      </c>
      <c r="K69" s="53" t="s">
        <v>430</v>
      </c>
      <c r="L69">
        <v>8276</v>
      </c>
      <c r="M69" s="53" t="s">
        <v>251</v>
      </c>
      <c r="N69" s="65" t="s">
        <v>1135</v>
      </c>
      <c r="O69" s="53" t="s">
        <v>430</v>
      </c>
      <c r="P69">
        <f t="shared" ca="1" si="3"/>
        <v>8020</v>
      </c>
      <c r="Q69" t="s">
        <v>251</v>
      </c>
      <c r="R69" s="66">
        <f t="shared" si="4"/>
        <v>41203.370731192132</v>
      </c>
      <c r="S69" s="53" t="s">
        <v>431</v>
      </c>
      <c r="T69" s="66">
        <f t="shared" ca="1" si="5"/>
        <v>41269.370731192132</v>
      </c>
      <c r="U69" s="53" t="s">
        <v>432</v>
      </c>
      <c r="W69" t="s">
        <v>245</v>
      </c>
      <c r="X69" t="s">
        <v>1382</v>
      </c>
      <c r="Y69" t="s">
        <v>987</v>
      </c>
      <c r="Z69" s="56">
        <v>2324129482793290</v>
      </c>
      <c r="AA69" s="53" t="s">
        <v>430</v>
      </c>
      <c r="AB69">
        <v>1791</v>
      </c>
      <c r="AC69" t="s">
        <v>249</v>
      </c>
      <c r="AD69">
        <f t="shared" ca="1" si="6"/>
        <v>100</v>
      </c>
      <c r="AE69" t="s">
        <v>253</v>
      </c>
      <c r="AG69" t="s">
        <v>245</v>
      </c>
      <c r="AH69" t="s">
        <v>1486</v>
      </c>
      <c r="AI69" t="s">
        <v>865</v>
      </c>
      <c r="AJ69">
        <v>1111</v>
      </c>
      <c r="AK69" t="s">
        <v>249</v>
      </c>
      <c r="AL69">
        <v>1791</v>
      </c>
      <c r="AM69" t="s">
        <v>253</v>
      </c>
    </row>
    <row r="70" spans="1:39" x14ac:dyDescent="0.25">
      <c r="A70" t="s">
        <v>245</v>
      </c>
      <c r="B70" t="s">
        <v>1381</v>
      </c>
      <c r="C70" t="s">
        <v>865</v>
      </c>
      <c r="D70">
        <v>1801</v>
      </c>
      <c r="E70" t="s">
        <v>251</v>
      </c>
      <c r="F70" s="66">
        <v>41146.292189583335</v>
      </c>
      <c r="G70" s="53" t="s">
        <v>431</v>
      </c>
      <c r="H70" t="s">
        <v>899</v>
      </c>
      <c r="I70" s="53" t="s">
        <v>431</v>
      </c>
      <c r="J70" s="56">
        <v>2324129475402510</v>
      </c>
      <c r="K70" s="53" t="s">
        <v>430</v>
      </c>
      <c r="L70">
        <v>8267</v>
      </c>
      <c r="M70" s="53" t="s">
        <v>251</v>
      </c>
      <c r="N70" s="65" t="s">
        <v>1135</v>
      </c>
      <c r="O70" s="53" t="s">
        <v>430</v>
      </c>
      <c r="P70">
        <f t="shared" ca="1" si="3"/>
        <v>8045</v>
      </c>
      <c r="Q70" t="s">
        <v>251</v>
      </c>
      <c r="R70" s="66">
        <f t="shared" si="4"/>
        <v>41153.292189583335</v>
      </c>
      <c r="S70" s="53" t="s">
        <v>431</v>
      </c>
      <c r="T70" s="66">
        <f t="shared" ca="1" si="5"/>
        <v>41292.292189583335</v>
      </c>
      <c r="U70" s="53" t="s">
        <v>432</v>
      </c>
      <c r="W70" t="s">
        <v>245</v>
      </c>
      <c r="X70" t="s">
        <v>1382</v>
      </c>
      <c r="Y70" t="s">
        <v>987</v>
      </c>
      <c r="Z70" s="56">
        <v>2324129475402510</v>
      </c>
      <c r="AA70" s="53" t="s">
        <v>430</v>
      </c>
      <c r="AB70">
        <v>1801</v>
      </c>
      <c r="AC70" t="s">
        <v>249</v>
      </c>
      <c r="AD70">
        <f t="shared" ca="1" si="6"/>
        <v>7</v>
      </c>
      <c r="AE70" t="s">
        <v>253</v>
      </c>
      <c r="AG70" t="s">
        <v>245</v>
      </c>
      <c r="AH70" t="s">
        <v>1486</v>
      </c>
      <c r="AI70" t="s">
        <v>865</v>
      </c>
      <c r="AJ70">
        <v>1121</v>
      </c>
      <c r="AK70" t="s">
        <v>249</v>
      </c>
      <c r="AL70">
        <v>1801</v>
      </c>
      <c r="AM70" t="s">
        <v>253</v>
      </c>
    </row>
    <row r="71" spans="1:39" x14ac:dyDescent="0.25">
      <c r="A71" t="s">
        <v>245</v>
      </c>
      <c r="B71" t="s">
        <v>1381</v>
      </c>
      <c r="C71" t="s">
        <v>865</v>
      </c>
      <c r="D71">
        <v>1811</v>
      </c>
      <c r="E71" t="s">
        <v>251</v>
      </c>
      <c r="F71" s="66">
        <v>41096.213647974539</v>
      </c>
      <c r="G71" s="53" t="s">
        <v>431</v>
      </c>
      <c r="H71" t="s">
        <v>898</v>
      </c>
      <c r="I71" s="53" t="s">
        <v>431</v>
      </c>
      <c r="J71" s="56">
        <v>2324129468011730</v>
      </c>
      <c r="K71" s="53" t="s">
        <v>430</v>
      </c>
      <c r="L71">
        <v>8258</v>
      </c>
      <c r="M71" s="53" t="s">
        <v>251</v>
      </c>
      <c r="N71" s="65" t="s">
        <v>1135</v>
      </c>
      <c r="O71" s="53" t="s">
        <v>430</v>
      </c>
      <c r="P71">
        <f t="shared" ca="1" si="3"/>
        <v>8083</v>
      </c>
      <c r="Q71" t="s">
        <v>251</v>
      </c>
      <c r="R71" s="66">
        <f t="shared" si="4"/>
        <v>41103.213647974539</v>
      </c>
      <c r="S71" s="53" t="s">
        <v>431</v>
      </c>
      <c r="T71" s="66">
        <f t="shared" ca="1" si="5"/>
        <v>41158.213647974539</v>
      </c>
      <c r="U71" s="53" t="s">
        <v>432</v>
      </c>
      <c r="W71" t="s">
        <v>245</v>
      </c>
      <c r="X71" t="s">
        <v>1382</v>
      </c>
      <c r="Y71" t="s">
        <v>987</v>
      </c>
      <c r="Z71" s="56">
        <v>2324129468011730</v>
      </c>
      <c r="AA71" s="53" t="s">
        <v>430</v>
      </c>
      <c r="AB71">
        <v>1811</v>
      </c>
      <c r="AC71" t="s">
        <v>249</v>
      </c>
      <c r="AD71">
        <f t="shared" ca="1" si="6"/>
        <v>20</v>
      </c>
      <c r="AE71" t="s">
        <v>253</v>
      </c>
      <c r="AG71" t="s">
        <v>245</v>
      </c>
      <c r="AH71" t="s">
        <v>1486</v>
      </c>
      <c r="AI71" t="s">
        <v>865</v>
      </c>
      <c r="AJ71">
        <v>2381</v>
      </c>
      <c r="AK71" t="s">
        <v>249</v>
      </c>
      <c r="AL71">
        <v>1811</v>
      </c>
      <c r="AM71" t="s">
        <v>253</v>
      </c>
    </row>
    <row r="72" spans="1:39" x14ac:dyDescent="0.25">
      <c r="A72" t="s">
        <v>245</v>
      </c>
      <c r="B72" t="s">
        <v>1381</v>
      </c>
      <c r="C72" t="s">
        <v>865</v>
      </c>
      <c r="D72">
        <v>1821</v>
      </c>
      <c r="E72" t="s">
        <v>251</v>
      </c>
      <c r="F72" s="66">
        <v>41046.135106365742</v>
      </c>
      <c r="G72" s="53" t="s">
        <v>431</v>
      </c>
      <c r="H72" t="s">
        <v>897</v>
      </c>
      <c r="I72" s="53" t="s">
        <v>431</v>
      </c>
      <c r="J72" s="56">
        <v>2324129460620950</v>
      </c>
      <c r="K72" s="53" t="s">
        <v>430</v>
      </c>
      <c r="L72">
        <v>8249</v>
      </c>
      <c r="M72" s="53" t="s">
        <v>251</v>
      </c>
      <c r="N72" s="65" t="s">
        <v>1135</v>
      </c>
      <c r="O72" s="53" t="s">
        <v>430</v>
      </c>
      <c r="P72">
        <f t="shared" ca="1" si="3"/>
        <v>8056</v>
      </c>
      <c r="Q72" t="s">
        <v>251</v>
      </c>
      <c r="R72" s="66">
        <f t="shared" si="4"/>
        <v>41053.135106365742</v>
      </c>
      <c r="S72" s="53" t="s">
        <v>431</v>
      </c>
      <c r="T72" s="66">
        <f t="shared" ca="1" si="5"/>
        <v>41171.135106365742</v>
      </c>
      <c r="U72" s="53" t="s">
        <v>432</v>
      </c>
      <c r="W72" t="s">
        <v>245</v>
      </c>
      <c r="X72" t="s">
        <v>1382</v>
      </c>
      <c r="Y72" t="s">
        <v>987</v>
      </c>
      <c r="Z72" s="56">
        <v>2324129460620950</v>
      </c>
      <c r="AA72" s="53" t="s">
        <v>430</v>
      </c>
      <c r="AB72">
        <v>1821</v>
      </c>
      <c r="AC72" t="s">
        <v>249</v>
      </c>
      <c r="AD72">
        <f t="shared" ca="1" si="6"/>
        <v>11</v>
      </c>
      <c r="AE72" t="s">
        <v>253</v>
      </c>
      <c r="AG72" t="s">
        <v>245</v>
      </c>
      <c r="AH72" t="s">
        <v>1486</v>
      </c>
      <c r="AI72" t="s">
        <v>865</v>
      </c>
      <c r="AJ72">
        <v>2391</v>
      </c>
      <c r="AK72" t="s">
        <v>249</v>
      </c>
      <c r="AL72">
        <v>1821</v>
      </c>
      <c r="AM72" t="s">
        <v>253</v>
      </c>
    </row>
    <row r="73" spans="1:39" x14ac:dyDescent="0.25">
      <c r="A73" t="s">
        <v>245</v>
      </c>
      <c r="B73" t="s">
        <v>1381</v>
      </c>
      <c r="C73" t="s">
        <v>865</v>
      </c>
      <c r="D73">
        <v>1831</v>
      </c>
      <c r="E73" t="s">
        <v>251</v>
      </c>
      <c r="F73" s="66">
        <v>40996.056564756946</v>
      </c>
      <c r="G73" s="53" t="s">
        <v>431</v>
      </c>
      <c r="H73" t="s">
        <v>896</v>
      </c>
      <c r="I73" s="53" t="s">
        <v>431</v>
      </c>
      <c r="J73" s="56">
        <v>2324129453230170</v>
      </c>
      <c r="K73" s="53" t="s">
        <v>430</v>
      </c>
      <c r="L73">
        <v>8240</v>
      </c>
      <c r="M73" s="53" t="s">
        <v>251</v>
      </c>
      <c r="N73" s="65" t="s">
        <v>1135</v>
      </c>
      <c r="O73" s="53" t="s">
        <v>430</v>
      </c>
      <c r="P73" t="s">
        <v>436</v>
      </c>
      <c r="Q73" t="s">
        <v>251</v>
      </c>
      <c r="R73" s="66">
        <f t="shared" si="4"/>
        <v>41003.056564756946</v>
      </c>
      <c r="S73" s="53" t="s">
        <v>431</v>
      </c>
      <c r="T73" s="66">
        <f t="shared" ca="1" si="5"/>
        <v>41061.056564756946</v>
      </c>
      <c r="U73" s="53" t="s">
        <v>432</v>
      </c>
      <c r="W73" t="s">
        <v>245</v>
      </c>
      <c r="X73" t="s">
        <v>1382</v>
      </c>
      <c r="Y73" t="s">
        <v>987</v>
      </c>
      <c r="Z73" s="56">
        <v>2324129453230170</v>
      </c>
      <c r="AA73" s="53" t="s">
        <v>430</v>
      </c>
      <c r="AB73">
        <v>1831</v>
      </c>
      <c r="AC73" t="s">
        <v>249</v>
      </c>
      <c r="AD73">
        <f t="shared" ca="1" si="6"/>
        <v>26</v>
      </c>
      <c r="AE73" t="s">
        <v>253</v>
      </c>
      <c r="AG73" t="s">
        <v>245</v>
      </c>
      <c r="AH73" t="s">
        <v>1486</v>
      </c>
      <c r="AI73" t="s">
        <v>865</v>
      </c>
      <c r="AJ73">
        <v>2401</v>
      </c>
      <c r="AK73" t="s">
        <v>249</v>
      </c>
      <c r="AL73">
        <v>1831</v>
      </c>
      <c r="AM73" t="s">
        <v>253</v>
      </c>
    </row>
    <row r="74" spans="1:39" x14ac:dyDescent="0.25">
      <c r="A74" t="s">
        <v>245</v>
      </c>
      <c r="B74" t="s">
        <v>1381</v>
      </c>
      <c r="C74" t="s">
        <v>865</v>
      </c>
      <c r="D74">
        <v>1841</v>
      </c>
      <c r="E74" t="s">
        <v>251</v>
      </c>
      <c r="F74" s="66">
        <v>40945.978023148149</v>
      </c>
      <c r="G74" s="53" t="s">
        <v>431</v>
      </c>
      <c r="H74" t="s">
        <v>895</v>
      </c>
      <c r="I74" s="53" t="s">
        <v>431</v>
      </c>
      <c r="J74" s="56">
        <v>2324129445839390</v>
      </c>
      <c r="K74" s="53" t="s">
        <v>430</v>
      </c>
      <c r="L74">
        <v>8231</v>
      </c>
      <c r="M74" s="53" t="s">
        <v>251</v>
      </c>
      <c r="N74" s="65" t="s">
        <v>1135</v>
      </c>
      <c r="O74" s="53" t="s">
        <v>430</v>
      </c>
      <c r="P74" t="s">
        <v>436</v>
      </c>
      <c r="Q74" t="s">
        <v>251</v>
      </c>
      <c r="R74" s="66">
        <f t="shared" si="4"/>
        <v>40952.978023148149</v>
      </c>
      <c r="S74" s="53" t="s">
        <v>431</v>
      </c>
      <c r="T74" s="66">
        <f t="shared" ca="1" si="5"/>
        <v>41019.978023148149</v>
      </c>
      <c r="U74" s="53" t="s">
        <v>432</v>
      </c>
      <c r="W74" t="s">
        <v>245</v>
      </c>
      <c r="X74" t="s">
        <v>1382</v>
      </c>
      <c r="Y74" t="s">
        <v>987</v>
      </c>
      <c r="Z74" s="56">
        <v>2324129445839390</v>
      </c>
      <c r="AA74" s="53" t="s">
        <v>430</v>
      </c>
      <c r="AB74">
        <v>1841</v>
      </c>
      <c r="AC74" t="s">
        <v>249</v>
      </c>
      <c r="AD74">
        <f t="shared" ca="1" si="6"/>
        <v>86</v>
      </c>
      <c r="AE74" t="s">
        <v>253</v>
      </c>
      <c r="AG74" t="s">
        <v>245</v>
      </c>
      <c r="AH74" t="s">
        <v>1486</v>
      </c>
      <c r="AI74" t="s">
        <v>865</v>
      </c>
      <c r="AJ74">
        <v>2411</v>
      </c>
      <c r="AK74" t="s">
        <v>249</v>
      </c>
      <c r="AL74">
        <v>1841</v>
      </c>
      <c r="AM74" t="s">
        <v>253</v>
      </c>
    </row>
    <row r="75" spans="1:39" x14ac:dyDescent="0.25">
      <c r="A75" t="s">
        <v>245</v>
      </c>
      <c r="B75" t="s">
        <v>1381</v>
      </c>
      <c r="C75" t="s">
        <v>865</v>
      </c>
      <c r="D75">
        <v>1851</v>
      </c>
      <c r="E75" t="s">
        <v>251</v>
      </c>
      <c r="F75" s="66">
        <v>40895.899481539353</v>
      </c>
      <c r="G75" s="53" t="s">
        <v>431</v>
      </c>
      <c r="H75" t="s">
        <v>894</v>
      </c>
      <c r="I75" s="53" t="s">
        <v>431</v>
      </c>
      <c r="J75" s="56">
        <v>2324129438448610</v>
      </c>
      <c r="K75" s="53" t="s">
        <v>430</v>
      </c>
      <c r="L75">
        <v>8222</v>
      </c>
      <c r="M75" s="53" t="s">
        <v>251</v>
      </c>
      <c r="N75" s="65" t="s">
        <v>1135</v>
      </c>
      <c r="O75" s="53" t="s">
        <v>430</v>
      </c>
      <c r="P75" t="s">
        <v>436</v>
      </c>
      <c r="Q75" t="s">
        <v>251</v>
      </c>
      <c r="R75" s="66">
        <f t="shared" si="4"/>
        <v>40902.899481539353</v>
      </c>
      <c r="S75" s="53" t="s">
        <v>431</v>
      </c>
      <c r="T75" s="66">
        <f t="shared" ca="1" si="5"/>
        <v>41030.899481539353</v>
      </c>
      <c r="U75" s="53" t="s">
        <v>432</v>
      </c>
      <c r="W75" t="s">
        <v>245</v>
      </c>
      <c r="X75" t="s">
        <v>1382</v>
      </c>
      <c r="Y75" t="s">
        <v>987</v>
      </c>
      <c r="Z75" s="56">
        <v>2324129438448610</v>
      </c>
      <c r="AA75" s="53" t="s">
        <v>430</v>
      </c>
      <c r="AB75">
        <v>1851</v>
      </c>
      <c r="AC75" t="s">
        <v>249</v>
      </c>
      <c r="AD75">
        <f t="shared" ca="1" si="6"/>
        <v>6</v>
      </c>
      <c r="AE75" t="s">
        <v>253</v>
      </c>
      <c r="AG75" t="s">
        <v>245</v>
      </c>
      <c r="AH75" t="s">
        <v>1486</v>
      </c>
      <c r="AI75" t="s">
        <v>865</v>
      </c>
      <c r="AJ75">
        <v>2421</v>
      </c>
      <c r="AK75" t="s">
        <v>249</v>
      </c>
      <c r="AL75">
        <v>1851</v>
      </c>
      <c r="AM75" t="s">
        <v>253</v>
      </c>
    </row>
    <row r="76" spans="1:39" x14ac:dyDescent="0.25">
      <c r="A76" t="s">
        <v>245</v>
      </c>
      <c r="B76" t="s">
        <v>1381</v>
      </c>
      <c r="C76" t="s">
        <v>865</v>
      </c>
      <c r="D76">
        <v>1861</v>
      </c>
      <c r="E76" t="s">
        <v>251</v>
      </c>
      <c r="F76" s="66">
        <v>40845.820939930556</v>
      </c>
      <c r="G76" s="53" t="s">
        <v>431</v>
      </c>
      <c r="H76" t="s">
        <v>893</v>
      </c>
      <c r="I76" s="53" t="s">
        <v>431</v>
      </c>
      <c r="J76" s="56">
        <v>2324129431057830</v>
      </c>
      <c r="K76" s="53" t="s">
        <v>430</v>
      </c>
      <c r="L76">
        <v>8213</v>
      </c>
      <c r="M76" s="53" t="s">
        <v>251</v>
      </c>
      <c r="N76" s="65" t="s">
        <v>1135</v>
      </c>
      <c r="O76" s="53" t="s">
        <v>430</v>
      </c>
      <c r="P76" t="s">
        <v>436</v>
      </c>
      <c r="Q76" t="s">
        <v>251</v>
      </c>
      <c r="R76" s="66">
        <f t="shared" si="4"/>
        <v>40852.820939930556</v>
      </c>
      <c r="S76" s="53" t="s">
        <v>431</v>
      </c>
      <c r="T76" s="66">
        <f t="shared" ca="1" si="5"/>
        <v>40997.820939930556</v>
      </c>
      <c r="U76" s="53" t="s">
        <v>432</v>
      </c>
      <c r="W76" t="s">
        <v>245</v>
      </c>
      <c r="X76" t="s">
        <v>1382</v>
      </c>
      <c r="Y76" t="s">
        <v>987</v>
      </c>
      <c r="Z76" s="56">
        <v>2324129431057830</v>
      </c>
      <c r="AA76" s="53" t="s">
        <v>430</v>
      </c>
      <c r="AB76">
        <v>1861</v>
      </c>
      <c r="AC76" t="s">
        <v>249</v>
      </c>
      <c r="AD76">
        <f t="shared" ca="1" si="6"/>
        <v>1</v>
      </c>
      <c r="AE76" t="s">
        <v>253</v>
      </c>
      <c r="AG76" t="s">
        <v>245</v>
      </c>
      <c r="AH76" t="s">
        <v>1486</v>
      </c>
      <c r="AI76" t="s">
        <v>865</v>
      </c>
      <c r="AJ76">
        <v>2431</v>
      </c>
      <c r="AK76" t="s">
        <v>249</v>
      </c>
      <c r="AL76">
        <v>1861</v>
      </c>
      <c r="AM76" t="s">
        <v>253</v>
      </c>
    </row>
    <row r="77" spans="1:39" x14ac:dyDescent="0.25">
      <c r="A77" t="s">
        <v>245</v>
      </c>
      <c r="B77" t="s">
        <v>1381</v>
      </c>
      <c r="C77" t="s">
        <v>865</v>
      </c>
      <c r="D77">
        <v>1871</v>
      </c>
      <c r="E77" t="s">
        <v>251</v>
      </c>
      <c r="F77" s="66">
        <v>40795.74239832176</v>
      </c>
      <c r="G77" s="53" t="s">
        <v>431</v>
      </c>
      <c r="H77" t="s">
        <v>892</v>
      </c>
      <c r="I77" s="53" t="s">
        <v>431</v>
      </c>
      <c r="J77" s="56">
        <v>2324129423667050</v>
      </c>
      <c r="K77" s="53" t="s">
        <v>430</v>
      </c>
      <c r="L77">
        <v>8204</v>
      </c>
      <c r="M77" s="53" t="s">
        <v>251</v>
      </c>
      <c r="N77" s="65" t="s">
        <v>1135</v>
      </c>
      <c r="O77" s="53" t="s">
        <v>430</v>
      </c>
      <c r="P77" t="s">
        <v>436</v>
      </c>
      <c r="Q77" t="s">
        <v>251</v>
      </c>
      <c r="R77" s="66">
        <f t="shared" si="4"/>
        <v>40802.74239832176</v>
      </c>
      <c r="S77" s="53" t="s">
        <v>431</v>
      </c>
      <c r="T77" s="66">
        <f t="shared" ca="1" si="5"/>
        <v>40943.74239832176</v>
      </c>
      <c r="U77" s="53" t="s">
        <v>432</v>
      </c>
      <c r="W77" t="s">
        <v>245</v>
      </c>
      <c r="X77" t="s">
        <v>1382</v>
      </c>
      <c r="Y77" t="s">
        <v>987</v>
      </c>
      <c r="Z77" s="56">
        <v>2324129423667050</v>
      </c>
      <c r="AA77" s="53" t="s">
        <v>430</v>
      </c>
      <c r="AB77">
        <v>1871</v>
      </c>
      <c r="AC77" t="s">
        <v>249</v>
      </c>
      <c r="AD77">
        <f t="shared" ca="1" si="6"/>
        <v>54</v>
      </c>
      <c r="AE77" t="s">
        <v>253</v>
      </c>
      <c r="AG77" t="s">
        <v>245</v>
      </c>
      <c r="AH77" t="s">
        <v>1486</v>
      </c>
      <c r="AI77" t="s">
        <v>865</v>
      </c>
      <c r="AJ77">
        <v>2441</v>
      </c>
      <c r="AK77" t="s">
        <v>249</v>
      </c>
      <c r="AL77">
        <v>1871</v>
      </c>
      <c r="AM77" t="s">
        <v>253</v>
      </c>
    </row>
    <row r="78" spans="1:39" x14ac:dyDescent="0.25">
      <c r="A78" t="s">
        <v>245</v>
      </c>
      <c r="B78" t="s">
        <v>1381</v>
      </c>
      <c r="C78" t="s">
        <v>865</v>
      </c>
      <c r="D78">
        <v>1881</v>
      </c>
      <c r="E78" t="s">
        <v>251</v>
      </c>
      <c r="F78" s="66">
        <v>40745.663856712963</v>
      </c>
      <c r="G78" s="53" t="s">
        <v>431</v>
      </c>
      <c r="H78" t="s">
        <v>891</v>
      </c>
      <c r="I78" s="53" t="s">
        <v>431</v>
      </c>
      <c r="J78" s="56">
        <v>4424153516276270</v>
      </c>
      <c r="K78" s="53" t="s">
        <v>430</v>
      </c>
      <c r="L78">
        <v>8195</v>
      </c>
      <c r="M78" s="53" t="s">
        <v>251</v>
      </c>
      <c r="N78" s="65" t="s">
        <v>1135</v>
      </c>
      <c r="O78" s="53" t="s">
        <v>430</v>
      </c>
      <c r="P78" t="s">
        <v>436</v>
      </c>
      <c r="Q78" t="s">
        <v>251</v>
      </c>
      <c r="R78" s="66">
        <f t="shared" si="4"/>
        <v>40752.663856712963</v>
      </c>
      <c r="S78" s="53" t="s">
        <v>431</v>
      </c>
      <c r="T78" s="66">
        <f t="shared" ca="1" si="5"/>
        <v>40904.663856712963</v>
      </c>
      <c r="U78" s="53" t="s">
        <v>432</v>
      </c>
      <c r="W78" t="s">
        <v>245</v>
      </c>
      <c r="X78" t="s">
        <v>1382</v>
      </c>
      <c r="Y78" t="s">
        <v>987</v>
      </c>
      <c r="Z78" s="56">
        <v>4424153516276270</v>
      </c>
      <c r="AA78" s="53" t="s">
        <v>430</v>
      </c>
      <c r="AB78">
        <v>1881</v>
      </c>
      <c r="AC78" t="s">
        <v>249</v>
      </c>
      <c r="AD78">
        <f t="shared" ca="1" si="6"/>
        <v>11</v>
      </c>
      <c r="AE78" t="s">
        <v>253</v>
      </c>
      <c r="AG78" t="s">
        <v>245</v>
      </c>
      <c r="AH78" t="s">
        <v>1486</v>
      </c>
      <c r="AI78" t="s">
        <v>865</v>
      </c>
      <c r="AJ78">
        <v>1881</v>
      </c>
      <c r="AK78" t="s">
        <v>249</v>
      </c>
      <c r="AL78">
        <v>1881</v>
      </c>
      <c r="AM78" t="s">
        <v>253</v>
      </c>
    </row>
    <row r="79" spans="1:39" x14ac:dyDescent="0.25">
      <c r="A79" t="s">
        <v>245</v>
      </c>
      <c r="B79" t="s">
        <v>1381</v>
      </c>
      <c r="C79" t="s">
        <v>865</v>
      </c>
      <c r="D79">
        <v>1891</v>
      </c>
      <c r="E79" t="s">
        <v>251</v>
      </c>
      <c r="F79" s="66">
        <v>40695.585315104167</v>
      </c>
      <c r="G79" s="53" t="s">
        <v>431</v>
      </c>
      <c r="H79" t="s">
        <v>890</v>
      </c>
      <c r="I79" s="53" t="s">
        <v>431</v>
      </c>
      <c r="J79" s="56">
        <v>4424154338885490</v>
      </c>
      <c r="K79" s="53" t="s">
        <v>430</v>
      </c>
      <c r="L79">
        <v>8186</v>
      </c>
      <c r="M79" s="53" t="s">
        <v>251</v>
      </c>
      <c r="N79" s="65" t="s">
        <v>1135</v>
      </c>
      <c r="O79" s="53" t="s">
        <v>430</v>
      </c>
      <c r="P79" t="s">
        <v>436</v>
      </c>
      <c r="Q79" t="s">
        <v>251</v>
      </c>
      <c r="R79" s="66">
        <f t="shared" si="4"/>
        <v>40702.585315104167</v>
      </c>
      <c r="S79" s="53" t="s">
        <v>431</v>
      </c>
      <c r="T79" s="66">
        <f t="shared" ca="1" si="5"/>
        <v>40767.585315104167</v>
      </c>
      <c r="U79" s="53" t="s">
        <v>432</v>
      </c>
      <c r="W79" t="s">
        <v>245</v>
      </c>
      <c r="X79" t="s">
        <v>1382</v>
      </c>
      <c r="Y79" t="s">
        <v>987</v>
      </c>
      <c r="Z79" s="56">
        <v>4424154338885490</v>
      </c>
      <c r="AA79" s="53" t="s">
        <v>430</v>
      </c>
      <c r="AB79">
        <v>1891</v>
      </c>
      <c r="AC79" t="s">
        <v>249</v>
      </c>
      <c r="AD79">
        <f t="shared" ca="1" si="6"/>
        <v>55</v>
      </c>
      <c r="AE79" t="s">
        <v>253</v>
      </c>
      <c r="AG79" t="s">
        <v>245</v>
      </c>
      <c r="AH79" t="s">
        <v>1486</v>
      </c>
      <c r="AI79" t="s">
        <v>865</v>
      </c>
      <c r="AJ79">
        <v>1891</v>
      </c>
      <c r="AK79" t="s">
        <v>249</v>
      </c>
      <c r="AL79">
        <v>1891</v>
      </c>
      <c r="AM79" t="s">
        <v>253</v>
      </c>
    </row>
    <row r="80" spans="1:39" x14ac:dyDescent="0.25">
      <c r="A80" t="s">
        <v>245</v>
      </c>
      <c r="B80" t="s">
        <v>1381</v>
      </c>
      <c r="C80" t="s">
        <v>865</v>
      </c>
      <c r="D80">
        <v>1901</v>
      </c>
      <c r="E80" t="s">
        <v>251</v>
      </c>
      <c r="F80" s="66">
        <v>40645.50677349537</v>
      </c>
      <c r="G80" s="53" t="s">
        <v>431</v>
      </c>
      <c r="H80" t="s">
        <v>897</v>
      </c>
      <c r="I80" s="53" t="s">
        <v>431</v>
      </c>
      <c r="J80" s="56">
        <v>4424155161494710</v>
      </c>
      <c r="K80" s="53" t="s">
        <v>430</v>
      </c>
      <c r="L80">
        <v>8177</v>
      </c>
      <c r="M80" s="53" t="s">
        <v>251</v>
      </c>
      <c r="N80" s="65" t="s">
        <v>1135</v>
      </c>
      <c r="O80" s="53" t="s">
        <v>430</v>
      </c>
      <c r="P80" t="s">
        <v>436</v>
      </c>
      <c r="Q80" t="s">
        <v>251</v>
      </c>
      <c r="R80" s="66">
        <f t="shared" si="4"/>
        <v>40652.50677349537</v>
      </c>
      <c r="S80" s="53" t="s">
        <v>431</v>
      </c>
      <c r="T80" s="66">
        <f t="shared" ca="1" si="5"/>
        <v>40777.50677349537</v>
      </c>
      <c r="U80" s="53" t="s">
        <v>432</v>
      </c>
      <c r="W80" t="s">
        <v>245</v>
      </c>
      <c r="X80" t="s">
        <v>1382</v>
      </c>
      <c r="Y80" t="s">
        <v>987</v>
      </c>
      <c r="Z80" s="56">
        <v>4424155161494710</v>
      </c>
      <c r="AA80" s="53" t="s">
        <v>430</v>
      </c>
      <c r="AB80">
        <v>1901</v>
      </c>
      <c r="AC80" t="s">
        <v>249</v>
      </c>
      <c r="AD80">
        <f t="shared" ca="1" si="6"/>
        <v>25</v>
      </c>
      <c r="AE80" t="s">
        <v>253</v>
      </c>
      <c r="AG80" t="s">
        <v>245</v>
      </c>
      <c r="AH80" t="s">
        <v>1486</v>
      </c>
      <c r="AI80" t="s">
        <v>865</v>
      </c>
      <c r="AJ80">
        <v>1901</v>
      </c>
      <c r="AK80" t="s">
        <v>249</v>
      </c>
      <c r="AL80">
        <v>1901</v>
      </c>
      <c r="AM80" t="s">
        <v>253</v>
      </c>
    </row>
    <row r="81" spans="1:39" x14ac:dyDescent="0.25">
      <c r="A81" t="s">
        <v>245</v>
      </c>
      <c r="B81" t="s">
        <v>1381</v>
      </c>
      <c r="C81" t="s">
        <v>865</v>
      </c>
      <c r="D81">
        <v>1911</v>
      </c>
      <c r="E81" t="s">
        <v>251</v>
      </c>
      <c r="F81" s="66">
        <v>40595.428231886573</v>
      </c>
      <c r="G81" s="53" t="s">
        <v>431</v>
      </c>
      <c r="H81" t="s">
        <v>896</v>
      </c>
      <c r="I81" s="53" t="s">
        <v>431</v>
      </c>
      <c r="J81" s="56">
        <v>4424155984103930</v>
      </c>
      <c r="K81" s="53" t="s">
        <v>430</v>
      </c>
      <c r="L81">
        <v>8168</v>
      </c>
      <c r="M81" s="53" t="s">
        <v>251</v>
      </c>
      <c r="N81" s="65" t="s">
        <v>1135</v>
      </c>
      <c r="O81" s="53" t="s">
        <v>430</v>
      </c>
      <c r="P81" t="s">
        <v>436</v>
      </c>
      <c r="Q81" t="s">
        <v>251</v>
      </c>
      <c r="R81" s="66">
        <f t="shared" si="4"/>
        <v>40602.428231886573</v>
      </c>
      <c r="S81" s="53" t="s">
        <v>431</v>
      </c>
      <c r="T81" s="66">
        <f t="shared" ca="1" si="5"/>
        <v>40781.428231886573</v>
      </c>
      <c r="U81" s="53" t="s">
        <v>432</v>
      </c>
      <c r="W81" t="s">
        <v>245</v>
      </c>
      <c r="X81" t="s">
        <v>1382</v>
      </c>
      <c r="Y81" t="s">
        <v>987</v>
      </c>
      <c r="Z81" s="56">
        <v>4424155984103930</v>
      </c>
      <c r="AA81" s="53" t="s">
        <v>430</v>
      </c>
      <c r="AB81">
        <v>1911</v>
      </c>
      <c r="AC81" t="s">
        <v>249</v>
      </c>
      <c r="AD81">
        <f t="shared" ca="1" si="6"/>
        <v>4</v>
      </c>
      <c r="AE81" t="s">
        <v>253</v>
      </c>
      <c r="AG81" t="s">
        <v>245</v>
      </c>
      <c r="AH81" t="s">
        <v>1486</v>
      </c>
      <c r="AI81" t="s">
        <v>865</v>
      </c>
      <c r="AJ81">
        <v>1911</v>
      </c>
      <c r="AK81" t="s">
        <v>249</v>
      </c>
      <c r="AL81">
        <v>1911</v>
      </c>
      <c r="AM81" t="s">
        <v>253</v>
      </c>
    </row>
    <row r="82" spans="1:39" x14ac:dyDescent="0.25">
      <c r="A82" t="s">
        <v>245</v>
      </c>
      <c r="B82" t="s">
        <v>1381</v>
      </c>
      <c r="C82" t="s">
        <v>865</v>
      </c>
      <c r="D82">
        <v>1921</v>
      </c>
      <c r="E82" t="s">
        <v>251</v>
      </c>
      <c r="F82" s="66">
        <v>40545.349690277777</v>
      </c>
      <c r="G82" s="53" t="s">
        <v>431</v>
      </c>
      <c r="H82" t="s">
        <v>895</v>
      </c>
      <c r="I82" s="53" t="s">
        <v>431</v>
      </c>
      <c r="J82" s="56">
        <v>4424156806713150</v>
      </c>
      <c r="K82" s="53" t="s">
        <v>430</v>
      </c>
      <c r="L82">
        <v>8159</v>
      </c>
      <c r="M82" s="53" t="s">
        <v>251</v>
      </c>
      <c r="N82" s="65" t="s">
        <v>1135</v>
      </c>
      <c r="O82" s="53" t="s">
        <v>430</v>
      </c>
      <c r="P82" t="s">
        <v>436</v>
      </c>
      <c r="Q82" t="s">
        <v>251</v>
      </c>
      <c r="R82" s="66">
        <f t="shared" si="4"/>
        <v>40552.349690277777</v>
      </c>
      <c r="S82" s="53" t="s">
        <v>431</v>
      </c>
      <c r="T82" s="66">
        <f t="shared" ca="1" si="5"/>
        <v>40615.349690277777</v>
      </c>
      <c r="U82" s="53" t="s">
        <v>432</v>
      </c>
      <c r="W82" t="s">
        <v>245</v>
      </c>
      <c r="X82" t="s">
        <v>1382</v>
      </c>
      <c r="Y82" t="s">
        <v>987</v>
      </c>
      <c r="Z82" s="56">
        <v>4424156806713150</v>
      </c>
      <c r="AA82" s="53" t="s">
        <v>430</v>
      </c>
      <c r="AB82">
        <v>1921</v>
      </c>
      <c r="AC82" t="s">
        <v>249</v>
      </c>
      <c r="AD82">
        <f t="shared" ca="1" si="6"/>
        <v>51</v>
      </c>
      <c r="AE82" t="s">
        <v>253</v>
      </c>
      <c r="AG82" t="s">
        <v>245</v>
      </c>
      <c r="AH82" t="s">
        <v>1486</v>
      </c>
      <c r="AI82" t="s">
        <v>865</v>
      </c>
      <c r="AJ82">
        <v>1921</v>
      </c>
      <c r="AK82" t="s">
        <v>249</v>
      </c>
      <c r="AL82">
        <v>1921</v>
      </c>
      <c r="AM82" t="s">
        <v>253</v>
      </c>
    </row>
    <row r="83" spans="1:39" x14ac:dyDescent="0.25">
      <c r="A83" t="s">
        <v>245</v>
      </c>
      <c r="B83" t="s">
        <v>1381</v>
      </c>
      <c r="C83" t="s">
        <v>865</v>
      </c>
      <c r="D83">
        <v>1931</v>
      </c>
      <c r="E83" t="s">
        <v>251</v>
      </c>
      <c r="F83" s="66">
        <v>40495.27114866898</v>
      </c>
      <c r="G83" s="53" t="s">
        <v>431</v>
      </c>
      <c r="H83" t="s">
        <v>894</v>
      </c>
      <c r="I83" s="53" t="s">
        <v>431</v>
      </c>
      <c r="J83" s="56">
        <v>4424157629322370</v>
      </c>
      <c r="K83" s="53" t="s">
        <v>430</v>
      </c>
      <c r="L83">
        <v>8150</v>
      </c>
      <c r="M83" s="53" t="s">
        <v>251</v>
      </c>
      <c r="N83" s="65" t="s">
        <v>1135</v>
      </c>
      <c r="O83" s="53" t="s">
        <v>430</v>
      </c>
      <c r="P83" t="s">
        <v>436</v>
      </c>
      <c r="Q83" t="s">
        <v>251</v>
      </c>
      <c r="R83" s="66">
        <f t="shared" si="4"/>
        <v>40502.27114866898</v>
      </c>
      <c r="S83" s="53" t="s">
        <v>431</v>
      </c>
      <c r="T83" s="66">
        <f t="shared" ca="1" si="5"/>
        <v>40627.27114866898</v>
      </c>
      <c r="U83" s="53" t="s">
        <v>432</v>
      </c>
      <c r="W83" t="s">
        <v>245</v>
      </c>
      <c r="X83" t="s">
        <v>1382</v>
      </c>
      <c r="Y83" t="s">
        <v>987</v>
      </c>
      <c r="Z83" s="56">
        <v>4424157629322370</v>
      </c>
      <c r="AA83" s="53" t="s">
        <v>430</v>
      </c>
      <c r="AB83">
        <v>1931</v>
      </c>
      <c r="AC83" t="s">
        <v>249</v>
      </c>
      <c r="AD83">
        <f t="shared" ca="1" si="6"/>
        <v>54</v>
      </c>
      <c r="AE83" t="s">
        <v>253</v>
      </c>
      <c r="AG83" t="s">
        <v>245</v>
      </c>
      <c r="AH83" t="s">
        <v>1486</v>
      </c>
      <c r="AI83" t="s">
        <v>865</v>
      </c>
      <c r="AJ83">
        <v>1931</v>
      </c>
      <c r="AK83" t="s">
        <v>249</v>
      </c>
      <c r="AL83">
        <v>1931</v>
      </c>
      <c r="AM83" t="s">
        <v>253</v>
      </c>
    </row>
    <row r="84" spans="1:39" x14ac:dyDescent="0.25">
      <c r="A84" t="s">
        <v>245</v>
      </c>
      <c r="B84" t="s">
        <v>1381</v>
      </c>
      <c r="C84" t="s">
        <v>865</v>
      </c>
      <c r="D84">
        <v>1941</v>
      </c>
      <c r="E84" t="s">
        <v>251</v>
      </c>
      <c r="F84" s="66">
        <v>40445.192607060184</v>
      </c>
      <c r="G84" s="53" t="s">
        <v>431</v>
      </c>
      <c r="H84" t="s">
        <v>893</v>
      </c>
      <c r="I84" s="53" t="s">
        <v>431</v>
      </c>
      <c r="J84" s="56">
        <v>4424158451931590</v>
      </c>
      <c r="K84" s="53" t="s">
        <v>430</v>
      </c>
      <c r="L84">
        <v>8141</v>
      </c>
      <c r="M84" s="53" t="s">
        <v>251</v>
      </c>
      <c r="N84" s="65" t="s">
        <v>1135</v>
      </c>
      <c r="O84" s="53" t="s">
        <v>430</v>
      </c>
      <c r="P84" t="s">
        <v>436</v>
      </c>
      <c r="Q84" t="s">
        <v>251</v>
      </c>
      <c r="R84" s="66">
        <f t="shared" si="4"/>
        <v>40452.192607060184</v>
      </c>
      <c r="S84" s="53" t="s">
        <v>431</v>
      </c>
      <c r="T84" s="66">
        <f t="shared" ca="1" si="5"/>
        <v>40474.192607060184</v>
      </c>
      <c r="U84" s="53" t="s">
        <v>432</v>
      </c>
      <c r="W84" t="s">
        <v>245</v>
      </c>
      <c r="X84" t="s">
        <v>1382</v>
      </c>
      <c r="Y84" t="s">
        <v>987</v>
      </c>
      <c r="Z84" s="56">
        <v>4424158451931590</v>
      </c>
      <c r="AA84" s="53" t="s">
        <v>430</v>
      </c>
      <c r="AB84">
        <v>1941</v>
      </c>
      <c r="AC84" t="s">
        <v>249</v>
      </c>
      <c r="AD84">
        <f t="shared" ca="1" si="6"/>
        <v>95</v>
      </c>
      <c r="AE84" t="s">
        <v>253</v>
      </c>
      <c r="AG84" t="s">
        <v>245</v>
      </c>
      <c r="AH84" t="s">
        <v>1486</v>
      </c>
      <c r="AI84" t="s">
        <v>865</v>
      </c>
      <c r="AJ84">
        <v>1941</v>
      </c>
      <c r="AK84" t="s">
        <v>249</v>
      </c>
      <c r="AL84">
        <v>1941</v>
      </c>
      <c r="AM84" t="s">
        <v>253</v>
      </c>
    </row>
    <row r="85" spans="1:39" x14ac:dyDescent="0.25">
      <c r="A85" t="s">
        <v>245</v>
      </c>
      <c r="B85" t="s">
        <v>1381</v>
      </c>
      <c r="C85" t="s">
        <v>865</v>
      </c>
      <c r="D85">
        <v>1951</v>
      </c>
      <c r="E85" t="s">
        <v>251</v>
      </c>
      <c r="F85" s="66">
        <v>40395.114065451387</v>
      </c>
      <c r="G85" s="53" t="s">
        <v>431</v>
      </c>
      <c r="H85" t="s">
        <v>892</v>
      </c>
      <c r="I85" s="53" t="s">
        <v>431</v>
      </c>
      <c r="J85" s="56">
        <v>4424159274540810</v>
      </c>
      <c r="K85" s="53" t="s">
        <v>430</v>
      </c>
      <c r="L85">
        <v>8132</v>
      </c>
      <c r="M85" s="53" t="s">
        <v>251</v>
      </c>
      <c r="N85" s="65" t="s">
        <v>1135</v>
      </c>
      <c r="O85" s="53" t="s">
        <v>430</v>
      </c>
      <c r="P85" t="s">
        <v>436</v>
      </c>
      <c r="Q85" t="s">
        <v>251</v>
      </c>
      <c r="R85" s="66">
        <f t="shared" si="4"/>
        <v>40402.114065451387</v>
      </c>
      <c r="S85" s="53" t="s">
        <v>431</v>
      </c>
      <c r="T85" s="66">
        <f t="shared" ca="1" si="5"/>
        <v>40517.114065451387</v>
      </c>
      <c r="U85" s="53" t="s">
        <v>432</v>
      </c>
      <c r="W85" t="s">
        <v>245</v>
      </c>
      <c r="X85" t="s">
        <v>1382</v>
      </c>
      <c r="Y85" t="s">
        <v>987</v>
      </c>
      <c r="Z85" s="56">
        <v>4424159274540810</v>
      </c>
      <c r="AA85" s="53" t="s">
        <v>430</v>
      </c>
      <c r="AB85">
        <v>1951</v>
      </c>
      <c r="AC85" t="s">
        <v>249</v>
      </c>
      <c r="AD85">
        <f t="shared" ca="1" si="6"/>
        <v>95</v>
      </c>
      <c r="AE85" t="s">
        <v>253</v>
      </c>
      <c r="AG85" t="s">
        <v>245</v>
      </c>
      <c r="AH85" t="s">
        <v>1486</v>
      </c>
      <c r="AI85" t="s">
        <v>865</v>
      </c>
      <c r="AJ85">
        <v>1951</v>
      </c>
      <c r="AK85" t="s">
        <v>249</v>
      </c>
      <c r="AL85">
        <v>1951</v>
      </c>
      <c r="AM85" t="s">
        <v>253</v>
      </c>
    </row>
    <row r="86" spans="1:39" x14ac:dyDescent="0.25">
      <c r="A86" t="s">
        <v>245</v>
      </c>
      <c r="B86" t="s">
        <v>1381</v>
      </c>
      <c r="C86" t="s">
        <v>865</v>
      </c>
      <c r="D86">
        <v>1961</v>
      </c>
      <c r="E86" t="s">
        <v>251</v>
      </c>
      <c r="F86" s="66">
        <v>40345.035523842591</v>
      </c>
      <c r="G86" s="53" t="s">
        <v>431</v>
      </c>
      <c r="H86" t="s">
        <v>891</v>
      </c>
      <c r="I86" s="53" t="s">
        <v>431</v>
      </c>
      <c r="J86" s="56">
        <v>4424160097150030</v>
      </c>
      <c r="K86" s="53" t="s">
        <v>430</v>
      </c>
      <c r="L86">
        <v>8123</v>
      </c>
      <c r="M86" s="53" t="s">
        <v>251</v>
      </c>
      <c r="N86" s="65" t="s">
        <v>1135</v>
      </c>
      <c r="O86" s="53" t="s">
        <v>430</v>
      </c>
      <c r="P86" t="s">
        <v>436</v>
      </c>
      <c r="Q86" t="s">
        <v>251</v>
      </c>
      <c r="R86" s="66">
        <f t="shared" si="4"/>
        <v>40352.035523842591</v>
      </c>
      <c r="S86" s="53" t="s">
        <v>431</v>
      </c>
      <c r="T86" s="66">
        <f t="shared" ca="1" si="5"/>
        <v>40391.035523842591</v>
      </c>
      <c r="U86" s="53" t="s">
        <v>432</v>
      </c>
      <c r="W86" t="s">
        <v>245</v>
      </c>
      <c r="X86" t="s">
        <v>1382</v>
      </c>
      <c r="Y86" t="s">
        <v>987</v>
      </c>
      <c r="Z86" s="56">
        <v>4424160097150030</v>
      </c>
      <c r="AA86" s="53" t="s">
        <v>430</v>
      </c>
      <c r="AB86">
        <v>1961</v>
      </c>
      <c r="AC86" t="s">
        <v>249</v>
      </c>
      <c r="AD86">
        <f t="shared" ca="1" si="6"/>
        <v>26</v>
      </c>
      <c r="AE86" t="s">
        <v>253</v>
      </c>
      <c r="AG86" t="s">
        <v>245</v>
      </c>
      <c r="AH86" t="s">
        <v>1486</v>
      </c>
      <c r="AI86" t="s">
        <v>865</v>
      </c>
      <c r="AJ86">
        <v>1961</v>
      </c>
      <c r="AK86" t="s">
        <v>249</v>
      </c>
      <c r="AL86">
        <v>1961</v>
      </c>
      <c r="AM86" t="s">
        <v>253</v>
      </c>
    </row>
    <row r="87" spans="1:39" x14ac:dyDescent="0.25">
      <c r="A87" t="s">
        <v>245</v>
      </c>
      <c r="B87" t="s">
        <v>1381</v>
      </c>
      <c r="C87" t="s">
        <v>865</v>
      </c>
      <c r="D87">
        <v>1971</v>
      </c>
      <c r="E87" t="s">
        <v>251</v>
      </c>
      <c r="F87" s="66">
        <v>40294.956982233794</v>
      </c>
      <c r="G87" s="53" t="s">
        <v>431</v>
      </c>
      <c r="H87" t="s">
        <v>890</v>
      </c>
      <c r="I87" s="53" t="s">
        <v>431</v>
      </c>
      <c r="J87" s="56">
        <v>4424160919759250</v>
      </c>
      <c r="K87" s="53" t="s">
        <v>430</v>
      </c>
      <c r="L87">
        <v>8114</v>
      </c>
      <c r="M87" s="53" t="s">
        <v>251</v>
      </c>
      <c r="N87" s="65" t="s">
        <v>1135</v>
      </c>
      <c r="O87" s="53" t="s">
        <v>430</v>
      </c>
      <c r="P87" t="s">
        <v>436</v>
      </c>
      <c r="Q87" t="s">
        <v>251</v>
      </c>
      <c r="R87" s="66">
        <f t="shared" si="4"/>
        <v>40301.956982233794</v>
      </c>
      <c r="S87" s="53" t="s">
        <v>431</v>
      </c>
      <c r="T87" s="66">
        <f t="shared" ca="1" si="5"/>
        <v>40313.956982233794</v>
      </c>
      <c r="U87" s="53" t="s">
        <v>432</v>
      </c>
      <c r="W87" t="s">
        <v>245</v>
      </c>
      <c r="X87" t="s">
        <v>1382</v>
      </c>
      <c r="Y87" t="s">
        <v>987</v>
      </c>
      <c r="Z87" s="56">
        <v>4424160919759250</v>
      </c>
      <c r="AA87" s="53" t="s">
        <v>430</v>
      </c>
      <c r="AB87">
        <v>1971</v>
      </c>
      <c r="AC87" t="s">
        <v>249</v>
      </c>
      <c r="AD87">
        <f t="shared" ca="1" si="6"/>
        <v>32</v>
      </c>
      <c r="AE87" t="s">
        <v>253</v>
      </c>
      <c r="AG87" t="s">
        <v>245</v>
      </c>
      <c r="AH87" t="s">
        <v>1486</v>
      </c>
      <c r="AI87" t="s">
        <v>865</v>
      </c>
      <c r="AJ87">
        <v>1971</v>
      </c>
      <c r="AK87" t="s">
        <v>249</v>
      </c>
      <c r="AL87">
        <v>1971</v>
      </c>
      <c r="AM87" t="s">
        <v>253</v>
      </c>
    </row>
    <row r="88" spans="1:39" x14ac:dyDescent="0.25">
      <c r="A88" t="s">
        <v>245</v>
      </c>
      <c r="B88" t="s">
        <v>1381</v>
      </c>
      <c r="C88" t="s">
        <v>865</v>
      </c>
      <c r="D88">
        <v>1981</v>
      </c>
      <c r="E88" t="s">
        <v>251</v>
      </c>
      <c r="F88" s="66">
        <v>40244.878440624998</v>
      </c>
      <c r="G88" s="53" t="s">
        <v>431</v>
      </c>
      <c r="H88" t="s">
        <v>881</v>
      </c>
      <c r="I88" s="53" t="s">
        <v>431</v>
      </c>
      <c r="J88" s="56">
        <v>4424161742368470</v>
      </c>
      <c r="K88" s="53" t="s">
        <v>430</v>
      </c>
      <c r="L88">
        <v>8105</v>
      </c>
      <c r="M88" s="53" t="s">
        <v>251</v>
      </c>
      <c r="N88" s="65" t="s">
        <v>1135</v>
      </c>
      <c r="O88" s="53" t="s">
        <v>430</v>
      </c>
      <c r="P88" t="s">
        <v>436</v>
      </c>
      <c r="Q88" t="s">
        <v>251</v>
      </c>
      <c r="R88" s="66">
        <f t="shared" si="4"/>
        <v>40251.878440624998</v>
      </c>
      <c r="S88" s="53" t="s">
        <v>431</v>
      </c>
      <c r="T88" s="66">
        <f t="shared" ca="1" si="5"/>
        <v>40360.878440624998</v>
      </c>
      <c r="U88" s="53" t="s">
        <v>432</v>
      </c>
      <c r="W88" t="s">
        <v>245</v>
      </c>
      <c r="X88" t="s">
        <v>1382</v>
      </c>
      <c r="Y88" t="s">
        <v>987</v>
      </c>
      <c r="Z88" s="56">
        <v>4424161742368470</v>
      </c>
      <c r="AA88" s="53" t="s">
        <v>430</v>
      </c>
      <c r="AB88">
        <v>1981</v>
      </c>
      <c r="AC88" t="s">
        <v>249</v>
      </c>
      <c r="AD88">
        <f t="shared" ca="1" si="6"/>
        <v>44</v>
      </c>
      <c r="AE88" t="s">
        <v>253</v>
      </c>
      <c r="AG88" t="s">
        <v>245</v>
      </c>
      <c r="AH88" t="s">
        <v>1486</v>
      </c>
      <c r="AI88" t="s">
        <v>865</v>
      </c>
      <c r="AJ88">
        <v>1981</v>
      </c>
      <c r="AK88" t="s">
        <v>249</v>
      </c>
      <c r="AL88">
        <v>1981</v>
      </c>
      <c r="AM88" t="s">
        <v>253</v>
      </c>
    </row>
    <row r="89" spans="1:39" x14ac:dyDescent="0.25">
      <c r="A89" t="s">
        <v>245</v>
      </c>
      <c r="B89" t="s">
        <v>1381</v>
      </c>
      <c r="C89" t="s">
        <v>865</v>
      </c>
      <c r="D89">
        <v>1991</v>
      </c>
      <c r="E89" t="s">
        <v>251</v>
      </c>
      <c r="F89" s="66">
        <v>40194.799899016201</v>
      </c>
      <c r="G89" s="53" t="s">
        <v>431</v>
      </c>
      <c r="H89" t="s">
        <v>880</v>
      </c>
      <c r="I89" s="53" t="s">
        <v>431</v>
      </c>
      <c r="J89" s="56">
        <v>4424162564977690</v>
      </c>
      <c r="K89" s="53" t="s">
        <v>430</v>
      </c>
      <c r="L89">
        <v>8096</v>
      </c>
      <c r="M89" s="53" t="s">
        <v>251</v>
      </c>
      <c r="N89" s="65" t="s">
        <v>1135</v>
      </c>
      <c r="O89" s="53" t="s">
        <v>430</v>
      </c>
      <c r="P89" t="s">
        <v>436</v>
      </c>
      <c r="Q89" t="s">
        <v>251</v>
      </c>
      <c r="R89" s="66">
        <f t="shared" si="4"/>
        <v>40201.799899016201</v>
      </c>
      <c r="S89" s="53" t="s">
        <v>431</v>
      </c>
      <c r="T89" s="66">
        <f t="shared" ca="1" si="5"/>
        <v>40235.799899016201</v>
      </c>
      <c r="U89" s="53" t="s">
        <v>432</v>
      </c>
      <c r="W89" t="s">
        <v>245</v>
      </c>
      <c r="X89" t="s">
        <v>1382</v>
      </c>
      <c r="Y89" t="s">
        <v>987</v>
      </c>
      <c r="Z89" s="56">
        <v>4424162564977690</v>
      </c>
      <c r="AA89" s="53" t="s">
        <v>430</v>
      </c>
      <c r="AB89">
        <v>1991</v>
      </c>
      <c r="AC89" t="s">
        <v>249</v>
      </c>
      <c r="AD89">
        <f t="shared" ca="1" si="6"/>
        <v>71</v>
      </c>
      <c r="AE89" t="s">
        <v>253</v>
      </c>
      <c r="AG89" t="s">
        <v>245</v>
      </c>
      <c r="AH89" t="s">
        <v>1486</v>
      </c>
      <c r="AI89" t="s">
        <v>865</v>
      </c>
      <c r="AJ89">
        <v>1991</v>
      </c>
      <c r="AK89" t="s">
        <v>249</v>
      </c>
      <c r="AL89">
        <v>1991</v>
      </c>
      <c r="AM89" t="s">
        <v>253</v>
      </c>
    </row>
    <row r="90" spans="1:39" x14ac:dyDescent="0.25">
      <c r="A90" t="s">
        <v>245</v>
      </c>
      <c r="B90" t="s">
        <v>1381</v>
      </c>
      <c r="C90" t="s">
        <v>865</v>
      </c>
      <c r="D90">
        <v>2001</v>
      </c>
      <c r="E90" t="s">
        <v>251</v>
      </c>
      <c r="F90" s="66">
        <v>40144.721357407405</v>
      </c>
      <c r="G90" s="53" t="s">
        <v>431</v>
      </c>
      <c r="H90" t="s">
        <v>879</v>
      </c>
      <c r="I90" s="53" t="s">
        <v>431</v>
      </c>
      <c r="J90" s="56">
        <v>4424163387586910</v>
      </c>
      <c r="K90" s="53" t="s">
        <v>430</v>
      </c>
      <c r="L90">
        <v>8087</v>
      </c>
      <c r="M90" s="53" t="s">
        <v>251</v>
      </c>
      <c r="N90" s="65" t="s">
        <v>1135</v>
      </c>
      <c r="O90" s="53" t="s">
        <v>430</v>
      </c>
      <c r="P90" t="s">
        <v>436</v>
      </c>
      <c r="Q90" t="s">
        <v>251</v>
      </c>
      <c r="R90" s="66">
        <f t="shared" si="4"/>
        <v>40151.721357407405</v>
      </c>
      <c r="S90" s="53" t="s">
        <v>431</v>
      </c>
      <c r="T90" s="66">
        <f t="shared" ca="1" si="5"/>
        <v>40224.721357407405</v>
      </c>
      <c r="U90" s="53" t="s">
        <v>432</v>
      </c>
      <c r="W90" t="s">
        <v>245</v>
      </c>
      <c r="X90" t="s">
        <v>1382</v>
      </c>
      <c r="Y90" t="s">
        <v>987</v>
      </c>
      <c r="Z90" s="56">
        <v>4424163387586910</v>
      </c>
      <c r="AA90" s="53" t="s">
        <v>430</v>
      </c>
      <c r="AB90">
        <v>2001</v>
      </c>
      <c r="AC90" t="s">
        <v>249</v>
      </c>
      <c r="AD90">
        <f t="shared" ca="1" si="6"/>
        <v>10</v>
      </c>
      <c r="AE90" t="s">
        <v>253</v>
      </c>
      <c r="AG90" t="s">
        <v>245</v>
      </c>
      <c r="AH90" t="s">
        <v>1486</v>
      </c>
      <c r="AI90" t="s">
        <v>865</v>
      </c>
      <c r="AJ90">
        <v>1871</v>
      </c>
      <c r="AK90" t="s">
        <v>249</v>
      </c>
      <c r="AL90">
        <v>2001</v>
      </c>
      <c r="AM90" t="s">
        <v>253</v>
      </c>
    </row>
    <row r="91" spans="1:39" x14ac:dyDescent="0.25">
      <c r="A91" t="s">
        <v>245</v>
      </c>
      <c r="B91" t="s">
        <v>1381</v>
      </c>
      <c r="C91" t="s">
        <v>865</v>
      </c>
      <c r="D91">
        <v>2011</v>
      </c>
      <c r="E91" t="s">
        <v>251</v>
      </c>
      <c r="F91" s="66">
        <v>40094.642815798608</v>
      </c>
      <c r="G91" s="53" t="s">
        <v>431</v>
      </c>
      <c r="H91" t="s">
        <v>878</v>
      </c>
      <c r="I91" s="53" t="s">
        <v>431</v>
      </c>
      <c r="J91" s="56">
        <v>4424164210196130</v>
      </c>
      <c r="K91" s="53" t="s">
        <v>430</v>
      </c>
      <c r="L91">
        <v>8078</v>
      </c>
      <c r="M91" s="53" t="s">
        <v>251</v>
      </c>
      <c r="N91" s="65" t="s">
        <v>1135</v>
      </c>
      <c r="O91" s="53" t="s">
        <v>430</v>
      </c>
      <c r="P91" t="s">
        <v>436</v>
      </c>
      <c r="Q91" t="s">
        <v>251</v>
      </c>
      <c r="R91" s="66">
        <f t="shared" si="4"/>
        <v>40101.642815798608</v>
      </c>
      <c r="S91" s="53" t="s">
        <v>431</v>
      </c>
      <c r="T91" s="66">
        <f t="shared" ca="1" si="5"/>
        <v>40118.642815798608</v>
      </c>
      <c r="U91" s="53" t="s">
        <v>432</v>
      </c>
      <c r="W91" t="s">
        <v>245</v>
      </c>
      <c r="X91" t="s">
        <v>1382</v>
      </c>
      <c r="Y91" t="s">
        <v>987</v>
      </c>
      <c r="Z91" s="56">
        <v>4424164210196130</v>
      </c>
      <c r="AA91" s="53" t="s">
        <v>430</v>
      </c>
      <c r="AB91">
        <v>2011</v>
      </c>
      <c r="AC91" t="s">
        <v>249</v>
      </c>
      <c r="AD91">
        <f t="shared" ca="1" si="6"/>
        <v>49</v>
      </c>
      <c r="AE91" t="s">
        <v>253</v>
      </c>
      <c r="AG91" t="s">
        <v>245</v>
      </c>
      <c r="AH91" t="s">
        <v>1486</v>
      </c>
      <c r="AI91" t="s">
        <v>865</v>
      </c>
      <c r="AJ91">
        <v>1881</v>
      </c>
      <c r="AK91" t="s">
        <v>249</v>
      </c>
      <c r="AL91">
        <v>2011</v>
      </c>
      <c r="AM91" t="s">
        <v>253</v>
      </c>
    </row>
    <row r="92" spans="1:39" x14ac:dyDescent="0.25">
      <c r="A92" t="s">
        <v>245</v>
      </c>
      <c r="B92" t="s">
        <v>1381</v>
      </c>
      <c r="C92" t="s">
        <v>865</v>
      </c>
      <c r="D92">
        <v>2021</v>
      </c>
      <c r="E92" t="s">
        <v>251</v>
      </c>
      <c r="F92" s="66">
        <v>40044.564274189812</v>
      </c>
      <c r="G92" s="53" t="s">
        <v>431</v>
      </c>
      <c r="H92" t="s">
        <v>877</v>
      </c>
      <c r="I92" s="53" t="s">
        <v>431</v>
      </c>
      <c r="J92" s="56">
        <v>4424165032805350</v>
      </c>
      <c r="K92" s="53" t="s">
        <v>430</v>
      </c>
      <c r="L92">
        <v>8069</v>
      </c>
      <c r="M92" s="53" t="s">
        <v>251</v>
      </c>
      <c r="N92" s="65" t="s">
        <v>1135</v>
      </c>
      <c r="O92" s="53" t="s">
        <v>430</v>
      </c>
      <c r="P92" t="s">
        <v>436</v>
      </c>
      <c r="Q92" t="s">
        <v>251</v>
      </c>
      <c r="R92" s="66">
        <f t="shared" si="4"/>
        <v>40051.564274189812</v>
      </c>
      <c r="S92" s="53" t="s">
        <v>431</v>
      </c>
      <c r="T92" s="66">
        <f t="shared" ca="1" si="5"/>
        <v>40121.564274189812</v>
      </c>
      <c r="U92" s="53" t="s">
        <v>432</v>
      </c>
      <c r="W92" t="s">
        <v>245</v>
      </c>
      <c r="X92" t="s">
        <v>1382</v>
      </c>
      <c r="Y92" t="s">
        <v>987</v>
      </c>
      <c r="Z92" s="56">
        <v>4424165032805350</v>
      </c>
      <c r="AA92" s="53" t="s">
        <v>430</v>
      </c>
      <c r="AB92">
        <v>2021</v>
      </c>
      <c r="AC92" t="s">
        <v>249</v>
      </c>
      <c r="AD92">
        <f t="shared" ca="1" si="6"/>
        <v>17</v>
      </c>
      <c r="AE92" t="s">
        <v>253</v>
      </c>
      <c r="AG92" t="s">
        <v>245</v>
      </c>
      <c r="AH92" t="s">
        <v>1486</v>
      </c>
      <c r="AI92" t="s">
        <v>865</v>
      </c>
      <c r="AJ92">
        <v>1891</v>
      </c>
      <c r="AK92" t="s">
        <v>249</v>
      </c>
      <c r="AL92">
        <v>2021</v>
      </c>
      <c r="AM92" t="s">
        <v>253</v>
      </c>
    </row>
    <row r="93" spans="1:39" x14ac:dyDescent="0.25">
      <c r="A93" t="s">
        <v>245</v>
      </c>
      <c r="B93" t="s">
        <v>1381</v>
      </c>
      <c r="C93" t="s">
        <v>865</v>
      </c>
      <c r="D93">
        <v>2031</v>
      </c>
      <c r="E93" t="s">
        <v>251</v>
      </c>
      <c r="F93" s="66">
        <v>39994.485732581015</v>
      </c>
      <c r="G93" s="53" t="s">
        <v>431</v>
      </c>
      <c r="H93" t="s">
        <v>876</v>
      </c>
      <c r="I93" s="53" t="s">
        <v>431</v>
      </c>
      <c r="J93" s="56">
        <v>4424165855414570</v>
      </c>
      <c r="K93" s="53" t="s">
        <v>430</v>
      </c>
      <c r="L93">
        <v>8060</v>
      </c>
      <c r="M93" s="53" t="s">
        <v>251</v>
      </c>
      <c r="N93" s="65" t="s">
        <v>1135</v>
      </c>
      <c r="O93" s="53" t="s">
        <v>430</v>
      </c>
      <c r="P93" t="s">
        <v>436</v>
      </c>
      <c r="Q93" t="s">
        <v>251</v>
      </c>
      <c r="R93" s="66">
        <f t="shared" si="4"/>
        <v>40001.485732581015</v>
      </c>
      <c r="S93" s="53" t="s">
        <v>431</v>
      </c>
      <c r="T93" s="66">
        <f t="shared" ca="1" si="5"/>
        <v>40107.485732581015</v>
      </c>
      <c r="U93" s="53" t="s">
        <v>432</v>
      </c>
      <c r="W93" t="s">
        <v>245</v>
      </c>
      <c r="X93" t="s">
        <v>1382</v>
      </c>
      <c r="Y93" t="s">
        <v>987</v>
      </c>
      <c r="Z93" s="56">
        <v>4424165855414570</v>
      </c>
      <c r="AA93" s="53" t="s">
        <v>430</v>
      </c>
      <c r="AB93">
        <v>2031</v>
      </c>
      <c r="AC93" t="s">
        <v>249</v>
      </c>
      <c r="AD93">
        <f t="shared" ca="1" si="6"/>
        <v>53</v>
      </c>
      <c r="AE93" t="s">
        <v>253</v>
      </c>
      <c r="AG93" t="s">
        <v>245</v>
      </c>
      <c r="AH93" t="s">
        <v>1486</v>
      </c>
      <c r="AI93" t="s">
        <v>865</v>
      </c>
      <c r="AJ93">
        <v>1901</v>
      </c>
      <c r="AK93" t="s">
        <v>249</v>
      </c>
      <c r="AL93">
        <v>2031</v>
      </c>
      <c r="AM93" t="s">
        <v>253</v>
      </c>
    </row>
    <row r="94" spans="1:39" x14ac:dyDescent="0.25">
      <c r="A94" t="s">
        <v>245</v>
      </c>
      <c r="B94" t="s">
        <v>1381</v>
      </c>
      <c r="C94" t="s">
        <v>865</v>
      </c>
      <c r="D94">
        <v>2041</v>
      </c>
      <c r="E94" t="s">
        <v>251</v>
      </c>
      <c r="F94" s="66">
        <v>39944.407190972219</v>
      </c>
      <c r="G94" s="53" t="s">
        <v>431</v>
      </c>
      <c r="H94" t="s">
        <v>875</v>
      </c>
      <c r="I94" s="53" t="s">
        <v>431</v>
      </c>
      <c r="J94" s="56">
        <v>4424166678023790</v>
      </c>
      <c r="K94" s="53" t="s">
        <v>430</v>
      </c>
      <c r="L94">
        <v>8051</v>
      </c>
      <c r="M94" s="53" t="s">
        <v>251</v>
      </c>
      <c r="N94" s="65" t="s">
        <v>1135</v>
      </c>
      <c r="O94" s="53" t="s">
        <v>430</v>
      </c>
      <c r="P94" t="s">
        <v>436</v>
      </c>
      <c r="Q94" t="s">
        <v>251</v>
      </c>
      <c r="R94" s="66">
        <f t="shared" si="4"/>
        <v>39951.407190972219</v>
      </c>
      <c r="S94" s="53" t="s">
        <v>431</v>
      </c>
      <c r="T94" s="66">
        <f t="shared" ca="1" si="5"/>
        <v>40064.407190972219</v>
      </c>
      <c r="U94" s="53" t="s">
        <v>432</v>
      </c>
      <c r="W94" t="s">
        <v>245</v>
      </c>
      <c r="X94" t="s">
        <v>1382</v>
      </c>
      <c r="Y94" t="s">
        <v>987</v>
      </c>
      <c r="Z94" s="56">
        <v>4424166678023790</v>
      </c>
      <c r="AA94" s="53" t="s">
        <v>430</v>
      </c>
      <c r="AB94">
        <v>2041</v>
      </c>
      <c r="AC94" t="s">
        <v>249</v>
      </c>
      <c r="AD94">
        <f t="shared" ca="1" si="6"/>
        <v>67</v>
      </c>
      <c r="AE94" t="s">
        <v>253</v>
      </c>
      <c r="AG94" t="s">
        <v>245</v>
      </c>
      <c r="AH94" t="s">
        <v>1486</v>
      </c>
      <c r="AI94" t="s">
        <v>865</v>
      </c>
      <c r="AJ94">
        <v>1911</v>
      </c>
      <c r="AK94" t="s">
        <v>249</v>
      </c>
      <c r="AL94">
        <v>2041</v>
      </c>
      <c r="AM94" t="s">
        <v>253</v>
      </c>
    </row>
    <row r="95" spans="1:39" x14ac:dyDescent="0.25">
      <c r="A95" t="s">
        <v>245</v>
      </c>
      <c r="B95" t="s">
        <v>1381</v>
      </c>
      <c r="C95" t="s">
        <v>865</v>
      </c>
      <c r="D95">
        <v>2051</v>
      </c>
      <c r="E95" t="s">
        <v>251</v>
      </c>
      <c r="F95" s="66">
        <v>39894.328649363422</v>
      </c>
      <c r="G95" s="53" t="s">
        <v>431</v>
      </c>
      <c r="H95" t="s">
        <v>874</v>
      </c>
      <c r="I95" s="53" t="s">
        <v>431</v>
      </c>
      <c r="J95" s="56">
        <v>4424167500633010</v>
      </c>
      <c r="K95" s="53" t="s">
        <v>430</v>
      </c>
      <c r="L95">
        <v>8042</v>
      </c>
      <c r="M95" s="53" t="s">
        <v>251</v>
      </c>
      <c r="N95" s="65" t="s">
        <v>1135</v>
      </c>
      <c r="O95" s="53" t="s">
        <v>430</v>
      </c>
      <c r="P95" t="s">
        <v>436</v>
      </c>
      <c r="Q95" t="s">
        <v>251</v>
      </c>
      <c r="R95" s="66">
        <f t="shared" si="4"/>
        <v>39901.328649363422</v>
      </c>
      <c r="S95" s="53" t="s">
        <v>431</v>
      </c>
      <c r="T95" s="66">
        <f t="shared" ca="1" si="5"/>
        <v>40044.328649363422</v>
      </c>
      <c r="U95" s="53" t="s">
        <v>432</v>
      </c>
      <c r="W95" t="s">
        <v>245</v>
      </c>
      <c r="X95" t="s">
        <v>1382</v>
      </c>
      <c r="Y95" t="s">
        <v>987</v>
      </c>
      <c r="Z95" s="56">
        <v>4424167500633010</v>
      </c>
      <c r="AA95" s="53" t="s">
        <v>430</v>
      </c>
      <c r="AB95">
        <v>2051</v>
      </c>
      <c r="AC95" t="s">
        <v>249</v>
      </c>
      <c r="AD95">
        <f t="shared" ca="1" si="6"/>
        <v>90</v>
      </c>
      <c r="AE95" t="s">
        <v>253</v>
      </c>
      <c r="AG95" t="s">
        <v>245</v>
      </c>
      <c r="AH95" t="s">
        <v>1486</v>
      </c>
      <c r="AI95" t="s">
        <v>865</v>
      </c>
      <c r="AJ95">
        <v>2051</v>
      </c>
      <c r="AK95" t="s">
        <v>249</v>
      </c>
      <c r="AL95">
        <v>2051</v>
      </c>
      <c r="AM95" t="s">
        <v>253</v>
      </c>
    </row>
    <row r="96" spans="1:39" x14ac:dyDescent="0.25">
      <c r="A96" t="s">
        <v>245</v>
      </c>
      <c r="B96" t="s">
        <v>1381</v>
      </c>
      <c r="C96" t="s">
        <v>865</v>
      </c>
      <c r="D96">
        <v>2061</v>
      </c>
      <c r="E96" t="s">
        <v>251</v>
      </c>
      <c r="F96" s="66">
        <v>39844.250107754633</v>
      </c>
      <c r="G96" s="53" t="s">
        <v>431</v>
      </c>
      <c r="H96" t="s">
        <v>873</v>
      </c>
      <c r="I96" s="53" t="s">
        <v>431</v>
      </c>
      <c r="J96" s="56">
        <v>4424168323242230</v>
      </c>
      <c r="K96" s="53" t="s">
        <v>430</v>
      </c>
      <c r="L96">
        <v>8033</v>
      </c>
      <c r="M96" s="53" t="s">
        <v>251</v>
      </c>
      <c r="N96" s="65" t="s">
        <v>1135</v>
      </c>
      <c r="O96" s="53" t="s">
        <v>430</v>
      </c>
      <c r="P96" t="s">
        <v>436</v>
      </c>
      <c r="Q96" t="s">
        <v>251</v>
      </c>
      <c r="R96" s="66">
        <f t="shared" si="4"/>
        <v>39851.250107754633</v>
      </c>
      <c r="S96" s="53" t="s">
        <v>431</v>
      </c>
      <c r="T96" s="66">
        <f t="shared" ca="1" si="5"/>
        <v>39905.250107754633</v>
      </c>
      <c r="U96" s="53" t="s">
        <v>432</v>
      </c>
      <c r="W96" t="s">
        <v>245</v>
      </c>
      <c r="X96" t="s">
        <v>1382</v>
      </c>
      <c r="Y96" t="s">
        <v>987</v>
      </c>
      <c r="Z96" s="56">
        <v>4424168323242230</v>
      </c>
      <c r="AA96" s="53" t="s">
        <v>430</v>
      </c>
      <c r="AB96">
        <v>2061</v>
      </c>
      <c r="AC96" t="s">
        <v>249</v>
      </c>
      <c r="AD96">
        <f t="shared" ca="1" si="6"/>
        <v>65</v>
      </c>
      <c r="AE96" t="s">
        <v>253</v>
      </c>
      <c r="AG96" t="s">
        <v>245</v>
      </c>
      <c r="AH96" t="s">
        <v>1486</v>
      </c>
      <c r="AI96" t="s">
        <v>865</v>
      </c>
      <c r="AJ96">
        <v>2061</v>
      </c>
      <c r="AK96" t="s">
        <v>249</v>
      </c>
      <c r="AL96">
        <v>2061</v>
      </c>
      <c r="AM96" t="s">
        <v>253</v>
      </c>
    </row>
    <row r="97" spans="1:39" x14ac:dyDescent="0.25">
      <c r="A97" t="s">
        <v>245</v>
      </c>
      <c r="B97" t="s">
        <v>1381</v>
      </c>
      <c r="C97" t="s">
        <v>865</v>
      </c>
      <c r="D97">
        <v>2071</v>
      </c>
      <c r="E97" t="s">
        <v>251</v>
      </c>
      <c r="F97" s="66">
        <v>39794.171566145837</v>
      </c>
      <c r="G97" s="53" t="s">
        <v>431</v>
      </c>
      <c r="H97" t="s">
        <v>872</v>
      </c>
      <c r="I97" s="53" t="s">
        <v>431</v>
      </c>
      <c r="J97" s="56">
        <v>4424206163266350</v>
      </c>
      <c r="K97" s="53" t="s">
        <v>430</v>
      </c>
      <c r="L97">
        <v>8024</v>
      </c>
      <c r="M97" s="53" t="s">
        <v>251</v>
      </c>
      <c r="N97" s="65" t="s">
        <v>1135</v>
      </c>
      <c r="O97" s="53" t="s">
        <v>430</v>
      </c>
      <c r="P97" t="s">
        <v>436</v>
      </c>
      <c r="Q97" t="s">
        <v>251</v>
      </c>
      <c r="R97" s="66">
        <f t="shared" si="4"/>
        <v>39801.171566145837</v>
      </c>
      <c r="S97" s="53" t="s">
        <v>431</v>
      </c>
      <c r="T97" s="66">
        <f t="shared" ca="1" si="5"/>
        <v>39834.171566145837</v>
      </c>
      <c r="U97" s="53" t="s">
        <v>432</v>
      </c>
      <c r="W97" t="s">
        <v>245</v>
      </c>
      <c r="X97" t="s">
        <v>1382</v>
      </c>
      <c r="Y97" t="s">
        <v>987</v>
      </c>
      <c r="Z97" s="56">
        <v>4424206163266350</v>
      </c>
      <c r="AA97" s="53" t="s">
        <v>430</v>
      </c>
      <c r="AB97">
        <v>2071</v>
      </c>
      <c r="AC97" t="s">
        <v>249</v>
      </c>
      <c r="AD97">
        <f t="shared" ca="1" si="6"/>
        <v>15</v>
      </c>
      <c r="AE97" t="s">
        <v>253</v>
      </c>
      <c r="AG97" t="s">
        <v>245</v>
      </c>
      <c r="AH97" t="s">
        <v>1486</v>
      </c>
      <c r="AI97" t="s">
        <v>865</v>
      </c>
      <c r="AJ97">
        <v>2071</v>
      </c>
      <c r="AK97" t="s">
        <v>249</v>
      </c>
      <c r="AL97">
        <v>2071</v>
      </c>
      <c r="AM97" t="s">
        <v>253</v>
      </c>
    </row>
    <row r="98" spans="1:39" x14ac:dyDescent="0.25">
      <c r="A98" t="s">
        <v>245</v>
      </c>
      <c r="B98" t="s">
        <v>1381</v>
      </c>
      <c r="C98" t="s">
        <v>865</v>
      </c>
      <c r="D98">
        <v>2081</v>
      </c>
      <c r="E98" t="s">
        <v>251</v>
      </c>
      <c r="F98" s="66">
        <v>39744.09302453704</v>
      </c>
      <c r="G98" s="53" t="s">
        <v>431</v>
      </c>
      <c r="H98" t="s">
        <v>871</v>
      </c>
      <c r="I98" s="53" t="s">
        <v>431</v>
      </c>
      <c r="J98" s="56">
        <v>4424206985875570</v>
      </c>
      <c r="K98" s="53" t="s">
        <v>430</v>
      </c>
      <c r="L98">
        <v>8015</v>
      </c>
      <c r="M98" s="53" t="s">
        <v>251</v>
      </c>
      <c r="N98" s="65" t="s">
        <v>1135</v>
      </c>
      <c r="O98" s="53" t="s">
        <v>430</v>
      </c>
      <c r="P98" t="s">
        <v>436</v>
      </c>
      <c r="Q98" t="s">
        <v>251</v>
      </c>
      <c r="R98" s="66">
        <f t="shared" si="4"/>
        <v>39751.09302453704</v>
      </c>
      <c r="S98" s="53" t="s">
        <v>431</v>
      </c>
      <c r="T98" s="66">
        <f t="shared" ca="1" si="5"/>
        <v>39886.09302453704</v>
      </c>
      <c r="U98" s="53" t="s">
        <v>432</v>
      </c>
      <c r="W98" t="s">
        <v>245</v>
      </c>
      <c r="X98" t="s">
        <v>1382</v>
      </c>
      <c r="Y98" t="s">
        <v>987</v>
      </c>
      <c r="Z98" s="56">
        <v>4424206985875570</v>
      </c>
      <c r="AA98" s="53" t="s">
        <v>430</v>
      </c>
      <c r="AB98">
        <v>2081</v>
      </c>
      <c r="AC98" t="s">
        <v>249</v>
      </c>
      <c r="AD98">
        <f t="shared" ca="1" si="6"/>
        <v>55</v>
      </c>
      <c r="AE98" t="s">
        <v>253</v>
      </c>
      <c r="AG98" t="s">
        <v>245</v>
      </c>
      <c r="AH98" t="s">
        <v>1486</v>
      </c>
      <c r="AI98" t="s">
        <v>865</v>
      </c>
      <c r="AJ98">
        <v>2081</v>
      </c>
      <c r="AK98" t="s">
        <v>249</v>
      </c>
      <c r="AL98">
        <v>2081</v>
      </c>
      <c r="AM98" t="s">
        <v>253</v>
      </c>
    </row>
    <row r="99" spans="1:39" x14ac:dyDescent="0.25">
      <c r="A99" t="s">
        <v>245</v>
      </c>
      <c r="B99" t="s">
        <v>1381</v>
      </c>
      <c r="C99" t="s">
        <v>865</v>
      </c>
      <c r="D99">
        <v>2091</v>
      </c>
      <c r="E99" t="s">
        <v>251</v>
      </c>
      <c r="F99" s="66">
        <v>39694.014482928244</v>
      </c>
      <c r="G99" s="53" t="s">
        <v>431</v>
      </c>
      <c r="H99" t="s">
        <v>1144</v>
      </c>
      <c r="I99" s="53" t="s">
        <v>431</v>
      </c>
      <c r="J99" s="56">
        <v>4424207808484790</v>
      </c>
      <c r="K99" s="53" t="s">
        <v>430</v>
      </c>
      <c r="L99">
        <v>8006</v>
      </c>
      <c r="M99" s="53" t="s">
        <v>251</v>
      </c>
      <c r="N99" s="65" t="s">
        <v>1135</v>
      </c>
      <c r="O99" s="53" t="s">
        <v>430</v>
      </c>
      <c r="P99" t="s">
        <v>436</v>
      </c>
      <c r="Q99" t="s">
        <v>251</v>
      </c>
      <c r="R99" s="66">
        <f t="shared" si="4"/>
        <v>39701.014482928244</v>
      </c>
      <c r="S99" s="53" t="s">
        <v>431</v>
      </c>
      <c r="T99" s="66">
        <f t="shared" ca="1" si="5"/>
        <v>39727.014482928244</v>
      </c>
      <c r="U99" s="53" t="s">
        <v>432</v>
      </c>
      <c r="W99" t="s">
        <v>245</v>
      </c>
      <c r="X99" t="s">
        <v>1382</v>
      </c>
      <c r="Y99" t="s">
        <v>987</v>
      </c>
      <c r="Z99" s="56">
        <v>4424207808484790</v>
      </c>
      <c r="AA99" s="53" t="s">
        <v>430</v>
      </c>
      <c r="AB99">
        <v>2091</v>
      </c>
      <c r="AC99" t="s">
        <v>249</v>
      </c>
      <c r="AD99">
        <f t="shared" ca="1" si="6"/>
        <v>60</v>
      </c>
      <c r="AE99" t="s">
        <v>253</v>
      </c>
      <c r="AG99" t="s">
        <v>245</v>
      </c>
      <c r="AH99" t="s">
        <v>1486</v>
      </c>
      <c r="AI99" t="s">
        <v>865</v>
      </c>
      <c r="AJ99">
        <v>2091</v>
      </c>
      <c r="AK99" t="s">
        <v>249</v>
      </c>
      <c r="AL99">
        <v>2091</v>
      </c>
      <c r="AM99" t="s">
        <v>253</v>
      </c>
    </row>
    <row r="100" spans="1:39" x14ac:dyDescent="0.25">
      <c r="A100" t="s">
        <v>245</v>
      </c>
      <c r="B100" t="s">
        <v>1381</v>
      </c>
      <c r="C100" t="s">
        <v>865</v>
      </c>
      <c r="D100">
        <v>2101</v>
      </c>
      <c r="E100" t="s">
        <v>251</v>
      </c>
      <c r="F100" s="66">
        <v>39643.935941319447</v>
      </c>
      <c r="G100" s="53" t="s">
        <v>431</v>
      </c>
      <c r="H100" t="s">
        <v>1145</v>
      </c>
      <c r="I100" s="53" t="s">
        <v>431</v>
      </c>
      <c r="J100" s="56">
        <v>4424208631094010</v>
      </c>
      <c r="K100" s="53" t="s">
        <v>430</v>
      </c>
      <c r="L100">
        <v>7997</v>
      </c>
      <c r="M100" s="53" t="s">
        <v>251</v>
      </c>
      <c r="N100" s="65" t="s">
        <v>1135</v>
      </c>
      <c r="O100" s="53" t="s">
        <v>430</v>
      </c>
      <c r="P100" t="s">
        <v>436</v>
      </c>
      <c r="Q100" t="s">
        <v>251</v>
      </c>
      <c r="R100" s="66">
        <f t="shared" si="4"/>
        <v>39650.935941319447</v>
      </c>
      <c r="S100" s="53" t="s">
        <v>431</v>
      </c>
      <c r="T100" s="66">
        <f t="shared" ca="1" si="5"/>
        <v>39745.935941319447</v>
      </c>
      <c r="U100" s="53" t="s">
        <v>432</v>
      </c>
      <c r="W100" t="s">
        <v>245</v>
      </c>
      <c r="X100" t="s">
        <v>1382</v>
      </c>
      <c r="Y100" t="s">
        <v>987</v>
      </c>
      <c r="Z100" s="56">
        <v>4424208631094010</v>
      </c>
      <c r="AA100" s="53" t="s">
        <v>430</v>
      </c>
      <c r="AB100">
        <v>2101</v>
      </c>
      <c r="AC100" t="s">
        <v>249</v>
      </c>
      <c r="AD100">
        <f t="shared" ca="1" si="6"/>
        <v>100</v>
      </c>
      <c r="AE100" t="s">
        <v>253</v>
      </c>
      <c r="AG100" t="s">
        <v>245</v>
      </c>
      <c r="AH100" t="s">
        <v>1486</v>
      </c>
      <c r="AI100" t="s">
        <v>865</v>
      </c>
      <c r="AJ100">
        <v>2101</v>
      </c>
      <c r="AK100" t="s">
        <v>249</v>
      </c>
      <c r="AL100">
        <v>2101</v>
      </c>
      <c r="AM100" t="s">
        <v>253</v>
      </c>
    </row>
    <row r="101" spans="1:39" x14ac:dyDescent="0.25">
      <c r="A101" t="s">
        <v>245</v>
      </c>
      <c r="B101" t="s">
        <v>1381</v>
      </c>
      <c r="C101" t="s">
        <v>865</v>
      </c>
      <c r="D101">
        <v>2111</v>
      </c>
      <c r="E101" t="s">
        <v>251</v>
      </c>
      <c r="F101" s="66">
        <v>39593.85739971065</v>
      </c>
      <c r="G101" s="53" t="s">
        <v>431</v>
      </c>
      <c r="H101" t="s">
        <v>1140</v>
      </c>
      <c r="I101" s="53" t="s">
        <v>431</v>
      </c>
      <c r="J101" s="56">
        <v>4424209453703230</v>
      </c>
      <c r="K101" s="53" t="s">
        <v>430</v>
      </c>
      <c r="L101">
        <v>7988</v>
      </c>
      <c r="M101" s="53" t="s">
        <v>251</v>
      </c>
      <c r="N101" s="65" t="s">
        <v>1135</v>
      </c>
      <c r="O101" s="53" t="s">
        <v>430</v>
      </c>
      <c r="P101" t="s">
        <v>436</v>
      </c>
      <c r="Q101" t="s">
        <v>251</v>
      </c>
      <c r="R101" s="66">
        <f t="shared" si="4"/>
        <v>39600.85739971065</v>
      </c>
      <c r="S101" s="53" t="s">
        <v>431</v>
      </c>
      <c r="T101" s="66">
        <f t="shared" ca="1" si="5"/>
        <v>39678.85739971065</v>
      </c>
      <c r="U101" s="53" t="s">
        <v>432</v>
      </c>
      <c r="W101" t="s">
        <v>245</v>
      </c>
      <c r="X101" t="s">
        <v>1382</v>
      </c>
      <c r="Y101" t="s">
        <v>987</v>
      </c>
      <c r="Z101" s="56">
        <v>4424209453703230</v>
      </c>
      <c r="AA101" s="53" t="s">
        <v>430</v>
      </c>
      <c r="AB101">
        <v>2111</v>
      </c>
      <c r="AC101" t="s">
        <v>249</v>
      </c>
      <c r="AD101">
        <f t="shared" ca="1" si="6"/>
        <v>62</v>
      </c>
      <c r="AE101" t="s">
        <v>253</v>
      </c>
      <c r="AG101" t="s">
        <v>245</v>
      </c>
      <c r="AH101" t="s">
        <v>1486</v>
      </c>
      <c r="AI101" t="s">
        <v>865</v>
      </c>
      <c r="AJ101">
        <v>2111</v>
      </c>
      <c r="AK101" t="s">
        <v>249</v>
      </c>
      <c r="AL101">
        <v>2111</v>
      </c>
      <c r="AM101" t="s">
        <v>253</v>
      </c>
    </row>
    <row r="102" spans="1:39" x14ac:dyDescent="0.25">
      <c r="A102" t="s">
        <v>245</v>
      </c>
      <c r="B102" t="s">
        <v>1381</v>
      </c>
      <c r="C102" t="s">
        <v>865</v>
      </c>
      <c r="D102">
        <v>2121</v>
      </c>
      <c r="E102" t="s">
        <v>251</v>
      </c>
      <c r="F102" s="66">
        <v>39543.778858101854</v>
      </c>
      <c r="G102" s="53" t="s">
        <v>431</v>
      </c>
      <c r="H102" t="s">
        <v>1146</v>
      </c>
      <c r="I102" s="53" t="s">
        <v>431</v>
      </c>
      <c r="J102" s="56">
        <v>4424210276312450</v>
      </c>
      <c r="K102" s="53" t="s">
        <v>430</v>
      </c>
      <c r="L102">
        <v>7979</v>
      </c>
      <c r="M102" s="53" t="s">
        <v>251</v>
      </c>
      <c r="N102" s="65" t="s">
        <v>1135</v>
      </c>
      <c r="O102" s="53" t="s">
        <v>430</v>
      </c>
      <c r="P102" t="s">
        <v>436</v>
      </c>
      <c r="Q102" t="s">
        <v>251</v>
      </c>
      <c r="R102" s="66">
        <f t="shared" si="4"/>
        <v>39550.778858101854</v>
      </c>
      <c r="S102" s="53" t="s">
        <v>431</v>
      </c>
      <c r="T102" s="66">
        <f t="shared" ca="1" si="5"/>
        <v>39631.778858101854</v>
      </c>
      <c r="U102" s="53" t="s">
        <v>432</v>
      </c>
      <c r="W102" t="s">
        <v>245</v>
      </c>
      <c r="X102" t="s">
        <v>1382</v>
      </c>
      <c r="Y102" t="s">
        <v>987</v>
      </c>
      <c r="Z102" s="56">
        <v>4424210276312450</v>
      </c>
      <c r="AA102" s="53" t="s">
        <v>430</v>
      </c>
      <c r="AB102">
        <v>2121</v>
      </c>
      <c r="AC102" t="s">
        <v>249</v>
      </c>
      <c r="AD102">
        <f t="shared" ca="1" si="6"/>
        <v>33</v>
      </c>
      <c r="AE102" t="s">
        <v>253</v>
      </c>
      <c r="AG102" t="s">
        <v>245</v>
      </c>
      <c r="AH102" t="s">
        <v>1486</v>
      </c>
      <c r="AI102" t="s">
        <v>865</v>
      </c>
      <c r="AJ102">
        <v>2121</v>
      </c>
      <c r="AK102" t="s">
        <v>249</v>
      </c>
      <c r="AL102">
        <v>2121</v>
      </c>
      <c r="AM102" t="s">
        <v>253</v>
      </c>
    </row>
    <row r="103" spans="1:39" x14ac:dyDescent="0.25">
      <c r="A103" t="s">
        <v>245</v>
      </c>
      <c r="B103" t="s">
        <v>1381</v>
      </c>
      <c r="C103" t="s">
        <v>865</v>
      </c>
      <c r="D103">
        <v>2131</v>
      </c>
      <c r="E103" t="s">
        <v>251</v>
      </c>
      <c r="F103" s="66">
        <v>39493.700316493057</v>
      </c>
      <c r="G103" s="53" t="s">
        <v>431</v>
      </c>
      <c r="H103" t="s">
        <v>1147</v>
      </c>
      <c r="I103" s="53" t="s">
        <v>431</v>
      </c>
      <c r="J103" s="56">
        <v>4424211098921670</v>
      </c>
      <c r="K103" s="53" t="s">
        <v>430</v>
      </c>
      <c r="L103">
        <v>7970</v>
      </c>
      <c r="M103" s="53" t="s">
        <v>251</v>
      </c>
      <c r="N103" s="65" t="s">
        <v>1135</v>
      </c>
      <c r="O103" s="53" t="s">
        <v>430</v>
      </c>
      <c r="P103" t="s">
        <v>436</v>
      </c>
      <c r="Q103" t="s">
        <v>251</v>
      </c>
      <c r="R103" s="66">
        <f t="shared" si="4"/>
        <v>39500.700316493057</v>
      </c>
      <c r="S103" s="53" t="s">
        <v>431</v>
      </c>
      <c r="T103" s="66">
        <f t="shared" ca="1" si="5"/>
        <v>39640.700316493057</v>
      </c>
      <c r="U103" s="53" t="s">
        <v>432</v>
      </c>
      <c r="W103" t="s">
        <v>245</v>
      </c>
      <c r="X103" t="s">
        <v>1382</v>
      </c>
      <c r="Y103" t="s">
        <v>987</v>
      </c>
      <c r="Z103" s="56">
        <v>4424211098921670</v>
      </c>
      <c r="AA103" s="53" t="s">
        <v>430</v>
      </c>
      <c r="AB103">
        <v>2131</v>
      </c>
      <c r="AC103" t="s">
        <v>249</v>
      </c>
      <c r="AD103">
        <f t="shared" ca="1" si="6"/>
        <v>37</v>
      </c>
      <c r="AE103" t="s">
        <v>253</v>
      </c>
      <c r="AG103" t="s">
        <v>245</v>
      </c>
      <c r="AH103" t="s">
        <v>1486</v>
      </c>
      <c r="AI103" t="s">
        <v>865</v>
      </c>
      <c r="AJ103">
        <v>2131</v>
      </c>
      <c r="AK103" t="s">
        <v>249</v>
      </c>
      <c r="AL103">
        <v>2131</v>
      </c>
      <c r="AM103" t="s">
        <v>253</v>
      </c>
    </row>
    <row r="104" spans="1:39" x14ac:dyDescent="0.25">
      <c r="A104" t="s">
        <v>245</v>
      </c>
      <c r="B104" t="s">
        <v>1381</v>
      </c>
      <c r="C104" t="s">
        <v>865</v>
      </c>
      <c r="D104">
        <v>2141</v>
      </c>
      <c r="E104" t="s">
        <v>251</v>
      </c>
      <c r="F104" s="66">
        <v>39443.621774884261</v>
      </c>
      <c r="G104" s="53" t="s">
        <v>431</v>
      </c>
      <c r="H104" t="s">
        <v>1148</v>
      </c>
      <c r="I104" s="53" t="s">
        <v>431</v>
      </c>
      <c r="J104" s="56">
        <v>4424211921530890</v>
      </c>
      <c r="K104" s="53" t="s">
        <v>430</v>
      </c>
      <c r="L104">
        <v>7961</v>
      </c>
      <c r="M104" s="53" t="s">
        <v>251</v>
      </c>
      <c r="N104" s="65" t="s">
        <v>1135</v>
      </c>
      <c r="O104" s="53" t="s">
        <v>430</v>
      </c>
      <c r="P104" t="s">
        <v>436</v>
      </c>
      <c r="Q104" t="s">
        <v>251</v>
      </c>
      <c r="R104" s="66">
        <f t="shared" si="4"/>
        <v>39450.621774884261</v>
      </c>
      <c r="S104" s="53" t="s">
        <v>431</v>
      </c>
      <c r="T104" s="66">
        <f t="shared" ca="1" si="5"/>
        <v>39610.621774884261</v>
      </c>
      <c r="U104" s="53" t="s">
        <v>432</v>
      </c>
      <c r="W104" t="s">
        <v>245</v>
      </c>
      <c r="X104" t="s">
        <v>1382</v>
      </c>
      <c r="Y104" t="s">
        <v>987</v>
      </c>
      <c r="Z104" s="56">
        <v>4424211921530890</v>
      </c>
      <c r="AA104" s="53" t="s">
        <v>430</v>
      </c>
      <c r="AB104">
        <v>2141</v>
      </c>
      <c r="AC104" t="s">
        <v>249</v>
      </c>
      <c r="AD104">
        <f t="shared" ca="1" si="6"/>
        <v>58</v>
      </c>
      <c r="AE104" t="s">
        <v>253</v>
      </c>
      <c r="AG104" t="s">
        <v>245</v>
      </c>
      <c r="AH104" t="s">
        <v>1486</v>
      </c>
      <c r="AI104" t="s">
        <v>865</v>
      </c>
      <c r="AJ104">
        <v>2141</v>
      </c>
      <c r="AK104" t="s">
        <v>249</v>
      </c>
      <c r="AL104">
        <v>2141</v>
      </c>
      <c r="AM104" t="s">
        <v>253</v>
      </c>
    </row>
    <row r="105" spans="1:39" x14ac:dyDescent="0.25">
      <c r="A105" t="s">
        <v>245</v>
      </c>
      <c r="B105" t="s">
        <v>1381</v>
      </c>
      <c r="C105" t="s">
        <v>865</v>
      </c>
      <c r="D105">
        <v>2151</v>
      </c>
      <c r="E105" t="s">
        <v>251</v>
      </c>
      <c r="F105" s="66">
        <v>39393.543233275464</v>
      </c>
      <c r="G105" s="53" t="s">
        <v>431</v>
      </c>
      <c r="H105" t="s">
        <v>1149</v>
      </c>
      <c r="I105" s="53" t="s">
        <v>431</v>
      </c>
      <c r="J105" s="56">
        <v>4424175726725210</v>
      </c>
      <c r="K105" s="53" t="s">
        <v>430</v>
      </c>
      <c r="L105">
        <v>7952</v>
      </c>
      <c r="M105" s="53" t="s">
        <v>251</v>
      </c>
      <c r="N105" s="65" t="s">
        <v>1135</v>
      </c>
      <c r="O105" s="53" t="s">
        <v>430</v>
      </c>
      <c r="P105" t="s">
        <v>436</v>
      </c>
      <c r="Q105" t="s">
        <v>251</v>
      </c>
      <c r="R105" s="66">
        <f t="shared" si="4"/>
        <v>39400.543233275464</v>
      </c>
      <c r="S105" s="53" t="s">
        <v>431</v>
      </c>
      <c r="T105" s="66">
        <f t="shared" ca="1" si="5"/>
        <v>39499.543233275464</v>
      </c>
      <c r="U105" s="53" t="s">
        <v>432</v>
      </c>
      <c r="W105" t="s">
        <v>245</v>
      </c>
      <c r="X105" t="s">
        <v>1382</v>
      </c>
      <c r="Y105" t="s">
        <v>987</v>
      </c>
      <c r="Z105" s="56">
        <v>4424175726725210</v>
      </c>
      <c r="AA105" s="53" t="s">
        <v>430</v>
      </c>
      <c r="AB105">
        <v>2151</v>
      </c>
      <c r="AC105" t="s">
        <v>249</v>
      </c>
      <c r="AD105">
        <f t="shared" ca="1" si="6"/>
        <v>59</v>
      </c>
      <c r="AE105" t="s">
        <v>253</v>
      </c>
      <c r="AG105" t="s">
        <v>245</v>
      </c>
      <c r="AH105" t="s">
        <v>1486</v>
      </c>
      <c r="AI105" t="s">
        <v>865</v>
      </c>
      <c r="AJ105">
        <v>2151</v>
      </c>
      <c r="AK105" t="s">
        <v>249</v>
      </c>
      <c r="AL105">
        <v>2151</v>
      </c>
      <c r="AM105" t="s">
        <v>253</v>
      </c>
    </row>
    <row r="106" spans="1:39" x14ac:dyDescent="0.25">
      <c r="A106" t="s">
        <v>245</v>
      </c>
      <c r="B106" t="s">
        <v>1381</v>
      </c>
      <c r="C106" t="s">
        <v>865</v>
      </c>
      <c r="D106">
        <v>2161</v>
      </c>
      <c r="E106" t="s">
        <v>251</v>
      </c>
      <c r="F106" s="66">
        <v>39343.464691666668</v>
      </c>
      <c r="G106" s="53" t="s">
        <v>431</v>
      </c>
      <c r="H106" t="s">
        <v>1150</v>
      </c>
      <c r="I106" s="53" t="s">
        <v>431</v>
      </c>
      <c r="J106" s="56">
        <v>4424176549334430</v>
      </c>
      <c r="K106" s="53" t="s">
        <v>430</v>
      </c>
      <c r="L106">
        <v>7943</v>
      </c>
      <c r="M106" s="53" t="s">
        <v>251</v>
      </c>
      <c r="N106" s="65" t="s">
        <v>1135</v>
      </c>
      <c r="O106" s="53" t="s">
        <v>430</v>
      </c>
      <c r="P106" t="s">
        <v>436</v>
      </c>
      <c r="Q106" t="s">
        <v>251</v>
      </c>
      <c r="R106" s="66">
        <f t="shared" si="4"/>
        <v>39350.464691666668</v>
      </c>
      <c r="S106" s="53" t="s">
        <v>431</v>
      </c>
      <c r="T106" s="66">
        <f t="shared" ca="1" si="5"/>
        <v>39375.464691666668</v>
      </c>
      <c r="U106" s="53" t="s">
        <v>432</v>
      </c>
      <c r="W106" t="s">
        <v>245</v>
      </c>
      <c r="X106" t="s">
        <v>1382</v>
      </c>
      <c r="Y106" t="s">
        <v>987</v>
      </c>
      <c r="Z106" s="56">
        <v>4424176549334430</v>
      </c>
      <c r="AA106" s="53" t="s">
        <v>430</v>
      </c>
      <c r="AB106">
        <v>2161</v>
      </c>
      <c r="AC106" t="s">
        <v>249</v>
      </c>
      <c r="AD106">
        <f t="shared" ca="1" si="6"/>
        <v>80</v>
      </c>
      <c r="AE106" t="s">
        <v>253</v>
      </c>
      <c r="AG106" t="s">
        <v>245</v>
      </c>
      <c r="AH106" t="s">
        <v>1486</v>
      </c>
      <c r="AI106" t="s">
        <v>865</v>
      </c>
      <c r="AJ106">
        <v>2161</v>
      </c>
      <c r="AK106" t="s">
        <v>249</v>
      </c>
      <c r="AL106">
        <v>2161</v>
      </c>
      <c r="AM106" t="s">
        <v>253</v>
      </c>
    </row>
    <row r="107" spans="1:39" x14ac:dyDescent="0.25">
      <c r="A107" t="s">
        <v>245</v>
      </c>
      <c r="B107" t="s">
        <v>1381</v>
      </c>
      <c r="C107" t="s">
        <v>865</v>
      </c>
      <c r="D107">
        <v>2171</v>
      </c>
      <c r="E107" t="s">
        <v>251</v>
      </c>
      <c r="F107" s="66">
        <v>39293.386150057871</v>
      </c>
      <c r="G107" s="53" t="s">
        <v>431</v>
      </c>
      <c r="H107" t="s">
        <v>1151</v>
      </c>
      <c r="I107" s="53" t="s">
        <v>431</v>
      </c>
      <c r="J107" s="56">
        <v>4424177371943650</v>
      </c>
      <c r="K107" s="53" t="s">
        <v>430</v>
      </c>
      <c r="L107">
        <v>7934</v>
      </c>
      <c r="M107" s="53" t="s">
        <v>251</v>
      </c>
      <c r="N107" s="65" t="s">
        <v>1135</v>
      </c>
      <c r="O107" s="53" t="s">
        <v>430</v>
      </c>
      <c r="P107" t="s">
        <v>436</v>
      </c>
      <c r="Q107" t="s">
        <v>251</v>
      </c>
      <c r="R107" s="66">
        <f t="shared" si="4"/>
        <v>39300.386150057871</v>
      </c>
      <c r="S107" s="53" t="s">
        <v>431</v>
      </c>
      <c r="T107" s="66">
        <f t="shared" ca="1" si="5"/>
        <v>39411.386150057871</v>
      </c>
      <c r="U107" s="53" t="s">
        <v>432</v>
      </c>
      <c r="W107" t="s">
        <v>245</v>
      </c>
      <c r="X107" t="s">
        <v>1382</v>
      </c>
      <c r="Y107" t="s">
        <v>987</v>
      </c>
      <c r="Z107" s="56">
        <v>4424177371943650</v>
      </c>
      <c r="AA107" s="53" t="s">
        <v>430</v>
      </c>
      <c r="AB107">
        <v>2171</v>
      </c>
      <c r="AC107" t="s">
        <v>249</v>
      </c>
      <c r="AD107">
        <f t="shared" ca="1" si="6"/>
        <v>9</v>
      </c>
      <c r="AE107" t="s">
        <v>253</v>
      </c>
      <c r="AG107" t="s">
        <v>245</v>
      </c>
      <c r="AH107" t="s">
        <v>1486</v>
      </c>
      <c r="AI107" t="s">
        <v>865</v>
      </c>
      <c r="AJ107">
        <v>2171</v>
      </c>
      <c r="AK107" t="s">
        <v>249</v>
      </c>
      <c r="AL107">
        <v>2171</v>
      </c>
      <c r="AM107" t="s">
        <v>253</v>
      </c>
    </row>
    <row r="108" spans="1:39" x14ac:dyDescent="0.25">
      <c r="A108" t="s">
        <v>245</v>
      </c>
      <c r="B108" t="s">
        <v>1381</v>
      </c>
      <c r="C108" t="s">
        <v>865</v>
      </c>
      <c r="D108">
        <v>2181</v>
      </c>
      <c r="E108" t="s">
        <v>251</v>
      </c>
      <c r="F108" s="66">
        <v>39243.307608449075</v>
      </c>
      <c r="G108" s="53" t="s">
        <v>431</v>
      </c>
      <c r="H108" t="s">
        <v>1152</v>
      </c>
      <c r="I108" s="53" t="s">
        <v>431</v>
      </c>
      <c r="J108" s="56">
        <v>4424178194552870</v>
      </c>
      <c r="K108" s="53" t="s">
        <v>430</v>
      </c>
      <c r="L108">
        <v>7925</v>
      </c>
      <c r="M108" s="53" t="s">
        <v>251</v>
      </c>
      <c r="N108" s="65" t="s">
        <v>1135</v>
      </c>
      <c r="O108" s="53" t="s">
        <v>430</v>
      </c>
      <c r="P108" t="s">
        <v>436</v>
      </c>
      <c r="Q108" t="s">
        <v>251</v>
      </c>
      <c r="R108" s="66">
        <f t="shared" si="4"/>
        <v>39250.307608449075</v>
      </c>
      <c r="S108" s="53" t="s">
        <v>431</v>
      </c>
      <c r="T108" s="66">
        <f t="shared" ca="1" si="5"/>
        <v>39285.307608449075</v>
      </c>
      <c r="U108" s="53" t="s">
        <v>432</v>
      </c>
      <c r="W108" t="s">
        <v>245</v>
      </c>
      <c r="X108" t="s">
        <v>1382</v>
      </c>
      <c r="Y108" t="s">
        <v>987</v>
      </c>
      <c r="Z108" s="56">
        <v>4424178194552870</v>
      </c>
      <c r="AA108" s="53" t="s">
        <v>430</v>
      </c>
      <c r="AB108">
        <v>2181</v>
      </c>
      <c r="AC108" t="s">
        <v>249</v>
      </c>
      <c r="AD108">
        <f t="shared" ca="1" si="6"/>
        <v>62</v>
      </c>
      <c r="AE108" t="s">
        <v>253</v>
      </c>
      <c r="AG108" t="s">
        <v>245</v>
      </c>
      <c r="AH108" t="s">
        <v>1486</v>
      </c>
      <c r="AI108" t="s">
        <v>865</v>
      </c>
      <c r="AJ108">
        <v>2181</v>
      </c>
      <c r="AK108" t="s">
        <v>249</v>
      </c>
      <c r="AL108">
        <v>2181</v>
      </c>
      <c r="AM108" t="s">
        <v>253</v>
      </c>
    </row>
    <row r="109" spans="1:39" x14ac:dyDescent="0.25">
      <c r="A109" t="s">
        <v>245</v>
      </c>
      <c r="B109" t="s">
        <v>1381</v>
      </c>
      <c r="C109" t="s">
        <v>865</v>
      </c>
      <c r="D109">
        <v>2191</v>
      </c>
      <c r="E109" t="s">
        <v>251</v>
      </c>
      <c r="F109" s="66">
        <v>39193.229066840278</v>
      </c>
      <c r="G109" s="53" t="s">
        <v>431</v>
      </c>
      <c r="H109" t="s">
        <v>1153</v>
      </c>
      <c r="I109" s="53" t="s">
        <v>431</v>
      </c>
      <c r="J109" s="56">
        <v>4424179017162090</v>
      </c>
      <c r="K109" s="53" t="s">
        <v>430</v>
      </c>
      <c r="L109">
        <v>7916</v>
      </c>
      <c r="M109" s="53" t="s">
        <v>251</v>
      </c>
      <c r="N109" s="65" t="s">
        <v>1135</v>
      </c>
      <c r="O109" s="53" t="s">
        <v>430</v>
      </c>
      <c r="P109" t="s">
        <v>436</v>
      </c>
      <c r="Q109" t="s">
        <v>251</v>
      </c>
      <c r="R109" s="66">
        <f t="shared" si="4"/>
        <v>39200.229066840278</v>
      </c>
      <c r="S109" s="53" t="s">
        <v>431</v>
      </c>
      <c r="T109" s="66">
        <f t="shared" ca="1" si="5"/>
        <v>39368.229066840278</v>
      </c>
      <c r="U109" s="53" t="s">
        <v>432</v>
      </c>
      <c r="W109" t="s">
        <v>245</v>
      </c>
      <c r="X109" t="s">
        <v>1382</v>
      </c>
      <c r="Y109" t="s">
        <v>987</v>
      </c>
      <c r="Z109" s="56">
        <v>4424179017162090</v>
      </c>
      <c r="AA109" s="53" t="s">
        <v>430</v>
      </c>
      <c r="AB109">
        <v>2191</v>
      </c>
      <c r="AC109" t="s">
        <v>249</v>
      </c>
      <c r="AD109">
        <f t="shared" ca="1" si="6"/>
        <v>12</v>
      </c>
      <c r="AE109" t="s">
        <v>253</v>
      </c>
      <c r="AG109" t="s">
        <v>245</v>
      </c>
      <c r="AH109" t="s">
        <v>1486</v>
      </c>
      <c r="AI109" t="s">
        <v>865</v>
      </c>
      <c r="AJ109">
        <v>2191</v>
      </c>
      <c r="AK109" t="s">
        <v>249</v>
      </c>
      <c r="AL109">
        <v>2191</v>
      </c>
      <c r="AM109" t="s">
        <v>253</v>
      </c>
    </row>
    <row r="110" spans="1:39" x14ac:dyDescent="0.25">
      <c r="A110" t="s">
        <v>245</v>
      </c>
      <c r="B110" t="s">
        <v>1381</v>
      </c>
      <c r="C110" t="s">
        <v>865</v>
      </c>
      <c r="D110">
        <v>2201</v>
      </c>
      <c r="E110" t="s">
        <v>251</v>
      </c>
      <c r="F110" s="66">
        <v>39143.150525231482</v>
      </c>
      <c r="G110" s="53" t="s">
        <v>431</v>
      </c>
      <c r="H110" t="s">
        <v>1154</v>
      </c>
      <c r="I110" s="53" t="s">
        <v>431</v>
      </c>
      <c r="J110" s="56">
        <v>4424179839771310</v>
      </c>
      <c r="K110" s="53" t="s">
        <v>430</v>
      </c>
      <c r="L110">
        <v>7907</v>
      </c>
      <c r="M110" s="53" t="s">
        <v>251</v>
      </c>
      <c r="N110" s="65" t="s">
        <v>1135</v>
      </c>
      <c r="O110" s="53" t="s">
        <v>430</v>
      </c>
      <c r="P110" t="s">
        <v>436</v>
      </c>
      <c r="Q110" t="s">
        <v>251</v>
      </c>
      <c r="R110" s="66">
        <f t="shared" si="4"/>
        <v>39150.150525231482</v>
      </c>
      <c r="S110" s="53" t="s">
        <v>431</v>
      </c>
      <c r="T110" s="66">
        <f t="shared" ca="1" si="5"/>
        <v>39259.150525231482</v>
      </c>
      <c r="U110" s="53" t="s">
        <v>432</v>
      </c>
      <c r="W110" t="s">
        <v>245</v>
      </c>
      <c r="X110" t="s">
        <v>1382</v>
      </c>
      <c r="Y110" t="s">
        <v>987</v>
      </c>
      <c r="Z110" s="56">
        <v>4424179839771310</v>
      </c>
      <c r="AA110" s="53" t="s">
        <v>430</v>
      </c>
      <c r="AB110">
        <v>2201</v>
      </c>
      <c r="AC110" t="s">
        <v>249</v>
      </c>
      <c r="AD110">
        <f t="shared" ca="1" si="6"/>
        <v>80</v>
      </c>
      <c r="AE110" t="s">
        <v>253</v>
      </c>
      <c r="AG110" t="s">
        <v>245</v>
      </c>
      <c r="AH110" t="s">
        <v>1486</v>
      </c>
      <c r="AI110" t="s">
        <v>865</v>
      </c>
      <c r="AJ110">
        <v>2201</v>
      </c>
      <c r="AK110" t="s">
        <v>249</v>
      </c>
      <c r="AL110">
        <v>2201</v>
      </c>
      <c r="AM110" t="s">
        <v>253</v>
      </c>
    </row>
    <row r="111" spans="1:39" x14ac:dyDescent="0.25">
      <c r="A111" t="s">
        <v>245</v>
      </c>
      <c r="B111" t="s">
        <v>1381</v>
      </c>
      <c r="C111" t="s">
        <v>865</v>
      </c>
      <c r="D111">
        <v>2211</v>
      </c>
      <c r="E111" t="s">
        <v>251</v>
      </c>
      <c r="F111" s="66">
        <v>39093.071983622685</v>
      </c>
      <c r="G111" s="53" t="s">
        <v>431</v>
      </c>
      <c r="H111" t="s">
        <v>1155</v>
      </c>
      <c r="I111" s="53" t="s">
        <v>431</v>
      </c>
      <c r="J111" s="56">
        <v>4424180662380530</v>
      </c>
      <c r="K111" s="53" t="s">
        <v>430</v>
      </c>
      <c r="L111">
        <v>7898</v>
      </c>
      <c r="M111" s="53" t="s">
        <v>251</v>
      </c>
      <c r="N111" s="65" t="s">
        <v>1135</v>
      </c>
      <c r="O111" s="53" t="s">
        <v>430</v>
      </c>
      <c r="P111" t="s">
        <v>436</v>
      </c>
      <c r="Q111" t="s">
        <v>251</v>
      </c>
      <c r="R111" s="66">
        <f t="shared" si="4"/>
        <v>39100.071983622685</v>
      </c>
      <c r="S111" s="53" t="s">
        <v>431</v>
      </c>
      <c r="T111" s="66">
        <f t="shared" ca="1" si="5"/>
        <v>39183.071983622685</v>
      </c>
      <c r="U111" s="53" t="s">
        <v>432</v>
      </c>
      <c r="W111" t="s">
        <v>245</v>
      </c>
      <c r="X111" t="s">
        <v>1382</v>
      </c>
      <c r="Y111" t="s">
        <v>987</v>
      </c>
      <c r="Z111" s="56">
        <v>4424180662380530</v>
      </c>
      <c r="AA111" s="53" t="s">
        <v>430</v>
      </c>
      <c r="AB111">
        <v>2211</v>
      </c>
      <c r="AC111" t="s">
        <v>249</v>
      </c>
      <c r="AD111">
        <f t="shared" ca="1" si="6"/>
        <v>87</v>
      </c>
      <c r="AE111" t="s">
        <v>253</v>
      </c>
      <c r="AG111" t="s">
        <v>245</v>
      </c>
      <c r="AH111" t="s">
        <v>1486</v>
      </c>
      <c r="AI111" t="s">
        <v>865</v>
      </c>
      <c r="AJ111">
        <v>2211</v>
      </c>
      <c r="AK111" t="s">
        <v>249</v>
      </c>
      <c r="AL111">
        <v>2211</v>
      </c>
      <c r="AM111" t="s">
        <v>253</v>
      </c>
    </row>
    <row r="112" spans="1:39" x14ac:dyDescent="0.25">
      <c r="A112" t="s">
        <v>245</v>
      </c>
      <c r="B112" t="s">
        <v>1381</v>
      </c>
      <c r="C112" t="s">
        <v>865</v>
      </c>
      <c r="D112">
        <v>2221</v>
      </c>
      <c r="E112" t="s">
        <v>251</v>
      </c>
      <c r="F112" s="66">
        <v>39042.993442013889</v>
      </c>
      <c r="G112" s="53" t="s">
        <v>431</v>
      </c>
      <c r="H112" t="s">
        <v>1156</v>
      </c>
      <c r="I112" s="53" t="s">
        <v>431</v>
      </c>
      <c r="J112" s="56">
        <v>4424181484989750</v>
      </c>
      <c r="K112" s="53" t="s">
        <v>430</v>
      </c>
      <c r="L112">
        <v>7889</v>
      </c>
      <c r="M112" s="53" t="s">
        <v>251</v>
      </c>
      <c r="N112" s="65" t="s">
        <v>1135</v>
      </c>
      <c r="O112" s="53" t="s">
        <v>430</v>
      </c>
      <c r="P112" t="s">
        <v>436</v>
      </c>
      <c r="Q112" t="s">
        <v>251</v>
      </c>
      <c r="R112" s="66">
        <f t="shared" si="4"/>
        <v>39049.993442013889</v>
      </c>
      <c r="S112" s="53" t="s">
        <v>431</v>
      </c>
      <c r="T112" s="66">
        <f t="shared" ca="1" si="5"/>
        <v>39165.993442013889</v>
      </c>
      <c r="U112" s="53" t="s">
        <v>432</v>
      </c>
      <c r="W112" t="s">
        <v>245</v>
      </c>
      <c r="X112" t="s">
        <v>1382</v>
      </c>
      <c r="Y112" t="s">
        <v>987</v>
      </c>
      <c r="Z112" s="56">
        <v>4424181484989750</v>
      </c>
      <c r="AA112" s="53" t="s">
        <v>430</v>
      </c>
      <c r="AB112">
        <v>2221</v>
      </c>
      <c r="AC112" t="s">
        <v>249</v>
      </c>
      <c r="AD112">
        <f t="shared" ca="1" si="6"/>
        <v>98</v>
      </c>
      <c r="AE112" t="s">
        <v>253</v>
      </c>
      <c r="AG112" t="s">
        <v>245</v>
      </c>
      <c r="AH112" t="s">
        <v>1486</v>
      </c>
      <c r="AI112" t="s">
        <v>865</v>
      </c>
      <c r="AJ112">
        <v>2381</v>
      </c>
      <c r="AK112" t="s">
        <v>249</v>
      </c>
      <c r="AL112">
        <v>2221</v>
      </c>
      <c r="AM112" t="s">
        <v>253</v>
      </c>
    </row>
    <row r="113" spans="1:39" x14ac:dyDescent="0.25">
      <c r="A113" t="s">
        <v>245</v>
      </c>
      <c r="B113" t="s">
        <v>1381</v>
      </c>
      <c r="C113" t="s">
        <v>865</v>
      </c>
      <c r="D113">
        <v>2231</v>
      </c>
      <c r="E113" t="s">
        <v>251</v>
      </c>
      <c r="F113" s="66">
        <v>38992.914900405092</v>
      </c>
      <c r="G113" s="53" t="s">
        <v>431</v>
      </c>
      <c r="H113" t="s">
        <v>1142</v>
      </c>
      <c r="I113" s="53" t="s">
        <v>431</v>
      </c>
      <c r="J113" s="56">
        <v>4424182307598970</v>
      </c>
      <c r="K113" s="53" t="s">
        <v>430</v>
      </c>
      <c r="L113">
        <v>7880</v>
      </c>
      <c r="M113" s="53" t="s">
        <v>251</v>
      </c>
      <c r="N113" s="65" t="s">
        <v>1135</v>
      </c>
      <c r="O113" s="53" t="s">
        <v>430</v>
      </c>
      <c r="P113" t="s">
        <v>436</v>
      </c>
      <c r="Q113" t="s">
        <v>251</v>
      </c>
      <c r="R113" s="66">
        <f t="shared" si="4"/>
        <v>38999.914900405092</v>
      </c>
      <c r="S113" s="53" t="s">
        <v>431</v>
      </c>
      <c r="T113" s="66">
        <f t="shared" ca="1" si="5"/>
        <v>39126.914900405092</v>
      </c>
      <c r="U113" s="53" t="s">
        <v>432</v>
      </c>
      <c r="W113" t="s">
        <v>245</v>
      </c>
      <c r="X113" t="s">
        <v>1382</v>
      </c>
      <c r="Y113" t="s">
        <v>987</v>
      </c>
      <c r="Z113" s="56">
        <v>4424182307598970</v>
      </c>
      <c r="AA113" s="53" t="s">
        <v>430</v>
      </c>
      <c r="AB113">
        <v>2231</v>
      </c>
      <c r="AC113" t="s">
        <v>249</v>
      </c>
      <c r="AD113">
        <f t="shared" ca="1" si="6"/>
        <v>44</v>
      </c>
      <c r="AE113" t="s">
        <v>253</v>
      </c>
      <c r="AG113" t="s">
        <v>245</v>
      </c>
      <c r="AH113" t="s">
        <v>1486</v>
      </c>
      <c r="AI113" t="s">
        <v>865</v>
      </c>
      <c r="AJ113">
        <v>2391</v>
      </c>
      <c r="AK113" t="s">
        <v>249</v>
      </c>
      <c r="AL113">
        <v>2231</v>
      </c>
      <c r="AM113" t="s">
        <v>253</v>
      </c>
    </row>
    <row r="114" spans="1:39" x14ac:dyDescent="0.25">
      <c r="A114" t="s">
        <v>245</v>
      </c>
      <c r="B114" t="s">
        <v>1381</v>
      </c>
      <c r="C114" t="s">
        <v>865</v>
      </c>
      <c r="D114">
        <v>2241</v>
      </c>
      <c r="E114" t="s">
        <v>251</v>
      </c>
      <c r="F114" s="66">
        <v>38942.836358796296</v>
      </c>
      <c r="G114" s="53" t="s">
        <v>431</v>
      </c>
      <c r="H114" t="s">
        <v>1157</v>
      </c>
      <c r="I114" s="53" t="s">
        <v>431</v>
      </c>
      <c r="J114" s="56">
        <v>4424183130208190</v>
      </c>
      <c r="K114" s="53" t="s">
        <v>430</v>
      </c>
      <c r="L114">
        <v>7871</v>
      </c>
      <c r="M114" s="53" t="s">
        <v>251</v>
      </c>
      <c r="N114" s="65" t="s">
        <v>1135</v>
      </c>
      <c r="O114" s="53" t="s">
        <v>430</v>
      </c>
      <c r="P114" t="s">
        <v>436</v>
      </c>
      <c r="Q114" t="s">
        <v>251</v>
      </c>
      <c r="R114" s="66">
        <f t="shared" si="4"/>
        <v>38949.836358796296</v>
      </c>
      <c r="S114" s="53" t="s">
        <v>431</v>
      </c>
      <c r="T114" s="66">
        <f t="shared" ca="1" si="5"/>
        <v>39120.836358796296</v>
      </c>
      <c r="U114" s="53" t="s">
        <v>432</v>
      </c>
      <c r="W114" t="s">
        <v>245</v>
      </c>
      <c r="X114" t="s">
        <v>1382</v>
      </c>
      <c r="Y114" t="s">
        <v>987</v>
      </c>
      <c r="Z114" s="56">
        <v>4424183130208190</v>
      </c>
      <c r="AA114" s="53" t="s">
        <v>430</v>
      </c>
      <c r="AB114">
        <v>2241</v>
      </c>
      <c r="AC114" t="s">
        <v>249</v>
      </c>
      <c r="AD114">
        <f t="shared" ca="1" si="6"/>
        <v>13</v>
      </c>
      <c r="AE114" t="s">
        <v>253</v>
      </c>
      <c r="AG114" t="s">
        <v>245</v>
      </c>
      <c r="AH114" t="s">
        <v>1486</v>
      </c>
      <c r="AI114" t="s">
        <v>865</v>
      </c>
      <c r="AJ114">
        <v>2401</v>
      </c>
      <c r="AK114" t="s">
        <v>249</v>
      </c>
      <c r="AL114">
        <v>2241</v>
      </c>
      <c r="AM114" t="s">
        <v>253</v>
      </c>
    </row>
    <row r="115" spans="1:39" x14ac:dyDescent="0.25">
      <c r="A115" t="s">
        <v>245</v>
      </c>
      <c r="B115" t="s">
        <v>1381</v>
      </c>
      <c r="C115" t="s">
        <v>865</v>
      </c>
      <c r="D115">
        <v>2251</v>
      </c>
      <c r="E115" t="s">
        <v>251</v>
      </c>
      <c r="F115" s="66">
        <v>38892.757817187499</v>
      </c>
      <c r="G115" s="53" t="s">
        <v>431</v>
      </c>
      <c r="H115" t="s">
        <v>1151</v>
      </c>
      <c r="I115" s="53" t="s">
        <v>431</v>
      </c>
      <c r="J115" s="56">
        <v>4424183952817410</v>
      </c>
      <c r="K115" s="53" t="s">
        <v>430</v>
      </c>
      <c r="L115">
        <v>7862</v>
      </c>
      <c r="M115" s="53" t="s">
        <v>251</v>
      </c>
      <c r="N115" s="65" t="s">
        <v>1135</v>
      </c>
      <c r="O115" s="53" t="s">
        <v>430</v>
      </c>
      <c r="P115" t="s">
        <v>436</v>
      </c>
      <c r="Q115" t="s">
        <v>251</v>
      </c>
      <c r="R115" s="66">
        <f t="shared" si="4"/>
        <v>38899.757817187499</v>
      </c>
      <c r="S115" s="53" t="s">
        <v>431</v>
      </c>
      <c r="T115" s="66">
        <f t="shared" ca="1" si="5"/>
        <v>38964.757817187499</v>
      </c>
      <c r="U115" s="53" t="s">
        <v>432</v>
      </c>
      <c r="W115" t="s">
        <v>245</v>
      </c>
      <c r="X115" t="s">
        <v>1382</v>
      </c>
      <c r="Y115" t="s">
        <v>987</v>
      </c>
      <c r="Z115" s="56">
        <v>4424183952817410</v>
      </c>
      <c r="AA115" s="53" t="s">
        <v>430</v>
      </c>
      <c r="AB115">
        <v>2251</v>
      </c>
      <c r="AC115" t="s">
        <v>249</v>
      </c>
      <c r="AD115">
        <f t="shared" ca="1" si="6"/>
        <v>70</v>
      </c>
      <c r="AE115" t="s">
        <v>253</v>
      </c>
      <c r="AG115" t="s">
        <v>245</v>
      </c>
      <c r="AH115" t="s">
        <v>1486</v>
      </c>
      <c r="AI115" t="s">
        <v>865</v>
      </c>
      <c r="AJ115">
        <v>2411</v>
      </c>
      <c r="AK115" t="s">
        <v>249</v>
      </c>
      <c r="AL115">
        <v>2251</v>
      </c>
      <c r="AM115" t="s">
        <v>253</v>
      </c>
    </row>
    <row r="116" spans="1:39" x14ac:dyDescent="0.25">
      <c r="A116" t="s">
        <v>245</v>
      </c>
      <c r="B116" t="s">
        <v>1381</v>
      </c>
      <c r="C116" t="s">
        <v>865</v>
      </c>
      <c r="D116">
        <v>2261</v>
      </c>
      <c r="E116" t="s">
        <v>251</v>
      </c>
      <c r="F116" s="66">
        <v>38842.679275578703</v>
      </c>
      <c r="G116" s="53" t="s">
        <v>431</v>
      </c>
      <c r="H116" t="s">
        <v>1152</v>
      </c>
      <c r="I116" s="53" t="s">
        <v>431</v>
      </c>
      <c r="J116" s="56">
        <v>4424184775426630</v>
      </c>
      <c r="K116" s="53" t="s">
        <v>430</v>
      </c>
      <c r="L116">
        <v>7853</v>
      </c>
      <c r="M116" s="53" t="s">
        <v>251</v>
      </c>
      <c r="N116" s="65" t="s">
        <v>1135</v>
      </c>
      <c r="O116" s="53" t="s">
        <v>430</v>
      </c>
      <c r="P116" t="s">
        <v>436</v>
      </c>
      <c r="Q116" t="s">
        <v>251</v>
      </c>
      <c r="R116" s="66">
        <f t="shared" si="4"/>
        <v>38849.679275578703</v>
      </c>
      <c r="S116" s="53" t="s">
        <v>431</v>
      </c>
      <c r="T116" s="66">
        <f t="shared" ca="1" si="5"/>
        <v>38870.679275578703</v>
      </c>
      <c r="U116" s="53" t="s">
        <v>432</v>
      </c>
      <c r="W116" t="s">
        <v>245</v>
      </c>
      <c r="X116" t="s">
        <v>1382</v>
      </c>
      <c r="Y116" t="s">
        <v>987</v>
      </c>
      <c r="Z116" s="56">
        <v>4424184775426630</v>
      </c>
      <c r="AA116" s="53" t="s">
        <v>430</v>
      </c>
      <c r="AB116">
        <v>2261</v>
      </c>
      <c r="AC116" t="s">
        <v>249</v>
      </c>
      <c r="AD116">
        <f t="shared" ca="1" si="6"/>
        <v>2</v>
      </c>
      <c r="AE116" t="s">
        <v>253</v>
      </c>
      <c r="AG116" t="s">
        <v>245</v>
      </c>
      <c r="AH116" t="s">
        <v>1486</v>
      </c>
      <c r="AI116" t="s">
        <v>865</v>
      </c>
      <c r="AJ116">
        <v>2421</v>
      </c>
      <c r="AK116" t="s">
        <v>249</v>
      </c>
      <c r="AL116">
        <v>2261</v>
      </c>
      <c r="AM116" t="s">
        <v>253</v>
      </c>
    </row>
    <row r="117" spans="1:39" x14ac:dyDescent="0.25">
      <c r="A117" t="s">
        <v>245</v>
      </c>
      <c r="B117" t="s">
        <v>1381</v>
      </c>
      <c r="C117" t="s">
        <v>865</v>
      </c>
      <c r="D117">
        <v>2271</v>
      </c>
      <c r="E117" t="s">
        <v>251</v>
      </c>
      <c r="F117" s="66">
        <v>38792.600733969906</v>
      </c>
      <c r="G117" s="53" t="s">
        <v>431</v>
      </c>
      <c r="H117" t="s">
        <v>1153</v>
      </c>
      <c r="I117" s="53" t="s">
        <v>431</v>
      </c>
      <c r="J117" s="56">
        <v>4424185598035850</v>
      </c>
      <c r="K117" s="53" t="s">
        <v>430</v>
      </c>
      <c r="L117">
        <v>7844</v>
      </c>
      <c r="M117" s="53" t="s">
        <v>251</v>
      </c>
      <c r="N117" s="65" t="s">
        <v>1135</v>
      </c>
      <c r="O117" s="53" t="s">
        <v>430</v>
      </c>
      <c r="P117" t="s">
        <v>436</v>
      </c>
      <c r="Q117" t="s">
        <v>251</v>
      </c>
      <c r="R117" s="66">
        <f t="shared" si="4"/>
        <v>38799.600733969906</v>
      </c>
      <c r="S117" s="53" t="s">
        <v>431</v>
      </c>
      <c r="T117" s="66">
        <f t="shared" ca="1" si="5"/>
        <v>38813.600733969906</v>
      </c>
      <c r="U117" s="53" t="s">
        <v>432</v>
      </c>
      <c r="W117" t="s">
        <v>245</v>
      </c>
      <c r="X117" t="s">
        <v>1382</v>
      </c>
      <c r="Y117" t="s">
        <v>987</v>
      </c>
      <c r="Z117" s="56">
        <v>4424185598035850</v>
      </c>
      <c r="AA117" s="53" t="s">
        <v>430</v>
      </c>
      <c r="AB117">
        <v>2271</v>
      </c>
      <c r="AC117" t="s">
        <v>249</v>
      </c>
      <c r="AD117">
        <f t="shared" ca="1" si="6"/>
        <v>98</v>
      </c>
      <c r="AE117" t="s">
        <v>253</v>
      </c>
      <c r="AG117" t="s">
        <v>245</v>
      </c>
      <c r="AH117" t="s">
        <v>1486</v>
      </c>
      <c r="AI117" t="s">
        <v>865</v>
      </c>
      <c r="AJ117">
        <v>2431</v>
      </c>
      <c r="AK117" t="s">
        <v>249</v>
      </c>
      <c r="AL117">
        <v>2271</v>
      </c>
      <c r="AM117" t="s">
        <v>253</v>
      </c>
    </row>
    <row r="118" spans="1:39" x14ac:dyDescent="0.25">
      <c r="A118" t="s">
        <v>245</v>
      </c>
      <c r="B118" t="s">
        <v>1381</v>
      </c>
      <c r="C118" t="s">
        <v>865</v>
      </c>
      <c r="D118">
        <v>2281</v>
      </c>
      <c r="E118" t="s">
        <v>251</v>
      </c>
      <c r="F118" s="66">
        <v>38742.52219236111</v>
      </c>
      <c r="G118" s="53" t="s">
        <v>431</v>
      </c>
      <c r="H118" t="s">
        <v>1154</v>
      </c>
      <c r="I118" s="53" t="s">
        <v>431</v>
      </c>
      <c r="J118" s="56">
        <v>4424186420645070</v>
      </c>
      <c r="K118" s="53" t="s">
        <v>430</v>
      </c>
      <c r="L118">
        <v>7835</v>
      </c>
      <c r="M118" s="53" t="s">
        <v>251</v>
      </c>
      <c r="N118" s="65" t="s">
        <v>1135</v>
      </c>
      <c r="O118" s="53" t="s">
        <v>430</v>
      </c>
      <c r="P118" t="s">
        <v>436</v>
      </c>
      <c r="Q118" t="s">
        <v>251</v>
      </c>
      <c r="R118" s="66">
        <f t="shared" si="4"/>
        <v>38749.52219236111</v>
      </c>
      <c r="S118" s="53" t="s">
        <v>431</v>
      </c>
      <c r="T118" s="66">
        <f t="shared" ca="1" si="5"/>
        <v>38853.52219236111</v>
      </c>
      <c r="U118" s="53" t="s">
        <v>432</v>
      </c>
      <c r="W118" t="s">
        <v>245</v>
      </c>
      <c r="X118" t="s">
        <v>1382</v>
      </c>
      <c r="Y118" t="s">
        <v>987</v>
      </c>
      <c r="Z118" s="56">
        <v>4424186420645070</v>
      </c>
      <c r="AA118" s="53" t="s">
        <v>430</v>
      </c>
      <c r="AB118">
        <v>2281</v>
      </c>
      <c r="AC118" t="s">
        <v>249</v>
      </c>
      <c r="AD118">
        <f t="shared" ca="1" si="6"/>
        <v>18</v>
      </c>
      <c r="AE118" t="s">
        <v>253</v>
      </c>
      <c r="AG118" t="s">
        <v>245</v>
      </c>
      <c r="AH118" t="s">
        <v>1486</v>
      </c>
      <c r="AI118" t="s">
        <v>865</v>
      </c>
      <c r="AJ118">
        <v>2441</v>
      </c>
      <c r="AK118" t="s">
        <v>249</v>
      </c>
      <c r="AL118">
        <v>2281</v>
      </c>
      <c r="AM118" t="s">
        <v>253</v>
      </c>
    </row>
    <row r="119" spans="1:39" x14ac:dyDescent="0.25">
      <c r="A119" t="s">
        <v>245</v>
      </c>
      <c r="B119" t="s">
        <v>1381</v>
      </c>
      <c r="C119" t="s">
        <v>865</v>
      </c>
      <c r="D119">
        <v>2291</v>
      </c>
      <c r="E119" t="s">
        <v>251</v>
      </c>
      <c r="F119" s="66">
        <v>38692.443650752313</v>
      </c>
      <c r="G119" s="53" t="s">
        <v>431</v>
      </c>
      <c r="H119" t="s">
        <v>1155</v>
      </c>
      <c r="I119" s="53" t="s">
        <v>431</v>
      </c>
      <c r="J119" s="56">
        <v>4424187243254290</v>
      </c>
      <c r="K119" s="53" t="s">
        <v>430</v>
      </c>
      <c r="L119">
        <v>7826</v>
      </c>
      <c r="M119" s="53" t="s">
        <v>251</v>
      </c>
      <c r="N119" s="65" t="s">
        <v>1135</v>
      </c>
      <c r="O119" s="53" t="s">
        <v>430</v>
      </c>
      <c r="P119" t="s">
        <v>436</v>
      </c>
      <c r="Q119" t="s">
        <v>251</v>
      </c>
      <c r="R119" s="66">
        <f t="shared" si="4"/>
        <v>38699.443650752313</v>
      </c>
      <c r="S119" s="53" t="s">
        <v>431</v>
      </c>
      <c r="T119" s="66">
        <f t="shared" ca="1" si="5"/>
        <v>38779.443650752313</v>
      </c>
      <c r="U119" s="53" t="s">
        <v>432</v>
      </c>
      <c r="W119" t="s">
        <v>245</v>
      </c>
      <c r="X119" t="s">
        <v>1382</v>
      </c>
      <c r="Y119" t="s">
        <v>987</v>
      </c>
      <c r="Z119" s="56">
        <v>4424187243254290</v>
      </c>
      <c r="AA119" s="53" t="s">
        <v>430</v>
      </c>
      <c r="AB119">
        <v>2291</v>
      </c>
      <c r="AC119" t="s">
        <v>249</v>
      </c>
      <c r="AD119">
        <f t="shared" ca="1" si="6"/>
        <v>22</v>
      </c>
      <c r="AE119" t="s">
        <v>253</v>
      </c>
      <c r="AG119" t="s">
        <v>245</v>
      </c>
      <c r="AH119" t="s">
        <v>1486</v>
      </c>
      <c r="AI119" t="s">
        <v>865</v>
      </c>
      <c r="AJ119">
        <v>2291</v>
      </c>
      <c r="AK119" t="s">
        <v>249</v>
      </c>
      <c r="AL119">
        <v>2291</v>
      </c>
      <c r="AM119" t="s">
        <v>253</v>
      </c>
    </row>
    <row r="120" spans="1:39" x14ac:dyDescent="0.25">
      <c r="A120" t="s">
        <v>245</v>
      </c>
      <c r="B120" t="s">
        <v>1381</v>
      </c>
      <c r="C120" t="s">
        <v>865</v>
      </c>
      <c r="D120">
        <v>2301</v>
      </c>
      <c r="E120" t="s">
        <v>251</v>
      </c>
      <c r="F120" s="66">
        <v>38742.562696759262</v>
      </c>
      <c r="G120" s="53" t="s">
        <v>431</v>
      </c>
      <c r="H120" t="s">
        <v>1156</v>
      </c>
      <c r="I120" s="53" t="s">
        <v>431</v>
      </c>
      <c r="J120" s="56">
        <v>4424188065863510</v>
      </c>
      <c r="K120" s="53" t="s">
        <v>430</v>
      </c>
      <c r="L120">
        <v>7817</v>
      </c>
      <c r="M120" s="53" t="s">
        <v>251</v>
      </c>
      <c r="N120" s="65" t="s">
        <v>1135</v>
      </c>
      <c r="O120" s="53" t="s">
        <v>430</v>
      </c>
      <c r="P120" t="s">
        <v>436</v>
      </c>
      <c r="Q120" t="s">
        <v>251</v>
      </c>
      <c r="R120" s="66">
        <f t="shared" si="4"/>
        <v>38749.562696759262</v>
      </c>
      <c r="S120" s="53" t="s">
        <v>431</v>
      </c>
      <c r="T120" s="66">
        <f t="shared" ca="1" si="5"/>
        <v>38868.562696759262</v>
      </c>
      <c r="U120" s="53" t="s">
        <v>432</v>
      </c>
      <c r="W120" t="s">
        <v>245</v>
      </c>
      <c r="X120" t="s">
        <v>1382</v>
      </c>
      <c r="Y120" t="s">
        <v>987</v>
      </c>
      <c r="Z120" s="56">
        <v>4424188065863510</v>
      </c>
      <c r="AA120" s="53" t="s">
        <v>430</v>
      </c>
      <c r="AB120">
        <v>2301</v>
      </c>
      <c r="AC120" t="s">
        <v>249</v>
      </c>
      <c r="AD120">
        <f t="shared" ca="1" si="6"/>
        <v>17</v>
      </c>
      <c r="AE120" t="s">
        <v>253</v>
      </c>
      <c r="AG120" t="s">
        <v>245</v>
      </c>
      <c r="AH120" t="s">
        <v>1486</v>
      </c>
      <c r="AI120" t="s">
        <v>865</v>
      </c>
      <c r="AJ120">
        <v>2301</v>
      </c>
      <c r="AK120" t="s">
        <v>249</v>
      </c>
      <c r="AL120">
        <v>2301</v>
      </c>
      <c r="AM120" t="s">
        <v>253</v>
      </c>
    </row>
    <row r="121" spans="1:39" x14ac:dyDescent="0.25">
      <c r="A121" t="s">
        <v>245</v>
      </c>
      <c r="B121" t="s">
        <v>1381</v>
      </c>
      <c r="C121" t="s">
        <v>865</v>
      </c>
      <c r="D121">
        <v>2311</v>
      </c>
      <c r="E121" t="s">
        <v>251</v>
      </c>
      <c r="F121" s="66">
        <v>38775.685416666667</v>
      </c>
      <c r="G121" s="53" t="s">
        <v>431</v>
      </c>
      <c r="H121" t="s">
        <v>1142</v>
      </c>
      <c r="I121" s="53" t="s">
        <v>431</v>
      </c>
      <c r="J121" s="56">
        <v>4424188888472730</v>
      </c>
      <c r="K121" s="53" t="s">
        <v>430</v>
      </c>
      <c r="L121">
        <v>7808</v>
      </c>
      <c r="M121" s="53" t="s">
        <v>251</v>
      </c>
      <c r="N121" s="65" t="s">
        <v>1135</v>
      </c>
      <c r="O121" s="53" t="s">
        <v>430</v>
      </c>
      <c r="P121" t="s">
        <v>436</v>
      </c>
      <c r="Q121" t="s">
        <v>251</v>
      </c>
      <c r="R121" s="66">
        <f t="shared" si="4"/>
        <v>38782.685416666667</v>
      </c>
      <c r="S121" s="53" t="s">
        <v>431</v>
      </c>
      <c r="T121" s="66">
        <f t="shared" ca="1" si="5"/>
        <v>38837.685416666667</v>
      </c>
      <c r="U121" s="53" t="s">
        <v>432</v>
      </c>
      <c r="W121" t="s">
        <v>245</v>
      </c>
      <c r="X121" t="s">
        <v>1382</v>
      </c>
      <c r="Y121" t="s">
        <v>987</v>
      </c>
      <c r="Z121" s="56">
        <v>4424188888472730</v>
      </c>
      <c r="AA121" s="53" t="s">
        <v>430</v>
      </c>
      <c r="AB121">
        <v>2311</v>
      </c>
      <c r="AC121" t="s">
        <v>249</v>
      </c>
      <c r="AD121">
        <f t="shared" ca="1" si="6"/>
        <v>22</v>
      </c>
      <c r="AE121" t="s">
        <v>253</v>
      </c>
      <c r="AG121" t="s">
        <v>245</v>
      </c>
      <c r="AH121" t="s">
        <v>1486</v>
      </c>
      <c r="AI121" t="s">
        <v>865</v>
      </c>
      <c r="AJ121">
        <v>2311</v>
      </c>
      <c r="AK121" t="s">
        <v>249</v>
      </c>
      <c r="AL121">
        <v>2311</v>
      </c>
      <c r="AM121" t="s">
        <v>253</v>
      </c>
    </row>
    <row r="122" spans="1:39" x14ac:dyDescent="0.25">
      <c r="A122" t="s">
        <v>245</v>
      </c>
      <c r="B122" t="s">
        <v>1381</v>
      </c>
      <c r="C122" t="s">
        <v>865</v>
      </c>
      <c r="D122">
        <v>2321</v>
      </c>
      <c r="E122" t="s">
        <v>251</v>
      </c>
      <c r="F122" s="66">
        <v>38808.808136574073</v>
      </c>
      <c r="G122" s="53" t="s">
        <v>431</v>
      </c>
      <c r="H122" t="s">
        <v>1157</v>
      </c>
      <c r="I122" s="53" t="s">
        <v>431</v>
      </c>
      <c r="J122" s="56">
        <v>4424189711081950</v>
      </c>
      <c r="K122" s="53" t="s">
        <v>430</v>
      </c>
      <c r="L122">
        <v>7799</v>
      </c>
      <c r="M122" s="53" t="s">
        <v>251</v>
      </c>
      <c r="N122" s="65" t="s">
        <v>1135</v>
      </c>
      <c r="O122" s="53" t="s">
        <v>430</v>
      </c>
      <c r="P122" t="s">
        <v>436</v>
      </c>
      <c r="Q122" t="s">
        <v>251</v>
      </c>
      <c r="R122" s="66">
        <f t="shared" si="4"/>
        <v>38815.808136574073</v>
      </c>
      <c r="S122" s="53" t="s">
        <v>431</v>
      </c>
      <c r="T122" s="66">
        <f t="shared" ca="1" si="5"/>
        <v>38830.808136574073</v>
      </c>
      <c r="U122" s="53" t="s">
        <v>432</v>
      </c>
      <c r="W122" t="s">
        <v>245</v>
      </c>
      <c r="X122" t="s">
        <v>1382</v>
      </c>
      <c r="Y122" t="s">
        <v>987</v>
      </c>
      <c r="Z122" s="56">
        <v>4424189711081950</v>
      </c>
      <c r="AA122" s="53" t="s">
        <v>430</v>
      </c>
      <c r="AB122">
        <v>2321</v>
      </c>
      <c r="AC122" t="s">
        <v>249</v>
      </c>
      <c r="AD122">
        <f t="shared" ca="1" si="6"/>
        <v>33</v>
      </c>
      <c r="AE122" t="s">
        <v>253</v>
      </c>
      <c r="AG122" t="s">
        <v>245</v>
      </c>
      <c r="AH122" t="s">
        <v>1486</v>
      </c>
      <c r="AI122" t="s">
        <v>865</v>
      </c>
      <c r="AJ122">
        <v>2321</v>
      </c>
      <c r="AK122" t="s">
        <v>249</v>
      </c>
      <c r="AL122">
        <v>2321</v>
      </c>
      <c r="AM122" t="s">
        <v>253</v>
      </c>
    </row>
    <row r="123" spans="1:39" x14ac:dyDescent="0.25">
      <c r="A123" t="s">
        <v>245</v>
      </c>
      <c r="B123" t="s">
        <v>1381</v>
      </c>
      <c r="C123" t="s">
        <v>865</v>
      </c>
      <c r="D123">
        <v>2331</v>
      </c>
      <c r="E123" t="s">
        <v>251</v>
      </c>
      <c r="F123" s="66">
        <v>38841.930856481478</v>
      </c>
      <c r="G123" s="53" t="s">
        <v>431</v>
      </c>
      <c r="H123" t="s">
        <v>1137</v>
      </c>
      <c r="I123" s="53" t="s">
        <v>431</v>
      </c>
      <c r="J123" s="56">
        <v>4424190533691170</v>
      </c>
      <c r="K123" s="53" t="s">
        <v>430</v>
      </c>
      <c r="L123">
        <v>7790</v>
      </c>
      <c r="M123" s="53" t="s">
        <v>251</v>
      </c>
      <c r="N123" s="65" t="s">
        <v>1135</v>
      </c>
      <c r="O123" s="53" t="s">
        <v>430</v>
      </c>
      <c r="P123" t="s">
        <v>436</v>
      </c>
      <c r="Q123" t="s">
        <v>251</v>
      </c>
      <c r="R123" s="66">
        <f t="shared" si="4"/>
        <v>38848.930856481478</v>
      </c>
      <c r="S123" s="53" t="s">
        <v>431</v>
      </c>
      <c r="T123" s="66">
        <f t="shared" ca="1" si="5"/>
        <v>38970.930856481478</v>
      </c>
      <c r="U123" s="53" t="s">
        <v>432</v>
      </c>
      <c r="W123" t="s">
        <v>245</v>
      </c>
      <c r="X123" t="s">
        <v>1382</v>
      </c>
      <c r="Y123" t="s">
        <v>987</v>
      </c>
      <c r="Z123" s="56">
        <v>4424190533691170</v>
      </c>
      <c r="AA123" s="53" t="s">
        <v>430</v>
      </c>
      <c r="AB123">
        <v>2331</v>
      </c>
      <c r="AC123" t="s">
        <v>249</v>
      </c>
      <c r="AD123">
        <f t="shared" ca="1" si="6"/>
        <v>83</v>
      </c>
      <c r="AE123" t="s">
        <v>253</v>
      </c>
      <c r="AG123" t="s">
        <v>245</v>
      </c>
      <c r="AH123" t="s">
        <v>1486</v>
      </c>
      <c r="AI123" t="s">
        <v>865</v>
      </c>
      <c r="AJ123">
        <v>2331</v>
      </c>
      <c r="AK123" t="s">
        <v>249</v>
      </c>
      <c r="AL123">
        <v>2331</v>
      </c>
      <c r="AM123" t="s">
        <v>253</v>
      </c>
    </row>
    <row r="124" spans="1:39" x14ac:dyDescent="0.25">
      <c r="A124" t="s">
        <v>245</v>
      </c>
      <c r="B124" t="s">
        <v>1381</v>
      </c>
      <c r="C124" t="s">
        <v>865</v>
      </c>
      <c r="D124">
        <v>2341</v>
      </c>
      <c r="E124" t="s">
        <v>251</v>
      </c>
      <c r="F124" s="66">
        <v>38875.053576388891</v>
      </c>
      <c r="G124" s="53" t="s">
        <v>431</v>
      </c>
      <c r="H124" t="s">
        <v>1143</v>
      </c>
      <c r="I124" s="53" t="s">
        <v>431</v>
      </c>
      <c r="J124" s="56">
        <v>4424191356300390</v>
      </c>
      <c r="K124" s="53" t="s">
        <v>430</v>
      </c>
      <c r="L124">
        <v>7781</v>
      </c>
      <c r="M124" s="53" t="s">
        <v>251</v>
      </c>
      <c r="N124" s="65" t="s">
        <v>1135</v>
      </c>
      <c r="O124" s="53" t="s">
        <v>430</v>
      </c>
      <c r="P124" t="s">
        <v>436</v>
      </c>
      <c r="Q124" t="s">
        <v>251</v>
      </c>
      <c r="R124" s="66">
        <f t="shared" si="4"/>
        <v>38882.053576388891</v>
      </c>
      <c r="S124" s="53" t="s">
        <v>431</v>
      </c>
      <c r="T124" s="66">
        <f t="shared" ca="1" si="5"/>
        <v>38950.053576388891</v>
      </c>
      <c r="U124" s="53" t="s">
        <v>432</v>
      </c>
      <c r="W124" t="s">
        <v>245</v>
      </c>
      <c r="X124" t="s">
        <v>1382</v>
      </c>
      <c r="Y124" t="s">
        <v>987</v>
      </c>
      <c r="Z124" s="56">
        <v>4424191356300390</v>
      </c>
      <c r="AA124" s="53" t="s">
        <v>430</v>
      </c>
      <c r="AB124">
        <v>2341</v>
      </c>
      <c r="AC124" t="s">
        <v>249</v>
      </c>
      <c r="AD124">
        <f t="shared" ca="1" si="6"/>
        <v>61</v>
      </c>
      <c r="AE124" t="s">
        <v>253</v>
      </c>
      <c r="AG124" t="s">
        <v>245</v>
      </c>
      <c r="AH124" t="s">
        <v>1486</v>
      </c>
      <c r="AI124" t="s">
        <v>865</v>
      </c>
      <c r="AJ124">
        <v>2341</v>
      </c>
      <c r="AK124" t="s">
        <v>249</v>
      </c>
      <c r="AL124">
        <v>2341</v>
      </c>
      <c r="AM124" t="s">
        <v>253</v>
      </c>
    </row>
    <row r="125" spans="1:39" x14ac:dyDescent="0.25">
      <c r="A125" t="s">
        <v>245</v>
      </c>
      <c r="B125" t="s">
        <v>1381</v>
      </c>
      <c r="C125" t="s">
        <v>865</v>
      </c>
      <c r="D125">
        <v>2351</v>
      </c>
      <c r="E125" t="s">
        <v>251</v>
      </c>
      <c r="F125" s="66">
        <v>38908.176296296297</v>
      </c>
      <c r="G125" s="53" t="s">
        <v>431</v>
      </c>
      <c r="H125" t="s">
        <v>1158</v>
      </c>
      <c r="I125" s="53" t="s">
        <v>431</v>
      </c>
      <c r="J125" s="56">
        <v>4424192178909610</v>
      </c>
      <c r="K125" s="53" t="s">
        <v>430</v>
      </c>
      <c r="L125">
        <v>7772</v>
      </c>
      <c r="M125" s="53" t="s">
        <v>251</v>
      </c>
      <c r="N125" s="65" t="s">
        <v>1135</v>
      </c>
      <c r="O125" s="53" t="s">
        <v>430</v>
      </c>
      <c r="P125" t="s">
        <v>436</v>
      </c>
      <c r="Q125" t="s">
        <v>251</v>
      </c>
      <c r="R125" s="66">
        <f t="shared" si="4"/>
        <v>38915.176296296297</v>
      </c>
      <c r="S125" s="53" t="s">
        <v>431</v>
      </c>
      <c r="T125" s="66">
        <f t="shared" ca="1" si="5"/>
        <v>38962.176296296297</v>
      </c>
      <c r="U125" s="53" t="s">
        <v>432</v>
      </c>
      <c r="W125" t="s">
        <v>245</v>
      </c>
      <c r="X125" t="s">
        <v>1382</v>
      </c>
      <c r="Y125" t="s">
        <v>987</v>
      </c>
      <c r="Z125" s="56">
        <v>4424192178909610</v>
      </c>
      <c r="AA125" s="53" t="s">
        <v>430</v>
      </c>
      <c r="AB125">
        <v>2351</v>
      </c>
      <c r="AC125" t="s">
        <v>249</v>
      </c>
      <c r="AD125">
        <f t="shared" ca="1" si="6"/>
        <v>56</v>
      </c>
      <c r="AE125" t="s">
        <v>253</v>
      </c>
      <c r="AG125" t="s">
        <v>245</v>
      </c>
      <c r="AH125" t="s">
        <v>1486</v>
      </c>
      <c r="AI125" t="s">
        <v>865</v>
      </c>
      <c r="AJ125">
        <v>2351</v>
      </c>
      <c r="AK125" t="s">
        <v>249</v>
      </c>
      <c r="AL125">
        <v>2351</v>
      </c>
      <c r="AM125" t="s">
        <v>253</v>
      </c>
    </row>
    <row r="126" spans="1:39" x14ac:dyDescent="0.25">
      <c r="A126" t="s">
        <v>245</v>
      </c>
      <c r="B126" t="s">
        <v>1381</v>
      </c>
      <c r="C126" t="s">
        <v>865</v>
      </c>
      <c r="D126">
        <v>2361</v>
      </c>
      <c r="E126" t="s">
        <v>251</v>
      </c>
      <c r="F126" s="66">
        <v>38941.299016203702</v>
      </c>
      <c r="G126" s="53" t="s">
        <v>431</v>
      </c>
      <c r="H126" t="s">
        <v>1139</v>
      </c>
      <c r="I126" s="53" t="s">
        <v>431</v>
      </c>
      <c r="J126" s="56">
        <v>4424193001518830</v>
      </c>
      <c r="K126" s="53" t="s">
        <v>430</v>
      </c>
      <c r="L126">
        <v>7763</v>
      </c>
      <c r="M126" s="53" t="s">
        <v>251</v>
      </c>
      <c r="N126" s="65" t="s">
        <v>1135</v>
      </c>
      <c r="O126" s="53" t="s">
        <v>430</v>
      </c>
      <c r="P126" t="s">
        <v>436</v>
      </c>
      <c r="Q126" t="s">
        <v>251</v>
      </c>
      <c r="R126" s="66">
        <f t="shared" si="4"/>
        <v>38948.299016203702</v>
      </c>
      <c r="S126" s="53" t="s">
        <v>431</v>
      </c>
      <c r="T126" s="66">
        <f t="shared" ca="1" si="5"/>
        <v>39061.299016203702</v>
      </c>
      <c r="U126" s="53" t="s">
        <v>432</v>
      </c>
      <c r="W126" t="s">
        <v>245</v>
      </c>
      <c r="X126" t="s">
        <v>1382</v>
      </c>
      <c r="Y126" t="s">
        <v>987</v>
      </c>
      <c r="Z126" s="56">
        <v>4424193001518830</v>
      </c>
      <c r="AA126" s="53" t="s">
        <v>430</v>
      </c>
      <c r="AB126">
        <v>2361</v>
      </c>
      <c r="AC126" t="s">
        <v>249</v>
      </c>
      <c r="AD126">
        <f t="shared" ca="1" si="6"/>
        <v>45</v>
      </c>
      <c r="AE126" t="s">
        <v>253</v>
      </c>
      <c r="AG126" t="s">
        <v>245</v>
      </c>
      <c r="AH126" t="s">
        <v>1486</v>
      </c>
      <c r="AI126" t="s">
        <v>865</v>
      </c>
      <c r="AJ126">
        <v>2361</v>
      </c>
      <c r="AK126" t="s">
        <v>249</v>
      </c>
      <c r="AL126">
        <v>2361</v>
      </c>
      <c r="AM126" t="s">
        <v>253</v>
      </c>
    </row>
    <row r="127" spans="1:39" x14ac:dyDescent="0.25">
      <c r="A127" t="s">
        <v>245</v>
      </c>
      <c r="B127" t="s">
        <v>1381</v>
      </c>
      <c r="C127" t="s">
        <v>865</v>
      </c>
      <c r="D127">
        <v>2371</v>
      </c>
      <c r="E127" t="s">
        <v>251</v>
      </c>
      <c r="F127" s="66">
        <v>38974.421736111108</v>
      </c>
      <c r="G127" s="53" t="s">
        <v>431</v>
      </c>
      <c r="H127" t="s">
        <v>1159</v>
      </c>
      <c r="I127" s="53" t="s">
        <v>431</v>
      </c>
      <c r="J127" s="56">
        <v>4424193824128050</v>
      </c>
      <c r="K127" s="53" t="s">
        <v>430</v>
      </c>
      <c r="L127">
        <v>7754</v>
      </c>
      <c r="M127" s="53" t="s">
        <v>251</v>
      </c>
      <c r="N127" s="65" t="s">
        <v>1135</v>
      </c>
      <c r="O127" s="53" t="s">
        <v>430</v>
      </c>
      <c r="P127" t="s">
        <v>436</v>
      </c>
      <c r="Q127" t="s">
        <v>251</v>
      </c>
      <c r="R127" s="66">
        <f t="shared" si="4"/>
        <v>38981.421736111108</v>
      </c>
      <c r="S127" s="53" t="s">
        <v>431</v>
      </c>
      <c r="T127" s="66">
        <f t="shared" ca="1" si="5"/>
        <v>39073.421736111108</v>
      </c>
      <c r="U127" s="53" t="s">
        <v>432</v>
      </c>
      <c r="W127" t="s">
        <v>245</v>
      </c>
      <c r="X127" t="s">
        <v>1382</v>
      </c>
      <c r="Y127" t="s">
        <v>987</v>
      </c>
      <c r="Z127" s="56">
        <v>4424193824128050</v>
      </c>
      <c r="AA127" s="53" t="s">
        <v>430</v>
      </c>
      <c r="AB127">
        <v>2371</v>
      </c>
      <c r="AC127" t="s">
        <v>249</v>
      </c>
      <c r="AD127">
        <f t="shared" ca="1" si="6"/>
        <v>73</v>
      </c>
      <c r="AE127" t="s">
        <v>253</v>
      </c>
      <c r="AG127" t="s">
        <v>245</v>
      </c>
      <c r="AH127" t="s">
        <v>1486</v>
      </c>
      <c r="AI127" t="s">
        <v>865</v>
      </c>
      <c r="AJ127">
        <v>2371</v>
      </c>
      <c r="AK127" t="s">
        <v>249</v>
      </c>
      <c r="AL127">
        <v>2371</v>
      </c>
      <c r="AM127" t="s">
        <v>253</v>
      </c>
    </row>
    <row r="128" spans="1:39" x14ac:dyDescent="0.25">
      <c r="A128" t="s">
        <v>245</v>
      </c>
      <c r="B128" t="s">
        <v>1381</v>
      </c>
      <c r="C128" t="s">
        <v>865</v>
      </c>
      <c r="D128">
        <v>2381</v>
      </c>
      <c r="E128" t="s">
        <v>251</v>
      </c>
      <c r="F128" s="66">
        <v>39007.544456018521</v>
      </c>
      <c r="G128" s="53" t="s">
        <v>431</v>
      </c>
      <c r="H128" t="s">
        <v>1141</v>
      </c>
      <c r="I128" s="53" t="s">
        <v>431</v>
      </c>
      <c r="J128" s="56">
        <v>4424194646737270</v>
      </c>
      <c r="K128" s="53" t="s">
        <v>430</v>
      </c>
      <c r="L128">
        <v>7745</v>
      </c>
      <c r="M128" s="53" t="s">
        <v>251</v>
      </c>
      <c r="N128" s="65" t="s">
        <v>1135</v>
      </c>
      <c r="O128" s="53" t="s">
        <v>430</v>
      </c>
      <c r="P128" t="s">
        <v>436</v>
      </c>
      <c r="Q128" t="s">
        <v>251</v>
      </c>
      <c r="R128" s="66">
        <f t="shared" si="4"/>
        <v>39014.544456018521</v>
      </c>
      <c r="S128" s="53" t="s">
        <v>431</v>
      </c>
      <c r="T128" s="66">
        <f t="shared" ca="1" si="5"/>
        <v>39029.544456018521</v>
      </c>
      <c r="U128" s="53" t="s">
        <v>432</v>
      </c>
      <c r="W128" t="s">
        <v>245</v>
      </c>
      <c r="X128" t="s">
        <v>1382</v>
      </c>
      <c r="Y128" t="s">
        <v>987</v>
      </c>
      <c r="Z128" s="56">
        <v>4424194646737270</v>
      </c>
      <c r="AA128" s="53" t="s">
        <v>430</v>
      </c>
      <c r="AB128">
        <v>2381</v>
      </c>
      <c r="AC128" t="s">
        <v>249</v>
      </c>
      <c r="AD128">
        <f t="shared" ca="1" si="6"/>
        <v>92</v>
      </c>
      <c r="AE128" t="s">
        <v>253</v>
      </c>
      <c r="AG128" t="s">
        <v>245</v>
      </c>
      <c r="AH128" t="s">
        <v>1486</v>
      </c>
      <c r="AI128" t="s">
        <v>865</v>
      </c>
      <c r="AJ128">
        <v>2381</v>
      </c>
      <c r="AK128" t="s">
        <v>249</v>
      </c>
      <c r="AL128">
        <v>2381</v>
      </c>
      <c r="AM128" t="s">
        <v>253</v>
      </c>
    </row>
    <row r="129" spans="1:39" x14ac:dyDescent="0.25">
      <c r="A129" t="s">
        <v>245</v>
      </c>
      <c r="B129" t="s">
        <v>1381</v>
      </c>
      <c r="C129" t="s">
        <v>865</v>
      </c>
      <c r="D129">
        <v>2391</v>
      </c>
      <c r="E129" t="s">
        <v>251</v>
      </c>
      <c r="F129" s="66">
        <v>39040.667175925926</v>
      </c>
      <c r="G129" s="53" t="s">
        <v>431</v>
      </c>
      <c r="H129" t="s">
        <v>1160</v>
      </c>
      <c r="I129" s="53" t="s">
        <v>431</v>
      </c>
      <c r="J129" s="56">
        <v>4424195469346490</v>
      </c>
      <c r="K129" s="53" t="s">
        <v>430</v>
      </c>
      <c r="L129">
        <v>7736</v>
      </c>
      <c r="M129" s="53" t="s">
        <v>251</v>
      </c>
      <c r="N129" s="65" t="s">
        <v>1135</v>
      </c>
      <c r="O129" s="53" t="s">
        <v>430</v>
      </c>
      <c r="P129" t="s">
        <v>436</v>
      </c>
      <c r="Q129" t="s">
        <v>251</v>
      </c>
      <c r="R129" s="66">
        <f t="shared" si="4"/>
        <v>39047.667175925926</v>
      </c>
      <c r="S129" s="53" t="s">
        <v>431</v>
      </c>
      <c r="T129" s="66">
        <f t="shared" ca="1" si="5"/>
        <v>39222.667175925926</v>
      </c>
      <c r="U129" s="53" t="s">
        <v>432</v>
      </c>
      <c r="W129" t="s">
        <v>245</v>
      </c>
      <c r="X129" t="s">
        <v>1382</v>
      </c>
      <c r="Y129" t="s">
        <v>987</v>
      </c>
      <c r="Z129" s="56">
        <v>4424195469346490</v>
      </c>
      <c r="AA129" s="53" t="s">
        <v>430</v>
      </c>
      <c r="AB129">
        <v>2391</v>
      </c>
      <c r="AC129" t="s">
        <v>249</v>
      </c>
      <c r="AD129">
        <f t="shared" ca="1" si="6"/>
        <v>74</v>
      </c>
      <c r="AE129" t="s">
        <v>253</v>
      </c>
      <c r="AG129" t="s">
        <v>245</v>
      </c>
      <c r="AH129" t="s">
        <v>1486</v>
      </c>
      <c r="AI129" t="s">
        <v>865</v>
      </c>
      <c r="AJ129">
        <v>2391</v>
      </c>
      <c r="AK129" t="s">
        <v>249</v>
      </c>
      <c r="AL129">
        <v>2391</v>
      </c>
      <c r="AM129" t="s">
        <v>253</v>
      </c>
    </row>
    <row r="130" spans="1:39" x14ac:dyDescent="0.25">
      <c r="A130" t="s">
        <v>245</v>
      </c>
      <c r="B130" t="s">
        <v>1381</v>
      </c>
      <c r="C130" t="s">
        <v>865</v>
      </c>
      <c r="D130">
        <v>2401</v>
      </c>
      <c r="E130" t="s">
        <v>251</v>
      </c>
      <c r="F130" s="66">
        <v>39073.789895833332</v>
      </c>
      <c r="G130" s="53" t="s">
        <v>431</v>
      </c>
      <c r="H130" t="s">
        <v>1161</v>
      </c>
      <c r="I130" s="53" t="s">
        <v>431</v>
      </c>
      <c r="J130" s="56">
        <v>4424196291955710</v>
      </c>
      <c r="K130" s="53" t="s">
        <v>430</v>
      </c>
      <c r="L130">
        <v>7727</v>
      </c>
      <c r="M130" s="53" t="s">
        <v>251</v>
      </c>
      <c r="N130" s="65" t="s">
        <v>1135</v>
      </c>
      <c r="O130" s="53" t="s">
        <v>430</v>
      </c>
      <c r="P130" t="s">
        <v>436</v>
      </c>
      <c r="Q130" t="s">
        <v>251</v>
      </c>
      <c r="R130" s="66">
        <f t="shared" ref="R130:R150" si="7">F130+7</f>
        <v>39080.789895833332</v>
      </c>
      <c r="S130" s="53" t="s">
        <v>431</v>
      </c>
      <c r="T130" s="66">
        <f t="shared" ref="T130:T150" ca="1" si="8">R130+RANDBETWEEN(7,30*6)</f>
        <v>39151.789895833332</v>
      </c>
      <c r="U130" s="53" t="s">
        <v>432</v>
      </c>
      <c r="W130" t="s">
        <v>245</v>
      </c>
      <c r="X130" t="s">
        <v>1382</v>
      </c>
      <c r="Y130" t="s">
        <v>987</v>
      </c>
      <c r="Z130" s="56">
        <v>4424196291955710</v>
      </c>
      <c r="AA130" s="53" t="s">
        <v>430</v>
      </c>
      <c r="AB130">
        <v>2401</v>
      </c>
      <c r="AC130" t="s">
        <v>249</v>
      </c>
      <c r="AD130">
        <f t="shared" ref="AD130:AD193" ca="1" si="9">RANDBETWEEN(0,100)</f>
        <v>66</v>
      </c>
      <c r="AE130" t="s">
        <v>253</v>
      </c>
      <c r="AG130" t="s">
        <v>245</v>
      </c>
      <c r="AH130" t="s">
        <v>1486</v>
      </c>
      <c r="AI130" t="s">
        <v>865</v>
      </c>
      <c r="AJ130">
        <v>2401</v>
      </c>
      <c r="AK130" t="s">
        <v>249</v>
      </c>
      <c r="AL130">
        <v>2401</v>
      </c>
      <c r="AM130" t="s">
        <v>253</v>
      </c>
    </row>
    <row r="131" spans="1:39" x14ac:dyDescent="0.25">
      <c r="A131" t="s">
        <v>245</v>
      </c>
      <c r="B131" t="s">
        <v>1381</v>
      </c>
      <c r="C131" t="s">
        <v>865</v>
      </c>
      <c r="D131">
        <v>2411</v>
      </c>
      <c r="E131" t="s">
        <v>251</v>
      </c>
      <c r="F131" s="66">
        <v>39106.912615740737</v>
      </c>
      <c r="G131" s="53" t="s">
        <v>431</v>
      </c>
      <c r="H131" t="s">
        <v>1162</v>
      </c>
      <c r="I131" s="53" t="s">
        <v>431</v>
      </c>
      <c r="J131" s="56">
        <v>4424197114564930</v>
      </c>
      <c r="K131" s="53" t="s">
        <v>430</v>
      </c>
      <c r="L131">
        <v>7718</v>
      </c>
      <c r="M131" s="53" t="s">
        <v>251</v>
      </c>
      <c r="N131" s="65" t="s">
        <v>1135</v>
      </c>
      <c r="O131" s="53" t="s">
        <v>430</v>
      </c>
      <c r="P131" t="s">
        <v>436</v>
      </c>
      <c r="Q131" t="s">
        <v>251</v>
      </c>
      <c r="R131" s="66">
        <f t="shared" si="7"/>
        <v>39113.912615740737</v>
      </c>
      <c r="S131" s="53" t="s">
        <v>431</v>
      </c>
      <c r="T131" s="66">
        <f t="shared" ca="1" si="8"/>
        <v>39166.912615740737</v>
      </c>
      <c r="U131" s="53" t="s">
        <v>432</v>
      </c>
      <c r="W131" t="s">
        <v>245</v>
      </c>
      <c r="X131" t="s">
        <v>1382</v>
      </c>
      <c r="Y131" t="s">
        <v>987</v>
      </c>
      <c r="Z131" s="56">
        <v>4424197114564930</v>
      </c>
      <c r="AA131" s="53" t="s">
        <v>430</v>
      </c>
      <c r="AB131">
        <v>2411</v>
      </c>
      <c r="AC131" t="s">
        <v>249</v>
      </c>
      <c r="AD131">
        <f t="shared" ca="1" si="9"/>
        <v>29</v>
      </c>
      <c r="AE131" t="s">
        <v>253</v>
      </c>
      <c r="AG131" t="s">
        <v>245</v>
      </c>
      <c r="AH131" t="s">
        <v>1486</v>
      </c>
      <c r="AI131" t="s">
        <v>865</v>
      </c>
      <c r="AJ131">
        <v>2411</v>
      </c>
      <c r="AK131" t="s">
        <v>249</v>
      </c>
      <c r="AL131">
        <v>2411</v>
      </c>
      <c r="AM131" t="s">
        <v>253</v>
      </c>
    </row>
    <row r="132" spans="1:39" x14ac:dyDescent="0.25">
      <c r="A132" t="s">
        <v>245</v>
      </c>
      <c r="B132" t="s">
        <v>1381</v>
      </c>
      <c r="C132" t="s">
        <v>865</v>
      </c>
      <c r="D132">
        <v>2421</v>
      </c>
      <c r="E132" t="s">
        <v>251</v>
      </c>
      <c r="F132" s="66">
        <v>39140.03533564815</v>
      </c>
      <c r="G132" s="53" t="s">
        <v>431</v>
      </c>
      <c r="H132" t="s">
        <v>1163</v>
      </c>
      <c r="I132" s="53" t="s">
        <v>431</v>
      </c>
      <c r="J132" s="56">
        <v>4424197937174150</v>
      </c>
      <c r="K132" s="53" t="s">
        <v>430</v>
      </c>
      <c r="L132">
        <v>7709</v>
      </c>
      <c r="M132" s="53" t="s">
        <v>251</v>
      </c>
      <c r="N132" s="65" t="s">
        <v>1135</v>
      </c>
      <c r="O132" s="53" t="s">
        <v>430</v>
      </c>
      <c r="P132" t="s">
        <v>436</v>
      </c>
      <c r="Q132" t="s">
        <v>251</v>
      </c>
      <c r="R132" s="66">
        <f t="shared" si="7"/>
        <v>39147.03533564815</v>
      </c>
      <c r="S132" s="53" t="s">
        <v>431</v>
      </c>
      <c r="T132" s="66">
        <f t="shared" ca="1" si="8"/>
        <v>39301.03533564815</v>
      </c>
      <c r="U132" s="53" t="s">
        <v>432</v>
      </c>
      <c r="W132" t="s">
        <v>245</v>
      </c>
      <c r="X132" t="s">
        <v>1382</v>
      </c>
      <c r="Y132" t="s">
        <v>987</v>
      </c>
      <c r="Z132" s="56">
        <v>4424197937174150</v>
      </c>
      <c r="AA132" s="53" t="s">
        <v>430</v>
      </c>
      <c r="AB132">
        <v>2421</v>
      </c>
      <c r="AC132" t="s">
        <v>249</v>
      </c>
      <c r="AD132">
        <f t="shared" ca="1" si="9"/>
        <v>57</v>
      </c>
      <c r="AE132" t="s">
        <v>253</v>
      </c>
      <c r="AG132" t="s">
        <v>245</v>
      </c>
      <c r="AH132" t="s">
        <v>1486</v>
      </c>
      <c r="AI132" t="s">
        <v>865</v>
      </c>
      <c r="AJ132">
        <v>2421</v>
      </c>
      <c r="AK132" t="s">
        <v>249</v>
      </c>
      <c r="AL132">
        <v>2421</v>
      </c>
      <c r="AM132" t="s">
        <v>253</v>
      </c>
    </row>
    <row r="133" spans="1:39" x14ac:dyDescent="0.25">
      <c r="A133" t="s">
        <v>245</v>
      </c>
      <c r="B133" t="s">
        <v>1381</v>
      </c>
      <c r="C133" t="s">
        <v>865</v>
      </c>
      <c r="D133">
        <v>2431</v>
      </c>
      <c r="E133" t="s">
        <v>251</v>
      </c>
      <c r="F133" s="66">
        <v>39173.158055555556</v>
      </c>
      <c r="G133" s="53" t="s">
        <v>431</v>
      </c>
      <c r="H133" t="s">
        <v>1164</v>
      </c>
      <c r="I133" s="53" t="s">
        <v>431</v>
      </c>
      <c r="J133" s="56">
        <v>4424198759783370</v>
      </c>
      <c r="K133" s="53" t="s">
        <v>430</v>
      </c>
      <c r="L133">
        <v>7700</v>
      </c>
      <c r="M133" s="53" t="s">
        <v>251</v>
      </c>
      <c r="N133" s="65" t="s">
        <v>1135</v>
      </c>
      <c r="O133" s="53" t="s">
        <v>430</v>
      </c>
      <c r="P133" t="s">
        <v>436</v>
      </c>
      <c r="Q133" t="s">
        <v>251</v>
      </c>
      <c r="R133" s="66">
        <f t="shared" si="7"/>
        <v>39180.158055555556</v>
      </c>
      <c r="S133" s="53" t="s">
        <v>431</v>
      </c>
      <c r="T133" s="66">
        <f t="shared" ca="1" si="8"/>
        <v>39281.158055555556</v>
      </c>
      <c r="U133" s="53" t="s">
        <v>432</v>
      </c>
      <c r="W133" t="s">
        <v>245</v>
      </c>
      <c r="X133" t="s">
        <v>1382</v>
      </c>
      <c r="Y133" t="s">
        <v>987</v>
      </c>
      <c r="Z133" s="56">
        <v>4424198759783370</v>
      </c>
      <c r="AA133" s="53" t="s">
        <v>430</v>
      </c>
      <c r="AB133">
        <v>2431</v>
      </c>
      <c r="AC133" t="s">
        <v>249</v>
      </c>
      <c r="AD133">
        <f t="shared" ca="1" si="9"/>
        <v>9</v>
      </c>
      <c r="AE133" t="s">
        <v>253</v>
      </c>
      <c r="AG133" t="s">
        <v>245</v>
      </c>
      <c r="AH133" t="s">
        <v>1486</v>
      </c>
      <c r="AI133" t="s">
        <v>865</v>
      </c>
      <c r="AJ133">
        <v>2431</v>
      </c>
      <c r="AK133" t="s">
        <v>249</v>
      </c>
      <c r="AL133">
        <v>2431</v>
      </c>
      <c r="AM133" t="s">
        <v>253</v>
      </c>
    </row>
    <row r="134" spans="1:39" x14ac:dyDescent="0.25">
      <c r="A134" t="s">
        <v>245</v>
      </c>
      <c r="B134" t="s">
        <v>1381</v>
      </c>
      <c r="C134" t="s">
        <v>865</v>
      </c>
      <c r="D134">
        <v>2441</v>
      </c>
      <c r="E134" t="s">
        <v>251</v>
      </c>
      <c r="F134" s="66">
        <v>39206.280775462961</v>
      </c>
      <c r="G134" s="53" t="s">
        <v>431</v>
      </c>
      <c r="H134" t="s">
        <v>1138</v>
      </c>
      <c r="I134" s="53" t="s">
        <v>431</v>
      </c>
      <c r="J134" s="56">
        <v>4424199582392590</v>
      </c>
      <c r="K134" s="53" t="s">
        <v>430</v>
      </c>
      <c r="L134">
        <v>7691</v>
      </c>
      <c r="M134" s="53" t="s">
        <v>251</v>
      </c>
      <c r="N134" s="65" t="s">
        <v>1135</v>
      </c>
      <c r="O134" s="53" t="s">
        <v>430</v>
      </c>
      <c r="P134" t="s">
        <v>436</v>
      </c>
      <c r="Q134" t="s">
        <v>251</v>
      </c>
      <c r="R134" s="66">
        <f t="shared" si="7"/>
        <v>39213.280775462961</v>
      </c>
      <c r="S134" s="53" t="s">
        <v>431</v>
      </c>
      <c r="T134" s="66">
        <f t="shared" ca="1" si="8"/>
        <v>39245.280775462961</v>
      </c>
      <c r="U134" s="53" t="s">
        <v>432</v>
      </c>
      <c r="W134" t="s">
        <v>245</v>
      </c>
      <c r="X134" t="s">
        <v>1382</v>
      </c>
      <c r="Y134" t="s">
        <v>987</v>
      </c>
      <c r="Z134" s="56">
        <v>4424199582392590</v>
      </c>
      <c r="AA134" s="53" t="s">
        <v>430</v>
      </c>
      <c r="AB134">
        <v>2441</v>
      </c>
      <c r="AC134" t="s">
        <v>249</v>
      </c>
      <c r="AD134">
        <f t="shared" ca="1" si="9"/>
        <v>33</v>
      </c>
      <c r="AE134" t="s">
        <v>253</v>
      </c>
      <c r="AG134" t="s">
        <v>245</v>
      </c>
      <c r="AH134" t="s">
        <v>1486</v>
      </c>
      <c r="AI134" t="s">
        <v>865</v>
      </c>
      <c r="AJ134">
        <v>2441</v>
      </c>
      <c r="AK134" t="s">
        <v>249</v>
      </c>
      <c r="AL134">
        <v>2441</v>
      </c>
      <c r="AM134" t="s">
        <v>253</v>
      </c>
    </row>
    <row r="135" spans="1:39" x14ac:dyDescent="0.25">
      <c r="A135" t="s">
        <v>245</v>
      </c>
      <c r="B135" t="s">
        <v>1381</v>
      </c>
      <c r="C135" t="s">
        <v>865</v>
      </c>
      <c r="D135">
        <v>2451</v>
      </c>
      <c r="E135" t="s">
        <v>251</v>
      </c>
      <c r="F135" s="66">
        <v>39239.403495370374</v>
      </c>
      <c r="G135" s="53" t="s">
        <v>431</v>
      </c>
      <c r="H135" t="s">
        <v>1144</v>
      </c>
      <c r="I135" s="53" t="s">
        <v>431</v>
      </c>
      <c r="J135" s="56">
        <v>4424200405001810</v>
      </c>
      <c r="K135" s="53" t="s">
        <v>430</v>
      </c>
      <c r="L135">
        <v>7682</v>
      </c>
      <c r="M135" s="53" t="s">
        <v>251</v>
      </c>
      <c r="N135" s="65" t="s">
        <v>1135</v>
      </c>
      <c r="O135" s="53" t="s">
        <v>430</v>
      </c>
      <c r="P135" t="s">
        <v>436</v>
      </c>
      <c r="Q135" t="s">
        <v>251</v>
      </c>
      <c r="R135" s="66">
        <f t="shared" si="7"/>
        <v>39246.403495370374</v>
      </c>
      <c r="S135" s="53" t="s">
        <v>431</v>
      </c>
      <c r="T135" s="66">
        <f t="shared" ca="1" si="8"/>
        <v>39319.403495370374</v>
      </c>
      <c r="U135" s="53" t="s">
        <v>432</v>
      </c>
      <c r="W135" t="s">
        <v>245</v>
      </c>
      <c r="X135" t="s">
        <v>1382</v>
      </c>
      <c r="Y135" t="s">
        <v>987</v>
      </c>
      <c r="Z135" s="56">
        <v>4424200405001810</v>
      </c>
      <c r="AA135" s="53" t="s">
        <v>430</v>
      </c>
      <c r="AB135">
        <v>2451</v>
      </c>
      <c r="AC135" t="s">
        <v>249</v>
      </c>
      <c r="AD135">
        <f t="shared" ca="1" si="9"/>
        <v>83</v>
      </c>
      <c r="AE135" t="s">
        <v>253</v>
      </c>
      <c r="AG135" t="s">
        <v>245</v>
      </c>
      <c r="AH135" t="s">
        <v>1486</v>
      </c>
      <c r="AI135" t="s">
        <v>865</v>
      </c>
      <c r="AJ135">
        <v>2451</v>
      </c>
      <c r="AK135" t="s">
        <v>249</v>
      </c>
      <c r="AL135">
        <v>2451</v>
      </c>
      <c r="AM135" t="s">
        <v>253</v>
      </c>
    </row>
    <row r="136" spans="1:39" x14ac:dyDescent="0.25">
      <c r="A136" t="s">
        <v>245</v>
      </c>
      <c r="B136" t="s">
        <v>1381</v>
      </c>
      <c r="C136" t="s">
        <v>865</v>
      </c>
      <c r="D136">
        <v>2461</v>
      </c>
      <c r="E136" t="s">
        <v>251</v>
      </c>
      <c r="F136" s="66">
        <v>39272.52621527778</v>
      </c>
      <c r="G136" s="53" t="s">
        <v>431</v>
      </c>
      <c r="H136" t="s">
        <v>1145</v>
      </c>
      <c r="I136" s="53" t="s">
        <v>431</v>
      </c>
      <c r="J136" s="56">
        <v>4424201227611030</v>
      </c>
      <c r="K136" s="53" t="s">
        <v>430</v>
      </c>
      <c r="L136">
        <v>7673</v>
      </c>
      <c r="M136" s="53" t="s">
        <v>251</v>
      </c>
      <c r="N136" s="65" t="s">
        <v>1135</v>
      </c>
      <c r="O136" s="53" t="s">
        <v>430</v>
      </c>
      <c r="P136" t="s">
        <v>436</v>
      </c>
      <c r="Q136" t="s">
        <v>251</v>
      </c>
      <c r="R136" s="66">
        <f t="shared" si="7"/>
        <v>39279.52621527778</v>
      </c>
      <c r="S136" s="53" t="s">
        <v>431</v>
      </c>
      <c r="T136" s="66">
        <f t="shared" ca="1" si="8"/>
        <v>39387.52621527778</v>
      </c>
      <c r="U136" s="53" t="s">
        <v>432</v>
      </c>
      <c r="W136" t="s">
        <v>245</v>
      </c>
      <c r="X136" t="s">
        <v>1382</v>
      </c>
      <c r="Y136" t="s">
        <v>987</v>
      </c>
      <c r="Z136" s="56">
        <v>4424201227611030</v>
      </c>
      <c r="AA136" s="53" t="s">
        <v>430</v>
      </c>
      <c r="AB136">
        <v>2461</v>
      </c>
      <c r="AC136" t="s">
        <v>249</v>
      </c>
      <c r="AD136">
        <f t="shared" ca="1" si="9"/>
        <v>92</v>
      </c>
      <c r="AE136" t="s">
        <v>253</v>
      </c>
      <c r="AG136" t="s">
        <v>245</v>
      </c>
      <c r="AH136" t="s">
        <v>1486</v>
      </c>
      <c r="AI136" t="s">
        <v>865</v>
      </c>
      <c r="AJ136">
        <v>2461</v>
      </c>
      <c r="AK136" t="s">
        <v>249</v>
      </c>
      <c r="AL136">
        <v>2461</v>
      </c>
      <c r="AM136" t="s">
        <v>253</v>
      </c>
    </row>
    <row r="137" spans="1:39" x14ac:dyDescent="0.25">
      <c r="A137" t="s">
        <v>245</v>
      </c>
      <c r="B137" t="s">
        <v>1381</v>
      </c>
      <c r="C137" t="s">
        <v>865</v>
      </c>
      <c r="D137">
        <v>2471</v>
      </c>
      <c r="E137" t="s">
        <v>251</v>
      </c>
      <c r="F137" s="66">
        <v>39305.648935185185</v>
      </c>
      <c r="G137" s="53" t="s">
        <v>431</v>
      </c>
      <c r="H137" t="s">
        <v>1140</v>
      </c>
      <c r="I137" s="53" t="s">
        <v>431</v>
      </c>
      <c r="J137" s="56">
        <v>4424202050220250</v>
      </c>
      <c r="K137" s="53" t="s">
        <v>430</v>
      </c>
      <c r="L137">
        <v>7664</v>
      </c>
      <c r="M137" s="53" t="s">
        <v>251</v>
      </c>
      <c r="N137" s="65" t="s">
        <v>1135</v>
      </c>
      <c r="O137" s="53" t="s">
        <v>430</v>
      </c>
      <c r="P137" t="s">
        <v>436</v>
      </c>
      <c r="Q137" t="s">
        <v>251</v>
      </c>
      <c r="R137" s="66">
        <f t="shared" si="7"/>
        <v>39312.648935185185</v>
      </c>
      <c r="S137" s="53" t="s">
        <v>431</v>
      </c>
      <c r="T137" s="66">
        <f t="shared" ca="1" si="8"/>
        <v>39342.648935185185</v>
      </c>
      <c r="U137" s="53" t="s">
        <v>432</v>
      </c>
      <c r="W137" t="s">
        <v>245</v>
      </c>
      <c r="X137" t="s">
        <v>1382</v>
      </c>
      <c r="Y137" t="s">
        <v>987</v>
      </c>
      <c r="Z137" s="56">
        <v>4424202050220250</v>
      </c>
      <c r="AA137" s="53" t="s">
        <v>430</v>
      </c>
      <c r="AB137">
        <v>2471</v>
      </c>
      <c r="AC137" t="s">
        <v>249</v>
      </c>
      <c r="AD137">
        <f t="shared" ca="1" si="9"/>
        <v>41</v>
      </c>
      <c r="AE137" t="s">
        <v>253</v>
      </c>
      <c r="AG137" t="s">
        <v>245</v>
      </c>
      <c r="AH137" t="s">
        <v>1486</v>
      </c>
      <c r="AI137" t="s">
        <v>865</v>
      </c>
      <c r="AJ137">
        <v>2471</v>
      </c>
      <c r="AK137" t="s">
        <v>249</v>
      </c>
      <c r="AL137">
        <v>2471</v>
      </c>
      <c r="AM137" t="s">
        <v>253</v>
      </c>
    </row>
    <row r="138" spans="1:39" x14ac:dyDescent="0.25">
      <c r="A138" t="s">
        <v>245</v>
      </c>
      <c r="B138" t="s">
        <v>1381</v>
      </c>
      <c r="C138" t="s">
        <v>865</v>
      </c>
      <c r="D138">
        <v>2481</v>
      </c>
      <c r="E138" t="s">
        <v>251</v>
      </c>
      <c r="F138" s="66">
        <v>39338.771655092591</v>
      </c>
      <c r="G138" s="53" t="s">
        <v>431</v>
      </c>
      <c r="H138" t="s">
        <v>1146</v>
      </c>
      <c r="I138" s="53" t="s">
        <v>431</v>
      </c>
      <c r="J138" s="56">
        <v>4424202872829470</v>
      </c>
      <c r="K138" s="53" t="s">
        <v>430</v>
      </c>
      <c r="L138">
        <v>7655</v>
      </c>
      <c r="M138" s="53" t="s">
        <v>251</v>
      </c>
      <c r="N138" s="65" t="s">
        <v>1135</v>
      </c>
      <c r="O138" s="53" t="s">
        <v>430</v>
      </c>
      <c r="P138" t="s">
        <v>436</v>
      </c>
      <c r="Q138" t="s">
        <v>251</v>
      </c>
      <c r="R138" s="66">
        <f t="shared" si="7"/>
        <v>39345.771655092591</v>
      </c>
      <c r="S138" s="53" t="s">
        <v>431</v>
      </c>
      <c r="T138" s="66">
        <f t="shared" ca="1" si="8"/>
        <v>39513.771655092591</v>
      </c>
      <c r="U138" s="53" t="s">
        <v>432</v>
      </c>
      <c r="W138" t="s">
        <v>245</v>
      </c>
      <c r="X138" t="s">
        <v>1382</v>
      </c>
      <c r="Y138" t="s">
        <v>987</v>
      </c>
      <c r="Z138" s="56">
        <v>4424202872829470</v>
      </c>
      <c r="AA138" s="53" t="s">
        <v>430</v>
      </c>
      <c r="AB138">
        <v>2481</v>
      </c>
      <c r="AC138" t="s">
        <v>249</v>
      </c>
      <c r="AD138">
        <f t="shared" ca="1" si="9"/>
        <v>44</v>
      </c>
      <c r="AE138" t="s">
        <v>253</v>
      </c>
      <c r="AG138" t="s">
        <v>245</v>
      </c>
      <c r="AH138" t="s">
        <v>1486</v>
      </c>
      <c r="AI138" t="s">
        <v>865</v>
      </c>
      <c r="AJ138">
        <v>2481</v>
      </c>
      <c r="AK138" t="s">
        <v>249</v>
      </c>
      <c r="AL138">
        <v>2481</v>
      </c>
      <c r="AM138" t="s">
        <v>253</v>
      </c>
    </row>
    <row r="139" spans="1:39" x14ac:dyDescent="0.25">
      <c r="A139" t="s">
        <v>245</v>
      </c>
      <c r="B139" t="s">
        <v>1381</v>
      </c>
      <c r="C139" t="s">
        <v>865</v>
      </c>
      <c r="D139">
        <v>2491</v>
      </c>
      <c r="E139" t="s">
        <v>251</v>
      </c>
      <c r="F139" s="66">
        <v>39371.894375000003</v>
      </c>
      <c r="G139" s="53" t="s">
        <v>431</v>
      </c>
      <c r="H139" t="s">
        <v>1147</v>
      </c>
      <c r="I139" s="53" t="s">
        <v>431</v>
      </c>
      <c r="J139" s="56">
        <v>4424203695438690</v>
      </c>
      <c r="K139" s="53" t="s">
        <v>430</v>
      </c>
      <c r="L139">
        <v>7646</v>
      </c>
      <c r="M139" s="53" t="s">
        <v>251</v>
      </c>
      <c r="N139" s="65" t="s">
        <v>1135</v>
      </c>
      <c r="O139" s="53" t="s">
        <v>430</v>
      </c>
      <c r="P139" t="s">
        <v>436</v>
      </c>
      <c r="Q139" t="s">
        <v>251</v>
      </c>
      <c r="R139" s="66">
        <f t="shared" si="7"/>
        <v>39378.894375000003</v>
      </c>
      <c r="S139" s="53" t="s">
        <v>431</v>
      </c>
      <c r="T139" s="66">
        <f t="shared" ca="1" si="8"/>
        <v>39526.894375000003</v>
      </c>
      <c r="U139" s="53" t="s">
        <v>432</v>
      </c>
      <c r="W139" t="s">
        <v>245</v>
      </c>
      <c r="X139" t="s">
        <v>1382</v>
      </c>
      <c r="Y139" t="s">
        <v>987</v>
      </c>
      <c r="Z139" s="56">
        <v>4424203695438690</v>
      </c>
      <c r="AA139" s="53" t="s">
        <v>430</v>
      </c>
      <c r="AB139">
        <v>2491</v>
      </c>
      <c r="AC139" t="s">
        <v>249</v>
      </c>
      <c r="AD139">
        <f t="shared" ca="1" si="9"/>
        <v>6</v>
      </c>
      <c r="AE139" t="s">
        <v>253</v>
      </c>
      <c r="AG139" t="s">
        <v>245</v>
      </c>
      <c r="AH139" t="s">
        <v>1486</v>
      </c>
      <c r="AI139" t="s">
        <v>865</v>
      </c>
      <c r="AJ139">
        <v>2231</v>
      </c>
      <c r="AK139" t="s">
        <v>249</v>
      </c>
      <c r="AL139">
        <v>2491</v>
      </c>
      <c r="AM139" t="s">
        <v>253</v>
      </c>
    </row>
    <row r="140" spans="1:39" x14ac:dyDescent="0.25">
      <c r="A140" t="s">
        <v>245</v>
      </c>
      <c r="B140" t="s">
        <v>1381</v>
      </c>
      <c r="C140" t="s">
        <v>865</v>
      </c>
      <c r="D140">
        <v>2501</v>
      </c>
      <c r="E140" t="s">
        <v>251</v>
      </c>
      <c r="F140" s="66">
        <v>39405.017094907409</v>
      </c>
      <c r="G140" s="53" t="s">
        <v>431</v>
      </c>
      <c r="H140" t="s">
        <v>1148</v>
      </c>
      <c r="I140" s="53" t="s">
        <v>431</v>
      </c>
      <c r="J140" s="56">
        <v>4424204518047910</v>
      </c>
      <c r="K140" s="53" t="s">
        <v>430</v>
      </c>
      <c r="L140">
        <v>7637</v>
      </c>
      <c r="M140" s="53" t="s">
        <v>251</v>
      </c>
      <c r="N140" s="65" t="s">
        <v>1135</v>
      </c>
      <c r="O140" s="53" t="s">
        <v>430</v>
      </c>
      <c r="P140" t="s">
        <v>436</v>
      </c>
      <c r="Q140" t="s">
        <v>251</v>
      </c>
      <c r="R140" s="66">
        <f t="shared" si="7"/>
        <v>39412.017094907409</v>
      </c>
      <c r="S140" s="53" t="s">
        <v>431</v>
      </c>
      <c r="T140" s="66">
        <f t="shared" ca="1" si="8"/>
        <v>39523.017094907409</v>
      </c>
      <c r="U140" s="53" t="s">
        <v>432</v>
      </c>
      <c r="W140" t="s">
        <v>245</v>
      </c>
      <c r="X140" t="s">
        <v>1382</v>
      </c>
      <c r="Y140" t="s">
        <v>987</v>
      </c>
      <c r="Z140" s="56">
        <v>4424204518047910</v>
      </c>
      <c r="AA140" s="53" t="s">
        <v>430</v>
      </c>
      <c r="AB140">
        <v>2501</v>
      </c>
      <c r="AC140" t="s">
        <v>249</v>
      </c>
      <c r="AD140">
        <f t="shared" ca="1" si="9"/>
        <v>90</v>
      </c>
      <c r="AE140" t="s">
        <v>253</v>
      </c>
      <c r="AG140" t="s">
        <v>245</v>
      </c>
      <c r="AH140" t="s">
        <v>1486</v>
      </c>
      <c r="AI140" t="s">
        <v>865</v>
      </c>
      <c r="AJ140">
        <v>2241</v>
      </c>
      <c r="AK140" t="s">
        <v>249</v>
      </c>
      <c r="AL140">
        <v>2501</v>
      </c>
      <c r="AM140" t="s">
        <v>253</v>
      </c>
    </row>
    <row r="141" spans="1:39" x14ac:dyDescent="0.25">
      <c r="A141" t="s">
        <v>245</v>
      </c>
      <c r="B141" t="s">
        <v>1381</v>
      </c>
      <c r="C141" t="s">
        <v>865</v>
      </c>
      <c r="D141">
        <v>2511</v>
      </c>
      <c r="E141" t="s">
        <v>251</v>
      </c>
      <c r="F141" s="66">
        <v>39438.139814814815</v>
      </c>
      <c r="G141" s="53" t="s">
        <v>431</v>
      </c>
      <c r="H141" t="s">
        <v>1149</v>
      </c>
      <c r="I141" s="53" t="s">
        <v>431</v>
      </c>
      <c r="J141" s="56">
        <v>4424205340657130</v>
      </c>
      <c r="K141" s="53" t="s">
        <v>430</v>
      </c>
      <c r="L141">
        <v>7628</v>
      </c>
      <c r="M141" s="53" t="s">
        <v>251</v>
      </c>
      <c r="N141" s="65" t="s">
        <v>1135</v>
      </c>
      <c r="O141" s="53" t="s">
        <v>430</v>
      </c>
      <c r="P141" t="s">
        <v>436</v>
      </c>
      <c r="Q141" t="s">
        <v>251</v>
      </c>
      <c r="R141" s="66">
        <f t="shared" si="7"/>
        <v>39445.139814814815</v>
      </c>
      <c r="S141" s="53" t="s">
        <v>431</v>
      </c>
      <c r="T141" s="66">
        <f t="shared" ca="1" si="8"/>
        <v>39616.139814814815</v>
      </c>
      <c r="U141" s="53" t="s">
        <v>432</v>
      </c>
      <c r="W141" t="s">
        <v>245</v>
      </c>
      <c r="X141" t="s">
        <v>1382</v>
      </c>
      <c r="Y141" t="s">
        <v>987</v>
      </c>
      <c r="Z141" s="56">
        <v>4424205340657130</v>
      </c>
      <c r="AA141" s="53" t="s">
        <v>430</v>
      </c>
      <c r="AB141">
        <v>2511</v>
      </c>
      <c r="AC141" t="s">
        <v>249</v>
      </c>
      <c r="AD141">
        <f t="shared" ca="1" si="9"/>
        <v>30</v>
      </c>
      <c r="AE141" t="s">
        <v>253</v>
      </c>
      <c r="AG141" t="s">
        <v>245</v>
      </c>
      <c r="AH141" t="s">
        <v>1486</v>
      </c>
      <c r="AI141" t="s">
        <v>865</v>
      </c>
      <c r="AJ141">
        <v>2251</v>
      </c>
      <c r="AK141" t="s">
        <v>249</v>
      </c>
      <c r="AL141">
        <v>2511</v>
      </c>
      <c r="AM141" t="s">
        <v>253</v>
      </c>
    </row>
    <row r="142" spans="1:39" x14ac:dyDescent="0.25">
      <c r="A142" t="s">
        <v>245</v>
      </c>
      <c r="B142" t="s">
        <v>1381</v>
      </c>
      <c r="C142" t="s">
        <v>865</v>
      </c>
      <c r="D142">
        <v>2521</v>
      </c>
      <c r="E142" t="s">
        <v>251</v>
      </c>
      <c r="F142" s="66">
        <v>39471.26253472222</v>
      </c>
      <c r="G142" s="53" t="s">
        <v>431</v>
      </c>
      <c r="H142" t="s">
        <v>1150</v>
      </c>
      <c r="I142" s="53" t="s">
        <v>431</v>
      </c>
      <c r="J142" s="56">
        <v>4424206163266350</v>
      </c>
      <c r="K142" s="53" t="s">
        <v>430</v>
      </c>
      <c r="L142">
        <v>7619</v>
      </c>
      <c r="M142" s="53" t="s">
        <v>251</v>
      </c>
      <c r="N142" s="65" t="s">
        <v>1135</v>
      </c>
      <c r="O142" s="53" t="s">
        <v>430</v>
      </c>
      <c r="P142" t="s">
        <v>436</v>
      </c>
      <c r="Q142" t="s">
        <v>251</v>
      </c>
      <c r="R142" s="66">
        <f t="shared" si="7"/>
        <v>39478.26253472222</v>
      </c>
      <c r="S142" s="53" t="s">
        <v>431</v>
      </c>
      <c r="T142" s="66">
        <f t="shared" ca="1" si="8"/>
        <v>39643.26253472222</v>
      </c>
      <c r="U142" s="53" t="s">
        <v>432</v>
      </c>
      <c r="W142" t="s">
        <v>245</v>
      </c>
      <c r="X142" t="s">
        <v>1382</v>
      </c>
      <c r="Y142" t="s">
        <v>987</v>
      </c>
      <c r="Z142" s="56">
        <v>4424206163266350</v>
      </c>
      <c r="AA142" s="53" t="s">
        <v>430</v>
      </c>
      <c r="AB142">
        <v>2521</v>
      </c>
      <c r="AC142" t="s">
        <v>249</v>
      </c>
      <c r="AD142">
        <f t="shared" ca="1" si="9"/>
        <v>6</v>
      </c>
      <c r="AE142" t="s">
        <v>253</v>
      </c>
      <c r="AG142" t="s">
        <v>245</v>
      </c>
      <c r="AH142" t="s">
        <v>1486</v>
      </c>
      <c r="AI142" t="s">
        <v>865</v>
      </c>
      <c r="AJ142">
        <v>2261</v>
      </c>
      <c r="AK142" t="s">
        <v>249</v>
      </c>
      <c r="AL142">
        <v>2521</v>
      </c>
      <c r="AM142" t="s">
        <v>253</v>
      </c>
    </row>
    <row r="143" spans="1:39" x14ac:dyDescent="0.25">
      <c r="A143" t="s">
        <v>245</v>
      </c>
      <c r="B143" t="s">
        <v>1381</v>
      </c>
      <c r="C143" t="s">
        <v>865</v>
      </c>
      <c r="D143">
        <v>2531</v>
      </c>
      <c r="E143" t="s">
        <v>251</v>
      </c>
      <c r="F143" s="66">
        <v>39504.385254629633</v>
      </c>
      <c r="G143" s="53" t="s">
        <v>431</v>
      </c>
      <c r="H143" t="s">
        <v>1165</v>
      </c>
      <c r="I143" s="53" t="s">
        <v>431</v>
      </c>
      <c r="J143" s="56">
        <v>4424206985875570</v>
      </c>
      <c r="K143" s="53" t="s">
        <v>430</v>
      </c>
      <c r="L143">
        <v>7610</v>
      </c>
      <c r="M143" s="53" t="s">
        <v>251</v>
      </c>
      <c r="N143" s="65" t="s">
        <v>1135</v>
      </c>
      <c r="O143" s="53" t="s">
        <v>430</v>
      </c>
      <c r="P143" t="s">
        <v>436</v>
      </c>
      <c r="Q143" t="s">
        <v>251</v>
      </c>
      <c r="R143" s="66">
        <f t="shared" si="7"/>
        <v>39511.385254629633</v>
      </c>
      <c r="S143" s="53" t="s">
        <v>431</v>
      </c>
      <c r="T143" s="66">
        <f t="shared" ca="1" si="8"/>
        <v>39556.385254629633</v>
      </c>
      <c r="U143" s="53" t="s">
        <v>432</v>
      </c>
      <c r="W143" t="s">
        <v>245</v>
      </c>
      <c r="X143" t="s">
        <v>1382</v>
      </c>
      <c r="Y143" t="s">
        <v>987</v>
      </c>
      <c r="Z143" s="56">
        <v>4424206985875570</v>
      </c>
      <c r="AA143" s="53" t="s">
        <v>430</v>
      </c>
      <c r="AB143">
        <v>2531</v>
      </c>
      <c r="AC143" t="s">
        <v>249</v>
      </c>
      <c r="AD143">
        <f t="shared" ca="1" si="9"/>
        <v>26</v>
      </c>
      <c r="AE143" t="s">
        <v>253</v>
      </c>
      <c r="AG143" t="s">
        <v>245</v>
      </c>
      <c r="AH143" t="s">
        <v>1486</v>
      </c>
      <c r="AI143" t="s">
        <v>865</v>
      </c>
      <c r="AJ143">
        <v>2271</v>
      </c>
      <c r="AK143" t="s">
        <v>249</v>
      </c>
      <c r="AL143">
        <v>2531</v>
      </c>
      <c r="AM143" t="s">
        <v>253</v>
      </c>
    </row>
    <row r="144" spans="1:39" x14ac:dyDescent="0.25">
      <c r="A144" t="s">
        <v>245</v>
      </c>
      <c r="B144" t="s">
        <v>1381</v>
      </c>
      <c r="C144" t="s">
        <v>865</v>
      </c>
      <c r="D144">
        <v>2541</v>
      </c>
      <c r="E144" t="s">
        <v>251</v>
      </c>
      <c r="F144" s="66">
        <v>39537.507974537039</v>
      </c>
      <c r="G144" s="53" t="s">
        <v>431</v>
      </c>
      <c r="H144" t="s">
        <v>1166</v>
      </c>
      <c r="I144" s="53" t="s">
        <v>431</v>
      </c>
      <c r="J144" s="56">
        <v>4424207808484790</v>
      </c>
      <c r="K144" s="53" t="s">
        <v>430</v>
      </c>
      <c r="L144">
        <v>7601</v>
      </c>
      <c r="M144" s="53" t="s">
        <v>251</v>
      </c>
      <c r="N144" s="65" t="s">
        <v>1135</v>
      </c>
      <c r="O144" s="53" t="s">
        <v>430</v>
      </c>
      <c r="P144" t="s">
        <v>436</v>
      </c>
      <c r="Q144" t="s">
        <v>251</v>
      </c>
      <c r="R144" s="66">
        <f t="shared" si="7"/>
        <v>39544.507974537039</v>
      </c>
      <c r="S144" s="53" t="s">
        <v>431</v>
      </c>
      <c r="T144" s="66">
        <f t="shared" ca="1" si="8"/>
        <v>39577.507974537039</v>
      </c>
      <c r="U144" s="53" t="s">
        <v>432</v>
      </c>
      <c r="W144" t="s">
        <v>245</v>
      </c>
      <c r="X144" t="s">
        <v>1382</v>
      </c>
      <c r="Y144" t="s">
        <v>987</v>
      </c>
      <c r="Z144" s="56">
        <v>4424207808484790</v>
      </c>
      <c r="AA144" s="53" t="s">
        <v>430</v>
      </c>
      <c r="AB144">
        <v>2541</v>
      </c>
      <c r="AC144" t="s">
        <v>249</v>
      </c>
      <c r="AD144">
        <f t="shared" ca="1" si="9"/>
        <v>93</v>
      </c>
      <c r="AE144" t="s">
        <v>253</v>
      </c>
      <c r="AG144" t="s">
        <v>245</v>
      </c>
      <c r="AH144" t="s">
        <v>1486</v>
      </c>
      <c r="AI144" t="s">
        <v>865</v>
      </c>
      <c r="AJ144">
        <v>2281</v>
      </c>
      <c r="AK144" t="s">
        <v>249</v>
      </c>
      <c r="AL144">
        <v>2541</v>
      </c>
      <c r="AM144" t="s">
        <v>253</v>
      </c>
    </row>
    <row r="145" spans="1:39" x14ac:dyDescent="0.25">
      <c r="A145" t="s">
        <v>245</v>
      </c>
      <c r="B145" t="s">
        <v>1381</v>
      </c>
      <c r="C145" t="s">
        <v>865</v>
      </c>
      <c r="D145">
        <v>2551</v>
      </c>
      <c r="E145" t="s">
        <v>251</v>
      </c>
      <c r="F145" s="66">
        <v>39570.630694444444</v>
      </c>
      <c r="G145" s="53" t="s">
        <v>431</v>
      </c>
      <c r="H145" t="s">
        <v>1167</v>
      </c>
      <c r="I145" s="53" t="s">
        <v>431</v>
      </c>
      <c r="J145" s="56">
        <v>4424208631094010</v>
      </c>
      <c r="K145" s="53" t="s">
        <v>430</v>
      </c>
      <c r="L145">
        <v>7592</v>
      </c>
      <c r="M145" s="53" t="s">
        <v>251</v>
      </c>
      <c r="N145" s="65" t="s">
        <v>1135</v>
      </c>
      <c r="O145" s="53" t="s">
        <v>430</v>
      </c>
      <c r="P145" t="s">
        <v>436</v>
      </c>
      <c r="Q145" t="s">
        <v>251</v>
      </c>
      <c r="R145" s="66">
        <f t="shared" si="7"/>
        <v>39577.630694444444</v>
      </c>
      <c r="S145" s="53" t="s">
        <v>431</v>
      </c>
      <c r="T145" s="66">
        <f t="shared" ca="1" si="8"/>
        <v>39728.630694444444</v>
      </c>
      <c r="U145" s="53" t="s">
        <v>432</v>
      </c>
      <c r="W145" t="s">
        <v>245</v>
      </c>
      <c r="X145" t="s">
        <v>1382</v>
      </c>
      <c r="Y145" t="s">
        <v>987</v>
      </c>
      <c r="Z145" s="56">
        <v>4424208631094010</v>
      </c>
      <c r="AA145" s="53" t="s">
        <v>430</v>
      </c>
      <c r="AB145">
        <v>2551</v>
      </c>
      <c r="AC145" t="s">
        <v>249</v>
      </c>
      <c r="AD145">
        <f t="shared" ca="1" si="9"/>
        <v>40</v>
      </c>
      <c r="AE145" t="s">
        <v>253</v>
      </c>
      <c r="AG145" t="s">
        <v>245</v>
      </c>
      <c r="AH145" t="s">
        <v>1486</v>
      </c>
      <c r="AI145" t="s">
        <v>865</v>
      </c>
      <c r="AJ145">
        <v>2291</v>
      </c>
      <c r="AK145" t="s">
        <v>249</v>
      </c>
      <c r="AL145">
        <v>2551</v>
      </c>
      <c r="AM145" t="s">
        <v>253</v>
      </c>
    </row>
    <row r="146" spans="1:39" x14ac:dyDescent="0.25">
      <c r="A146" t="s">
        <v>245</v>
      </c>
      <c r="B146" t="s">
        <v>1381</v>
      </c>
      <c r="C146" t="s">
        <v>865</v>
      </c>
      <c r="D146">
        <v>2561</v>
      </c>
      <c r="E146" t="s">
        <v>251</v>
      </c>
      <c r="F146" s="66">
        <v>39603.75341435185</v>
      </c>
      <c r="G146" s="53" t="s">
        <v>431</v>
      </c>
      <c r="H146" t="s">
        <v>1168</v>
      </c>
      <c r="I146" s="53" t="s">
        <v>431</v>
      </c>
      <c r="J146" s="56">
        <v>4424209453703230</v>
      </c>
      <c r="K146" s="53" t="s">
        <v>430</v>
      </c>
      <c r="L146">
        <v>7583</v>
      </c>
      <c r="M146" s="53" t="s">
        <v>251</v>
      </c>
      <c r="N146" s="65" t="s">
        <v>1135</v>
      </c>
      <c r="O146" s="53" t="s">
        <v>430</v>
      </c>
      <c r="P146" t="s">
        <v>436</v>
      </c>
      <c r="Q146" t="s">
        <v>251</v>
      </c>
      <c r="R146" s="66">
        <f t="shared" si="7"/>
        <v>39610.75341435185</v>
      </c>
      <c r="S146" s="53" t="s">
        <v>431</v>
      </c>
      <c r="T146" s="66">
        <f t="shared" ca="1" si="8"/>
        <v>39709.75341435185</v>
      </c>
      <c r="U146" s="53" t="s">
        <v>432</v>
      </c>
      <c r="W146" t="s">
        <v>245</v>
      </c>
      <c r="X146" t="s">
        <v>1382</v>
      </c>
      <c r="Y146" t="s">
        <v>987</v>
      </c>
      <c r="Z146" s="56">
        <v>4424209453703230</v>
      </c>
      <c r="AA146" s="53" t="s">
        <v>430</v>
      </c>
      <c r="AB146">
        <v>2561</v>
      </c>
      <c r="AC146" t="s">
        <v>249</v>
      </c>
      <c r="AD146">
        <f t="shared" ca="1" si="9"/>
        <v>0</v>
      </c>
      <c r="AE146" t="s">
        <v>253</v>
      </c>
      <c r="AG146" t="s">
        <v>245</v>
      </c>
      <c r="AH146" t="s">
        <v>1486</v>
      </c>
      <c r="AI146" t="s">
        <v>865</v>
      </c>
      <c r="AJ146">
        <v>2301</v>
      </c>
      <c r="AK146" t="s">
        <v>249</v>
      </c>
      <c r="AL146">
        <v>2561</v>
      </c>
      <c r="AM146" t="s">
        <v>253</v>
      </c>
    </row>
    <row r="147" spans="1:39" x14ac:dyDescent="0.25">
      <c r="A147" t="s">
        <v>245</v>
      </c>
      <c r="B147" t="s">
        <v>1381</v>
      </c>
      <c r="C147" t="s">
        <v>865</v>
      </c>
      <c r="D147">
        <v>2571</v>
      </c>
      <c r="E147" t="s">
        <v>251</v>
      </c>
      <c r="F147" s="66">
        <v>39636.876134259262</v>
      </c>
      <c r="G147" s="53" t="s">
        <v>431</v>
      </c>
      <c r="H147" t="s">
        <v>1169</v>
      </c>
      <c r="I147" s="53" t="s">
        <v>431</v>
      </c>
      <c r="J147" s="56">
        <v>4424210276312450</v>
      </c>
      <c r="K147" s="53" t="s">
        <v>430</v>
      </c>
      <c r="L147">
        <v>7574</v>
      </c>
      <c r="M147" s="53" t="s">
        <v>251</v>
      </c>
      <c r="N147" s="65" t="s">
        <v>1135</v>
      </c>
      <c r="O147" s="53" t="s">
        <v>430</v>
      </c>
      <c r="P147" t="s">
        <v>436</v>
      </c>
      <c r="Q147" t="s">
        <v>251</v>
      </c>
      <c r="R147" s="66">
        <f t="shared" si="7"/>
        <v>39643.876134259262</v>
      </c>
      <c r="S147" s="53" t="s">
        <v>431</v>
      </c>
      <c r="T147" s="66">
        <f t="shared" ca="1" si="8"/>
        <v>39800.876134259262</v>
      </c>
      <c r="U147" s="53" t="s">
        <v>432</v>
      </c>
      <c r="W147" t="s">
        <v>245</v>
      </c>
      <c r="X147" t="s">
        <v>1382</v>
      </c>
      <c r="Y147" t="s">
        <v>987</v>
      </c>
      <c r="Z147" s="56">
        <v>4424210276312450</v>
      </c>
      <c r="AA147" s="53" t="s">
        <v>430</v>
      </c>
      <c r="AB147">
        <v>2571</v>
      </c>
      <c r="AC147" t="s">
        <v>249</v>
      </c>
      <c r="AD147">
        <f t="shared" ca="1" si="9"/>
        <v>37</v>
      </c>
      <c r="AE147" t="s">
        <v>253</v>
      </c>
      <c r="AG147" t="s">
        <v>245</v>
      </c>
      <c r="AH147" t="s">
        <v>1486</v>
      </c>
      <c r="AI147" t="s">
        <v>865</v>
      </c>
      <c r="AJ147">
        <v>2571</v>
      </c>
      <c r="AK147" t="s">
        <v>249</v>
      </c>
      <c r="AL147">
        <v>2571</v>
      </c>
      <c r="AM147" t="s">
        <v>253</v>
      </c>
    </row>
    <row r="148" spans="1:39" x14ac:dyDescent="0.25">
      <c r="A148" t="s">
        <v>245</v>
      </c>
      <c r="B148" t="s">
        <v>1381</v>
      </c>
      <c r="C148" t="s">
        <v>865</v>
      </c>
      <c r="D148">
        <v>2581</v>
      </c>
      <c r="E148" t="s">
        <v>251</v>
      </c>
      <c r="F148" s="66">
        <v>39669.998854166668</v>
      </c>
      <c r="G148" s="53" t="s">
        <v>431</v>
      </c>
      <c r="H148" t="s">
        <v>1170</v>
      </c>
      <c r="I148" s="53" t="s">
        <v>431</v>
      </c>
      <c r="J148" s="56">
        <v>4424211098921670</v>
      </c>
      <c r="K148" s="53" t="s">
        <v>430</v>
      </c>
      <c r="L148">
        <v>7565</v>
      </c>
      <c r="M148" s="53" t="s">
        <v>251</v>
      </c>
      <c r="N148" s="65" t="s">
        <v>1135</v>
      </c>
      <c r="O148" s="53" t="s">
        <v>430</v>
      </c>
      <c r="P148" t="s">
        <v>436</v>
      </c>
      <c r="Q148" t="s">
        <v>251</v>
      </c>
      <c r="R148" s="66">
        <f t="shared" si="7"/>
        <v>39676.998854166668</v>
      </c>
      <c r="S148" s="53" t="s">
        <v>431</v>
      </c>
      <c r="T148" s="66">
        <f t="shared" ca="1" si="8"/>
        <v>39793.998854166668</v>
      </c>
      <c r="U148" s="53" t="s">
        <v>432</v>
      </c>
      <c r="W148" t="s">
        <v>245</v>
      </c>
      <c r="X148" t="s">
        <v>1382</v>
      </c>
      <c r="Y148" t="s">
        <v>987</v>
      </c>
      <c r="Z148" s="56">
        <v>4424211098921670</v>
      </c>
      <c r="AA148" s="53" t="s">
        <v>430</v>
      </c>
      <c r="AB148">
        <v>2581</v>
      </c>
      <c r="AC148" t="s">
        <v>249</v>
      </c>
      <c r="AD148">
        <f t="shared" ca="1" si="9"/>
        <v>24</v>
      </c>
      <c r="AE148" t="s">
        <v>253</v>
      </c>
      <c r="AG148" t="s">
        <v>245</v>
      </c>
      <c r="AH148" t="s">
        <v>1486</v>
      </c>
      <c r="AI148" t="s">
        <v>865</v>
      </c>
      <c r="AJ148">
        <v>2581</v>
      </c>
      <c r="AK148" t="s">
        <v>249</v>
      </c>
      <c r="AL148">
        <v>2581</v>
      </c>
      <c r="AM148" t="s">
        <v>253</v>
      </c>
    </row>
    <row r="149" spans="1:39" x14ac:dyDescent="0.25">
      <c r="A149" t="s">
        <v>245</v>
      </c>
      <c r="B149" t="s">
        <v>1381</v>
      </c>
      <c r="C149" t="s">
        <v>865</v>
      </c>
      <c r="D149">
        <v>2591</v>
      </c>
      <c r="E149" t="s">
        <v>251</v>
      </c>
      <c r="F149" s="66">
        <v>39703.121574074074</v>
      </c>
      <c r="G149" s="53" t="s">
        <v>431</v>
      </c>
      <c r="H149" t="s">
        <v>1171</v>
      </c>
      <c r="I149" s="53" t="s">
        <v>431</v>
      </c>
      <c r="J149" s="56">
        <v>4424211921530890</v>
      </c>
      <c r="K149" s="53" t="s">
        <v>430</v>
      </c>
      <c r="L149">
        <v>7556</v>
      </c>
      <c r="M149" s="53" t="s">
        <v>251</v>
      </c>
      <c r="N149" s="65" t="s">
        <v>1135</v>
      </c>
      <c r="O149" s="53" t="s">
        <v>430</v>
      </c>
      <c r="P149" t="s">
        <v>436</v>
      </c>
      <c r="Q149" t="s">
        <v>251</v>
      </c>
      <c r="R149" s="66">
        <f t="shared" si="7"/>
        <v>39710.121574074074</v>
      </c>
      <c r="S149" s="53" t="s">
        <v>431</v>
      </c>
      <c r="T149" s="66">
        <f t="shared" ca="1" si="8"/>
        <v>39750.121574074074</v>
      </c>
      <c r="U149" s="53" t="s">
        <v>432</v>
      </c>
      <c r="W149" t="s">
        <v>245</v>
      </c>
      <c r="X149" t="s">
        <v>1382</v>
      </c>
      <c r="Y149" t="s">
        <v>987</v>
      </c>
      <c r="Z149" s="56">
        <v>4424211921530890</v>
      </c>
      <c r="AA149" s="53" t="s">
        <v>430</v>
      </c>
      <c r="AB149">
        <v>2591</v>
      </c>
      <c r="AC149" t="s">
        <v>249</v>
      </c>
      <c r="AD149">
        <f t="shared" ca="1" si="9"/>
        <v>84</v>
      </c>
      <c r="AE149" t="s">
        <v>253</v>
      </c>
      <c r="AG149" t="s">
        <v>245</v>
      </c>
      <c r="AH149" t="s">
        <v>1486</v>
      </c>
      <c r="AI149" t="s">
        <v>865</v>
      </c>
      <c r="AJ149">
        <v>2591</v>
      </c>
      <c r="AK149" t="s">
        <v>249</v>
      </c>
      <c r="AL149">
        <v>2591</v>
      </c>
      <c r="AM149" t="s">
        <v>253</v>
      </c>
    </row>
    <row r="150" spans="1:39" x14ac:dyDescent="0.25">
      <c r="A150" t="s">
        <v>245</v>
      </c>
      <c r="B150" t="s">
        <v>1381</v>
      </c>
      <c r="C150" t="s">
        <v>865</v>
      </c>
      <c r="D150">
        <v>2601</v>
      </c>
      <c r="E150" t="s">
        <v>251</v>
      </c>
      <c r="F150" s="66">
        <v>39736.244293981479</v>
      </c>
      <c r="G150" s="53" t="s">
        <v>431</v>
      </c>
      <c r="H150" t="s">
        <v>1172</v>
      </c>
      <c r="I150" s="53" t="s">
        <v>431</v>
      </c>
      <c r="J150" s="56">
        <v>4424212744140110</v>
      </c>
      <c r="K150" s="53" t="s">
        <v>430</v>
      </c>
      <c r="L150">
        <v>7547</v>
      </c>
      <c r="M150" s="53" t="s">
        <v>251</v>
      </c>
      <c r="N150" s="65" t="s">
        <v>1135</v>
      </c>
      <c r="O150" s="53" t="s">
        <v>430</v>
      </c>
      <c r="P150" t="s">
        <v>436</v>
      </c>
      <c r="Q150" t="s">
        <v>251</v>
      </c>
      <c r="R150" s="66">
        <f t="shared" si="7"/>
        <v>39743.244293981479</v>
      </c>
      <c r="S150" s="53" t="s">
        <v>431</v>
      </c>
      <c r="T150" s="66">
        <f t="shared" ca="1" si="8"/>
        <v>39827.244293981479</v>
      </c>
      <c r="U150" s="53" t="s">
        <v>432</v>
      </c>
      <c r="W150" t="s">
        <v>245</v>
      </c>
      <c r="X150" t="s">
        <v>1382</v>
      </c>
      <c r="Y150" t="s">
        <v>987</v>
      </c>
      <c r="Z150" s="56">
        <v>4424212744140110</v>
      </c>
      <c r="AA150" s="53" t="s">
        <v>430</v>
      </c>
      <c r="AB150">
        <v>2601</v>
      </c>
      <c r="AC150" t="s">
        <v>249</v>
      </c>
      <c r="AD150">
        <f t="shared" ca="1" si="9"/>
        <v>19</v>
      </c>
      <c r="AE150" t="s">
        <v>253</v>
      </c>
      <c r="AG150" t="s">
        <v>245</v>
      </c>
      <c r="AH150" t="s">
        <v>1486</v>
      </c>
      <c r="AI150" t="s">
        <v>865</v>
      </c>
      <c r="AJ150">
        <v>2601</v>
      </c>
      <c r="AK150" t="s">
        <v>249</v>
      </c>
      <c r="AL150">
        <v>2601</v>
      </c>
      <c r="AM150" t="s">
        <v>253</v>
      </c>
    </row>
    <row r="151" spans="1:39" x14ac:dyDescent="0.25">
      <c r="W151" t="s">
        <v>245</v>
      </c>
      <c r="X151" t="s">
        <v>1382</v>
      </c>
      <c r="Y151" t="s">
        <v>987</v>
      </c>
      <c r="Z151" s="56">
        <v>4424212744140110</v>
      </c>
      <c r="AA151" s="53" t="s">
        <v>430</v>
      </c>
      <c r="AB151">
        <v>1111</v>
      </c>
      <c r="AC151" t="s">
        <v>249</v>
      </c>
      <c r="AD151">
        <f t="shared" ca="1" si="9"/>
        <v>9</v>
      </c>
      <c r="AE151" t="s">
        <v>253</v>
      </c>
    </row>
    <row r="152" spans="1:39" x14ac:dyDescent="0.25">
      <c r="W152" t="s">
        <v>245</v>
      </c>
      <c r="X152" t="s">
        <v>1382</v>
      </c>
      <c r="Y152" t="s">
        <v>987</v>
      </c>
      <c r="Z152" s="54" t="s">
        <v>435</v>
      </c>
      <c r="AA152" s="53" t="s">
        <v>430</v>
      </c>
      <c r="AB152">
        <v>1121</v>
      </c>
      <c r="AC152" t="s">
        <v>249</v>
      </c>
      <c r="AD152">
        <f t="shared" ca="1" si="9"/>
        <v>39</v>
      </c>
      <c r="AE152" t="s">
        <v>253</v>
      </c>
    </row>
    <row r="153" spans="1:39" x14ac:dyDescent="0.25">
      <c r="W153" t="s">
        <v>245</v>
      </c>
      <c r="X153" t="s">
        <v>1382</v>
      </c>
      <c r="Y153" t="s">
        <v>987</v>
      </c>
      <c r="Z153" s="56">
        <v>9783672234517590</v>
      </c>
      <c r="AA153" s="53" t="s">
        <v>430</v>
      </c>
      <c r="AB153">
        <v>1131</v>
      </c>
      <c r="AC153" t="s">
        <v>249</v>
      </c>
      <c r="AD153">
        <f t="shared" ca="1" si="9"/>
        <v>69</v>
      </c>
      <c r="AE153" t="s">
        <v>253</v>
      </c>
    </row>
    <row r="154" spans="1:39" x14ac:dyDescent="0.25">
      <c r="W154" t="s">
        <v>245</v>
      </c>
      <c r="X154" t="s">
        <v>1382</v>
      </c>
      <c r="Y154" t="s">
        <v>987</v>
      </c>
      <c r="Z154" s="56">
        <v>1312324312231210</v>
      </c>
      <c r="AA154" s="53" t="s">
        <v>430</v>
      </c>
      <c r="AB154">
        <v>1141</v>
      </c>
      <c r="AC154" t="s">
        <v>249</v>
      </c>
      <c r="AD154">
        <f t="shared" ca="1" si="9"/>
        <v>15</v>
      </c>
      <c r="AE154" t="s">
        <v>253</v>
      </c>
    </row>
    <row r="155" spans="1:39" x14ac:dyDescent="0.25">
      <c r="W155" t="s">
        <v>245</v>
      </c>
      <c r="X155" t="s">
        <v>1382</v>
      </c>
      <c r="Y155" t="s">
        <v>987</v>
      </c>
      <c r="Z155" s="56">
        <v>4326245645745620</v>
      </c>
      <c r="AA155" s="53" t="s">
        <v>430</v>
      </c>
      <c r="AB155">
        <v>1151</v>
      </c>
      <c r="AC155" t="s">
        <v>249</v>
      </c>
      <c r="AD155">
        <f t="shared" ca="1" si="9"/>
        <v>50</v>
      </c>
      <c r="AE155" t="s">
        <v>253</v>
      </c>
    </row>
    <row r="156" spans="1:39" x14ac:dyDescent="0.25">
      <c r="W156" t="s">
        <v>245</v>
      </c>
      <c r="X156" t="s">
        <v>1382</v>
      </c>
      <c r="Y156" t="s">
        <v>987</v>
      </c>
      <c r="Z156" s="56">
        <v>1453642574574250</v>
      </c>
      <c r="AA156" s="53" t="s">
        <v>430</v>
      </c>
      <c r="AB156">
        <v>1161</v>
      </c>
      <c r="AC156" t="s">
        <v>249</v>
      </c>
      <c r="AD156">
        <f t="shared" ca="1" si="9"/>
        <v>27</v>
      </c>
      <c r="AE156" t="s">
        <v>253</v>
      </c>
    </row>
    <row r="157" spans="1:39" x14ac:dyDescent="0.25">
      <c r="W157" t="s">
        <v>245</v>
      </c>
      <c r="X157" t="s">
        <v>1382</v>
      </c>
      <c r="Y157" t="s">
        <v>987</v>
      </c>
      <c r="Z157" s="56">
        <v>1235315473171540</v>
      </c>
      <c r="AA157" s="53" t="s">
        <v>430</v>
      </c>
      <c r="AB157">
        <v>1171</v>
      </c>
      <c r="AC157" t="s">
        <v>249</v>
      </c>
      <c r="AD157">
        <f t="shared" ca="1" si="9"/>
        <v>53</v>
      </c>
      <c r="AE157" t="s">
        <v>253</v>
      </c>
    </row>
    <row r="158" spans="1:39" x14ac:dyDescent="0.25">
      <c r="W158" t="s">
        <v>245</v>
      </c>
      <c r="X158" t="s">
        <v>1382</v>
      </c>
      <c r="Y158" t="s">
        <v>987</v>
      </c>
      <c r="Z158" s="56">
        <v>1016988371768830</v>
      </c>
      <c r="AA158" s="53" t="s">
        <v>430</v>
      </c>
      <c r="AB158">
        <v>1181</v>
      </c>
      <c r="AC158" t="s">
        <v>249</v>
      </c>
      <c r="AD158">
        <f t="shared" ca="1" si="9"/>
        <v>0</v>
      </c>
      <c r="AE158" t="s">
        <v>253</v>
      </c>
    </row>
    <row r="159" spans="1:39" x14ac:dyDescent="0.25">
      <c r="W159" t="s">
        <v>245</v>
      </c>
      <c r="X159" t="s">
        <v>1382</v>
      </c>
      <c r="Y159" t="s">
        <v>987</v>
      </c>
      <c r="Z159" s="56">
        <v>7986612270366120</v>
      </c>
      <c r="AA159" s="53" t="s">
        <v>430</v>
      </c>
      <c r="AB159">
        <v>1191</v>
      </c>
      <c r="AC159" t="s">
        <v>249</v>
      </c>
      <c r="AD159">
        <f t="shared" ca="1" si="9"/>
        <v>62</v>
      </c>
      <c r="AE159" t="s">
        <v>253</v>
      </c>
    </row>
    <row r="160" spans="1:39" x14ac:dyDescent="0.25">
      <c r="W160" t="s">
        <v>245</v>
      </c>
      <c r="X160" t="s">
        <v>1382</v>
      </c>
      <c r="Y160" t="s">
        <v>987</v>
      </c>
      <c r="Z160" s="56">
        <v>5803341448963410</v>
      </c>
      <c r="AA160" s="53" t="s">
        <v>430</v>
      </c>
      <c r="AB160">
        <v>1201</v>
      </c>
      <c r="AC160" t="s">
        <v>249</v>
      </c>
      <c r="AD160">
        <f t="shared" ca="1" si="9"/>
        <v>21</v>
      </c>
      <c r="AE160" t="s">
        <v>253</v>
      </c>
    </row>
    <row r="161" spans="23:31" x14ac:dyDescent="0.25">
      <c r="W161" t="s">
        <v>245</v>
      </c>
      <c r="X161" t="s">
        <v>1382</v>
      </c>
      <c r="Y161" t="s">
        <v>987</v>
      </c>
      <c r="Z161" s="56">
        <v>4424197114564930</v>
      </c>
      <c r="AA161" s="53" t="s">
        <v>430</v>
      </c>
      <c r="AB161">
        <v>1211</v>
      </c>
      <c r="AC161" t="s">
        <v>249</v>
      </c>
      <c r="AD161">
        <f t="shared" ca="1" si="9"/>
        <v>72</v>
      </c>
      <c r="AE161" t="s">
        <v>253</v>
      </c>
    </row>
    <row r="162" spans="23:31" x14ac:dyDescent="0.25">
      <c r="W162" t="s">
        <v>245</v>
      </c>
      <c r="X162" t="s">
        <v>1382</v>
      </c>
      <c r="Y162" t="s">
        <v>987</v>
      </c>
      <c r="Z162" s="56">
        <v>4424197937174150</v>
      </c>
      <c r="AA162" s="53" t="s">
        <v>430</v>
      </c>
      <c r="AB162">
        <v>1221</v>
      </c>
      <c r="AC162" t="s">
        <v>249</v>
      </c>
      <c r="AD162">
        <f t="shared" ca="1" si="9"/>
        <v>18</v>
      </c>
      <c r="AE162" t="s">
        <v>253</v>
      </c>
    </row>
    <row r="163" spans="23:31" x14ac:dyDescent="0.25">
      <c r="W163" t="s">
        <v>245</v>
      </c>
      <c r="X163" t="s">
        <v>1382</v>
      </c>
      <c r="Y163" t="s">
        <v>987</v>
      </c>
      <c r="Z163" s="56">
        <v>4424204518047910</v>
      </c>
      <c r="AA163" s="53" t="s">
        <v>430</v>
      </c>
      <c r="AB163">
        <v>1231</v>
      </c>
      <c r="AC163" t="s">
        <v>249</v>
      </c>
      <c r="AD163">
        <f t="shared" ca="1" si="9"/>
        <v>5</v>
      </c>
      <c r="AE163" t="s">
        <v>253</v>
      </c>
    </row>
    <row r="164" spans="23:31" x14ac:dyDescent="0.25">
      <c r="W164" t="s">
        <v>245</v>
      </c>
      <c r="X164" t="s">
        <v>1382</v>
      </c>
      <c r="Y164" t="s">
        <v>987</v>
      </c>
      <c r="Z164" s="56">
        <v>4424205340657130</v>
      </c>
      <c r="AA164" s="53" t="s">
        <v>430</v>
      </c>
      <c r="AB164">
        <v>1241</v>
      </c>
      <c r="AC164" t="s">
        <v>249</v>
      </c>
      <c r="AD164">
        <f t="shared" ca="1" si="9"/>
        <v>11</v>
      </c>
      <c r="AE164" t="s">
        <v>253</v>
      </c>
    </row>
    <row r="165" spans="23:31" x14ac:dyDescent="0.25">
      <c r="W165" t="s">
        <v>245</v>
      </c>
      <c r="X165" t="s">
        <v>1382</v>
      </c>
      <c r="Y165" t="s">
        <v>987</v>
      </c>
      <c r="Z165" s="56">
        <v>4424206163266350</v>
      </c>
      <c r="AA165" s="53" t="s">
        <v>430</v>
      </c>
      <c r="AB165">
        <v>1251</v>
      </c>
      <c r="AC165" t="s">
        <v>249</v>
      </c>
      <c r="AD165">
        <f t="shared" ca="1" si="9"/>
        <v>9</v>
      </c>
      <c r="AE165" t="s">
        <v>253</v>
      </c>
    </row>
    <row r="166" spans="23:31" x14ac:dyDescent="0.25">
      <c r="W166" t="s">
        <v>245</v>
      </c>
      <c r="X166" t="s">
        <v>1382</v>
      </c>
      <c r="Y166" t="s">
        <v>987</v>
      </c>
      <c r="Z166" s="56">
        <v>4424206985875570</v>
      </c>
      <c r="AA166" s="53" t="s">
        <v>430</v>
      </c>
      <c r="AB166">
        <v>1261</v>
      </c>
      <c r="AC166" t="s">
        <v>249</v>
      </c>
      <c r="AD166">
        <f t="shared" ca="1" si="9"/>
        <v>38</v>
      </c>
      <c r="AE166" t="s">
        <v>253</v>
      </c>
    </row>
    <row r="167" spans="23:31" x14ac:dyDescent="0.25">
      <c r="W167" t="s">
        <v>245</v>
      </c>
      <c r="X167" t="s">
        <v>1382</v>
      </c>
      <c r="Y167" t="s">
        <v>987</v>
      </c>
      <c r="Z167" s="56">
        <v>4424207808484790</v>
      </c>
      <c r="AA167" s="53" t="s">
        <v>430</v>
      </c>
      <c r="AB167">
        <v>1271</v>
      </c>
      <c r="AC167" t="s">
        <v>249</v>
      </c>
      <c r="AD167">
        <f t="shared" ca="1" si="9"/>
        <v>49</v>
      </c>
      <c r="AE167" t="s">
        <v>253</v>
      </c>
    </row>
    <row r="168" spans="23:31" x14ac:dyDescent="0.25">
      <c r="W168" t="s">
        <v>245</v>
      </c>
      <c r="X168" t="s">
        <v>1382</v>
      </c>
      <c r="Y168" t="s">
        <v>987</v>
      </c>
      <c r="Z168" s="56">
        <v>4424202872829470</v>
      </c>
      <c r="AA168" s="53" t="s">
        <v>430</v>
      </c>
      <c r="AB168">
        <v>1281</v>
      </c>
      <c r="AC168" t="s">
        <v>249</v>
      </c>
      <c r="AD168">
        <f t="shared" ca="1" si="9"/>
        <v>68</v>
      </c>
      <c r="AE168" t="s">
        <v>253</v>
      </c>
    </row>
    <row r="169" spans="23:31" x14ac:dyDescent="0.25">
      <c r="W169" t="s">
        <v>245</v>
      </c>
      <c r="X169" t="s">
        <v>1382</v>
      </c>
      <c r="Y169" t="s">
        <v>987</v>
      </c>
      <c r="Z169" s="56">
        <v>4424203695438690</v>
      </c>
      <c r="AA169" s="53" t="s">
        <v>430</v>
      </c>
      <c r="AB169">
        <v>1291</v>
      </c>
      <c r="AC169" t="s">
        <v>249</v>
      </c>
      <c r="AD169">
        <f t="shared" ca="1" si="9"/>
        <v>91</v>
      </c>
      <c r="AE169" t="s">
        <v>253</v>
      </c>
    </row>
    <row r="170" spans="23:31" x14ac:dyDescent="0.25">
      <c r="W170" t="s">
        <v>245</v>
      </c>
      <c r="X170" t="s">
        <v>1382</v>
      </c>
      <c r="Y170" t="s">
        <v>987</v>
      </c>
      <c r="Z170" s="56">
        <v>4424204518047910</v>
      </c>
      <c r="AA170" s="53" t="s">
        <v>430</v>
      </c>
      <c r="AB170">
        <v>1301</v>
      </c>
      <c r="AC170" t="s">
        <v>249</v>
      </c>
      <c r="AD170">
        <f t="shared" ca="1" si="9"/>
        <v>79</v>
      </c>
      <c r="AE170" t="s">
        <v>253</v>
      </c>
    </row>
    <row r="171" spans="23:31" x14ac:dyDescent="0.25">
      <c r="W171" t="s">
        <v>245</v>
      </c>
      <c r="X171" t="s">
        <v>1382</v>
      </c>
      <c r="Y171" t="s">
        <v>987</v>
      </c>
      <c r="Z171" s="56">
        <v>4424205340657130</v>
      </c>
      <c r="AA171" s="53" t="s">
        <v>430</v>
      </c>
      <c r="AB171">
        <v>1311</v>
      </c>
      <c r="AC171" t="s">
        <v>249</v>
      </c>
      <c r="AD171">
        <f t="shared" ca="1" si="9"/>
        <v>71</v>
      </c>
      <c r="AE171" t="s">
        <v>253</v>
      </c>
    </row>
    <row r="172" spans="23:31" x14ac:dyDescent="0.25">
      <c r="W172" t="s">
        <v>245</v>
      </c>
      <c r="X172" t="s">
        <v>1382</v>
      </c>
      <c r="Y172" t="s">
        <v>987</v>
      </c>
      <c r="Z172" s="56">
        <v>4424206163266350</v>
      </c>
      <c r="AA172" s="53" t="s">
        <v>430</v>
      </c>
      <c r="AB172">
        <v>1321</v>
      </c>
      <c r="AC172" t="s">
        <v>249</v>
      </c>
      <c r="AD172">
        <f t="shared" ca="1" si="9"/>
        <v>17</v>
      </c>
      <c r="AE172" t="s">
        <v>253</v>
      </c>
    </row>
    <row r="173" spans="23:31" x14ac:dyDescent="0.25">
      <c r="W173" t="s">
        <v>245</v>
      </c>
      <c r="X173" t="s">
        <v>1382</v>
      </c>
      <c r="Y173" t="s">
        <v>987</v>
      </c>
      <c r="Z173" s="56">
        <v>4424206985875570</v>
      </c>
      <c r="AA173" s="53" t="s">
        <v>430</v>
      </c>
      <c r="AB173">
        <v>1331</v>
      </c>
      <c r="AC173" t="s">
        <v>249</v>
      </c>
      <c r="AD173">
        <f t="shared" ca="1" si="9"/>
        <v>3</v>
      </c>
      <c r="AE173" t="s">
        <v>253</v>
      </c>
    </row>
    <row r="174" spans="23:31" x14ac:dyDescent="0.25">
      <c r="W174" t="s">
        <v>245</v>
      </c>
      <c r="X174" t="s">
        <v>1382</v>
      </c>
      <c r="Y174" t="s">
        <v>987</v>
      </c>
      <c r="Z174" s="56">
        <v>4424207808484790</v>
      </c>
      <c r="AA174" s="53" t="s">
        <v>430</v>
      </c>
      <c r="AB174">
        <v>1341</v>
      </c>
      <c r="AC174" t="s">
        <v>249</v>
      </c>
      <c r="AD174">
        <f t="shared" ca="1" si="9"/>
        <v>52</v>
      </c>
      <c r="AE174" t="s">
        <v>253</v>
      </c>
    </row>
    <row r="175" spans="23:31" x14ac:dyDescent="0.25">
      <c r="W175" t="s">
        <v>245</v>
      </c>
      <c r="X175" t="s">
        <v>1382</v>
      </c>
      <c r="Y175" t="s">
        <v>987</v>
      </c>
      <c r="Z175" s="56">
        <v>1436843199852330</v>
      </c>
      <c r="AA175" s="53" t="s">
        <v>430</v>
      </c>
      <c r="AB175">
        <v>1351</v>
      </c>
      <c r="AC175" t="s">
        <v>249</v>
      </c>
      <c r="AD175">
        <f t="shared" ca="1" si="9"/>
        <v>27</v>
      </c>
      <c r="AE175" t="s">
        <v>253</v>
      </c>
    </row>
    <row r="176" spans="23:31" x14ac:dyDescent="0.25">
      <c r="W176" t="s">
        <v>245</v>
      </c>
      <c r="X176" t="s">
        <v>1382</v>
      </c>
      <c r="Y176" t="s">
        <v>987</v>
      </c>
      <c r="Z176" s="56">
        <v>1436846910136510</v>
      </c>
      <c r="AA176" s="53" t="s">
        <v>430</v>
      </c>
      <c r="AB176">
        <v>1361</v>
      </c>
      <c r="AC176" t="s">
        <v>249</v>
      </c>
      <c r="AD176">
        <f t="shared" ca="1" si="9"/>
        <v>34</v>
      </c>
      <c r="AE176" t="s">
        <v>253</v>
      </c>
    </row>
    <row r="177" spans="23:31" x14ac:dyDescent="0.25">
      <c r="W177" t="s">
        <v>245</v>
      </c>
      <c r="X177" t="s">
        <v>1382</v>
      </c>
      <c r="Y177" t="s">
        <v>987</v>
      </c>
      <c r="Z177" s="56">
        <v>1436850620420690</v>
      </c>
      <c r="AA177" s="53" t="s">
        <v>430</v>
      </c>
      <c r="AB177">
        <v>1371</v>
      </c>
      <c r="AC177" t="s">
        <v>249</v>
      </c>
      <c r="AD177">
        <f t="shared" ca="1" si="9"/>
        <v>67</v>
      </c>
      <c r="AE177" t="s">
        <v>253</v>
      </c>
    </row>
    <row r="178" spans="23:31" x14ac:dyDescent="0.25">
      <c r="W178" t="s">
        <v>245</v>
      </c>
      <c r="X178" t="s">
        <v>1382</v>
      </c>
      <c r="Y178" t="s">
        <v>987</v>
      </c>
      <c r="Z178" s="56">
        <v>1436854330704870</v>
      </c>
      <c r="AA178" s="53" t="s">
        <v>430</v>
      </c>
      <c r="AB178">
        <v>1381</v>
      </c>
      <c r="AC178" t="s">
        <v>249</v>
      </c>
      <c r="AD178">
        <f t="shared" ca="1" si="9"/>
        <v>17</v>
      </c>
      <c r="AE178" t="s">
        <v>253</v>
      </c>
    </row>
    <row r="179" spans="23:31" x14ac:dyDescent="0.25">
      <c r="W179" t="s">
        <v>245</v>
      </c>
      <c r="X179" t="s">
        <v>1382</v>
      </c>
      <c r="Y179" t="s">
        <v>987</v>
      </c>
      <c r="Z179" s="56">
        <v>1436858040989050</v>
      </c>
      <c r="AA179" s="53" t="s">
        <v>430</v>
      </c>
      <c r="AB179">
        <v>1391</v>
      </c>
      <c r="AC179" t="s">
        <v>249</v>
      </c>
      <c r="AD179">
        <f t="shared" ca="1" si="9"/>
        <v>52</v>
      </c>
      <c r="AE179" t="s">
        <v>253</v>
      </c>
    </row>
    <row r="180" spans="23:31" x14ac:dyDescent="0.25">
      <c r="W180" t="s">
        <v>245</v>
      </c>
      <c r="X180" t="s">
        <v>1382</v>
      </c>
      <c r="Y180" t="s">
        <v>987</v>
      </c>
      <c r="Z180" s="56">
        <v>1436861751273230</v>
      </c>
      <c r="AA180" s="53" t="s">
        <v>430</v>
      </c>
      <c r="AB180">
        <v>1401</v>
      </c>
      <c r="AC180" t="s">
        <v>249</v>
      </c>
      <c r="AD180">
        <f t="shared" ca="1" si="9"/>
        <v>8</v>
      </c>
      <c r="AE180" t="s">
        <v>253</v>
      </c>
    </row>
    <row r="181" spans="23:31" x14ac:dyDescent="0.25">
      <c r="W181" t="s">
        <v>245</v>
      </c>
      <c r="X181" t="s">
        <v>1382</v>
      </c>
      <c r="Y181" t="s">
        <v>987</v>
      </c>
      <c r="Z181" s="56">
        <v>1436865461557410</v>
      </c>
      <c r="AA181" s="53" t="s">
        <v>430</v>
      </c>
      <c r="AB181">
        <v>1411</v>
      </c>
      <c r="AC181" t="s">
        <v>249</v>
      </c>
      <c r="AD181">
        <f t="shared" ca="1" si="9"/>
        <v>28</v>
      </c>
      <c r="AE181" t="s">
        <v>253</v>
      </c>
    </row>
    <row r="182" spans="23:31" x14ac:dyDescent="0.25">
      <c r="W182" t="s">
        <v>245</v>
      </c>
      <c r="X182" t="s">
        <v>1382</v>
      </c>
      <c r="Y182" t="s">
        <v>987</v>
      </c>
      <c r="Z182" s="56">
        <v>1436869171841590</v>
      </c>
      <c r="AA182" s="53" t="s">
        <v>430</v>
      </c>
      <c r="AB182">
        <v>1421</v>
      </c>
      <c r="AC182" t="s">
        <v>249</v>
      </c>
      <c r="AD182">
        <f t="shared" ca="1" si="9"/>
        <v>26</v>
      </c>
      <c r="AE182" t="s">
        <v>253</v>
      </c>
    </row>
    <row r="183" spans="23:31" x14ac:dyDescent="0.25">
      <c r="W183" t="s">
        <v>245</v>
      </c>
      <c r="X183" t="s">
        <v>1382</v>
      </c>
      <c r="Y183" t="s">
        <v>987</v>
      </c>
      <c r="Z183" s="56">
        <v>1436872882125770</v>
      </c>
      <c r="AA183" s="53" t="s">
        <v>430</v>
      </c>
      <c r="AB183">
        <v>1431</v>
      </c>
      <c r="AC183" t="s">
        <v>249</v>
      </c>
      <c r="AD183">
        <f t="shared" ca="1" si="9"/>
        <v>93</v>
      </c>
      <c r="AE183" t="s">
        <v>253</v>
      </c>
    </row>
    <row r="184" spans="23:31" x14ac:dyDescent="0.25">
      <c r="W184" t="s">
        <v>245</v>
      </c>
      <c r="X184" t="s">
        <v>1382</v>
      </c>
      <c r="Y184" t="s">
        <v>987</v>
      </c>
      <c r="Z184" s="56">
        <v>4424197114564930</v>
      </c>
      <c r="AA184" s="53" t="s">
        <v>430</v>
      </c>
      <c r="AB184">
        <v>1441</v>
      </c>
      <c r="AC184" t="s">
        <v>249</v>
      </c>
      <c r="AD184">
        <f t="shared" ca="1" si="9"/>
        <v>68</v>
      </c>
      <c r="AE184" t="s">
        <v>253</v>
      </c>
    </row>
    <row r="185" spans="23:31" x14ac:dyDescent="0.25">
      <c r="W185" t="s">
        <v>245</v>
      </c>
      <c r="X185" t="s">
        <v>1382</v>
      </c>
      <c r="Y185" t="s">
        <v>987</v>
      </c>
      <c r="Z185" s="56">
        <v>4424197937174150</v>
      </c>
      <c r="AA185" s="53" t="s">
        <v>430</v>
      </c>
      <c r="AB185">
        <v>1451</v>
      </c>
      <c r="AC185" t="s">
        <v>249</v>
      </c>
      <c r="AD185">
        <f t="shared" ca="1" si="9"/>
        <v>29</v>
      </c>
      <c r="AE185" t="s">
        <v>253</v>
      </c>
    </row>
    <row r="186" spans="23:31" x14ac:dyDescent="0.25">
      <c r="W186" t="s">
        <v>245</v>
      </c>
      <c r="X186" t="s">
        <v>1382</v>
      </c>
      <c r="Y186" t="s">
        <v>987</v>
      </c>
      <c r="Z186" s="56">
        <v>4424198759783370</v>
      </c>
      <c r="AA186" s="53" t="s">
        <v>430</v>
      </c>
      <c r="AB186">
        <v>1461</v>
      </c>
      <c r="AC186" t="s">
        <v>249</v>
      </c>
      <c r="AD186">
        <f t="shared" ca="1" si="9"/>
        <v>99</v>
      </c>
      <c r="AE186" t="s">
        <v>253</v>
      </c>
    </row>
    <row r="187" spans="23:31" x14ac:dyDescent="0.25">
      <c r="W187" t="s">
        <v>245</v>
      </c>
      <c r="X187" t="s">
        <v>1382</v>
      </c>
      <c r="Y187" t="s">
        <v>987</v>
      </c>
      <c r="Z187" s="56">
        <v>4424204518047910</v>
      </c>
      <c r="AA187" s="53" t="s">
        <v>430</v>
      </c>
      <c r="AB187">
        <v>1471</v>
      </c>
      <c r="AC187" t="s">
        <v>249</v>
      </c>
      <c r="AD187">
        <f t="shared" ca="1" si="9"/>
        <v>92</v>
      </c>
      <c r="AE187" t="s">
        <v>253</v>
      </c>
    </row>
    <row r="188" spans="23:31" x14ac:dyDescent="0.25">
      <c r="W188" t="s">
        <v>245</v>
      </c>
      <c r="X188" t="s">
        <v>1382</v>
      </c>
      <c r="Y188" t="s">
        <v>987</v>
      </c>
      <c r="Z188" s="56">
        <v>4424205340657130</v>
      </c>
      <c r="AA188" s="53" t="s">
        <v>430</v>
      </c>
      <c r="AB188">
        <v>1481</v>
      </c>
      <c r="AC188" t="s">
        <v>249</v>
      </c>
      <c r="AD188">
        <f t="shared" ca="1" si="9"/>
        <v>27</v>
      </c>
      <c r="AE188" t="s">
        <v>253</v>
      </c>
    </row>
    <row r="189" spans="23:31" x14ac:dyDescent="0.25">
      <c r="W189" t="s">
        <v>245</v>
      </c>
      <c r="X189" t="s">
        <v>1382</v>
      </c>
      <c r="Y189" t="s">
        <v>987</v>
      </c>
      <c r="Z189" s="56">
        <v>4424206163266350</v>
      </c>
      <c r="AA189" s="53" t="s">
        <v>430</v>
      </c>
      <c r="AB189">
        <v>1491</v>
      </c>
      <c r="AC189" t="s">
        <v>249</v>
      </c>
      <c r="AD189">
        <f t="shared" ca="1" si="9"/>
        <v>32</v>
      </c>
      <c r="AE189" t="s">
        <v>253</v>
      </c>
    </row>
    <row r="190" spans="23:31" x14ac:dyDescent="0.25">
      <c r="W190" t="s">
        <v>245</v>
      </c>
      <c r="X190" t="s">
        <v>1382</v>
      </c>
      <c r="Y190" t="s">
        <v>987</v>
      </c>
      <c r="Z190" s="56">
        <v>4424206985875570</v>
      </c>
      <c r="AA190" s="53" t="s">
        <v>430</v>
      </c>
      <c r="AB190">
        <v>1501</v>
      </c>
      <c r="AC190" t="s">
        <v>249</v>
      </c>
      <c r="AD190">
        <f t="shared" ca="1" si="9"/>
        <v>24</v>
      </c>
      <c r="AE190" t="s">
        <v>253</v>
      </c>
    </row>
    <row r="191" spans="23:31" x14ac:dyDescent="0.25">
      <c r="W191" t="s">
        <v>245</v>
      </c>
      <c r="X191" t="s">
        <v>1382</v>
      </c>
      <c r="Y191" t="s">
        <v>987</v>
      </c>
      <c r="Z191" s="56">
        <v>4424207808484790</v>
      </c>
      <c r="AA191" s="53" t="s">
        <v>430</v>
      </c>
      <c r="AB191">
        <v>1511</v>
      </c>
      <c r="AC191" t="s">
        <v>249</v>
      </c>
      <c r="AD191">
        <f t="shared" ca="1" si="9"/>
        <v>94</v>
      </c>
      <c r="AE191" t="s">
        <v>253</v>
      </c>
    </row>
    <row r="192" spans="23:31" x14ac:dyDescent="0.25">
      <c r="W192" t="s">
        <v>245</v>
      </c>
      <c r="X192" t="s">
        <v>1382</v>
      </c>
      <c r="Y192" t="s">
        <v>987</v>
      </c>
      <c r="Z192" s="56">
        <v>4424203695438690</v>
      </c>
      <c r="AA192" s="53" t="s">
        <v>430</v>
      </c>
      <c r="AB192">
        <v>1521</v>
      </c>
      <c r="AC192" t="s">
        <v>249</v>
      </c>
      <c r="AD192">
        <f t="shared" ca="1" si="9"/>
        <v>15</v>
      </c>
      <c r="AE192" t="s">
        <v>253</v>
      </c>
    </row>
    <row r="193" spans="23:31" x14ac:dyDescent="0.25">
      <c r="W193" t="s">
        <v>245</v>
      </c>
      <c r="X193" t="s">
        <v>1382</v>
      </c>
      <c r="Y193" t="s">
        <v>987</v>
      </c>
      <c r="Z193" s="56">
        <v>4424204518047910</v>
      </c>
      <c r="AA193" s="53" t="s">
        <v>430</v>
      </c>
      <c r="AB193">
        <v>1531</v>
      </c>
      <c r="AC193" t="s">
        <v>249</v>
      </c>
      <c r="AD193">
        <f t="shared" ca="1" si="9"/>
        <v>26</v>
      </c>
      <c r="AE193" t="s">
        <v>253</v>
      </c>
    </row>
    <row r="194" spans="23:31" x14ac:dyDescent="0.25">
      <c r="W194" t="s">
        <v>245</v>
      </c>
      <c r="X194" t="s">
        <v>1382</v>
      </c>
      <c r="Y194" t="s">
        <v>987</v>
      </c>
      <c r="Z194" s="56">
        <v>4424205340657130</v>
      </c>
      <c r="AA194" s="53" t="s">
        <v>430</v>
      </c>
      <c r="AB194">
        <v>1541</v>
      </c>
      <c r="AC194" t="s">
        <v>249</v>
      </c>
      <c r="AD194">
        <f t="shared" ref="AD194:AD257" ca="1" si="10">RANDBETWEEN(0,100)</f>
        <v>3</v>
      </c>
      <c r="AE194" t="s">
        <v>253</v>
      </c>
    </row>
    <row r="195" spans="23:31" x14ac:dyDescent="0.25">
      <c r="W195" t="s">
        <v>245</v>
      </c>
      <c r="X195" t="s">
        <v>1382</v>
      </c>
      <c r="Y195" t="s">
        <v>987</v>
      </c>
      <c r="Z195" s="56">
        <v>4424206163266350</v>
      </c>
      <c r="AA195" s="53" t="s">
        <v>430</v>
      </c>
      <c r="AB195">
        <v>1551</v>
      </c>
      <c r="AC195" t="s">
        <v>249</v>
      </c>
      <c r="AD195">
        <f t="shared" ca="1" si="10"/>
        <v>66</v>
      </c>
      <c r="AE195" t="s">
        <v>253</v>
      </c>
    </row>
    <row r="196" spans="23:31" x14ac:dyDescent="0.25">
      <c r="W196" t="s">
        <v>245</v>
      </c>
      <c r="X196" t="s">
        <v>1382</v>
      </c>
      <c r="Y196" t="s">
        <v>987</v>
      </c>
      <c r="Z196" s="56">
        <v>4424206985875570</v>
      </c>
      <c r="AA196" s="53" t="s">
        <v>430</v>
      </c>
      <c r="AB196">
        <v>1561</v>
      </c>
      <c r="AC196" t="s">
        <v>249</v>
      </c>
      <c r="AD196">
        <f t="shared" ca="1" si="10"/>
        <v>99</v>
      </c>
      <c r="AE196" t="s">
        <v>253</v>
      </c>
    </row>
    <row r="197" spans="23:31" x14ac:dyDescent="0.25">
      <c r="W197" t="s">
        <v>245</v>
      </c>
      <c r="X197" t="s">
        <v>1382</v>
      </c>
      <c r="Y197" t="s">
        <v>987</v>
      </c>
      <c r="Z197" s="56">
        <v>4424207808484790</v>
      </c>
      <c r="AA197" s="53" t="s">
        <v>430</v>
      </c>
      <c r="AB197">
        <v>1571</v>
      </c>
      <c r="AC197" t="s">
        <v>249</v>
      </c>
      <c r="AD197">
        <f t="shared" ca="1" si="10"/>
        <v>29</v>
      </c>
      <c r="AE197" t="s">
        <v>253</v>
      </c>
    </row>
    <row r="198" spans="23:31" x14ac:dyDescent="0.25">
      <c r="W198" t="s">
        <v>245</v>
      </c>
      <c r="X198" t="s">
        <v>1382</v>
      </c>
      <c r="Y198" t="s">
        <v>987</v>
      </c>
      <c r="Z198" s="56">
        <v>4424210276312450</v>
      </c>
      <c r="AA198" s="53" t="s">
        <v>430</v>
      </c>
      <c r="AB198">
        <v>1581</v>
      </c>
      <c r="AC198" t="s">
        <v>249</v>
      </c>
      <c r="AD198">
        <f t="shared" ca="1" si="10"/>
        <v>29</v>
      </c>
      <c r="AE198" t="s">
        <v>253</v>
      </c>
    </row>
    <row r="199" spans="23:31" x14ac:dyDescent="0.25">
      <c r="W199" t="s">
        <v>245</v>
      </c>
      <c r="X199" t="s">
        <v>1382</v>
      </c>
      <c r="Y199" t="s">
        <v>987</v>
      </c>
      <c r="Z199" s="56">
        <v>4424211098921670</v>
      </c>
      <c r="AA199" s="53" t="s">
        <v>430</v>
      </c>
      <c r="AB199">
        <v>1591</v>
      </c>
      <c r="AC199" t="s">
        <v>249</v>
      </c>
      <c r="AD199">
        <f t="shared" ca="1" si="10"/>
        <v>84</v>
      </c>
      <c r="AE199" t="s">
        <v>253</v>
      </c>
    </row>
    <row r="200" spans="23:31" x14ac:dyDescent="0.25">
      <c r="W200" t="s">
        <v>245</v>
      </c>
      <c r="X200" t="s">
        <v>1382</v>
      </c>
      <c r="Y200" t="s">
        <v>987</v>
      </c>
      <c r="Z200" s="56">
        <v>4424211921530890</v>
      </c>
      <c r="AA200" s="53" t="s">
        <v>430</v>
      </c>
      <c r="AB200">
        <v>1601</v>
      </c>
      <c r="AC200" t="s">
        <v>249</v>
      </c>
      <c r="AD200">
        <f t="shared" ca="1" si="10"/>
        <v>43</v>
      </c>
      <c r="AE200" t="s">
        <v>253</v>
      </c>
    </row>
    <row r="201" spans="23:31" x14ac:dyDescent="0.25">
      <c r="W201" t="s">
        <v>245</v>
      </c>
      <c r="X201" t="s">
        <v>1382</v>
      </c>
      <c r="Y201" t="s">
        <v>987</v>
      </c>
      <c r="Z201" s="56">
        <v>2324129623218110</v>
      </c>
      <c r="AA201" s="53" t="s">
        <v>430</v>
      </c>
      <c r="AB201">
        <v>1611</v>
      </c>
      <c r="AC201" t="s">
        <v>249</v>
      </c>
      <c r="AD201">
        <f t="shared" ca="1" si="10"/>
        <v>28</v>
      </c>
      <c r="AE201" t="s">
        <v>253</v>
      </c>
    </row>
    <row r="202" spans="23:31" x14ac:dyDescent="0.25">
      <c r="W202" t="s">
        <v>245</v>
      </c>
      <c r="X202" t="s">
        <v>1382</v>
      </c>
      <c r="Y202" t="s">
        <v>987</v>
      </c>
      <c r="Z202" s="56">
        <v>2324129615827330</v>
      </c>
      <c r="AA202" s="53" t="s">
        <v>430</v>
      </c>
      <c r="AB202">
        <v>1621</v>
      </c>
      <c r="AC202" t="s">
        <v>249</v>
      </c>
      <c r="AD202">
        <f t="shared" ca="1" si="10"/>
        <v>28</v>
      </c>
      <c r="AE202" t="s">
        <v>253</v>
      </c>
    </row>
    <row r="203" spans="23:31" x14ac:dyDescent="0.25">
      <c r="W203" t="s">
        <v>245</v>
      </c>
      <c r="X203" t="s">
        <v>1382</v>
      </c>
      <c r="Y203" t="s">
        <v>987</v>
      </c>
      <c r="Z203" s="56">
        <v>2324129608436550</v>
      </c>
      <c r="AA203" s="53" t="s">
        <v>430</v>
      </c>
      <c r="AB203">
        <v>1631</v>
      </c>
      <c r="AC203" t="s">
        <v>249</v>
      </c>
      <c r="AD203">
        <f t="shared" ca="1" si="10"/>
        <v>4</v>
      </c>
      <c r="AE203" t="s">
        <v>253</v>
      </c>
    </row>
    <row r="204" spans="23:31" x14ac:dyDescent="0.25">
      <c r="W204" t="s">
        <v>245</v>
      </c>
      <c r="X204" t="s">
        <v>1382</v>
      </c>
      <c r="Y204" t="s">
        <v>987</v>
      </c>
      <c r="Z204" s="56">
        <v>2324129601045770</v>
      </c>
      <c r="AA204" s="53" t="s">
        <v>430</v>
      </c>
      <c r="AB204">
        <v>1641</v>
      </c>
      <c r="AC204" t="s">
        <v>249</v>
      </c>
      <c r="AD204">
        <f t="shared" ca="1" si="10"/>
        <v>23</v>
      </c>
      <c r="AE204" t="s">
        <v>253</v>
      </c>
    </row>
    <row r="205" spans="23:31" x14ac:dyDescent="0.25">
      <c r="W205" t="s">
        <v>245</v>
      </c>
      <c r="X205" t="s">
        <v>1382</v>
      </c>
      <c r="Y205" t="s">
        <v>987</v>
      </c>
      <c r="Z205" s="56">
        <v>2324129593654990</v>
      </c>
      <c r="AA205" s="53" t="s">
        <v>430</v>
      </c>
      <c r="AB205">
        <v>1651</v>
      </c>
      <c r="AC205" t="s">
        <v>249</v>
      </c>
      <c r="AD205">
        <f t="shared" ca="1" si="10"/>
        <v>15</v>
      </c>
      <c r="AE205" t="s">
        <v>253</v>
      </c>
    </row>
    <row r="206" spans="23:31" x14ac:dyDescent="0.25">
      <c r="W206" t="s">
        <v>245</v>
      </c>
      <c r="X206" t="s">
        <v>1382</v>
      </c>
      <c r="Y206" t="s">
        <v>987</v>
      </c>
      <c r="Z206" s="56">
        <v>2324129586264210</v>
      </c>
      <c r="AA206" s="53" t="s">
        <v>430</v>
      </c>
      <c r="AB206">
        <v>1661</v>
      </c>
      <c r="AC206" t="s">
        <v>249</v>
      </c>
      <c r="AD206">
        <f t="shared" ca="1" si="10"/>
        <v>47</v>
      </c>
      <c r="AE206" t="s">
        <v>253</v>
      </c>
    </row>
    <row r="207" spans="23:31" x14ac:dyDescent="0.25">
      <c r="W207" t="s">
        <v>245</v>
      </c>
      <c r="X207" t="s">
        <v>1382</v>
      </c>
      <c r="Y207" t="s">
        <v>987</v>
      </c>
      <c r="Z207" s="56">
        <v>2324129578873430</v>
      </c>
      <c r="AA207" s="53" t="s">
        <v>430</v>
      </c>
      <c r="AB207">
        <v>1671</v>
      </c>
      <c r="AC207" t="s">
        <v>249</v>
      </c>
      <c r="AD207">
        <f t="shared" ca="1" si="10"/>
        <v>28</v>
      </c>
      <c r="AE207" t="s">
        <v>253</v>
      </c>
    </row>
    <row r="208" spans="23:31" x14ac:dyDescent="0.25">
      <c r="W208" t="s">
        <v>245</v>
      </c>
      <c r="X208" t="s">
        <v>1382</v>
      </c>
      <c r="Y208" t="s">
        <v>987</v>
      </c>
      <c r="Z208" s="56">
        <v>2324129571482650</v>
      </c>
      <c r="AA208" s="53" t="s">
        <v>430</v>
      </c>
      <c r="AB208">
        <v>1681</v>
      </c>
      <c r="AC208" t="s">
        <v>249</v>
      </c>
      <c r="AD208">
        <f t="shared" ca="1" si="10"/>
        <v>72</v>
      </c>
      <c r="AE208" t="s">
        <v>253</v>
      </c>
    </row>
    <row r="209" spans="23:31" x14ac:dyDescent="0.25">
      <c r="W209" t="s">
        <v>245</v>
      </c>
      <c r="X209" t="s">
        <v>1382</v>
      </c>
      <c r="Y209" t="s">
        <v>987</v>
      </c>
      <c r="Z209" s="56">
        <v>1436858040989050</v>
      </c>
      <c r="AA209" s="53" t="s">
        <v>430</v>
      </c>
      <c r="AB209">
        <v>1691</v>
      </c>
      <c r="AC209" t="s">
        <v>249</v>
      </c>
      <c r="AD209">
        <f t="shared" ca="1" si="10"/>
        <v>2</v>
      </c>
      <c r="AE209" t="s">
        <v>253</v>
      </c>
    </row>
    <row r="210" spans="23:31" x14ac:dyDescent="0.25">
      <c r="W210" t="s">
        <v>245</v>
      </c>
      <c r="X210" t="s">
        <v>1382</v>
      </c>
      <c r="Y210" t="s">
        <v>987</v>
      </c>
      <c r="Z210" s="56">
        <v>1436861751273230</v>
      </c>
      <c r="AA210" s="53" t="s">
        <v>430</v>
      </c>
      <c r="AB210">
        <v>1701</v>
      </c>
      <c r="AC210" t="s">
        <v>249</v>
      </c>
      <c r="AD210">
        <f t="shared" ca="1" si="10"/>
        <v>66</v>
      </c>
      <c r="AE210" t="s">
        <v>253</v>
      </c>
    </row>
    <row r="211" spans="23:31" x14ac:dyDescent="0.25">
      <c r="W211" t="s">
        <v>245</v>
      </c>
      <c r="X211" t="s">
        <v>1382</v>
      </c>
      <c r="Y211" t="s">
        <v>987</v>
      </c>
      <c r="Z211" s="56">
        <v>1436865461557410</v>
      </c>
      <c r="AA211" s="53" t="s">
        <v>430</v>
      </c>
      <c r="AB211">
        <v>1711</v>
      </c>
      <c r="AC211" t="s">
        <v>249</v>
      </c>
      <c r="AD211">
        <f t="shared" ca="1" si="10"/>
        <v>8</v>
      </c>
      <c r="AE211" t="s">
        <v>253</v>
      </c>
    </row>
    <row r="212" spans="23:31" x14ac:dyDescent="0.25">
      <c r="W212" t="s">
        <v>245</v>
      </c>
      <c r="X212" t="s">
        <v>1382</v>
      </c>
      <c r="Y212" t="s">
        <v>987</v>
      </c>
      <c r="Z212" s="56">
        <v>1436869171841590</v>
      </c>
      <c r="AA212" s="53" t="s">
        <v>430</v>
      </c>
      <c r="AB212">
        <v>1721</v>
      </c>
      <c r="AC212" t="s">
        <v>249</v>
      </c>
      <c r="AD212">
        <f t="shared" ca="1" si="10"/>
        <v>71</v>
      </c>
      <c r="AE212" t="s">
        <v>253</v>
      </c>
    </row>
    <row r="213" spans="23:31" x14ac:dyDescent="0.25">
      <c r="W213" t="s">
        <v>245</v>
      </c>
      <c r="X213" t="s">
        <v>1382</v>
      </c>
      <c r="Y213" t="s">
        <v>987</v>
      </c>
      <c r="Z213" s="56">
        <v>2324129534528750</v>
      </c>
      <c r="AA213" s="53" t="s">
        <v>430</v>
      </c>
      <c r="AB213">
        <v>1731</v>
      </c>
      <c r="AC213" t="s">
        <v>249</v>
      </c>
      <c r="AD213">
        <f t="shared" ca="1" si="10"/>
        <v>46</v>
      </c>
      <c r="AE213" t="s">
        <v>253</v>
      </c>
    </row>
    <row r="214" spans="23:31" x14ac:dyDescent="0.25">
      <c r="W214" t="s">
        <v>245</v>
      </c>
      <c r="X214" t="s">
        <v>1382</v>
      </c>
      <c r="Y214" t="s">
        <v>987</v>
      </c>
      <c r="Z214" s="56">
        <v>2324129527137970</v>
      </c>
      <c r="AA214" s="53" t="s">
        <v>430</v>
      </c>
      <c r="AB214">
        <v>1741</v>
      </c>
      <c r="AC214" t="s">
        <v>249</v>
      </c>
      <c r="AD214">
        <f t="shared" ca="1" si="10"/>
        <v>48</v>
      </c>
      <c r="AE214" t="s">
        <v>253</v>
      </c>
    </row>
    <row r="215" spans="23:31" x14ac:dyDescent="0.25">
      <c r="W215" t="s">
        <v>245</v>
      </c>
      <c r="X215" t="s">
        <v>1382</v>
      </c>
      <c r="Y215" t="s">
        <v>987</v>
      </c>
      <c r="Z215" s="56">
        <v>2324129519747190</v>
      </c>
      <c r="AA215" s="53" t="s">
        <v>430</v>
      </c>
      <c r="AB215">
        <v>1751</v>
      </c>
      <c r="AC215" t="s">
        <v>249</v>
      </c>
      <c r="AD215">
        <f t="shared" ca="1" si="10"/>
        <v>17</v>
      </c>
      <c r="AE215" t="s">
        <v>253</v>
      </c>
    </row>
    <row r="216" spans="23:31" x14ac:dyDescent="0.25">
      <c r="W216" t="s">
        <v>245</v>
      </c>
      <c r="X216" t="s">
        <v>1382</v>
      </c>
      <c r="Y216" t="s">
        <v>987</v>
      </c>
      <c r="Z216" s="56">
        <v>2324129512356410</v>
      </c>
      <c r="AA216" s="53" t="s">
        <v>430</v>
      </c>
      <c r="AB216">
        <v>1761</v>
      </c>
      <c r="AC216" t="s">
        <v>249</v>
      </c>
      <c r="AD216">
        <f t="shared" ca="1" si="10"/>
        <v>95</v>
      </c>
      <c r="AE216" t="s">
        <v>253</v>
      </c>
    </row>
    <row r="217" spans="23:31" x14ac:dyDescent="0.25">
      <c r="W217" t="s">
        <v>245</v>
      </c>
      <c r="X217" t="s">
        <v>1382</v>
      </c>
      <c r="Y217" t="s">
        <v>987</v>
      </c>
      <c r="Z217" s="56">
        <v>2324129504965630</v>
      </c>
      <c r="AA217" s="53" t="s">
        <v>430</v>
      </c>
      <c r="AB217">
        <v>1771</v>
      </c>
      <c r="AC217" t="s">
        <v>249</v>
      </c>
      <c r="AD217">
        <f t="shared" ca="1" si="10"/>
        <v>20</v>
      </c>
      <c r="AE217" t="s">
        <v>253</v>
      </c>
    </row>
    <row r="218" spans="23:31" x14ac:dyDescent="0.25">
      <c r="W218" t="s">
        <v>245</v>
      </c>
      <c r="X218" t="s">
        <v>1382</v>
      </c>
      <c r="Y218" t="s">
        <v>987</v>
      </c>
      <c r="Z218" s="56">
        <v>2324129497574850</v>
      </c>
      <c r="AA218" s="53" t="s">
        <v>430</v>
      </c>
      <c r="AB218">
        <v>1281</v>
      </c>
      <c r="AC218" t="s">
        <v>249</v>
      </c>
      <c r="AD218">
        <f t="shared" ca="1" si="10"/>
        <v>99</v>
      </c>
      <c r="AE218" t="s">
        <v>253</v>
      </c>
    </row>
    <row r="219" spans="23:31" x14ac:dyDescent="0.25">
      <c r="W219" t="s">
        <v>245</v>
      </c>
      <c r="X219" t="s">
        <v>1382</v>
      </c>
      <c r="Y219" t="s">
        <v>987</v>
      </c>
      <c r="Z219" s="56">
        <v>2324129490184070</v>
      </c>
      <c r="AA219" s="53" t="s">
        <v>430</v>
      </c>
      <c r="AB219">
        <v>1291</v>
      </c>
      <c r="AC219" t="s">
        <v>249</v>
      </c>
      <c r="AD219">
        <f t="shared" ca="1" si="10"/>
        <v>4</v>
      </c>
      <c r="AE219" t="s">
        <v>253</v>
      </c>
    </row>
    <row r="220" spans="23:31" x14ac:dyDescent="0.25">
      <c r="W220" t="s">
        <v>245</v>
      </c>
      <c r="X220" t="s">
        <v>1382</v>
      </c>
      <c r="Y220" t="s">
        <v>987</v>
      </c>
      <c r="Z220" s="56">
        <v>2324129482793290</v>
      </c>
      <c r="AA220" s="53" t="s">
        <v>430</v>
      </c>
      <c r="AB220">
        <v>1301</v>
      </c>
      <c r="AC220" t="s">
        <v>249</v>
      </c>
      <c r="AD220">
        <f t="shared" ca="1" si="10"/>
        <v>86</v>
      </c>
      <c r="AE220" t="s">
        <v>253</v>
      </c>
    </row>
    <row r="221" spans="23:31" x14ac:dyDescent="0.25">
      <c r="W221" t="s">
        <v>245</v>
      </c>
      <c r="X221" t="s">
        <v>1382</v>
      </c>
      <c r="Y221" t="s">
        <v>987</v>
      </c>
      <c r="Z221" s="56">
        <v>2324129475402510</v>
      </c>
      <c r="AA221" s="53" t="s">
        <v>430</v>
      </c>
      <c r="AB221">
        <v>1311</v>
      </c>
      <c r="AC221" t="s">
        <v>249</v>
      </c>
      <c r="AD221">
        <f t="shared" ca="1" si="10"/>
        <v>52</v>
      </c>
      <c r="AE221" t="s">
        <v>253</v>
      </c>
    </row>
    <row r="222" spans="23:31" x14ac:dyDescent="0.25">
      <c r="W222" t="s">
        <v>245</v>
      </c>
      <c r="X222" t="s">
        <v>1382</v>
      </c>
      <c r="Y222" t="s">
        <v>987</v>
      </c>
      <c r="Z222" s="56">
        <v>2324129468011730</v>
      </c>
      <c r="AA222" s="53" t="s">
        <v>430</v>
      </c>
      <c r="AB222">
        <v>1321</v>
      </c>
      <c r="AC222" t="s">
        <v>249</v>
      </c>
      <c r="AD222">
        <f t="shared" ca="1" si="10"/>
        <v>58</v>
      </c>
      <c r="AE222" t="s">
        <v>253</v>
      </c>
    </row>
    <row r="223" spans="23:31" x14ac:dyDescent="0.25">
      <c r="W223" t="s">
        <v>245</v>
      </c>
      <c r="X223" t="s">
        <v>1382</v>
      </c>
      <c r="Y223" t="s">
        <v>987</v>
      </c>
      <c r="Z223" s="56">
        <v>2324129460620950</v>
      </c>
      <c r="AA223" s="53" t="s">
        <v>430</v>
      </c>
      <c r="AB223">
        <v>1331</v>
      </c>
      <c r="AC223" t="s">
        <v>249</v>
      </c>
      <c r="AD223">
        <f t="shared" ca="1" si="10"/>
        <v>80</v>
      </c>
      <c r="AE223" t="s">
        <v>253</v>
      </c>
    </row>
    <row r="224" spans="23:31" x14ac:dyDescent="0.25">
      <c r="W224" t="s">
        <v>245</v>
      </c>
      <c r="X224" t="s">
        <v>1382</v>
      </c>
      <c r="Y224" t="s">
        <v>987</v>
      </c>
      <c r="Z224" s="56">
        <v>2324129453230170</v>
      </c>
      <c r="AA224" s="53" t="s">
        <v>430</v>
      </c>
      <c r="AB224">
        <v>1341</v>
      </c>
      <c r="AC224" t="s">
        <v>249</v>
      </c>
      <c r="AD224">
        <f t="shared" ca="1" si="10"/>
        <v>53</v>
      </c>
      <c r="AE224" t="s">
        <v>253</v>
      </c>
    </row>
    <row r="225" spans="23:31" x14ac:dyDescent="0.25">
      <c r="W225" t="s">
        <v>245</v>
      </c>
      <c r="X225" t="s">
        <v>1382</v>
      </c>
      <c r="Y225" t="s">
        <v>987</v>
      </c>
      <c r="Z225" s="56">
        <v>2324129445839390</v>
      </c>
      <c r="AA225" s="53" t="s">
        <v>430</v>
      </c>
      <c r="AB225">
        <v>1351</v>
      </c>
      <c r="AC225" t="s">
        <v>249</v>
      </c>
      <c r="AD225">
        <f t="shared" ca="1" si="10"/>
        <v>94</v>
      </c>
      <c r="AE225" t="s">
        <v>253</v>
      </c>
    </row>
    <row r="226" spans="23:31" x14ac:dyDescent="0.25">
      <c r="W226" t="s">
        <v>245</v>
      </c>
      <c r="X226" t="s">
        <v>1382</v>
      </c>
      <c r="Y226" t="s">
        <v>987</v>
      </c>
      <c r="Z226" s="56">
        <v>4424204518047910</v>
      </c>
      <c r="AA226" s="53" t="s">
        <v>430</v>
      </c>
      <c r="AB226">
        <v>1361</v>
      </c>
      <c r="AC226" t="s">
        <v>249</v>
      </c>
      <c r="AD226">
        <f t="shared" ca="1" si="10"/>
        <v>33</v>
      </c>
      <c r="AE226" t="s">
        <v>253</v>
      </c>
    </row>
    <row r="227" spans="23:31" x14ac:dyDescent="0.25">
      <c r="W227" t="s">
        <v>245</v>
      </c>
      <c r="X227" t="s">
        <v>1382</v>
      </c>
      <c r="Y227" t="s">
        <v>987</v>
      </c>
      <c r="Z227" s="56">
        <v>4424205340657130</v>
      </c>
      <c r="AA227" s="53" t="s">
        <v>430</v>
      </c>
      <c r="AB227">
        <v>1371</v>
      </c>
      <c r="AC227" t="s">
        <v>249</v>
      </c>
      <c r="AD227">
        <f t="shared" ca="1" si="10"/>
        <v>35</v>
      </c>
      <c r="AE227" t="s">
        <v>253</v>
      </c>
    </row>
    <row r="228" spans="23:31" x14ac:dyDescent="0.25">
      <c r="W228" t="s">
        <v>245</v>
      </c>
      <c r="X228" t="s">
        <v>1382</v>
      </c>
      <c r="Y228" t="s">
        <v>987</v>
      </c>
      <c r="Z228" s="56">
        <v>4424206163266350</v>
      </c>
      <c r="AA228" s="53" t="s">
        <v>430</v>
      </c>
      <c r="AB228">
        <v>1381</v>
      </c>
      <c r="AC228" t="s">
        <v>249</v>
      </c>
      <c r="AD228">
        <f t="shared" ca="1" si="10"/>
        <v>1</v>
      </c>
      <c r="AE228" t="s">
        <v>253</v>
      </c>
    </row>
    <row r="229" spans="23:31" x14ac:dyDescent="0.25">
      <c r="W229" t="s">
        <v>245</v>
      </c>
      <c r="X229" t="s">
        <v>1382</v>
      </c>
      <c r="Y229" t="s">
        <v>987</v>
      </c>
      <c r="Z229" s="56">
        <v>4424206985875570</v>
      </c>
      <c r="AA229" s="53" t="s">
        <v>430</v>
      </c>
      <c r="AB229">
        <v>1391</v>
      </c>
      <c r="AC229" t="s">
        <v>249</v>
      </c>
      <c r="AD229">
        <f t="shared" ca="1" si="10"/>
        <v>83</v>
      </c>
      <c r="AE229" t="s">
        <v>253</v>
      </c>
    </row>
    <row r="230" spans="23:31" x14ac:dyDescent="0.25">
      <c r="W230" t="s">
        <v>245</v>
      </c>
      <c r="X230" t="s">
        <v>1382</v>
      </c>
      <c r="Y230" t="s">
        <v>987</v>
      </c>
      <c r="Z230" s="56">
        <v>4424207808484790</v>
      </c>
      <c r="AA230" s="53" t="s">
        <v>430</v>
      </c>
      <c r="AB230">
        <v>1401</v>
      </c>
      <c r="AC230" t="s">
        <v>249</v>
      </c>
      <c r="AD230">
        <f t="shared" ca="1" si="10"/>
        <v>10</v>
      </c>
      <c r="AE230" t="s">
        <v>253</v>
      </c>
    </row>
    <row r="231" spans="23:31" x14ac:dyDescent="0.25">
      <c r="W231" t="s">
        <v>245</v>
      </c>
      <c r="X231" t="s">
        <v>1382</v>
      </c>
      <c r="Y231" t="s">
        <v>987</v>
      </c>
      <c r="Z231" s="56">
        <v>4424200405001810</v>
      </c>
      <c r="AA231" s="53" t="s">
        <v>430</v>
      </c>
      <c r="AB231">
        <v>1911</v>
      </c>
      <c r="AC231" t="s">
        <v>249</v>
      </c>
      <c r="AD231">
        <f t="shared" ca="1" si="10"/>
        <v>52</v>
      </c>
      <c r="AE231" t="s">
        <v>253</v>
      </c>
    </row>
    <row r="232" spans="23:31" x14ac:dyDescent="0.25">
      <c r="W232" t="s">
        <v>245</v>
      </c>
      <c r="X232" t="s">
        <v>1382</v>
      </c>
      <c r="Y232" t="s">
        <v>987</v>
      </c>
      <c r="Z232" s="56">
        <v>4424201227611030</v>
      </c>
      <c r="AA232" s="53" t="s">
        <v>430</v>
      </c>
      <c r="AB232">
        <v>1921</v>
      </c>
      <c r="AC232" t="s">
        <v>249</v>
      </c>
      <c r="AD232">
        <f t="shared" ca="1" si="10"/>
        <v>15</v>
      </c>
      <c r="AE232" t="s">
        <v>253</v>
      </c>
    </row>
    <row r="233" spans="23:31" x14ac:dyDescent="0.25">
      <c r="W233" t="s">
        <v>245</v>
      </c>
      <c r="X233" t="s">
        <v>1382</v>
      </c>
      <c r="Y233" t="s">
        <v>987</v>
      </c>
      <c r="Z233" s="56">
        <v>4424202050220250</v>
      </c>
      <c r="AA233" s="53" t="s">
        <v>430</v>
      </c>
      <c r="AB233">
        <v>1931</v>
      </c>
      <c r="AC233" t="s">
        <v>249</v>
      </c>
      <c r="AD233">
        <f t="shared" ca="1" si="10"/>
        <v>82</v>
      </c>
      <c r="AE233" t="s">
        <v>253</v>
      </c>
    </row>
    <row r="234" spans="23:31" x14ac:dyDescent="0.25">
      <c r="W234" t="s">
        <v>245</v>
      </c>
      <c r="X234" t="s">
        <v>1382</v>
      </c>
      <c r="Y234" t="s">
        <v>987</v>
      </c>
      <c r="Z234" s="56">
        <v>4424202872829470</v>
      </c>
      <c r="AA234" s="53" t="s">
        <v>430</v>
      </c>
      <c r="AB234">
        <v>1941</v>
      </c>
      <c r="AC234" t="s">
        <v>249</v>
      </c>
      <c r="AD234">
        <f t="shared" ca="1" si="10"/>
        <v>8</v>
      </c>
      <c r="AE234" t="s">
        <v>253</v>
      </c>
    </row>
    <row r="235" spans="23:31" x14ac:dyDescent="0.25">
      <c r="W235" t="s">
        <v>245</v>
      </c>
      <c r="X235" t="s">
        <v>1382</v>
      </c>
      <c r="Y235" t="s">
        <v>987</v>
      </c>
      <c r="Z235" s="56">
        <v>4424203695438690</v>
      </c>
      <c r="AA235" s="53" t="s">
        <v>430</v>
      </c>
      <c r="AB235">
        <v>1951</v>
      </c>
      <c r="AC235" t="s">
        <v>249</v>
      </c>
      <c r="AD235">
        <f t="shared" ca="1" si="10"/>
        <v>46</v>
      </c>
      <c r="AE235" t="s">
        <v>253</v>
      </c>
    </row>
    <row r="236" spans="23:31" x14ac:dyDescent="0.25">
      <c r="W236" t="s">
        <v>245</v>
      </c>
      <c r="X236" t="s">
        <v>1382</v>
      </c>
      <c r="Y236" t="s">
        <v>987</v>
      </c>
      <c r="Z236" s="56">
        <v>4424204518047910</v>
      </c>
      <c r="AA236" s="53" t="s">
        <v>430</v>
      </c>
      <c r="AB236">
        <v>1961</v>
      </c>
      <c r="AC236" t="s">
        <v>249</v>
      </c>
      <c r="AD236">
        <f t="shared" ca="1" si="10"/>
        <v>49</v>
      </c>
      <c r="AE236" t="s">
        <v>253</v>
      </c>
    </row>
    <row r="237" spans="23:31" x14ac:dyDescent="0.25">
      <c r="W237" t="s">
        <v>245</v>
      </c>
      <c r="X237" t="s">
        <v>1382</v>
      </c>
      <c r="Y237" t="s">
        <v>987</v>
      </c>
      <c r="Z237" s="56">
        <v>4424205340657130</v>
      </c>
      <c r="AA237" s="53" t="s">
        <v>430</v>
      </c>
      <c r="AB237">
        <v>1971</v>
      </c>
      <c r="AC237" t="s">
        <v>249</v>
      </c>
      <c r="AD237">
        <f t="shared" ca="1" si="10"/>
        <v>11</v>
      </c>
      <c r="AE237" t="s">
        <v>253</v>
      </c>
    </row>
    <row r="238" spans="23:31" x14ac:dyDescent="0.25">
      <c r="W238" t="s">
        <v>245</v>
      </c>
      <c r="X238" t="s">
        <v>1382</v>
      </c>
      <c r="Y238" t="s">
        <v>987</v>
      </c>
      <c r="Z238" s="56">
        <v>4424206163266350</v>
      </c>
      <c r="AA238" s="53" t="s">
        <v>430</v>
      </c>
      <c r="AB238">
        <v>1981</v>
      </c>
      <c r="AC238" t="s">
        <v>249</v>
      </c>
      <c r="AD238">
        <f t="shared" ca="1" si="10"/>
        <v>27</v>
      </c>
      <c r="AE238" t="s">
        <v>253</v>
      </c>
    </row>
    <row r="239" spans="23:31" x14ac:dyDescent="0.25">
      <c r="W239" t="s">
        <v>245</v>
      </c>
      <c r="X239" t="s">
        <v>1382</v>
      </c>
      <c r="Y239" t="s">
        <v>987</v>
      </c>
      <c r="Z239" s="56">
        <v>4424206985875570</v>
      </c>
      <c r="AA239" s="53" t="s">
        <v>430</v>
      </c>
      <c r="AB239">
        <v>1991</v>
      </c>
      <c r="AC239" t="s">
        <v>249</v>
      </c>
      <c r="AD239">
        <f t="shared" ca="1" si="10"/>
        <v>48</v>
      </c>
      <c r="AE239" t="s">
        <v>253</v>
      </c>
    </row>
    <row r="240" spans="23:31" x14ac:dyDescent="0.25">
      <c r="W240" t="s">
        <v>245</v>
      </c>
      <c r="X240" t="s">
        <v>1382</v>
      </c>
      <c r="Y240" t="s">
        <v>987</v>
      </c>
      <c r="Z240" s="56">
        <v>4424207808484790</v>
      </c>
      <c r="AA240" s="53" t="s">
        <v>430</v>
      </c>
      <c r="AB240">
        <v>2001</v>
      </c>
      <c r="AC240" t="s">
        <v>249</v>
      </c>
      <c r="AD240">
        <f t="shared" ca="1" si="10"/>
        <v>1</v>
      </c>
      <c r="AE240" t="s">
        <v>253</v>
      </c>
    </row>
    <row r="241" spans="23:31" x14ac:dyDescent="0.25">
      <c r="W241" t="s">
        <v>245</v>
      </c>
      <c r="X241" t="s">
        <v>1382</v>
      </c>
      <c r="Y241" t="s">
        <v>987</v>
      </c>
      <c r="Z241" s="56">
        <v>4424163387586910</v>
      </c>
      <c r="AA241" s="53" t="s">
        <v>430</v>
      </c>
      <c r="AB241">
        <v>2011</v>
      </c>
      <c r="AC241" t="s">
        <v>249</v>
      </c>
      <c r="AD241">
        <f t="shared" ca="1" si="10"/>
        <v>31</v>
      </c>
      <c r="AE241" t="s">
        <v>253</v>
      </c>
    </row>
    <row r="242" spans="23:31" x14ac:dyDescent="0.25">
      <c r="W242" t="s">
        <v>245</v>
      </c>
      <c r="X242" t="s">
        <v>1382</v>
      </c>
      <c r="Y242" t="s">
        <v>987</v>
      </c>
      <c r="Z242" s="56">
        <v>4424164210196130</v>
      </c>
      <c r="AA242" s="53" t="s">
        <v>430</v>
      </c>
      <c r="AB242">
        <v>2021</v>
      </c>
      <c r="AC242" t="s">
        <v>249</v>
      </c>
      <c r="AD242">
        <f t="shared" ca="1" si="10"/>
        <v>3</v>
      </c>
      <c r="AE242" t="s">
        <v>253</v>
      </c>
    </row>
    <row r="243" spans="23:31" x14ac:dyDescent="0.25">
      <c r="W243" t="s">
        <v>245</v>
      </c>
      <c r="X243" t="s">
        <v>1382</v>
      </c>
      <c r="Y243" t="s">
        <v>987</v>
      </c>
      <c r="Z243" s="56">
        <v>4424165032805350</v>
      </c>
      <c r="AA243" s="53" t="s">
        <v>430</v>
      </c>
      <c r="AB243">
        <v>2031</v>
      </c>
      <c r="AC243" t="s">
        <v>249</v>
      </c>
      <c r="AD243">
        <f t="shared" ca="1" si="10"/>
        <v>23</v>
      </c>
      <c r="AE243" t="s">
        <v>253</v>
      </c>
    </row>
    <row r="244" spans="23:31" x14ac:dyDescent="0.25">
      <c r="W244" t="s">
        <v>245</v>
      </c>
      <c r="X244" t="s">
        <v>1382</v>
      </c>
      <c r="Y244" t="s">
        <v>987</v>
      </c>
      <c r="Z244" s="56">
        <v>4424165855414570</v>
      </c>
      <c r="AA244" s="53" t="s">
        <v>430</v>
      </c>
      <c r="AB244">
        <v>2041</v>
      </c>
      <c r="AC244" t="s">
        <v>249</v>
      </c>
      <c r="AD244">
        <f t="shared" ca="1" si="10"/>
        <v>14</v>
      </c>
      <c r="AE244" t="s">
        <v>253</v>
      </c>
    </row>
    <row r="245" spans="23:31" x14ac:dyDescent="0.25">
      <c r="W245" t="s">
        <v>245</v>
      </c>
      <c r="X245" t="s">
        <v>1382</v>
      </c>
      <c r="Y245" t="s">
        <v>987</v>
      </c>
      <c r="Z245" s="56">
        <v>4424166678023790</v>
      </c>
      <c r="AA245" s="53" t="s">
        <v>430</v>
      </c>
      <c r="AB245">
        <v>2051</v>
      </c>
      <c r="AC245" t="s">
        <v>249</v>
      </c>
      <c r="AD245">
        <f t="shared" ca="1" si="10"/>
        <v>94</v>
      </c>
      <c r="AE245" t="s">
        <v>253</v>
      </c>
    </row>
    <row r="246" spans="23:31" x14ac:dyDescent="0.25">
      <c r="W246" t="s">
        <v>245</v>
      </c>
      <c r="X246" t="s">
        <v>1382</v>
      </c>
      <c r="Y246" t="s">
        <v>987</v>
      </c>
      <c r="Z246" s="56">
        <v>4424167500633010</v>
      </c>
      <c r="AA246" s="53" t="s">
        <v>430</v>
      </c>
      <c r="AB246">
        <v>2061</v>
      </c>
      <c r="AC246" t="s">
        <v>249</v>
      </c>
      <c r="AD246">
        <f t="shared" ca="1" si="10"/>
        <v>95</v>
      </c>
      <c r="AE246" t="s">
        <v>253</v>
      </c>
    </row>
    <row r="247" spans="23:31" x14ac:dyDescent="0.25">
      <c r="W247" t="s">
        <v>245</v>
      </c>
      <c r="X247" t="s">
        <v>1382</v>
      </c>
      <c r="Y247" t="s">
        <v>987</v>
      </c>
      <c r="Z247" s="56">
        <v>4424168323242230</v>
      </c>
      <c r="AA247" s="53" t="s">
        <v>430</v>
      </c>
      <c r="AB247">
        <v>2071</v>
      </c>
      <c r="AC247" t="s">
        <v>249</v>
      </c>
      <c r="AD247">
        <f t="shared" ca="1" si="10"/>
        <v>20</v>
      </c>
      <c r="AE247" t="s">
        <v>253</v>
      </c>
    </row>
    <row r="248" spans="23:31" x14ac:dyDescent="0.25">
      <c r="W248" t="s">
        <v>245</v>
      </c>
      <c r="X248" t="s">
        <v>1382</v>
      </c>
      <c r="Y248" t="s">
        <v>987</v>
      </c>
      <c r="Z248" s="56">
        <v>4424206163266350</v>
      </c>
      <c r="AA248" s="53" t="s">
        <v>430</v>
      </c>
      <c r="AB248">
        <v>2081</v>
      </c>
      <c r="AC248" t="s">
        <v>249</v>
      </c>
      <c r="AD248">
        <f t="shared" ca="1" si="10"/>
        <v>80</v>
      </c>
      <c r="AE248" t="s">
        <v>253</v>
      </c>
    </row>
    <row r="249" spans="23:31" x14ac:dyDescent="0.25">
      <c r="W249" t="s">
        <v>245</v>
      </c>
      <c r="X249" t="s">
        <v>1382</v>
      </c>
      <c r="Y249" t="s">
        <v>987</v>
      </c>
      <c r="Z249" s="56">
        <v>4424206985875570</v>
      </c>
      <c r="AA249" s="53" t="s">
        <v>430</v>
      </c>
      <c r="AB249">
        <v>2091</v>
      </c>
      <c r="AC249" t="s">
        <v>249</v>
      </c>
      <c r="AD249">
        <f t="shared" ca="1" si="10"/>
        <v>27</v>
      </c>
      <c r="AE249" t="s">
        <v>253</v>
      </c>
    </row>
    <row r="250" spans="23:31" x14ac:dyDescent="0.25">
      <c r="W250" t="s">
        <v>245</v>
      </c>
      <c r="X250" t="s">
        <v>1382</v>
      </c>
      <c r="Y250" t="s">
        <v>987</v>
      </c>
      <c r="Z250" s="56">
        <v>4424207808484790</v>
      </c>
      <c r="AA250" s="53" t="s">
        <v>430</v>
      </c>
      <c r="AB250">
        <v>2101</v>
      </c>
      <c r="AC250" t="s">
        <v>249</v>
      </c>
      <c r="AD250">
        <f t="shared" ca="1" si="10"/>
        <v>51</v>
      </c>
      <c r="AE250" t="s">
        <v>253</v>
      </c>
    </row>
    <row r="251" spans="23:31" x14ac:dyDescent="0.25">
      <c r="W251" t="s">
        <v>245</v>
      </c>
      <c r="X251" t="s">
        <v>1382</v>
      </c>
      <c r="Y251" t="s">
        <v>987</v>
      </c>
      <c r="Z251" s="56">
        <v>4424208631094010</v>
      </c>
      <c r="AA251" s="53" t="s">
        <v>430</v>
      </c>
      <c r="AB251">
        <v>2111</v>
      </c>
      <c r="AC251" t="s">
        <v>249</v>
      </c>
      <c r="AD251">
        <f t="shared" ca="1" si="10"/>
        <v>64</v>
      </c>
      <c r="AE251" t="s">
        <v>253</v>
      </c>
    </row>
    <row r="252" spans="23:31" x14ac:dyDescent="0.25">
      <c r="W252" t="s">
        <v>245</v>
      </c>
      <c r="X252" t="s">
        <v>1382</v>
      </c>
      <c r="Y252" t="s">
        <v>987</v>
      </c>
      <c r="Z252" s="56">
        <v>4424209453703230</v>
      </c>
      <c r="AA252" s="53" t="s">
        <v>430</v>
      </c>
      <c r="AB252">
        <v>2121</v>
      </c>
      <c r="AC252" t="s">
        <v>249</v>
      </c>
      <c r="AD252">
        <f t="shared" ca="1" si="10"/>
        <v>11</v>
      </c>
      <c r="AE252" t="s">
        <v>253</v>
      </c>
    </row>
    <row r="253" spans="23:31" x14ac:dyDescent="0.25">
      <c r="W253" t="s">
        <v>245</v>
      </c>
      <c r="X253" t="s">
        <v>1382</v>
      </c>
      <c r="Y253" t="s">
        <v>987</v>
      </c>
      <c r="Z253" s="56">
        <v>4424210276312450</v>
      </c>
      <c r="AA253" s="53" t="s">
        <v>430</v>
      </c>
      <c r="AB253">
        <v>2131</v>
      </c>
      <c r="AC253" t="s">
        <v>249</v>
      </c>
      <c r="AD253">
        <f t="shared" ca="1" si="10"/>
        <v>38</v>
      </c>
      <c r="AE253" t="s">
        <v>253</v>
      </c>
    </row>
    <row r="254" spans="23:31" x14ac:dyDescent="0.25">
      <c r="W254" t="s">
        <v>245</v>
      </c>
      <c r="X254" t="s">
        <v>1382</v>
      </c>
      <c r="Y254" t="s">
        <v>987</v>
      </c>
      <c r="Z254" s="56">
        <v>4424197114564930</v>
      </c>
      <c r="AA254" s="53" t="s">
        <v>430</v>
      </c>
      <c r="AB254">
        <v>2141</v>
      </c>
      <c r="AC254" t="s">
        <v>249</v>
      </c>
      <c r="AD254">
        <f t="shared" ca="1" si="10"/>
        <v>61</v>
      </c>
      <c r="AE254" t="s">
        <v>253</v>
      </c>
    </row>
    <row r="255" spans="23:31" x14ac:dyDescent="0.25">
      <c r="W255" t="s">
        <v>245</v>
      </c>
      <c r="X255" t="s">
        <v>1382</v>
      </c>
      <c r="Y255" t="s">
        <v>987</v>
      </c>
      <c r="Z255" s="56">
        <v>4424197937174150</v>
      </c>
      <c r="AA255" s="53" t="s">
        <v>430</v>
      </c>
      <c r="AB255">
        <v>2151</v>
      </c>
      <c r="AC255" t="s">
        <v>249</v>
      </c>
      <c r="AD255">
        <f t="shared" ca="1" si="10"/>
        <v>30</v>
      </c>
      <c r="AE255" t="s">
        <v>253</v>
      </c>
    </row>
    <row r="256" spans="23:31" x14ac:dyDescent="0.25">
      <c r="W256" t="s">
        <v>245</v>
      </c>
      <c r="X256" t="s">
        <v>1382</v>
      </c>
      <c r="Y256" t="s">
        <v>987</v>
      </c>
      <c r="Z256" s="56">
        <v>4424198759783370</v>
      </c>
      <c r="AA256" s="53" t="s">
        <v>430</v>
      </c>
      <c r="AB256">
        <v>2161</v>
      </c>
      <c r="AC256" t="s">
        <v>249</v>
      </c>
      <c r="AD256">
        <f t="shared" ca="1" si="10"/>
        <v>49</v>
      </c>
      <c r="AE256" t="s">
        <v>253</v>
      </c>
    </row>
    <row r="257" spans="23:31" x14ac:dyDescent="0.25">
      <c r="W257" t="s">
        <v>245</v>
      </c>
      <c r="X257" t="s">
        <v>1382</v>
      </c>
      <c r="Y257" t="s">
        <v>987</v>
      </c>
      <c r="Z257" s="56">
        <v>4424199582392590</v>
      </c>
      <c r="AA257" s="53" t="s">
        <v>430</v>
      </c>
      <c r="AB257">
        <v>2171</v>
      </c>
      <c r="AC257" t="s">
        <v>249</v>
      </c>
      <c r="AD257">
        <f t="shared" ca="1" si="10"/>
        <v>20</v>
      </c>
      <c r="AE257" t="s">
        <v>253</v>
      </c>
    </row>
    <row r="258" spans="23:31" x14ac:dyDescent="0.25">
      <c r="W258" t="s">
        <v>245</v>
      </c>
      <c r="X258" t="s">
        <v>1382</v>
      </c>
      <c r="Y258" t="s">
        <v>987</v>
      </c>
      <c r="Z258" s="56">
        <v>4424200405001810</v>
      </c>
      <c r="AA258" s="53" t="s">
        <v>430</v>
      </c>
      <c r="AB258">
        <v>2181</v>
      </c>
      <c r="AC258" t="s">
        <v>249</v>
      </c>
      <c r="AD258">
        <f t="shared" ref="AD258:AD300" ca="1" si="11">RANDBETWEEN(0,100)</f>
        <v>36</v>
      </c>
      <c r="AE258" t="s">
        <v>253</v>
      </c>
    </row>
    <row r="259" spans="23:31" x14ac:dyDescent="0.25">
      <c r="W259" t="s">
        <v>245</v>
      </c>
      <c r="X259" t="s">
        <v>1382</v>
      </c>
      <c r="Y259" t="s">
        <v>987</v>
      </c>
      <c r="Z259" s="56">
        <v>4424201227611030</v>
      </c>
      <c r="AA259" s="53" t="s">
        <v>430</v>
      </c>
      <c r="AB259">
        <v>2191</v>
      </c>
      <c r="AC259" t="s">
        <v>249</v>
      </c>
      <c r="AD259">
        <f t="shared" ca="1" si="11"/>
        <v>76</v>
      </c>
      <c r="AE259" t="s">
        <v>253</v>
      </c>
    </row>
    <row r="260" spans="23:31" x14ac:dyDescent="0.25">
      <c r="W260" t="s">
        <v>245</v>
      </c>
      <c r="X260" t="s">
        <v>1382</v>
      </c>
      <c r="Y260" t="s">
        <v>987</v>
      </c>
      <c r="Z260" s="56">
        <v>4424202050220250</v>
      </c>
      <c r="AA260" s="53" t="s">
        <v>430</v>
      </c>
      <c r="AB260">
        <v>1281</v>
      </c>
      <c r="AC260" t="s">
        <v>249</v>
      </c>
      <c r="AD260">
        <f t="shared" ca="1" si="11"/>
        <v>10</v>
      </c>
      <c r="AE260" t="s">
        <v>253</v>
      </c>
    </row>
    <row r="261" spans="23:31" x14ac:dyDescent="0.25">
      <c r="W261" t="s">
        <v>245</v>
      </c>
      <c r="X261" t="s">
        <v>1382</v>
      </c>
      <c r="Y261" t="s">
        <v>987</v>
      </c>
      <c r="Z261" s="56">
        <v>4424202872829470</v>
      </c>
      <c r="AA261" s="53" t="s">
        <v>430</v>
      </c>
      <c r="AB261">
        <v>1291</v>
      </c>
      <c r="AC261" t="s">
        <v>249</v>
      </c>
      <c r="AD261">
        <f t="shared" ca="1" si="11"/>
        <v>56</v>
      </c>
      <c r="AE261" t="s">
        <v>253</v>
      </c>
    </row>
    <row r="262" spans="23:31" x14ac:dyDescent="0.25">
      <c r="W262" t="s">
        <v>245</v>
      </c>
      <c r="X262" t="s">
        <v>1382</v>
      </c>
      <c r="Y262" t="s">
        <v>987</v>
      </c>
      <c r="Z262" s="56">
        <v>4424203695438690</v>
      </c>
      <c r="AA262" s="53" t="s">
        <v>430</v>
      </c>
      <c r="AB262">
        <v>1301</v>
      </c>
      <c r="AC262" t="s">
        <v>249</v>
      </c>
      <c r="AD262">
        <f t="shared" ca="1" si="11"/>
        <v>5</v>
      </c>
      <c r="AE262" t="s">
        <v>253</v>
      </c>
    </row>
    <row r="263" spans="23:31" x14ac:dyDescent="0.25">
      <c r="W263" t="s">
        <v>245</v>
      </c>
      <c r="X263" t="s">
        <v>1382</v>
      </c>
      <c r="Y263" t="s">
        <v>987</v>
      </c>
      <c r="Z263" s="56">
        <v>4424204518047910</v>
      </c>
      <c r="AA263" s="53" t="s">
        <v>430</v>
      </c>
      <c r="AB263">
        <v>1311</v>
      </c>
      <c r="AC263" t="s">
        <v>249</v>
      </c>
      <c r="AD263">
        <f t="shared" ca="1" si="11"/>
        <v>17</v>
      </c>
      <c r="AE263" t="s">
        <v>253</v>
      </c>
    </row>
    <row r="264" spans="23:31" x14ac:dyDescent="0.25">
      <c r="W264" t="s">
        <v>245</v>
      </c>
      <c r="X264" t="s">
        <v>1382</v>
      </c>
      <c r="Y264" t="s">
        <v>987</v>
      </c>
      <c r="Z264" s="56">
        <v>4424205340657130</v>
      </c>
      <c r="AA264" s="53" t="s">
        <v>430</v>
      </c>
      <c r="AB264">
        <v>1321</v>
      </c>
      <c r="AC264" t="s">
        <v>249</v>
      </c>
      <c r="AD264">
        <f t="shared" ca="1" si="11"/>
        <v>84</v>
      </c>
      <c r="AE264" t="s">
        <v>253</v>
      </c>
    </row>
    <row r="265" spans="23:31" x14ac:dyDescent="0.25">
      <c r="W265" t="s">
        <v>245</v>
      </c>
      <c r="X265" t="s">
        <v>1382</v>
      </c>
      <c r="Y265" t="s">
        <v>987</v>
      </c>
      <c r="Z265" s="56">
        <v>4424206163266350</v>
      </c>
      <c r="AA265" s="53" t="s">
        <v>430</v>
      </c>
      <c r="AB265">
        <v>1331</v>
      </c>
      <c r="AC265" t="s">
        <v>249</v>
      </c>
      <c r="AD265">
        <f t="shared" ca="1" si="11"/>
        <v>62</v>
      </c>
      <c r="AE265" t="s">
        <v>253</v>
      </c>
    </row>
    <row r="266" spans="23:31" x14ac:dyDescent="0.25">
      <c r="W266" t="s">
        <v>245</v>
      </c>
      <c r="X266" t="s">
        <v>1382</v>
      </c>
      <c r="Y266" t="s">
        <v>987</v>
      </c>
      <c r="Z266" s="56">
        <v>4424206985875570</v>
      </c>
      <c r="AA266" s="53" t="s">
        <v>430</v>
      </c>
      <c r="AB266">
        <v>1341</v>
      </c>
      <c r="AC266" t="s">
        <v>249</v>
      </c>
      <c r="AD266">
        <f t="shared" ca="1" si="11"/>
        <v>41</v>
      </c>
      <c r="AE266" t="s">
        <v>253</v>
      </c>
    </row>
    <row r="267" spans="23:31" x14ac:dyDescent="0.25">
      <c r="W267" t="s">
        <v>245</v>
      </c>
      <c r="X267" t="s">
        <v>1382</v>
      </c>
      <c r="Y267" t="s">
        <v>987</v>
      </c>
      <c r="Z267" s="56">
        <v>4424207808484790</v>
      </c>
      <c r="AA267" s="53" t="s">
        <v>430</v>
      </c>
      <c r="AB267">
        <v>1351</v>
      </c>
      <c r="AC267" t="s">
        <v>249</v>
      </c>
      <c r="AD267">
        <f t="shared" ca="1" si="11"/>
        <v>21</v>
      </c>
      <c r="AE267" t="s">
        <v>253</v>
      </c>
    </row>
    <row r="268" spans="23:31" x14ac:dyDescent="0.25">
      <c r="W268" t="s">
        <v>245</v>
      </c>
      <c r="X268" t="s">
        <v>1382</v>
      </c>
      <c r="Y268" t="s">
        <v>987</v>
      </c>
      <c r="Z268" s="56">
        <v>4424185598035850</v>
      </c>
      <c r="AA268" s="53" t="s">
        <v>430</v>
      </c>
      <c r="AB268">
        <v>1361</v>
      </c>
      <c r="AC268" t="s">
        <v>249</v>
      </c>
      <c r="AD268">
        <f t="shared" ca="1" si="11"/>
        <v>58</v>
      </c>
      <c r="AE268" t="s">
        <v>253</v>
      </c>
    </row>
    <row r="269" spans="23:31" x14ac:dyDescent="0.25">
      <c r="W269" t="s">
        <v>245</v>
      </c>
      <c r="X269" t="s">
        <v>1382</v>
      </c>
      <c r="Y269" t="s">
        <v>987</v>
      </c>
      <c r="Z269" s="56">
        <v>4424186420645070</v>
      </c>
      <c r="AA269" s="53" t="s">
        <v>430</v>
      </c>
      <c r="AB269">
        <v>1371</v>
      </c>
      <c r="AC269" t="s">
        <v>249</v>
      </c>
      <c r="AD269">
        <f t="shared" ca="1" si="11"/>
        <v>36</v>
      </c>
      <c r="AE269" t="s">
        <v>253</v>
      </c>
    </row>
    <row r="270" spans="23:31" x14ac:dyDescent="0.25">
      <c r="W270" t="s">
        <v>245</v>
      </c>
      <c r="X270" t="s">
        <v>1382</v>
      </c>
      <c r="Y270" t="s">
        <v>987</v>
      </c>
      <c r="Z270" s="56">
        <v>4424197937174150</v>
      </c>
      <c r="AA270" s="53" t="s">
        <v>430</v>
      </c>
      <c r="AB270">
        <v>1381</v>
      </c>
      <c r="AC270" t="s">
        <v>249</v>
      </c>
      <c r="AD270">
        <f t="shared" ca="1" si="11"/>
        <v>99</v>
      </c>
      <c r="AE270" t="s">
        <v>253</v>
      </c>
    </row>
    <row r="271" spans="23:31" x14ac:dyDescent="0.25">
      <c r="W271" t="s">
        <v>245</v>
      </c>
      <c r="X271" t="s">
        <v>1382</v>
      </c>
      <c r="Y271" t="s">
        <v>987</v>
      </c>
      <c r="Z271" s="56">
        <v>4424198759783370</v>
      </c>
      <c r="AA271" s="53" t="s">
        <v>430</v>
      </c>
      <c r="AB271">
        <v>1391</v>
      </c>
      <c r="AC271" t="s">
        <v>249</v>
      </c>
      <c r="AD271">
        <f t="shared" ca="1" si="11"/>
        <v>10</v>
      </c>
      <c r="AE271" t="s">
        <v>253</v>
      </c>
    </row>
    <row r="272" spans="23:31" x14ac:dyDescent="0.25">
      <c r="W272" t="s">
        <v>245</v>
      </c>
      <c r="X272" t="s">
        <v>1382</v>
      </c>
      <c r="Y272" t="s">
        <v>987</v>
      </c>
      <c r="Z272" s="56">
        <v>4424199582392590</v>
      </c>
      <c r="AA272" s="53" t="s">
        <v>430</v>
      </c>
      <c r="AB272">
        <v>1401</v>
      </c>
      <c r="AC272" t="s">
        <v>249</v>
      </c>
      <c r="AD272">
        <f t="shared" ca="1" si="11"/>
        <v>14</v>
      </c>
      <c r="AE272" t="s">
        <v>253</v>
      </c>
    </row>
    <row r="273" spans="23:31" x14ac:dyDescent="0.25">
      <c r="W273" t="s">
        <v>245</v>
      </c>
      <c r="X273" t="s">
        <v>1382</v>
      </c>
      <c r="Y273" t="s">
        <v>987</v>
      </c>
      <c r="Z273" s="56">
        <v>4424200405001810</v>
      </c>
      <c r="AA273" s="53" t="s">
        <v>430</v>
      </c>
      <c r="AB273">
        <v>2331</v>
      </c>
      <c r="AC273" t="s">
        <v>249</v>
      </c>
      <c r="AD273">
        <f t="shared" ca="1" si="11"/>
        <v>74</v>
      </c>
      <c r="AE273" t="s">
        <v>253</v>
      </c>
    </row>
    <row r="274" spans="23:31" x14ac:dyDescent="0.25">
      <c r="W274" t="s">
        <v>245</v>
      </c>
      <c r="X274" t="s">
        <v>1382</v>
      </c>
      <c r="Y274" t="s">
        <v>987</v>
      </c>
      <c r="Z274" s="56">
        <v>4424201227611030</v>
      </c>
      <c r="AA274" s="53" t="s">
        <v>430</v>
      </c>
      <c r="AB274">
        <v>2341</v>
      </c>
      <c r="AC274" t="s">
        <v>249</v>
      </c>
      <c r="AD274">
        <f t="shared" ca="1" si="11"/>
        <v>20</v>
      </c>
      <c r="AE274" t="s">
        <v>253</v>
      </c>
    </row>
    <row r="275" spans="23:31" x14ac:dyDescent="0.25">
      <c r="W275" t="s">
        <v>245</v>
      </c>
      <c r="X275" t="s">
        <v>1382</v>
      </c>
      <c r="Y275" t="s">
        <v>987</v>
      </c>
      <c r="Z275" s="56">
        <v>4424202050220250</v>
      </c>
      <c r="AA275" s="53" t="s">
        <v>430</v>
      </c>
      <c r="AB275">
        <v>2351</v>
      </c>
      <c r="AC275" t="s">
        <v>249</v>
      </c>
      <c r="AD275">
        <f t="shared" ca="1" si="11"/>
        <v>93</v>
      </c>
      <c r="AE275" t="s">
        <v>253</v>
      </c>
    </row>
    <row r="276" spans="23:31" x14ac:dyDescent="0.25">
      <c r="W276" t="s">
        <v>245</v>
      </c>
      <c r="X276" t="s">
        <v>1382</v>
      </c>
      <c r="Y276" t="s">
        <v>987</v>
      </c>
      <c r="Z276" s="56">
        <v>4424202872829470</v>
      </c>
      <c r="AA276" s="53" t="s">
        <v>430</v>
      </c>
      <c r="AB276">
        <v>2361</v>
      </c>
      <c r="AC276" t="s">
        <v>249</v>
      </c>
      <c r="AD276">
        <f t="shared" ca="1" si="11"/>
        <v>48</v>
      </c>
      <c r="AE276" t="s">
        <v>253</v>
      </c>
    </row>
    <row r="277" spans="23:31" x14ac:dyDescent="0.25">
      <c r="W277" t="s">
        <v>245</v>
      </c>
      <c r="X277" t="s">
        <v>1382</v>
      </c>
      <c r="Y277" t="s">
        <v>987</v>
      </c>
      <c r="Z277" s="56">
        <v>4424203695438690</v>
      </c>
      <c r="AA277" s="53" t="s">
        <v>430</v>
      </c>
      <c r="AB277">
        <v>2561</v>
      </c>
      <c r="AC277" t="s">
        <v>249</v>
      </c>
      <c r="AD277">
        <f t="shared" ca="1" si="11"/>
        <v>42</v>
      </c>
      <c r="AE277" t="s">
        <v>253</v>
      </c>
    </row>
    <row r="278" spans="23:31" x14ac:dyDescent="0.25">
      <c r="W278" t="s">
        <v>245</v>
      </c>
      <c r="X278" t="s">
        <v>1382</v>
      </c>
      <c r="Y278" t="s">
        <v>987</v>
      </c>
      <c r="Z278" s="56">
        <v>4424204518047910</v>
      </c>
      <c r="AA278" s="53" t="s">
        <v>430</v>
      </c>
      <c r="AB278">
        <v>2571</v>
      </c>
      <c r="AC278" t="s">
        <v>249</v>
      </c>
      <c r="AD278">
        <f t="shared" ca="1" si="11"/>
        <v>20</v>
      </c>
      <c r="AE278" t="s">
        <v>253</v>
      </c>
    </row>
    <row r="279" spans="23:31" x14ac:dyDescent="0.25">
      <c r="W279" t="s">
        <v>245</v>
      </c>
      <c r="X279" t="s">
        <v>1382</v>
      </c>
      <c r="Y279" t="s">
        <v>987</v>
      </c>
      <c r="Z279" s="56">
        <v>4424205340657130</v>
      </c>
      <c r="AA279" s="53" t="s">
        <v>430</v>
      </c>
      <c r="AB279">
        <v>2581</v>
      </c>
      <c r="AC279" t="s">
        <v>249</v>
      </c>
      <c r="AD279">
        <f t="shared" ca="1" si="11"/>
        <v>10</v>
      </c>
      <c r="AE279" t="s">
        <v>253</v>
      </c>
    </row>
    <row r="280" spans="23:31" x14ac:dyDescent="0.25">
      <c r="W280" t="s">
        <v>245</v>
      </c>
      <c r="X280" t="s">
        <v>1382</v>
      </c>
      <c r="Y280" t="s">
        <v>987</v>
      </c>
      <c r="Z280" s="56">
        <v>4424195469346490</v>
      </c>
      <c r="AA280" s="53" t="s">
        <v>430</v>
      </c>
      <c r="AB280">
        <v>2591</v>
      </c>
      <c r="AC280" t="s">
        <v>249</v>
      </c>
      <c r="AD280">
        <f t="shared" ca="1" si="11"/>
        <v>40</v>
      </c>
      <c r="AE280" t="s">
        <v>253</v>
      </c>
    </row>
    <row r="281" spans="23:31" x14ac:dyDescent="0.25">
      <c r="W281" t="s">
        <v>245</v>
      </c>
      <c r="X281" t="s">
        <v>1382</v>
      </c>
      <c r="Y281" t="s">
        <v>987</v>
      </c>
      <c r="Z281" s="56">
        <v>4424196291955710</v>
      </c>
      <c r="AA281" s="53" t="s">
        <v>430</v>
      </c>
      <c r="AB281">
        <v>2601</v>
      </c>
      <c r="AC281" t="s">
        <v>249</v>
      </c>
      <c r="AD281">
        <f t="shared" ca="1" si="11"/>
        <v>89</v>
      </c>
      <c r="AE281" t="s">
        <v>253</v>
      </c>
    </row>
    <row r="282" spans="23:31" x14ac:dyDescent="0.25">
      <c r="W282" t="s">
        <v>245</v>
      </c>
      <c r="X282" t="s">
        <v>1382</v>
      </c>
      <c r="Y282" t="s">
        <v>987</v>
      </c>
      <c r="Z282" s="56">
        <v>4424197114564930</v>
      </c>
      <c r="AA282" s="53" t="s">
        <v>430</v>
      </c>
      <c r="AB282">
        <v>2421</v>
      </c>
      <c r="AC282" t="s">
        <v>249</v>
      </c>
      <c r="AD282">
        <f t="shared" ca="1" si="11"/>
        <v>26</v>
      </c>
      <c r="AE282" t="s">
        <v>253</v>
      </c>
    </row>
    <row r="283" spans="23:31" x14ac:dyDescent="0.25">
      <c r="W283" t="s">
        <v>245</v>
      </c>
      <c r="X283" t="s">
        <v>1382</v>
      </c>
      <c r="Y283" t="s">
        <v>987</v>
      </c>
      <c r="Z283" s="56">
        <v>4424197937174150</v>
      </c>
      <c r="AA283" s="53" t="s">
        <v>430</v>
      </c>
      <c r="AB283">
        <v>2431</v>
      </c>
      <c r="AC283" t="s">
        <v>249</v>
      </c>
      <c r="AD283">
        <f t="shared" ca="1" si="11"/>
        <v>34</v>
      </c>
      <c r="AE283" t="s">
        <v>253</v>
      </c>
    </row>
    <row r="284" spans="23:31" x14ac:dyDescent="0.25">
      <c r="W284" t="s">
        <v>245</v>
      </c>
      <c r="X284" t="s">
        <v>1382</v>
      </c>
      <c r="Y284" t="s">
        <v>987</v>
      </c>
      <c r="Z284" s="56">
        <v>4424198759783370</v>
      </c>
      <c r="AA284" s="53" t="s">
        <v>430</v>
      </c>
      <c r="AB284">
        <v>2441</v>
      </c>
      <c r="AC284" t="s">
        <v>249</v>
      </c>
      <c r="AD284">
        <f t="shared" ca="1" si="11"/>
        <v>27</v>
      </c>
      <c r="AE284" t="s">
        <v>253</v>
      </c>
    </row>
    <row r="285" spans="23:31" x14ac:dyDescent="0.25">
      <c r="W285" t="s">
        <v>245</v>
      </c>
      <c r="X285" t="s">
        <v>1382</v>
      </c>
      <c r="Y285" t="s">
        <v>987</v>
      </c>
      <c r="Z285" s="56">
        <v>4424199582392590</v>
      </c>
      <c r="AA285" s="53" t="s">
        <v>430</v>
      </c>
      <c r="AB285">
        <v>2451</v>
      </c>
      <c r="AC285" t="s">
        <v>249</v>
      </c>
      <c r="AD285">
        <f t="shared" ca="1" si="11"/>
        <v>28</v>
      </c>
      <c r="AE285" t="s">
        <v>253</v>
      </c>
    </row>
    <row r="286" spans="23:31" x14ac:dyDescent="0.25">
      <c r="W286" t="s">
        <v>245</v>
      </c>
      <c r="X286" t="s">
        <v>1382</v>
      </c>
      <c r="Y286" t="s">
        <v>987</v>
      </c>
      <c r="Z286" s="56">
        <v>4424200405001810</v>
      </c>
      <c r="AA286" s="53" t="s">
        <v>430</v>
      </c>
      <c r="AB286">
        <v>2461</v>
      </c>
      <c r="AC286" t="s">
        <v>249</v>
      </c>
      <c r="AD286">
        <f t="shared" ca="1" si="11"/>
        <v>5</v>
      </c>
      <c r="AE286" t="s">
        <v>253</v>
      </c>
    </row>
    <row r="287" spans="23:31" x14ac:dyDescent="0.25">
      <c r="W287" t="s">
        <v>245</v>
      </c>
      <c r="X287" t="s">
        <v>1382</v>
      </c>
      <c r="Y287" t="s">
        <v>987</v>
      </c>
      <c r="Z287" s="56">
        <v>4424201227611030</v>
      </c>
      <c r="AA287" s="53" t="s">
        <v>430</v>
      </c>
      <c r="AB287">
        <v>2471</v>
      </c>
      <c r="AC287" t="s">
        <v>249</v>
      </c>
      <c r="AD287">
        <f t="shared" ca="1" si="11"/>
        <v>77</v>
      </c>
      <c r="AE287" t="s">
        <v>253</v>
      </c>
    </row>
    <row r="288" spans="23:31" x14ac:dyDescent="0.25">
      <c r="W288" t="s">
        <v>245</v>
      </c>
      <c r="X288" t="s">
        <v>1382</v>
      </c>
      <c r="Y288" t="s">
        <v>987</v>
      </c>
      <c r="Z288" s="56">
        <v>4424202050220250</v>
      </c>
      <c r="AA288" s="53" t="s">
        <v>430</v>
      </c>
      <c r="AB288">
        <v>2481</v>
      </c>
      <c r="AC288" t="s">
        <v>249</v>
      </c>
      <c r="AD288">
        <f t="shared" ca="1" si="11"/>
        <v>1</v>
      </c>
      <c r="AE288" t="s">
        <v>253</v>
      </c>
    </row>
    <row r="289" spans="23:31" x14ac:dyDescent="0.25">
      <c r="W289" t="s">
        <v>245</v>
      </c>
      <c r="X289" t="s">
        <v>1382</v>
      </c>
      <c r="Y289" t="s">
        <v>987</v>
      </c>
      <c r="Z289" s="56">
        <v>4424202872829470</v>
      </c>
      <c r="AA289" s="53" t="s">
        <v>430</v>
      </c>
      <c r="AB289">
        <v>2491</v>
      </c>
      <c r="AC289" t="s">
        <v>249</v>
      </c>
      <c r="AD289">
        <f t="shared" ca="1" si="11"/>
        <v>96</v>
      </c>
      <c r="AE289" t="s">
        <v>253</v>
      </c>
    </row>
    <row r="290" spans="23:31" x14ac:dyDescent="0.25">
      <c r="W290" t="s">
        <v>245</v>
      </c>
      <c r="X290" t="s">
        <v>1382</v>
      </c>
      <c r="Y290" t="s">
        <v>987</v>
      </c>
      <c r="Z290" s="56">
        <v>4424203695438690</v>
      </c>
      <c r="AA290" s="53" t="s">
        <v>430</v>
      </c>
      <c r="AB290">
        <v>2501</v>
      </c>
      <c r="AC290" t="s">
        <v>249</v>
      </c>
      <c r="AD290">
        <f t="shared" ca="1" si="11"/>
        <v>95</v>
      </c>
      <c r="AE290" t="s">
        <v>253</v>
      </c>
    </row>
    <row r="291" spans="23:31" x14ac:dyDescent="0.25">
      <c r="W291" t="s">
        <v>245</v>
      </c>
      <c r="X291" t="s">
        <v>1382</v>
      </c>
      <c r="Y291" t="s">
        <v>987</v>
      </c>
      <c r="Z291" s="56">
        <v>4424204518047910</v>
      </c>
      <c r="AA291" s="53" t="s">
        <v>430</v>
      </c>
      <c r="AB291">
        <v>2511</v>
      </c>
      <c r="AC291" t="s">
        <v>249</v>
      </c>
      <c r="AD291">
        <f t="shared" ca="1" si="11"/>
        <v>2</v>
      </c>
      <c r="AE291" t="s">
        <v>253</v>
      </c>
    </row>
    <row r="292" spans="23:31" x14ac:dyDescent="0.25">
      <c r="W292" t="s">
        <v>245</v>
      </c>
      <c r="X292" t="s">
        <v>1382</v>
      </c>
      <c r="Y292" t="s">
        <v>987</v>
      </c>
      <c r="Z292" s="56">
        <v>4424205340657130</v>
      </c>
      <c r="AA292" s="53" t="s">
        <v>430</v>
      </c>
      <c r="AB292">
        <v>2521</v>
      </c>
      <c r="AC292" t="s">
        <v>249</v>
      </c>
      <c r="AD292">
        <f t="shared" ca="1" si="11"/>
        <v>17</v>
      </c>
      <c r="AE292" t="s">
        <v>253</v>
      </c>
    </row>
    <row r="293" spans="23:31" x14ac:dyDescent="0.25">
      <c r="W293" t="s">
        <v>245</v>
      </c>
      <c r="X293" t="s">
        <v>1382</v>
      </c>
      <c r="Y293" t="s">
        <v>987</v>
      </c>
      <c r="Z293" s="56">
        <v>4424206163266350</v>
      </c>
      <c r="AA293" s="53" t="s">
        <v>430</v>
      </c>
      <c r="AB293">
        <v>2531</v>
      </c>
      <c r="AC293" t="s">
        <v>249</v>
      </c>
      <c r="AD293">
        <f t="shared" ca="1" si="11"/>
        <v>73</v>
      </c>
      <c r="AE293" t="s">
        <v>253</v>
      </c>
    </row>
    <row r="294" spans="23:31" x14ac:dyDescent="0.25">
      <c r="W294" t="s">
        <v>245</v>
      </c>
      <c r="X294" t="s">
        <v>1382</v>
      </c>
      <c r="Y294" t="s">
        <v>987</v>
      </c>
      <c r="Z294" s="56">
        <v>4424206985875570</v>
      </c>
      <c r="AA294" s="53" t="s">
        <v>430</v>
      </c>
      <c r="AB294">
        <v>2541</v>
      </c>
      <c r="AC294" t="s">
        <v>249</v>
      </c>
      <c r="AD294">
        <f t="shared" ca="1" si="11"/>
        <v>26</v>
      </c>
      <c r="AE294" t="s">
        <v>253</v>
      </c>
    </row>
    <row r="295" spans="23:31" x14ac:dyDescent="0.25">
      <c r="W295" t="s">
        <v>245</v>
      </c>
      <c r="X295" t="s">
        <v>1382</v>
      </c>
      <c r="Y295" t="s">
        <v>987</v>
      </c>
      <c r="Z295" s="56">
        <v>4424207808484790</v>
      </c>
      <c r="AA295" s="53" t="s">
        <v>430</v>
      </c>
      <c r="AB295">
        <v>2551</v>
      </c>
      <c r="AC295" t="s">
        <v>249</v>
      </c>
      <c r="AD295">
        <f t="shared" ca="1" si="11"/>
        <v>74</v>
      </c>
      <c r="AE295" t="s">
        <v>253</v>
      </c>
    </row>
    <row r="296" spans="23:31" x14ac:dyDescent="0.25">
      <c r="W296" t="s">
        <v>245</v>
      </c>
      <c r="X296" t="s">
        <v>1382</v>
      </c>
      <c r="Y296" t="s">
        <v>987</v>
      </c>
      <c r="Z296" s="56">
        <v>4424208631094010</v>
      </c>
      <c r="AA296" s="53" t="s">
        <v>430</v>
      </c>
      <c r="AB296">
        <v>2561</v>
      </c>
      <c r="AC296" t="s">
        <v>249</v>
      </c>
      <c r="AD296">
        <f t="shared" ca="1" si="11"/>
        <v>91</v>
      </c>
      <c r="AE296" t="s">
        <v>253</v>
      </c>
    </row>
    <row r="297" spans="23:31" x14ac:dyDescent="0.25">
      <c r="W297" t="s">
        <v>245</v>
      </c>
      <c r="X297" t="s">
        <v>1382</v>
      </c>
      <c r="Y297" t="s">
        <v>987</v>
      </c>
      <c r="Z297" s="56">
        <v>4424209453703230</v>
      </c>
      <c r="AA297" s="53" t="s">
        <v>430</v>
      </c>
      <c r="AB297">
        <v>2571</v>
      </c>
      <c r="AC297" t="s">
        <v>249</v>
      </c>
      <c r="AD297">
        <f t="shared" ca="1" si="11"/>
        <v>71</v>
      </c>
      <c r="AE297" t="s">
        <v>253</v>
      </c>
    </row>
    <row r="298" spans="23:31" x14ac:dyDescent="0.25">
      <c r="W298" t="s">
        <v>245</v>
      </c>
      <c r="X298" t="s">
        <v>1382</v>
      </c>
      <c r="Y298" t="s">
        <v>987</v>
      </c>
      <c r="Z298" s="56">
        <v>4424210276312450</v>
      </c>
      <c r="AA298" s="53" t="s">
        <v>430</v>
      </c>
      <c r="AB298">
        <v>2581</v>
      </c>
      <c r="AC298" t="s">
        <v>249</v>
      </c>
      <c r="AD298">
        <f t="shared" ca="1" si="11"/>
        <v>4</v>
      </c>
      <c r="AE298" t="s">
        <v>253</v>
      </c>
    </row>
    <row r="299" spans="23:31" x14ac:dyDescent="0.25">
      <c r="W299" t="s">
        <v>245</v>
      </c>
      <c r="X299" t="s">
        <v>1382</v>
      </c>
      <c r="Y299" t="s">
        <v>987</v>
      </c>
      <c r="Z299" s="56">
        <v>4424211098921670</v>
      </c>
      <c r="AA299" s="53" t="s">
        <v>430</v>
      </c>
      <c r="AB299">
        <v>2591</v>
      </c>
      <c r="AC299" t="s">
        <v>249</v>
      </c>
      <c r="AD299">
        <f t="shared" ca="1" si="11"/>
        <v>35</v>
      </c>
      <c r="AE299" t="s">
        <v>253</v>
      </c>
    </row>
    <row r="300" spans="23:31" x14ac:dyDescent="0.25">
      <c r="W300" t="s">
        <v>245</v>
      </c>
      <c r="X300" t="s">
        <v>1382</v>
      </c>
      <c r="Y300" t="s">
        <v>987</v>
      </c>
      <c r="Z300" s="56">
        <v>4424211921530890</v>
      </c>
      <c r="AA300" s="53" t="s">
        <v>430</v>
      </c>
      <c r="AB300">
        <v>2601</v>
      </c>
      <c r="AC300" t="s">
        <v>249</v>
      </c>
      <c r="AD300">
        <f t="shared" ca="1" si="11"/>
        <v>65</v>
      </c>
      <c r="AE300" t="s">
        <v>253</v>
      </c>
    </row>
  </sheetData>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0"/>
  <sheetViews>
    <sheetView topLeftCell="K113" workbookViewId="0">
      <selection activeCell="N140" sqref="A1:O150"/>
    </sheetView>
  </sheetViews>
  <sheetFormatPr defaultRowHeight="15" x14ac:dyDescent="0.25"/>
  <cols>
    <col min="1" max="1" width="12.42578125" bestFit="1" customWidth="1"/>
    <col min="2" max="2" width="21.140625" bestFit="1" customWidth="1"/>
    <col min="3" max="3" width="9.28515625" bestFit="1" customWidth="1"/>
    <col min="4" max="4" width="5" bestFit="1" customWidth="1"/>
    <col min="5" max="5" width="1.5703125" bestFit="1" customWidth="1"/>
    <col min="6" max="6" width="5" bestFit="1" customWidth="1"/>
    <col min="7" max="7" width="1.5703125" bestFit="1" customWidth="1"/>
    <col min="8" max="8" width="5" bestFit="1" customWidth="1"/>
    <col min="9" max="9" width="1.5703125" bestFit="1" customWidth="1"/>
    <col min="10" max="11" width="2" bestFit="1" customWidth="1"/>
    <col min="12" max="12" width="5.42578125" customWidth="1"/>
    <col min="13" max="13" width="2" bestFit="1" customWidth="1"/>
    <col min="14" max="14" width="10.42578125" customWidth="1"/>
    <col min="15" max="15" width="2.28515625" bestFit="1" customWidth="1"/>
  </cols>
  <sheetData>
    <row r="1" spans="1:15" x14ac:dyDescent="0.25">
      <c r="A1" t="s">
        <v>245</v>
      </c>
      <c r="B1" t="s">
        <v>1390</v>
      </c>
      <c r="C1" t="s">
        <v>865</v>
      </c>
      <c r="D1">
        <v>3333</v>
      </c>
      <c r="E1" t="s">
        <v>249</v>
      </c>
      <c r="F1">
        <f ca="1">RANDBETWEEN(1400,3000)</f>
        <v>2422</v>
      </c>
      <c r="G1" t="s">
        <v>249</v>
      </c>
      <c r="H1">
        <f ca="1">F1-500</f>
        <v>1922</v>
      </c>
      <c r="I1" t="s">
        <v>249</v>
      </c>
      <c r="J1">
        <f ca="1">RANDBETWEEN(2,5)</f>
        <v>2</v>
      </c>
      <c r="K1" t="s">
        <v>1388</v>
      </c>
      <c r="L1" t="s">
        <v>1384</v>
      </c>
      <c r="M1" s="53" t="s">
        <v>1389</v>
      </c>
      <c r="N1">
        <f ca="1">RANDBETWEEN(8000,8150)</f>
        <v>8043</v>
      </c>
      <c r="O1" t="s">
        <v>253</v>
      </c>
    </row>
    <row r="2" spans="1:15" x14ac:dyDescent="0.25">
      <c r="A2" t="s">
        <v>245</v>
      </c>
      <c r="B2" t="s">
        <v>1390</v>
      </c>
      <c r="C2" t="s">
        <v>865</v>
      </c>
      <c r="D2">
        <v>3334</v>
      </c>
      <c r="E2" t="s">
        <v>249</v>
      </c>
      <c r="F2">
        <f t="shared" ref="F2:F65" ca="1" si="0">RANDBETWEEN(1400,3000)</f>
        <v>1785</v>
      </c>
      <c r="G2" t="s">
        <v>249</v>
      </c>
      <c r="H2">
        <f t="shared" ref="H2:H65" ca="1" si="1">F2-500</f>
        <v>1285</v>
      </c>
      <c r="I2" t="s">
        <v>249</v>
      </c>
      <c r="J2">
        <f t="shared" ref="J2:J65" ca="1" si="2">RANDBETWEEN(2,5)</f>
        <v>2</v>
      </c>
      <c r="K2" t="s">
        <v>1388</v>
      </c>
      <c r="L2" t="s">
        <v>1385</v>
      </c>
      <c r="M2" s="53" t="s">
        <v>1389</v>
      </c>
      <c r="N2">
        <f t="shared" ref="N2:N65" ca="1" si="3">RANDBETWEEN(8000,8150)</f>
        <v>8042</v>
      </c>
      <c r="O2" t="s">
        <v>253</v>
      </c>
    </row>
    <row r="3" spans="1:15" x14ac:dyDescent="0.25">
      <c r="A3" t="s">
        <v>245</v>
      </c>
      <c r="B3" t="s">
        <v>1390</v>
      </c>
      <c r="C3" t="s">
        <v>865</v>
      </c>
      <c r="D3">
        <v>3335</v>
      </c>
      <c r="E3" t="s">
        <v>249</v>
      </c>
      <c r="F3">
        <f t="shared" ca="1" si="0"/>
        <v>1938</v>
      </c>
      <c r="G3" t="s">
        <v>249</v>
      </c>
      <c r="H3">
        <f t="shared" ca="1" si="1"/>
        <v>1438</v>
      </c>
      <c r="I3" t="s">
        <v>249</v>
      </c>
      <c r="J3">
        <f t="shared" ca="1" si="2"/>
        <v>3</v>
      </c>
      <c r="K3" t="s">
        <v>1388</v>
      </c>
      <c r="L3" s="67" t="s">
        <v>1386</v>
      </c>
      <c r="M3" s="53" t="s">
        <v>1389</v>
      </c>
      <c r="N3">
        <f t="shared" ca="1" si="3"/>
        <v>8082</v>
      </c>
      <c r="O3" t="s">
        <v>253</v>
      </c>
    </row>
    <row r="4" spans="1:15" x14ac:dyDescent="0.25">
      <c r="A4" t="s">
        <v>245</v>
      </c>
      <c r="B4" t="s">
        <v>1390</v>
      </c>
      <c r="C4" t="s">
        <v>865</v>
      </c>
      <c r="D4">
        <v>3336</v>
      </c>
      <c r="E4" t="s">
        <v>249</v>
      </c>
      <c r="F4">
        <f t="shared" ca="1" si="0"/>
        <v>2955</v>
      </c>
      <c r="G4" t="s">
        <v>249</v>
      </c>
      <c r="H4">
        <f t="shared" ca="1" si="1"/>
        <v>2455</v>
      </c>
      <c r="I4" t="s">
        <v>249</v>
      </c>
      <c r="J4">
        <f t="shared" ca="1" si="2"/>
        <v>4</v>
      </c>
      <c r="K4" t="s">
        <v>1388</v>
      </c>
      <c r="L4" s="67" t="s">
        <v>1387</v>
      </c>
      <c r="M4" s="53" t="s">
        <v>1389</v>
      </c>
      <c r="N4">
        <f t="shared" ca="1" si="3"/>
        <v>8022</v>
      </c>
      <c r="O4" t="s">
        <v>253</v>
      </c>
    </row>
    <row r="5" spans="1:15" x14ac:dyDescent="0.25">
      <c r="A5" t="s">
        <v>245</v>
      </c>
      <c r="B5" t="s">
        <v>1390</v>
      </c>
      <c r="C5" t="s">
        <v>865</v>
      </c>
      <c r="D5">
        <v>3337</v>
      </c>
      <c r="E5" t="s">
        <v>249</v>
      </c>
      <c r="F5">
        <f t="shared" ca="1" si="0"/>
        <v>1862</v>
      </c>
      <c r="G5" t="s">
        <v>249</v>
      </c>
      <c r="H5">
        <f t="shared" ca="1" si="1"/>
        <v>1362</v>
      </c>
      <c r="I5" t="s">
        <v>249</v>
      </c>
      <c r="J5">
        <f t="shared" ca="1" si="2"/>
        <v>4</v>
      </c>
      <c r="K5" t="s">
        <v>1388</v>
      </c>
      <c r="L5" t="s">
        <v>1384</v>
      </c>
      <c r="M5" s="53" t="s">
        <v>1389</v>
      </c>
      <c r="N5">
        <f t="shared" ca="1" si="3"/>
        <v>8122</v>
      </c>
      <c r="O5" t="s">
        <v>253</v>
      </c>
    </row>
    <row r="6" spans="1:15" x14ac:dyDescent="0.25">
      <c r="A6" t="s">
        <v>245</v>
      </c>
      <c r="B6" t="s">
        <v>1390</v>
      </c>
      <c r="C6" t="s">
        <v>865</v>
      </c>
      <c r="D6">
        <v>3338</v>
      </c>
      <c r="E6" t="s">
        <v>249</v>
      </c>
      <c r="F6">
        <f t="shared" ca="1" si="0"/>
        <v>2469</v>
      </c>
      <c r="G6" t="s">
        <v>249</v>
      </c>
      <c r="H6">
        <f t="shared" ca="1" si="1"/>
        <v>1969</v>
      </c>
      <c r="I6" t="s">
        <v>249</v>
      </c>
      <c r="J6">
        <f t="shared" ca="1" si="2"/>
        <v>4</v>
      </c>
      <c r="K6" t="s">
        <v>1388</v>
      </c>
      <c r="L6" t="s">
        <v>1385</v>
      </c>
      <c r="M6" s="53" t="s">
        <v>1389</v>
      </c>
      <c r="N6">
        <f t="shared" ca="1" si="3"/>
        <v>8005</v>
      </c>
      <c r="O6" t="s">
        <v>253</v>
      </c>
    </row>
    <row r="7" spans="1:15" x14ac:dyDescent="0.25">
      <c r="A7" t="s">
        <v>245</v>
      </c>
      <c r="B7" t="s">
        <v>1390</v>
      </c>
      <c r="C7" t="s">
        <v>865</v>
      </c>
      <c r="D7">
        <v>3339</v>
      </c>
      <c r="E7" t="s">
        <v>249</v>
      </c>
      <c r="F7">
        <f t="shared" ca="1" si="0"/>
        <v>2719</v>
      </c>
      <c r="G7" t="s">
        <v>249</v>
      </c>
      <c r="H7">
        <f t="shared" ca="1" si="1"/>
        <v>2219</v>
      </c>
      <c r="I7" t="s">
        <v>249</v>
      </c>
      <c r="J7">
        <f t="shared" ca="1" si="2"/>
        <v>3</v>
      </c>
      <c r="K7" t="s">
        <v>1388</v>
      </c>
      <c r="L7" s="67" t="s">
        <v>1386</v>
      </c>
      <c r="M7" s="53" t="s">
        <v>1389</v>
      </c>
      <c r="N7">
        <f t="shared" ca="1" si="3"/>
        <v>8105</v>
      </c>
      <c r="O7" t="s">
        <v>253</v>
      </c>
    </row>
    <row r="8" spans="1:15" x14ac:dyDescent="0.25">
      <c r="A8" t="s">
        <v>245</v>
      </c>
      <c r="B8" t="s">
        <v>1390</v>
      </c>
      <c r="C8" t="s">
        <v>865</v>
      </c>
      <c r="D8">
        <v>3340</v>
      </c>
      <c r="E8" t="s">
        <v>249</v>
      </c>
      <c r="F8">
        <f t="shared" ca="1" si="0"/>
        <v>1400</v>
      </c>
      <c r="G8" t="s">
        <v>249</v>
      </c>
      <c r="H8">
        <f t="shared" ca="1" si="1"/>
        <v>900</v>
      </c>
      <c r="I8" t="s">
        <v>249</v>
      </c>
      <c r="J8">
        <f t="shared" ca="1" si="2"/>
        <v>2</v>
      </c>
      <c r="K8" t="s">
        <v>1388</v>
      </c>
      <c r="L8" s="67" t="s">
        <v>1387</v>
      </c>
      <c r="M8" s="53" t="s">
        <v>1389</v>
      </c>
      <c r="N8">
        <f t="shared" ca="1" si="3"/>
        <v>8022</v>
      </c>
      <c r="O8" t="s">
        <v>253</v>
      </c>
    </row>
    <row r="9" spans="1:15" x14ac:dyDescent="0.25">
      <c r="A9" t="s">
        <v>245</v>
      </c>
      <c r="B9" t="s">
        <v>1390</v>
      </c>
      <c r="C9" t="s">
        <v>865</v>
      </c>
      <c r="D9">
        <v>3341</v>
      </c>
      <c r="E9" t="s">
        <v>249</v>
      </c>
      <c r="F9">
        <f t="shared" ca="1" si="0"/>
        <v>2104</v>
      </c>
      <c r="G9" t="s">
        <v>249</v>
      </c>
      <c r="H9">
        <f t="shared" ca="1" si="1"/>
        <v>1604</v>
      </c>
      <c r="I9" t="s">
        <v>249</v>
      </c>
      <c r="J9">
        <f t="shared" ca="1" si="2"/>
        <v>5</v>
      </c>
      <c r="K9" t="s">
        <v>1388</v>
      </c>
      <c r="L9" t="s">
        <v>1384</v>
      </c>
      <c r="M9" s="53" t="s">
        <v>1389</v>
      </c>
      <c r="N9">
        <f t="shared" ca="1" si="3"/>
        <v>8061</v>
      </c>
      <c r="O9" t="s">
        <v>253</v>
      </c>
    </row>
    <row r="10" spans="1:15" x14ac:dyDescent="0.25">
      <c r="A10" t="s">
        <v>245</v>
      </c>
      <c r="B10" t="s">
        <v>1390</v>
      </c>
      <c r="C10" t="s">
        <v>865</v>
      </c>
      <c r="D10">
        <v>3342</v>
      </c>
      <c r="E10" t="s">
        <v>249</v>
      </c>
      <c r="F10">
        <f t="shared" ca="1" si="0"/>
        <v>2739</v>
      </c>
      <c r="G10" t="s">
        <v>249</v>
      </c>
      <c r="H10">
        <f t="shared" ca="1" si="1"/>
        <v>2239</v>
      </c>
      <c r="I10" t="s">
        <v>249</v>
      </c>
      <c r="J10">
        <f t="shared" ca="1" si="2"/>
        <v>2</v>
      </c>
      <c r="K10" t="s">
        <v>1388</v>
      </c>
      <c r="L10" t="s">
        <v>1385</v>
      </c>
      <c r="M10" s="53" t="s">
        <v>1389</v>
      </c>
      <c r="N10">
        <f t="shared" ca="1" si="3"/>
        <v>8110</v>
      </c>
      <c r="O10" t="s">
        <v>253</v>
      </c>
    </row>
    <row r="11" spans="1:15" x14ac:dyDescent="0.25">
      <c r="A11" t="s">
        <v>245</v>
      </c>
      <c r="B11" t="s">
        <v>1390</v>
      </c>
      <c r="C11" t="s">
        <v>865</v>
      </c>
      <c r="D11">
        <v>3343</v>
      </c>
      <c r="E11" t="s">
        <v>249</v>
      </c>
      <c r="F11">
        <f t="shared" ca="1" si="0"/>
        <v>2957</v>
      </c>
      <c r="G11" t="s">
        <v>249</v>
      </c>
      <c r="H11">
        <f t="shared" ca="1" si="1"/>
        <v>2457</v>
      </c>
      <c r="I11" t="s">
        <v>249</v>
      </c>
      <c r="J11">
        <f t="shared" ca="1" si="2"/>
        <v>5</v>
      </c>
      <c r="K11" t="s">
        <v>1388</v>
      </c>
      <c r="L11" s="67" t="s">
        <v>1386</v>
      </c>
      <c r="M11" s="53" t="s">
        <v>1389</v>
      </c>
      <c r="N11">
        <f t="shared" ca="1" si="3"/>
        <v>8139</v>
      </c>
      <c r="O11" t="s">
        <v>253</v>
      </c>
    </row>
    <row r="12" spans="1:15" x14ac:dyDescent="0.25">
      <c r="A12" t="s">
        <v>245</v>
      </c>
      <c r="B12" t="s">
        <v>1390</v>
      </c>
      <c r="C12" t="s">
        <v>865</v>
      </c>
      <c r="D12">
        <v>3344</v>
      </c>
      <c r="E12" t="s">
        <v>249</v>
      </c>
      <c r="F12">
        <f t="shared" ca="1" si="0"/>
        <v>1743</v>
      </c>
      <c r="G12" t="s">
        <v>249</v>
      </c>
      <c r="H12">
        <f t="shared" ca="1" si="1"/>
        <v>1243</v>
      </c>
      <c r="I12" t="s">
        <v>249</v>
      </c>
      <c r="J12">
        <f t="shared" ca="1" si="2"/>
        <v>5</v>
      </c>
      <c r="K12" t="s">
        <v>1388</v>
      </c>
      <c r="L12" s="67" t="s">
        <v>1387</v>
      </c>
      <c r="M12" s="53" t="s">
        <v>1389</v>
      </c>
      <c r="N12">
        <f t="shared" ca="1" si="3"/>
        <v>8123</v>
      </c>
      <c r="O12" t="s">
        <v>253</v>
      </c>
    </row>
    <row r="13" spans="1:15" x14ac:dyDescent="0.25">
      <c r="A13" t="s">
        <v>245</v>
      </c>
      <c r="B13" t="s">
        <v>1390</v>
      </c>
      <c r="C13" t="s">
        <v>865</v>
      </c>
      <c r="D13">
        <v>3345</v>
      </c>
      <c r="E13" t="s">
        <v>249</v>
      </c>
      <c r="F13">
        <f t="shared" ca="1" si="0"/>
        <v>2765</v>
      </c>
      <c r="G13" t="s">
        <v>249</v>
      </c>
      <c r="H13">
        <f t="shared" ca="1" si="1"/>
        <v>2265</v>
      </c>
      <c r="I13" t="s">
        <v>249</v>
      </c>
      <c r="J13">
        <f t="shared" ca="1" si="2"/>
        <v>2</v>
      </c>
      <c r="K13" t="s">
        <v>1388</v>
      </c>
      <c r="L13" t="s">
        <v>1384</v>
      </c>
      <c r="M13" s="53" t="s">
        <v>1389</v>
      </c>
      <c r="N13">
        <f t="shared" ca="1" si="3"/>
        <v>8005</v>
      </c>
      <c r="O13" t="s">
        <v>253</v>
      </c>
    </row>
    <row r="14" spans="1:15" x14ac:dyDescent="0.25">
      <c r="A14" t="s">
        <v>245</v>
      </c>
      <c r="B14" t="s">
        <v>1390</v>
      </c>
      <c r="C14" t="s">
        <v>865</v>
      </c>
      <c r="D14">
        <v>3346</v>
      </c>
      <c r="E14" t="s">
        <v>249</v>
      </c>
      <c r="F14">
        <f t="shared" ca="1" si="0"/>
        <v>2518</v>
      </c>
      <c r="G14" t="s">
        <v>249</v>
      </c>
      <c r="H14">
        <f t="shared" ca="1" si="1"/>
        <v>2018</v>
      </c>
      <c r="I14" t="s">
        <v>249</v>
      </c>
      <c r="J14">
        <f t="shared" ca="1" si="2"/>
        <v>5</v>
      </c>
      <c r="K14" t="s">
        <v>1388</v>
      </c>
      <c r="L14" t="s">
        <v>1385</v>
      </c>
      <c r="M14" s="53" t="s">
        <v>1389</v>
      </c>
      <c r="N14">
        <f t="shared" ca="1" si="3"/>
        <v>8030</v>
      </c>
      <c r="O14" t="s">
        <v>253</v>
      </c>
    </row>
    <row r="15" spans="1:15" x14ac:dyDescent="0.25">
      <c r="A15" t="s">
        <v>245</v>
      </c>
      <c r="B15" t="s">
        <v>1390</v>
      </c>
      <c r="C15" t="s">
        <v>865</v>
      </c>
      <c r="D15">
        <v>3347</v>
      </c>
      <c r="E15" t="s">
        <v>249</v>
      </c>
      <c r="F15">
        <f t="shared" ca="1" si="0"/>
        <v>2904</v>
      </c>
      <c r="G15" t="s">
        <v>249</v>
      </c>
      <c r="H15">
        <f t="shared" ca="1" si="1"/>
        <v>2404</v>
      </c>
      <c r="I15" t="s">
        <v>249</v>
      </c>
      <c r="J15">
        <f t="shared" ca="1" si="2"/>
        <v>2</v>
      </c>
      <c r="K15" t="s">
        <v>1388</v>
      </c>
      <c r="L15" s="67" t="s">
        <v>1386</v>
      </c>
      <c r="M15" s="53" t="s">
        <v>1389</v>
      </c>
      <c r="N15">
        <f t="shared" ca="1" si="3"/>
        <v>8047</v>
      </c>
      <c r="O15" t="s">
        <v>253</v>
      </c>
    </row>
    <row r="16" spans="1:15" x14ac:dyDescent="0.25">
      <c r="A16" t="s">
        <v>245</v>
      </c>
      <c r="B16" t="s">
        <v>1390</v>
      </c>
      <c r="C16" t="s">
        <v>865</v>
      </c>
      <c r="D16">
        <v>3348</v>
      </c>
      <c r="E16" t="s">
        <v>249</v>
      </c>
      <c r="F16">
        <f t="shared" ca="1" si="0"/>
        <v>2863</v>
      </c>
      <c r="G16" t="s">
        <v>249</v>
      </c>
      <c r="H16">
        <f t="shared" ca="1" si="1"/>
        <v>2363</v>
      </c>
      <c r="I16" t="s">
        <v>249</v>
      </c>
      <c r="J16">
        <f t="shared" ca="1" si="2"/>
        <v>5</v>
      </c>
      <c r="K16" t="s">
        <v>1388</v>
      </c>
      <c r="L16" s="67" t="s">
        <v>1387</v>
      </c>
      <c r="M16" s="53" t="s">
        <v>1389</v>
      </c>
      <c r="N16">
        <f t="shared" ca="1" si="3"/>
        <v>8006</v>
      </c>
      <c r="O16" t="s">
        <v>253</v>
      </c>
    </row>
    <row r="17" spans="1:15" x14ac:dyDescent="0.25">
      <c r="A17" t="s">
        <v>245</v>
      </c>
      <c r="B17" t="s">
        <v>1390</v>
      </c>
      <c r="C17" t="s">
        <v>865</v>
      </c>
      <c r="D17">
        <v>3349</v>
      </c>
      <c r="E17" t="s">
        <v>249</v>
      </c>
      <c r="F17">
        <f t="shared" ca="1" si="0"/>
        <v>1403</v>
      </c>
      <c r="G17" t="s">
        <v>249</v>
      </c>
      <c r="H17">
        <f t="shared" ca="1" si="1"/>
        <v>903</v>
      </c>
      <c r="I17" t="s">
        <v>249</v>
      </c>
      <c r="J17">
        <f t="shared" ca="1" si="2"/>
        <v>2</v>
      </c>
      <c r="K17" t="s">
        <v>1388</v>
      </c>
      <c r="L17" t="s">
        <v>1384</v>
      </c>
      <c r="M17" s="53" t="s">
        <v>1389</v>
      </c>
      <c r="N17">
        <f t="shared" ca="1" si="3"/>
        <v>8048</v>
      </c>
      <c r="O17" t="s">
        <v>253</v>
      </c>
    </row>
    <row r="18" spans="1:15" x14ac:dyDescent="0.25">
      <c r="A18" t="s">
        <v>245</v>
      </c>
      <c r="B18" t="s">
        <v>1390</v>
      </c>
      <c r="C18" t="s">
        <v>865</v>
      </c>
      <c r="D18">
        <v>3350</v>
      </c>
      <c r="E18" t="s">
        <v>249</v>
      </c>
      <c r="F18">
        <f t="shared" ca="1" si="0"/>
        <v>2454</v>
      </c>
      <c r="G18" t="s">
        <v>249</v>
      </c>
      <c r="H18">
        <f t="shared" ca="1" si="1"/>
        <v>1954</v>
      </c>
      <c r="I18" t="s">
        <v>249</v>
      </c>
      <c r="J18">
        <f t="shared" ca="1" si="2"/>
        <v>3</v>
      </c>
      <c r="K18" t="s">
        <v>1388</v>
      </c>
      <c r="L18" t="s">
        <v>1385</v>
      </c>
      <c r="M18" s="53" t="s">
        <v>1389</v>
      </c>
      <c r="N18">
        <f t="shared" ca="1" si="3"/>
        <v>8139</v>
      </c>
      <c r="O18" t="s">
        <v>253</v>
      </c>
    </row>
    <row r="19" spans="1:15" x14ac:dyDescent="0.25">
      <c r="A19" t="s">
        <v>245</v>
      </c>
      <c r="B19" t="s">
        <v>1390</v>
      </c>
      <c r="C19" t="s">
        <v>865</v>
      </c>
      <c r="D19">
        <v>3351</v>
      </c>
      <c r="E19" t="s">
        <v>249</v>
      </c>
      <c r="F19">
        <f t="shared" ca="1" si="0"/>
        <v>2452</v>
      </c>
      <c r="G19" t="s">
        <v>249</v>
      </c>
      <c r="H19">
        <f t="shared" ca="1" si="1"/>
        <v>1952</v>
      </c>
      <c r="I19" t="s">
        <v>249</v>
      </c>
      <c r="J19">
        <f t="shared" ca="1" si="2"/>
        <v>3</v>
      </c>
      <c r="K19" t="s">
        <v>1388</v>
      </c>
      <c r="L19" s="67" t="s">
        <v>1386</v>
      </c>
      <c r="M19" s="53" t="s">
        <v>1389</v>
      </c>
      <c r="N19">
        <f t="shared" ca="1" si="3"/>
        <v>8110</v>
      </c>
      <c r="O19" t="s">
        <v>253</v>
      </c>
    </row>
    <row r="20" spans="1:15" x14ac:dyDescent="0.25">
      <c r="A20" t="s">
        <v>245</v>
      </c>
      <c r="B20" t="s">
        <v>1390</v>
      </c>
      <c r="C20" t="s">
        <v>865</v>
      </c>
      <c r="D20">
        <v>3352</v>
      </c>
      <c r="E20" t="s">
        <v>249</v>
      </c>
      <c r="F20">
        <f t="shared" ca="1" si="0"/>
        <v>1951</v>
      </c>
      <c r="G20" t="s">
        <v>249</v>
      </c>
      <c r="H20">
        <f t="shared" ca="1" si="1"/>
        <v>1451</v>
      </c>
      <c r="I20" t="s">
        <v>249</v>
      </c>
      <c r="J20">
        <f t="shared" ca="1" si="2"/>
        <v>2</v>
      </c>
      <c r="K20" t="s">
        <v>1388</v>
      </c>
      <c r="L20" s="67" t="s">
        <v>1387</v>
      </c>
      <c r="M20" s="53" t="s">
        <v>1389</v>
      </c>
      <c r="N20">
        <f t="shared" ca="1" si="3"/>
        <v>8052</v>
      </c>
      <c r="O20" t="s">
        <v>253</v>
      </c>
    </row>
    <row r="21" spans="1:15" x14ac:dyDescent="0.25">
      <c r="A21" t="s">
        <v>245</v>
      </c>
      <c r="B21" t="s">
        <v>1390</v>
      </c>
      <c r="C21" t="s">
        <v>865</v>
      </c>
      <c r="D21">
        <v>3353</v>
      </c>
      <c r="E21" t="s">
        <v>249</v>
      </c>
      <c r="F21">
        <f t="shared" ca="1" si="0"/>
        <v>2353</v>
      </c>
      <c r="G21" t="s">
        <v>249</v>
      </c>
      <c r="H21">
        <f t="shared" ca="1" si="1"/>
        <v>1853</v>
      </c>
      <c r="I21" t="s">
        <v>249</v>
      </c>
      <c r="J21">
        <f t="shared" ca="1" si="2"/>
        <v>5</v>
      </c>
      <c r="K21" t="s">
        <v>1388</v>
      </c>
      <c r="L21" t="s">
        <v>1384</v>
      </c>
      <c r="M21" s="53" t="s">
        <v>1389</v>
      </c>
      <c r="N21">
        <f t="shared" ca="1" si="3"/>
        <v>8104</v>
      </c>
      <c r="O21" t="s">
        <v>253</v>
      </c>
    </row>
    <row r="22" spans="1:15" x14ac:dyDescent="0.25">
      <c r="A22" t="s">
        <v>245</v>
      </c>
      <c r="B22" t="s">
        <v>1390</v>
      </c>
      <c r="C22" t="s">
        <v>865</v>
      </c>
      <c r="D22">
        <v>3354</v>
      </c>
      <c r="E22" t="s">
        <v>249</v>
      </c>
      <c r="F22">
        <f t="shared" ca="1" si="0"/>
        <v>2563</v>
      </c>
      <c r="G22" t="s">
        <v>249</v>
      </c>
      <c r="H22">
        <f t="shared" ca="1" si="1"/>
        <v>2063</v>
      </c>
      <c r="I22" t="s">
        <v>249</v>
      </c>
      <c r="J22">
        <f t="shared" ca="1" si="2"/>
        <v>3</v>
      </c>
      <c r="K22" t="s">
        <v>1388</v>
      </c>
      <c r="L22" t="s">
        <v>1385</v>
      </c>
      <c r="M22" s="53" t="s">
        <v>1389</v>
      </c>
      <c r="N22">
        <f t="shared" ca="1" si="3"/>
        <v>8144</v>
      </c>
      <c r="O22" t="s">
        <v>253</v>
      </c>
    </row>
    <row r="23" spans="1:15" x14ac:dyDescent="0.25">
      <c r="A23" t="s">
        <v>245</v>
      </c>
      <c r="B23" t="s">
        <v>1390</v>
      </c>
      <c r="C23" t="s">
        <v>865</v>
      </c>
      <c r="D23">
        <v>3355</v>
      </c>
      <c r="E23" t="s">
        <v>249</v>
      </c>
      <c r="F23">
        <f t="shared" ca="1" si="0"/>
        <v>2428</v>
      </c>
      <c r="G23" t="s">
        <v>249</v>
      </c>
      <c r="H23">
        <f t="shared" ca="1" si="1"/>
        <v>1928</v>
      </c>
      <c r="I23" t="s">
        <v>249</v>
      </c>
      <c r="J23">
        <f t="shared" ca="1" si="2"/>
        <v>3</v>
      </c>
      <c r="K23" t="s">
        <v>1388</v>
      </c>
      <c r="L23" s="67" t="s">
        <v>1386</v>
      </c>
      <c r="M23" s="53" t="s">
        <v>1389</v>
      </c>
      <c r="N23">
        <f t="shared" ca="1" si="3"/>
        <v>8031</v>
      </c>
      <c r="O23" t="s">
        <v>253</v>
      </c>
    </row>
    <row r="24" spans="1:15" x14ac:dyDescent="0.25">
      <c r="A24" t="s">
        <v>245</v>
      </c>
      <c r="B24" t="s">
        <v>1390</v>
      </c>
      <c r="C24" t="s">
        <v>865</v>
      </c>
      <c r="D24">
        <v>3356</v>
      </c>
      <c r="E24" t="s">
        <v>249</v>
      </c>
      <c r="F24">
        <f t="shared" ca="1" si="0"/>
        <v>2294</v>
      </c>
      <c r="G24" t="s">
        <v>249</v>
      </c>
      <c r="H24">
        <f t="shared" ca="1" si="1"/>
        <v>1794</v>
      </c>
      <c r="I24" t="s">
        <v>249</v>
      </c>
      <c r="J24">
        <f t="shared" ca="1" si="2"/>
        <v>3</v>
      </c>
      <c r="K24" t="s">
        <v>1388</v>
      </c>
      <c r="L24" s="67" t="s">
        <v>1387</v>
      </c>
      <c r="M24" s="53" t="s">
        <v>1389</v>
      </c>
      <c r="N24">
        <f t="shared" ca="1" si="3"/>
        <v>8035</v>
      </c>
      <c r="O24" t="s">
        <v>253</v>
      </c>
    </row>
    <row r="25" spans="1:15" x14ac:dyDescent="0.25">
      <c r="A25" t="s">
        <v>245</v>
      </c>
      <c r="B25" t="s">
        <v>1390</v>
      </c>
      <c r="C25" t="s">
        <v>865</v>
      </c>
      <c r="D25">
        <v>3357</v>
      </c>
      <c r="E25" t="s">
        <v>249</v>
      </c>
      <c r="F25">
        <f t="shared" ca="1" si="0"/>
        <v>2631</v>
      </c>
      <c r="G25" t="s">
        <v>249</v>
      </c>
      <c r="H25">
        <f t="shared" ca="1" si="1"/>
        <v>2131</v>
      </c>
      <c r="I25" t="s">
        <v>249</v>
      </c>
      <c r="J25">
        <f t="shared" ca="1" si="2"/>
        <v>2</v>
      </c>
      <c r="K25" t="s">
        <v>1388</v>
      </c>
      <c r="L25" t="s">
        <v>1384</v>
      </c>
      <c r="M25" s="53" t="s">
        <v>1389</v>
      </c>
      <c r="N25">
        <f t="shared" ca="1" si="3"/>
        <v>8039</v>
      </c>
      <c r="O25" t="s">
        <v>253</v>
      </c>
    </row>
    <row r="26" spans="1:15" x14ac:dyDescent="0.25">
      <c r="A26" t="s">
        <v>245</v>
      </c>
      <c r="B26" t="s">
        <v>1390</v>
      </c>
      <c r="C26" t="s">
        <v>865</v>
      </c>
      <c r="D26">
        <v>3358</v>
      </c>
      <c r="E26" t="s">
        <v>249</v>
      </c>
      <c r="F26">
        <f t="shared" ca="1" si="0"/>
        <v>2132</v>
      </c>
      <c r="G26" t="s">
        <v>249</v>
      </c>
      <c r="H26">
        <f t="shared" ca="1" si="1"/>
        <v>1632</v>
      </c>
      <c r="I26" t="s">
        <v>249</v>
      </c>
      <c r="J26">
        <f t="shared" ca="1" si="2"/>
        <v>5</v>
      </c>
      <c r="K26" t="s">
        <v>1388</v>
      </c>
      <c r="L26" t="s">
        <v>1385</v>
      </c>
      <c r="M26" s="53" t="s">
        <v>1389</v>
      </c>
      <c r="N26">
        <f t="shared" ca="1" si="3"/>
        <v>8092</v>
      </c>
      <c r="O26" t="s">
        <v>253</v>
      </c>
    </row>
    <row r="27" spans="1:15" x14ac:dyDescent="0.25">
      <c r="A27" t="s">
        <v>245</v>
      </c>
      <c r="B27" t="s">
        <v>1390</v>
      </c>
      <c r="C27" t="s">
        <v>865</v>
      </c>
      <c r="D27">
        <v>3359</v>
      </c>
      <c r="E27" t="s">
        <v>249</v>
      </c>
      <c r="F27">
        <f t="shared" ca="1" si="0"/>
        <v>2501</v>
      </c>
      <c r="G27" t="s">
        <v>249</v>
      </c>
      <c r="H27">
        <f t="shared" ca="1" si="1"/>
        <v>2001</v>
      </c>
      <c r="I27" t="s">
        <v>249</v>
      </c>
      <c r="J27">
        <f t="shared" ca="1" si="2"/>
        <v>4</v>
      </c>
      <c r="K27" t="s">
        <v>1388</v>
      </c>
      <c r="L27" s="67" t="s">
        <v>1386</v>
      </c>
      <c r="M27" s="53" t="s">
        <v>1389</v>
      </c>
      <c r="N27">
        <f t="shared" ca="1" si="3"/>
        <v>8135</v>
      </c>
      <c r="O27" t="s">
        <v>253</v>
      </c>
    </row>
    <row r="28" spans="1:15" x14ac:dyDescent="0.25">
      <c r="A28" t="s">
        <v>245</v>
      </c>
      <c r="B28" t="s">
        <v>1390</v>
      </c>
      <c r="C28" t="s">
        <v>865</v>
      </c>
      <c r="D28">
        <v>3360</v>
      </c>
      <c r="E28" t="s">
        <v>249</v>
      </c>
      <c r="F28">
        <f t="shared" ca="1" si="0"/>
        <v>1579</v>
      </c>
      <c r="G28" t="s">
        <v>249</v>
      </c>
      <c r="H28">
        <f t="shared" ca="1" si="1"/>
        <v>1079</v>
      </c>
      <c r="I28" t="s">
        <v>249</v>
      </c>
      <c r="J28">
        <f t="shared" ca="1" si="2"/>
        <v>5</v>
      </c>
      <c r="K28" t="s">
        <v>1388</v>
      </c>
      <c r="L28" s="67" t="s">
        <v>1387</v>
      </c>
      <c r="M28" s="53" t="s">
        <v>1389</v>
      </c>
      <c r="N28">
        <f t="shared" ca="1" si="3"/>
        <v>8133</v>
      </c>
      <c r="O28" t="s">
        <v>253</v>
      </c>
    </row>
    <row r="29" spans="1:15" x14ac:dyDescent="0.25">
      <c r="A29" t="s">
        <v>245</v>
      </c>
      <c r="B29" t="s">
        <v>1390</v>
      </c>
      <c r="C29" t="s">
        <v>865</v>
      </c>
      <c r="D29">
        <v>3361</v>
      </c>
      <c r="E29" t="s">
        <v>249</v>
      </c>
      <c r="F29">
        <f t="shared" ca="1" si="0"/>
        <v>2856</v>
      </c>
      <c r="G29" t="s">
        <v>249</v>
      </c>
      <c r="H29">
        <f t="shared" ca="1" si="1"/>
        <v>2356</v>
      </c>
      <c r="I29" t="s">
        <v>249</v>
      </c>
      <c r="J29">
        <f t="shared" ca="1" si="2"/>
        <v>4</v>
      </c>
      <c r="K29" t="s">
        <v>1388</v>
      </c>
      <c r="L29" t="s">
        <v>1384</v>
      </c>
      <c r="M29" s="53" t="s">
        <v>1389</v>
      </c>
      <c r="N29">
        <f t="shared" ca="1" si="3"/>
        <v>8128</v>
      </c>
      <c r="O29" t="s">
        <v>253</v>
      </c>
    </row>
    <row r="30" spans="1:15" x14ac:dyDescent="0.25">
      <c r="A30" t="s">
        <v>245</v>
      </c>
      <c r="B30" t="s">
        <v>1390</v>
      </c>
      <c r="C30" t="s">
        <v>865</v>
      </c>
      <c r="D30">
        <v>3362</v>
      </c>
      <c r="E30" t="s">
        <v>249</v>
      </c>
      <c r="F30">
        <f t="shared" ca="1" si="0"/>
        <v>2803</v>
      </c>
      <c r="G30" t="s">
        <v>249</v>
      </c>
      <c r="H30">
        <f t="shared" ca="1" si="1"/>
        <v>2303</v>
      </c>
      <c r="I30" t="s">
        <v>249</v>
      </c>
      <c r="J30">
        <f t="shared" ca="1" si="2"/>
        <v>3</v>
      </c>
      <c r="K30" t="s">
        <v>1388</v>
      </c>
      <c r="L30" t="s">
        <v>1385</v>
      </c>
      <c r="M30" s="53" t="s">
        <v>1389</v>
      </c>
      <c r="N30">
        <f t="shared" ca="1" si="3"/>
        <v>8039</v>
      </c>
      <c r="O30" t="s">
        <v>253</v>
      </c>
    </row>
    <row r="31" spans="1:15" x14ac:dyDescent="0.25">
      <c r="A31" t="s">
        <v>245</v>
      </c>
      <c r="B31" t="s">
        <v>1390</v>
      </c>
      <c r="C31" t="s">
        <v>865</v>
      </c>
      <c r="D31">
        <v>3363</v>
      </c>
      <c r="E31" t="s">
        <v>249</v>
      </c>
      <c r="F31">
        <f t="shared" ca="1" si="0"/>
        <v>2214</v>
      </c>
      <c r="G31" t="s">
        <v>249</v>
      </c>
      <c r="H31">
        <f t="shared" ca="1" si="1"/>
        <v>1714</v>
      </c>
      <c r="I31" t="s">
        <v>249</v>
      </c>
      <c r="J31">
        <f t="shared" ca="1" si="2"/>
        <v>3</v>
      </c>
      <c r="K31" t="s">
        <v>1388</v>
      </c>
      <c r="L31" s="67" t="s">
        <v>1386</v>
      </c>
      <c r="M31" s="53" t="s">
        <v>1389</v>
      </c>
      <c r="N31">
        <f t="shared" ca="1" si="3"/>
        <v>8042</v>
      </c>
      <c r="O31" t="s">
        <v>253</v>
      </c>
    </row>
    <row r="32" spans="1:15" x14ac:dyDescent="0.25">
      <c r="A32" t="s">
        <v>245</v>
      </c>
      <c r="B32" t="s">
        <v>1390</v>
      </c>
      <c r="C32" t="s">
        <v>865</v>
      </c>
      <c r="D32">
        <v>3364</v>
      </c>
      <c r="E32" t="s">
        <v>249</v>
      </c>
      <c r="F32">
        <f t="shared" ca="1" si="0"/>
        <v>2532</v>
      </c>
      <c r="G32" t="s">
        <v>249</v>
      </c>
      <c r="H32">
        <f t="shared" ca="1" si="1"/>
        <v>2032</v>
      </c>
      <c r="I32" t="s">
        <v>249</v>
      </c>
      <c r="J32">
        <f t="shared" ca="1" si="2"/>
        <v>5</v>
      </c>
      <c r="K32" t="s">
        <v>1388</v>
      </c>
      <c r="L32" s="67" t="s">
        <v>1387</v>
      </c>
      <c r="M32" s="53" t="s">
        <v>1389</v>
      </c>
      <c r="N32">
        <f t="shared" ca="1" si="3"/>
        <v>8148</v>
      </c>
      <c r="O32" t="s">
        <v>253</v>
      </c>
    </row>
    <row r="33" spans="1:15" x14ac:dyDescent="0.25">
      <c r="A33" t="s">
        <v>245</v>
      </c>
      <c r="B33" t="s">
        <v>1390</v>
      </c>
      <c r="C33" t="s">
        <v>865</v>
      </c>
      <c r="D33">
        <v>3365</v>
      </c>
      <c r="E33" t="s">
        <v>249</v>
      </c>
      <c r="F33">
        <f t="shared" ca="1" si="0"/>
        <v>2543</v>
      </c>
      <c r="G33" t="s">
        <v>249</v>
      </c>
      <c r="H33">
        <f t="shared" ca="1" si="1"/>
        <v>2043</v>
      </c>
      <c r="I33" t="s">
        <v>249</v>
      </c>
      <c r="J33">
        <f t="shared" ca="1" si="2"/>
        <v>3</v>
      </c>
      <c r="K33" t="s">
        <v>1388</v>
      </c>
      <c r="L33" t="s">
        <v>1384</v>
      </c>
      <c r="M33" s="53" t="s">
        <v>1389</v>
      </c>
      <c r="N33">
        <f t="shared" ca="1" si="3"/>
        <v>8071</v>
      </c>
      <c r="O33" t="s">
        <v>253</v>
      </c>
    </row>
    <row r="34" spans="1:15" x14ac:dyDescent="0.25">
      <c r="A34" t="s">
        <v>245</v>
      </c>
      <c r="B34" t="s">
        <v>1390</v>
      </c>
      <c r="C34" t="s">
        <v>865</v>
      </c>
      <c r="D34">
        <v>3366</v>
      </c>
      <c r="E34" t="s">
        <v>249</v>
      </c>
      <c r="F34">
        <f t="shared" ca="1" si="0"/>
        <v>1614</v>
      </c>
      <c r="G34" t="s">
        <v>249</v>
      </c>
      <c r="H34">
        <f t="shared" ca="1" si="1"/>
        <v>1114</v>
      </c>
      <c r="I34" t="s">
        <v>249</v>
      </c>
      <c r="J34">
        <f t="shared" ca="1" si="2"/>
        <v>2</v>
      </c>
      <c r="K34" t="s">
        <v>1388</v>
      </c>
      <c r="L34" t="s">
        <v>1385</v>
      </c>
      <c r="M34" s="53" t="s">
        <v>1389</v>
      </c>
      <c r="N34">
        <f t="shared" ca="1" si="3"/>
        <v>8068</v>
      </c>
      <c r="O34" t="s">
        <v>253</v>
      </c>
    </row>
    <row r="35" spans="1:15" x14ac:dyDescent="0.25">
      <c r="A35" t="s">
        <v>245</v>
      </c>
      <c r="B35" t="s">
        <v>1390</v>
      </c>
      <c r="C35" t="s">
        <v>865</v>
      </c>
      <c r="D35">
        <v>3367</v>
      </c>
      <c r="E35" t="s">
        <v>249</v>
      </c>
      <c r="F35">
        <f t="shared" ca="1" si="0"/>
        <v>2342</v>
      </c>
      <c r="G35" t="s">
        <v>249</v>
      </c>
      <c r="H35">
        <f t="shared" ca="1" si="1"/>
        <v>1842</v>
      </c>
      <c r="I35" t="s">
        <v>249</v>
      </c>
      <c r="J35">
        <f t="shared" ca="1" si="2"/>
        <v>3</v>
      </c>
      <c r="K35" t="s">
        <v>1388</v>
      </c>
      <c r="L35" s="67" t="s">
        <v>1386</v>
      </c>
      <c r="M35" s="53" t="s">
        <v>1389</v>
      </c>
      <c r="N35">
        <f t="shared" ca="1" si="3"/>
        <v>8094</v>
      </c>
      <c r="O35" t="s">
        <v>253</v>
      </c>
    </row>
    <row r="36" spans="1:15" x14ac:dyDescent="0.25">
      <c r="A36" t="s">
        <v>245</v>
      </c>
      <c r="B36" t="s">
        <v>1390</v>
      </c>
      <c r="C36" t="s">
        <v>865</v>
      </c>
      <c r="D36">
        <v>3368</v>
      </c>
      <c r="E36" t="s">
        <v>249</v>
      </c>
      <c r="F36">
        <f t="shared" ca="1" si="0"/>
        <v>2829</v>
      </c>
      <c r="G36" t="s">
        <v>249</v>
      </c>
      <c r="H36">
        <f t="shared" ca="1" si="1"/>
        <v>2329</v>
      </c>
      <c r="I36" t="s">
        <v>249</v>
      </c>
      <c r="J36">
        <f t="shared" ca="1" si="2"/>
        <v>5</v>
      </c>
      <c r="K36" t="s">
        <v>1388</v>
      </c>
      <c r="L36" s="67" t="s">
        <v>1387</v>
      </c>
      <c r="M36" s="53" t="s">
        <v>1389</v>
      </c>
      <c r="N36">
        <f t="shared" ca="1" si="3"/>
        <v>8044</v>
      </c>
      <c r="O36" t="s">
        <v>253</v>
      </c>
    </row>
    <row r="37" spans="1:15" x14ac:dyDescent="0.25">
      <c r="A37" t="s">
        <v>245</v>
      </c>
      <c r="B37" t="s">
        <v>1390</v>
      </c>
      <c r="C37" t="s">
        <v>865</v>
      </c>
      <c r="D37">
        <v>3369</v>
      </c>
      <c r="E37" t="s">
        <v>249</v>
      </c>
      <c r="F37">
        <f t="shared" ca="1" si="0"/>
        <v>2549</v>
      </c>
      <c r="G37" t="s">
        <v>249</v>
      </c>
      <c r="H37">
        <f t="shared" ca="1" si="1"/>
        <v>2049</v>
      </c>
      <c r="I37" t="s">
        <v>249</v>
      </c>
      <c r="J37">
        <f t="shared" ca="1" si="2"/>
        <v>5</v>
      </c>
      <c r="K37" t="s">
        <v>1388</v>
      </c>
      <c r="L37" t="s">
        <v>1384</v>
      </c>
      <c r="M37" s="53" t="s">
        <v>1389</v>
      </c>
      <c r="N37">
        <f t="shared" ca="1" si="3"/>
        <v>8140</v>
      </c>
      <c r="O37" t="s">
        <v>253</v>
      </c>
    </row>
    <row r="38" spans="1:15" x14ac:dyDescent="0.25">
      <c r="A38" t="s">
        <v>245</v>
      </c>
      <c r="B38" t="s">
        <v>1390</v>
      </c>
      <c r="C38" t="s">
        <v>865</v>
      </c>
      <c r="D38">
        <v>3370</v>
      </c>
      <c r="E38" t="s">
        <v>249</v>
      </c>
      <c r="F38">
        <f t="shared" ca="1" si="0"/>
        <v>2740</v>
      </c>
      <c r="G38" t="s">
        <v>249</v>
      </c>
      <c r="H38">
        <f t="shared" ca="1" si="1"/>
        <v>2240</v>
      </c>
      <c r="I38" t="s">
        <v>249</v>
      </c>
      <c r="J38">
        <f t="shared" ca="1" si="2"/>
        <v>2</v>
      </c>
      <c r="K38" t="s">
        <v>1388</v>
      </c>
      <c r="L38" t="s">
        <v>1385</v>
      </c>
      <c r="M38" s="53" t="s">
        <v>1389</v>
      </c>
      <c r="N38">
        <f t="shared" ca="1" si="3"/>
        <v>8128</v>
      </c>
      <c r="O38" t="s">
        <v>253</v>
      </c>
    </row>
    <row r="39" spans="1:15" x14ac:dyDescent="0.25">
      <c r="A39" t="s">
        <v>245</v>
      </c>
      <c r="B39" t="s">
        <v>1390</v>
      </c>
      <c r="C39" t="s">
        <v>865</v>
      </c>
      <c r="D39">
        <v>3371</v>
      </c>
      <c r="E39" t="s">
        <v>249</v>
      </c>
      <c r="F39">
        <f t="shared" ca="1" si="0"/>
        <v>1890</v>
      </c>
      <c r="G39" t="s">
        <v>249</v>
      </c>
      <c r="H39">
        <f t="shared" ca="1" si="1"/>
        <v>1390</v>
      </c>
      <c r="I39" t="s">
        <v>249</v>
      </c>
      <c r="J39">
        <f t="shared" ca="1" si="2"/>
        <v>5</v>
      </c>
      <c r="K39" t="s">
        <v>1388</v>
      </c>
      <c r="L39" s="67" t="s">
        <v>1386</v>
      </c>
      <c r="M39" s="53" t="s">
        <v>1389</v>
      </c>
      <c r="N39">
        <f t="shared" ca="1" si="3"/>
        <v>8016</v>
      </c>
      <c r="O39" t="s">
        <v>253</v>
      </c>
    </row>
    <row r="40" spans="1:15" x14ac:dyDescent="0.25">
      <c r="A40" t="s">
        <v>245</v>
      </c>
      <c r="B40" t="s">
        <v>1390</v>
      </c>
      <c r="C40" t="s">
        <v>865</v>
      </c>
      <c r="D40">
        <v>3372</v>
      </c>
      <c r="E40" t="s">
        <v>249</v>
      </c>
      <c r="F40">
        <f t="shared" ca="1" si="0"/>
        <v>1931</v>
      </c>
      <c r="G40" t="s">
        <v>249</v>
      </c>
      <c r="H40">
        <f t="shared" ca="1" si="1"/>
        <v>1431</v>
      </c>
      <c r="I40" t="s">
        <v>249</v>
      </c>
      <c r="J40">
        <f t="shared" ca="1" si="2"/>
        <v>3</v>
      </c>
      <c r="K40" t="s">
        <v>1388</v>
      </c>
      <c r="L40" s="67" t="s">
        <v>1387</v>
      </c>
      <c r="M40" s="53" t="s">
        <v>1389</v>
      </c>
      <c r="N40">
        <f t="shared" ca="1" si="3"/>
        <v>8045</v>
      </c>
      <c r="O40" t="s">
        <v>253</v>
      </c>
    </row>
    <row r="41" spans="1:15" x14ac:dyDescent="0.25">
      <c r="A41" t="s">
        <v>245</v>
      </c>
      <c r="B41" t="s">
        <v>1390</v>
      </c>
      <c r="C41" t="s">
        <v>865</v>
      </c>
      <c r="D41">
        <v>3373</v>
      </c>
      <c r="E41" t="s">
        <v>249</v>
      </c>
      <c r="F41">
        <f t="shared" ca="1" si="0"/>
        <v>1942</v>
      </c>
      <c r="G41" t="s">
        <v>249</v>
      </c>
      <c r="H41">
        <f t="shared" ca="1" si="1"/>
        <v>1442</v>
      </c>
      <c r="I41" t="s">
        <v>249</v>
      </c>
      <c r="J41">
        <f t="shared" ca="1" si="2"/>
        <v>5</v>
      </c>
      <c r="K41" t="s">
        <v>1388</v>
      </c>
      <c r="L41" t="s">
        <v>1384</v>
      </c>
      <c r="M41" s="53" t="s">
        <v>1389</v>
      </c>
      <c r="N41">
        <f t="shared" ca="1" si="3"/>
        <v>8063</v>
      </c>
      <c r="O41" t="s">
        <v>253</v>
      </c>
    </row>
    <row r="42" spans="1:15" x14ac:dyDescent="0.25">
      <c r="A42" t="s">
        <v>245</v>
      </c>
      <c r="B42" t="s">
        <v>1390</v>
      </c>
      <c r="C42" t="s">
        <v>865</v>
      </c>
      <c r="D42">
        <v>3374</v>
      </c>
      <c r="E42" t="s">
        <v>249</v>
      </c>
      <c r="F42">
        <f t="shared" ca="1" si="0"/>
        <v>2968</v>
      </c>
      <c r="G42" t="s">
        <v>249</v>
      </c>
      <c r="H42">
        <f t="shared" ca="1" si="1"/>
        <v>2468</v>
      </c>
      <c r="I42" t="s">
        <v>249</v>
      </c>
      <c r="J42">
        <f t="shared" ca="1" si="2"/>
        <v>3</v>
      </c>
      <c r="K42" t="s">
        <v>1388</v>
      </c>
      <c r="L42" t="s">
        <v>1385</v>
      </c>
      <c r="M42" s="53" t="s">
        <v>1389</v>
      </c>
      <c r="N42">
        <f t="shared" ca="1" si="3"/>
        <v>8055</v>
      </c>
      <c r="O42" t="s">
        <v>253</v>
      </c>
    </row>
    <row r="43" spans="1:15" x14ac:dyDescent="0.25">
      <c r="A43" t="s">
        <v>245</v>
      </c>
      <c r="B43" t="s">
        <v>1390</v>
      </c>
      <c r="C43" t="s">
        <v>865</v>
      </c>
      <c r="D43">
        <v>3375</v>
      </c>
      <c r="E43" t="s">
        <v>249</v>
      </c>
      <c r="F43">
        <f t="shared" ca="1" si="0"/>
        <v>2153</v>
      </c>
      <c r="G43" t="s">
        <v>249</v>
      </c>
      <c r="H43">
        <f t="shared" ca="1" si="1"/>
        <v>1653</v>
      </c>
      <c r="I43" t="s">
        <v>249</v>
      </c>
      <c r="J43">
        <f t="shared" ca="1" si="2"/>
        <v>4</v>
      </c>
      <c r="K43" t="s">
        <v>1388</v>
      </c>
      <c r="L43" s="67" t="s">
        <v>1386</v>
      </c>
      <c r="M43" s="53" t="s">
        <v>1389</v>
      </c>
      <c r="N43">
        <f t="shared" ca="1" si="3"/>
        <v>8135</v>
      </c>
      <c r="O43" t="s">
        <v>253</v>
      </c>
    </row>
    <row r="44" spans="1:15" x14ac:dyDescent="0.25">
      <c r="A44" t="s">
        <v>245</v>
      </c>
      <c r="B44" t="s">
        <v>1390</v>
      </c>
      <c r="C44" t="s">
        <v>865</v>
      </c>
      <c r="D44">
        <v>3376</v>
      </c>
      <c r="E44" t="s">
        <v>249</v>
      </c>
      <c r="F44">
        <f t="shared" ca="1" si="0"/>
        <v>2316</v>
      </c>
      <c r="G44" t="s">
        <v>249</v>
      </c>
      <c r="H44">
        <f t="shared" ca="1" si="1"/>
        <v>1816</v>
      </c>
      <c r="I44" t="s">
        <v>249</v>
      </c>
      <c r="J44">
        <f t="shared" ca="1" si="2"/>
        <v>4</v>
      </c>
      <c r="K44" t="s">
        <v>1388</v>
      </c>
      <c r="L44" s="67" t="s">
        <v>1387</v>
      </c>
      <c r="M44" s="53" t="s">
        <v>1389</v>
      </c>
      <c r="N44">
        <f t="shared" ca="1" si="3"/>
        <v>8075</v>
      </c>
      <c r="O44" t="s">
        <v>253</v>
      </c>
    </row>
    <row r="45" spans="1:15" x14ac:dyDescent="0.25">
      <c r="A45" t="s">
        <v>245</v>
      </c>
      <c r="B45" t="s">
        <v>1390</v>
      </c>
      <c r="C45" t="s">
        <v>865</v>
      </c>
      <c r="D45">
        <v>3377</v>
      </c>
      <c r="E45" t="s">
        <v>249</v>
      </c>
      <c r="F45">
        <f t="shared" ca="1" si="0"/>
        <v>1879</v>
      </c>
      <c r="G45" t="s">
        <v>249</v>
      </c>
      <c r="H45">
        <f t="shared" ca="1" si="1"/>
        <v>1379</v>
      </c>
      <c r="I45" t="s">
        <v>249</v>
      </c>
      <c r="J45">
        <f t="shared" ca="1" si="2"/>
        <v>3</v>
      </c>
      <c r="K45" t="s">
        <v>1388</v>
      </c>
      <c r="L45" t="s">
        <v>1384</v>
      </c>
      <c r="M45" s="53" t="s">
        <v>1389</v>
      </c>
      <c r="N45">
        <f t="shared" ca="1" si="3"/>
        <v>8074</v>
      </c>
      <c r="O45" t="s">
        <v>253</v>
      </c>
    </row>
    <row r="46" spans="1:15" x14ac:dyDescent="0.25">
      <c r="A46" t="s">
        <v>245</v>
      </c>
      <c r="B46" t="s">
        <v>1390</v>
      </c>
      <c r="C46" t="s">
        <v>865</v>
      </c>
      <c r="D46">
        <v>3378</v>
      </c>
      <c r="E46" t="s">
        <v>249</v>
      </c>
      <c r="F46">
        <f t="shared" ca="1" si="0"/>
        <v>1672</v>
      </c>
      <c r="G46" t="s">
        <v>249</v>
      </c>
      <c r="H46">
        <f t="shared" ca="1" si="1"/>
        <v>1172</v>
      </c>
      <c r="I46" t="s">
        <v>249</v>
      </c>
      <c r="J46">
        <f t="shared" ca="1" si="2"/>
        <v>2</v>
      </c>
      <c r="K46" t="s">
        <v>1388</v>
      </c>
      <c r="L46" t="s">
        <v>1385</v>
      </c>
      <c r="M46" s="53" t="s">
        <v>1389</v>
      </c>
      <c r="N46">
        <f t="shared" ca="1" si="3"/>
        <v>8117</v>
      </c>
      <c r="O46" t="s">
        <v>253</v>
      </c>
    </row>
    <row r="47" spans="1:15" x14ac:dyDescent="0.25">
      <c r="A47" t="s">
        <v>245</v>
      </c>
      <c r="B47" t="s">
        <v>1390</v>
      </c>
      <c r="C47" t="s">
        <v>865</v>
      </c>
      <c r="D47">
        <v>3379</v>
      </c>
      <c r="E47" t="s">
        <v>249</v>
      </c>
      <c r="F47">
        <f t="shared" ca="1" si="0"/>
        <v>2624</v>
      </c>
      <c r="G47" t="s">
        <v>249</v>
      </c>
      <c r="H47">
        <f t="shared" ca="1" si="1"/>
        <v>2124</v>
      </c>
      <c r="I47" t="s">
        <v>249</v>
      </c>
      <c r="J47">
        <f t="shared" ca="1" si="2"/>
        <v>3</v>
      </c>
      <c r="K47" t="s">
        <v>1388</v>
      </c>
      <c r="L47" s="67" t="s">
        <v>1386</v>
      </c>
      <c r="M47" s="53" t="s">
        <v>1389</v>
      </c>
      <c r="N47">
        <f t="shared" ca="1" si="3"/>
        <v>8042</v>
      </c>
      <c r="O47" t="s">
        <v>253</v>
      </c>
    </row>
    <row r="48" spans="1:15" x14ac:dyDescent="0.25">
      <c r="A48" t="s">
        <v>245</v>
      </c>
      <c r="B48" t="s">
        <v>1390</v>
      </c>
      <c r="C48" t="s">
        <v>865</v>
      </c>
      <c r="D48">
        <v>3380</v>
      </c>
      <c r="E48" t="s">
        <v>249</v>
      </c>
      <c r="F48">
        <f t="shared" ca="1" si="0"/>
        <v>1546</v>
      </c>
      <c r="G48" t="s">
        <v>249</v>
      </c>
      <c r="H48">
        <f t="shared" ca="1" si="1"/>
        <v>1046</v>
      </c>
      <c r="I48" t="s">
        <v>249</v>
      </c>
      <c r="J48">
        <f t="shared" ca="1" si="2"/>
        <v>5</v>
      </c>
      <c r="K48" t="s">
        <v>1388</v>
      </c>
      <c r="L48" s="67" t="s">
        <v>1387</v>
      </c>
      <c r="M48" s="53" t="s">
        <v>1389</v>
      </c>
      <c r="N48">
        <f t="shared" ca="1" si="3"/>
        <v>8075</v>
      </c>
      <c r="O48" t="s">
        <v>253</v>
      </c>
    </row>
    <row r="49" spans="1:15" x14ac:dyDescent="0.25">
      <c r="A49" t="s">
        <v>245</v>
      </c>
      <c r="B49" t="s">
        <v>1390</v>
      </c>
      <c r="C49" t="s">
        <v>865</v>
      </c>
      <c r="D49">
        <v>3381</v>
      </c>
      <c r="E49" t="s">
        <v>249</v>
      </c>
      <c r="F49">
        <f t="shared" ca="1" si="0"/>
        <v>2011</v>
      </c>
      <c r="G49" t="s">
        <v>249</v>
      </c>
      <c r="H49">
        <f t="shared" ca="1" si="1"/>
        <v>1511</v>
      </c>
      <c r="I49" t="s">
        <v>249</v>
      </c>
      <c r="J49">
        <f t="shared" ca="1" si="2"/>
        <v>2</v>
      </c>
      <c r="K49" t="s">
        <v>1388</v>
      </c>
      <c r="L49" t="s">
        <v>1384</v>
      </c>
      <c r="M49" s="53" t="s">
        <v>1389</v>
      </c>
      <c r="N49">
        <f t="shared" ca="1" si="3"/>
        <v>8018</v>
      </c>
      <c r="O49" t="s">
        <v>253</v>
      </c>
    </row>
    <row r="50" spans="1:15" x14ac:dyDescent="0.25">
      <c r="A50" t="s">
        <v>245</v>
      </c>
      <c r="B50" t="s">
        <v>1390</v>
      </c>
      <c r="C50" t="s">
        <v>865</v>
      </c>
      <c r="D50">
        <v>3382</v>
      </c>
      <c r="E50" t="s">
        <v>249</v>
      </c>
      <c r="F50">
        <f t="shared" ca="1" si="0"/>
        <v>2977</v>
      </c>
      <c r="G50" t="s">
        <v>249</v>
      </c>
      <c r="H50">
        <f t="shared" ca="1" si="1"/>
        <v>2477</v>
      </c>
      <c r="I50" t="s">
        <v>249</v>
      </c>
      <c r="J50">
        <f t="shared" ca="1" si="2"/>
        <v>2</v>
      </c>
      <c r="K50" t="s">
        <v>1388</v>
      </c>
      <c r="L50" t="s">
        <v>1385</v>
      </c>
      <c r="M50" s="53" t="s">
        <v>1389</v>
      </c>
      <c r="N50">
        <f t="shared" ca="1" si="3"/>
        <v>8013</v>
      </c>
      <c r="O50" t="s">
        <v>253</v>
      </c>
    </row>
    <row r="51" spans="1:15" x14ac:dyDescent="0.25">
      <c r="A51" t="s">
        <v>245</v>
      </c>
      <c r="B51" t="s">
        <v>1390</v>
      </c>
      <c r="C51" t="s">
        <v>865</v>
      </c>
      <c r="D51">
        <v>3383</v>
      </c>
      <c r="E51" t="s">
        <v>249</v>
      </c>
      <c r="F51">
        <f t="shared" ca="1" si="0"/>
        <v>1787</v>
      </c>
      <c r="G51" t="s">
        <v>249</v>
      </c>
      <c r="H51">
        <f t="shared" ca="1" si="1"/>
        <v>1287</v>
      </c>
      <c r="I51" t="s">
        <v>249</v>
      </c>
      <c r="J51">
        <f t="shared" ca="1" si="2"/>
        <v>4</v>
      </c>
      <c r="K51" t="s">
        <v>1388</v>
      </c>
      <c r="L51" s="67" t="s">
        <v>1386</v>
      </c>
      <c r="M51" s="53" t="s">
        <v>1389</v>
      </c>
      <c r="N51">
        <f t="shared" ca="1" si="3"/>
        <v>8098</v>
      </c>
      <c r="O51" t="s">
        <v>253</v>
      </c>
    </row>
    <row r="52" spans="1:15" x14ac:dyDescent="0.25">
      <c r="A52" t="s">
        <v>245</v>
      </c>
      <c r="B52" t="s">
        <v>1390</v>
      </c>
      <c r="C52" t="s">
        <v>865</v>
      </c>
      <c r="D52">
        <v>3384</v>
      </c>
      <c r="E52" t="s">
        <v>249</v>
      </c>
      <c r="F52">
        <f t="shared" ca="1" si="0"/>
        <v>2458</v>
      </c>
      <c r="G52" t="s">
        <v>249</v>
      </c>
      <c r="H52">
        <f t="shared" ca="1" si="1"/>
        <v>1958</v>
      </c>
      <c r="I52" t="s">
        <v>249</v>
      </c>
      <c r="J52">
        <f t="shared" ca="1" si="2"/>
        <v>5</v>
      </c>
      <c r="K52" t="s">
        <v>1388</v>
      </c>
      <c r="L52" s="67" t="s">
        <v>1387</v>
      </c>
      <c r="M52" s="53" t="s">
        <v>1389</v>
      </c>
      <c r="N52">
        <f t="shared" ca="1" si="3"/>
        <v>8005</v>
      </c>
      <c r="O52" t="s">
        <v>253</v>
      </c>
    </row>
    <row r="53" spans="1:15" x14ac:dyDescent="0.25">
      <c r="A53" t="s">
        <v>245</v>
      </c>
      <c r="B53" t="s">
        <v>1390</v>
      </c>
      <c r="C53" t="s">
        <v>865</v>
      </c>
      <c r="D53">
        <v>3385</v>
      </c>
      <c r="E53" t="s">
        <v>249</v>
      </c>
      <c r="F53">
        <f t="shared" ca="1" si="0"/>
        <v>2938</v>
      </c>
      <c r="G53" t="s">
        <v>249</v>
      </c>
      <c r="H53">
        <f t="shared" ca="1" si="1"/>
        <v>2438</v>
      </c>
      <c r="I53" t="s">
        <v>249</v>
      </c>
      <c r="J53">
        <f t="shared" ca="1" si="2"/>
        <v>2</v>
      </c>
      <c r="K53" t="s">
        <v>1388</v>
      </c>
      <c r="L53" t="s">
        <v>1384</v>
      </c>
      <c r="M53" s="53" t="s">
        <v>1389</v>
      </c>
      <c r="N53">
        <f t="shared" ca="1" si="3"/>
        <v>8046</v>
      </c>
      <c r="O53" t="s">
        <v>253</v>
      </c>
    </row>
    <row r="54" spans="1:15" x14ac:dyDescent="0.25">
      <c r="A54" t="s">
        <v>245</v>
      </c>
      <c r="B54" t="s">
        <v>1390</v>
      </c>
      <c r="C54" t="s">
        <v>865</v>
      </c>
      <c r="D54">
        <v>3386</v>
      </c>
      <c r="E54" t="s">
        <v>249</v>
      </c>
      <c r="F54">
        <f t="shared" ca="1" si="0"/>
        <v>2716</v>
      </c>
      <c r="G54" t="s">
        <v>249</v>
      </c>
      <c r="H54">
        <f t="shared" ca="1" si="1"/>
        <v>2216</v>
      </c>
      <c r="I54" t="s">
        <v>249</v>
      </c>
      <c r="J54">
        <f t="shared" ca="1" si="2"/>
        <v>3</v>
      </c>
      <c r="K54" t="s">
        <v>1388</v>
      </c>
      <c r="L54" t="s">
        <v>1385</v>
      </c>
      <c r="M54" s="53" t="s">
        <v>1389</v>
      </c>
      <c r="N54">
        <f t="shared" ca="1" si="3"/>
        <v>8046</v>
      </c>
      <c r="O54" t="s">
        <v>253</v>
      </c>
    </row>
    <row r="55" spans="1:15" x14ac:dyDescent="0.25">
      <c r="A55" t="s">
        <v>245</v>
      </c>
      <c r="B55" t="s">
        <v>1390</v>
      </c>
      <c r="C55" t="s">
        <v>865</v>
      </c>
      <c r="D55">
        <v>3387</v>
      </c>
      <c r="E55" t="s">
        <v>249</v>
      </c>
      <c r="F55">
        <f t="shared" ca="1" si="0"/>
        <v>1656</v>
      </c>
      <c r="G55" t="s">
        <v>249</v>
      </c>
      <c r="H55">
        <f t="shared" ca="1" si="1"/>
        <v>1156</v>
      </c>
      <c r="I55" t="s">
        <v>249</v>
      </c>
      <c r="J55">
        <f t="shared" ca="1" si="2"/>
        <v>2</v>
      </c>
      <c r="K55" t="s">
        <v>1388</v>
      </c>
      <c r="L55" s="67" t="s">
        <v>1386</v>
      </c>
      <c r="M55" s="53" t="s">
        <v>1389</v>
      </c>
      <c r="N55">
        <f t="shared" ca="1" si="3"/>
        <v>8042</v>
      </c>
      <c r="O55" t="s">
        <v>253</v>
      </c>
    </row>
    <row r="56" spans="1:15" x14ac:dyDescent="0.25">
      <c r="A56" t="s">
        <v>245</v>
      </c>
      <c r="B56" t="s">
        <v>1390</v>
      </c>
      <c r="C56" t="s">
        <v>865</v>
      </c>
      <c r="D56">
        <v>3388</v>
      </c>
      <c r="E56" t="s">
        <v>249</v>
      </c>
      <c r="F56">
        <f t="shared" ca="1" si="0"/>
        <v>2558</v>
      </c>
      <c r="G56" t="s">
        <v>249</v>
      </c>
      <c r="H56">
        <f t="shared" ca="1" si="1"/>
        <v>2058</v>
      </c>
      <c r="I56" t="s">
        <v>249</v>
      </c>
      <c r="J56">
        <f t="shared" ca="1" si="2"/>
        <v>5</v>
      </c>
      <c r="K56" t="s">
        <v>1388</v>
      </c>
      <c r="L56" s="67" t="s">
        <v>1387</v>
      </c>
      <c r="M56" s="53" t="s">
        <v>1389</v>
      </c>
      <c r="N56">
        <f t="shared" ca="1" si="3"/>
        <v>8119</v>
      </c>
      <c r="O56" t="s">
        <v>253</v>
      </c>
    </row>
    <row r="57" spans="1:15" x14ac:dyDescent="0.25">
      <c r="A57" t="s">
        <v>245</v>
      </c>
      <c r="B57" t="s">
        <v>1390</v>
      </c>
      <c r="C57" t="s">
        <v>865</v>
      </c>
      <c r="D57">
        <v>3389</v>
      </c>
      <c r="E57" t="s">
        <v>249</v>
      </c>
      <c r="F57">
        <f t="shared" ca="1" si="0"/>
        <v>1567</v>
      </c>
      <c r="G57" t="s">
        <v>249</v>
      </c>
      <c r="H57">
        <f t="shared" ca="1" si="1"/>
        <v>1067</v>
      </c>
      <c r="I57" t="s">
        <v>249</v>
      </c>
      <c r="J57">
        <f t="shared" ca="1" si="2"/>
        <v>4</v>
      </c>
      <c r="K57" t="s">
        <v>1388</v>
      </c>
      <c r="L57" t="s">
        <v>1384</v>
      </c>
      <c r="M57" s="53" t="s">
        <v>1389</v>
      </c>
      <c r="N57">
        <f t="shared" ca="1" si="3"/>
        <v>8039</v>
      </c>
      <c r="O57" t="s">
        <v>253</v>
      </c>
    </row>
    <row r="58" spans="1:15" x14ac:dyDescent="0.25">
      <c r="A58" t="s">
        <v>245</v>
      </c>
      <c r="B58" t="s">
        <v>1390</v>
      </c>
      <c r="C58" t="s">
        <v>865</v>
      </c>
      <c r="D58">
        <v>3390</v>
      </c>
      <c r="E58" t="s">
        <v>249</v>
      </c>
      <c r="F58">
        <f t="shared" ca="1" si="0"/>
        <v>1780</v>
      </c>
      <c r="G58" t="s">
        <v>249</v>
      </c>
      <c r="H58">
        <f t="shared" ca="1" si="1"/>
        <v>1280</v>
      </c>
      <c r="I58" t="s">
        <v>249</v>
      </c>
      <c r="J58">
        <f t="shared" ca="1" si="2"/>
        <v>2</v>
      </c>
      <c r="K58" t="s">
        <v>1388</v>
      </c>
      <c r="L58" t="s">
        <v>1385</v>
      </c>
      <c r="M58" s="53" t="s">
        <v>1389</v>
      </c>
      <c r="N58">
        <f t="shared" ca="1" si="3"/>
        <v>8109</v>
      </c>
      <c r="O58" t="s">
        <v>253</v>
      </c>
    </row>
    <row r="59" spans="1:15" x14ac:dyDescent="0.25">
      <c r="A59" t="s">
        <v>245</v>
      </c>
      <c r="B59" t="s">
        <v>1390</v>
      </c>
      <c r="C59" t="s">
        <v>865</v>
      </c>
      <c r="D59">
        <v>3391</v>
      </c>
      <c r="E59" t="s">
        <v>249</v>
      </c>
      <c r="F59">
        <f t="shared" ca="1" si="0"/>
        <v>2842</v>
      </c>
      <c r="G59" t="s">
        <v>249</v>
      </c>
      <c r="H59">
        <f t="shared" ca="1" si="1"/>
        <v>2342</v>
      </c>
      <c r="I59" t="s">
        <v>249</v>
      </c>
      <c r="J59">
        <f t="shared" ca="1" si="2"/>
        <v>3</v>
      </c>
      <c r="K59" t="s">
        <v>1388</v>
      </c>
      <c r="L59" s="67" t="s">
        <v>1386</v>
      </c>
      <c r="M59" s="53" t="s">
        <v>1389</v>
      </c>
      <c r="N59">
        <f t="shared" ca="1" si="3"/>
        <v>8036</v>
      </c>
      <c r="O59" t="s">
        <v>253</v>
      </c>
    </row>
    <row r="60" spans="1:15" x14ac:dyDescent="0.25">
      <c r="A60" t="s">
        <v>245</v>
      </c>
      <c r="B60" t="s">
        <v>1390</v>
      </c>
      <c r="C60" t="s">
        <v>865</v>
      </c>
      <c r="D60">
        <v>3392</v>
      </c>
      <c r="E60" t="s">
        <v>249</v>
      </c>
      <c r="F60">
        <f t="shared" ca="1" si="0"/>
        <v>2819</v>
      </c>
      <c r="G60" t="s">
        <v>249</v>
      </c>
      <c r="H60">
        <f t="shared" ca="1" si="1"/>
        <v>2319</v>
      </c>
      <c r="I60" t="s">
        <v>249</v>
      </c>
      <c r="J60">
        <f t="shared" ca="1" si="2"/>
        <v>3</v>
      </c>
      <c r="K60" t="s">
        <v>1388</v>
      </c>
      <c r="L60" s="67" t="s">
        <v>1387</v>
      </c>
      <c r="M60" s="53" t="s">
        <v>1389</v>
      </c>
      <c r="N60">
        <f t="shared" ca="1" si="3"/>
        <v>8023</v>
      </c>
      <c r="O60" t="s">
        <v>253</v>
      </c>
    </row>
    <row r="61" spans="1:15" x14ac:dyDescent="0.25">
      <c r="A61" t="s">
        <v>245</v>
      </c>
      <c r="B61" t="s">
        <v>1390</v>
      </c>
      <c r="C61" t="s">
        <v>865</v>
      </c>
      <c r="D61">
        <v>3393</v>
      </c>
      <c r="E61" t="s">
        <v>249</v>
      </c>
      <c r="F61">
        <f t="shared" ca="1" si="0"/>
        <v>1513</v>
      </c>
      <c r="G61" t="s">
        <v>249</v>
      </c>
      <c r="H61">
        <f t="shared" ca="1" si="1"/>
        <v>1013</v>
      </c>
      <c r="I61" t="s">
        <v>249</v>
      </c>
      <c r="J61">
        <f t="shared" ca="1" si="2"/>
        <v>4</v>
      </c>
      <c r="K61" t="s">
        <v>1388</v>
      </c>
      <c r="L61" t="s">
        <v>1384</v>
      </c>
      <c r="M61" s="53" t="s">
        <v>1389</v>
      </c>
      <c r="N61">
        <f t="shared" ca="1" si="3"/>
        <v>8068</v>
      </c>
      <c r="O61" t="s">
        <v>253</v>
      </c>
    </row>
    <row r="62" spans="1:15" x14ac:dyDescent="0.25">
      <c r="A62" t="s">
        <v>245</v>
      </c>
      <c r="B62" t="s">
        <v>1390</v>
      </c>
      <c r="C62" t="s">
        <v>865</v>
      </c>
      <c r="D62">
        <v>3394</v>
      </c>
      <c r="E62" t="s">
        <v>249</v>
      </c>
      <c r="F62">
        <f t="shared" ca="1" si="0"/>
        <v>2884</v>
      </c>
      <c r="G62" t="s">
        <v>249</v>
      </c>
      <c r="H62">
        <f t="shared" ca="1" si="1"/>
        <v>2384</v>
      </c>
      <c r="I62" t="s">
        <v>249</v>
      </c>
      <c r="J62">
        <f t="shared" ca="1" si="2"/>
        <v>4</v>
      </c>
      <c r="K62" t="s">
        <v>1388</v>
      </c>
      <c r="L62" t="s">
        <v>1385</v>
      </c>
      <c r="M62" s="53" t="s">
        <v>1389</v>
      </c>
      <c r="N62">
        <f t="shared" ca="1" si="3"/>
        <v>8144</v>
      </c>
      <c r="O62" t="s">
        <v>253</v>
      </c>
    </row>
    <row r="63" spans="1:15" x14ac:dyDescent="0.25">
      <c r="A63" t="s">
        <v>245</v>
      </c>
      <c r="B63" t="s">
        <v>1390</v>
      </c>
      <c r="C63" t="s">
        <v>865</v>
      </c>
      <c r="D63">
        <v>3395</v>
      </c>
      <c r="E63" t="s">
        <v>249</v>
      </c>
      <c r="F63">
        <f t="shared" ca="1" si="0"/>
        <v>1717</v>
      </c>
      <c r="G63" t="s">
        <v>249</v>
      </c>
      <c r="H63">
        <f t="shared" ca="1" si="1"/>
        <v>1217</v>
      </c>
      <c r="I63" t="s">
        <v>249</v>
      </c>
      <c r="J63">
        <f t="shared" ca="1" si="2"/>
        <v>3</v>
      </c>
      <c r="K63" t="s">
        <v>1388</v>
      </c>
      <c r="L63" s="67" t="s">
        <v>1386</v>
      </c>
      <c r="M63" s="53" t="s">
        <v>1389</v>
      </c>
      <c r="N63">
        <f t="shared" ca="1" si="3"/>
        <v>8093</v>
      </c>
      <c r="O63" t="s">
        <v>253</v>
      </c>
    </row>
    <row r="64" spans="1:15" x14ac:dyDescent="0.25">
      <c r="A64" t="s">
        <v>245</v>
      </c>
      <c r="B64" t="s">
        <v>1390</v>
      </c>
      <c r="C64" t="s">
        <v>865</v>
      </c>
      <c r="D64">
        <v>3396</v>
      </c>
      <c r="E64" t="s">
        <v>249</v>
      </c>
      <c r="F64">
        <f t="shared" ca="1" si="0"/>
        <v>2126</v>
      </c>
      <c r="G64" t="s">
        <v>249</v>
      </c>
      <c r="H64">
        <f t="shared" ca="1" si="1"/>
        <v>1626</v>
      </c>
      <c r="I64" t="s">
        <v>249</v>
      </c>
      <c r="J64">
        <f t="shared" ca="1" si="2"/>
        <v>3</v>
      </c>
      <c r="K64" t="s">
        <v>1388</v>
      </c>
      <c r="L64" s="67" t="s">
        <v>1387</v>
      </c>
      <c r="M64" s="53" t="s">
        <v>1389</v>
      </c>
      <c r="N64">
        <f t="shared" ca="1" si="3"/>
        <v>8021</v>
      </c>
      <c r="O64" t="s">
        <v>253</v>
      </c>
    </row>
    <row r="65" spans="1:15" x14ac:dyDescent="0.25">
      <c r="A65" t="s">
        <v>245</v>
      </c>
      <c r="B65" t="s">
        <v>1390</v>
      </c>
      <c r="C65" t="s">
        <v>865</v>
      </c>
      <c r="D65">
        <v>3397</v>
      </c>
      <c r="E65" t="s">
        <v>249</v>
      </c>
      <c r="F65">
        <f t="shared" ca="1" si="0"/>
        <v>2099</v>
      </c>
      <c r="G65" t="s">
        <v>249</v>
      </c>
      <c r="H65">
        <f t="shared" ca="1" si="1"/>
        <v>1599</v>
      </c>
      <c r="I65" t="s">
        <v>249</v>
      </c>
      <c r="J65">
        <f t="shared" ca="1" si="2"/>
        <v>2</v>
      </c>
      <c r="K65" t="s">
        <v>1388</v>
      </c>
      <c r="L65" t="s">
        <v>1384</v>
      </c>
      <c r="M65" s="53" t="s">
        <v>1389</v>
      </c>
      <c r="N65">
        <f t="shared" ca="1" si="3"/>
        <v>8100</v>
      </c>
      <c r="O65" t="s">
        <v>253</v>
      </c>
    </row>
    <row r="66" spans="1:15" x14ac:dyDescent="0.25">
      <c r="A66" t="s">
        <v>245</v>
      </c>
      <c r="B66" t="s">
        <v>1390</v>
      </c>
      <c r="C66" t="s">
        <v>865</v>
      </c>
      <c r="D66">
        <v>3398</v>
      </c>
      <c r="E66" t="s">
        <v>249</v>
      </c>
      <c r="F66">
        <f t="shared" ref="F66:F129" ca="1" si="4">RANDBETWEEN(1400,3000)</f>
        <v>2334</v>
      </c>
      <c r="G66" t="s">
        <v>249</v>
      </c>
      <c r="H66">
        <f t="shared" ref="H66:H129" ca="1" si="5">F66-500</f>
        <v>1834</v>
      </c>
      <c r="I66" t="s">
        <v>249</v>
      </c>
      <c r="J66">
        <f t="shared" ref="J66:J129" ca="1" si="6">RANDBETWEEN(2,5)</f>
        <v>5</v>
      </c>
      <c r="K66" t="s">
        <v>1388</v>
      </c>
      <c r="L66" t="s">
        <v>1385</v>
      </c>
      <c r="M66" s="53" t="s">
        <v>1389</v>
      </c>
      <c r="N66">
        <f t="shared" ref="N66:N129" ca="1" si="7">RANDBETWEEN(8000,8150)</f>
        <v>8030</v>
      </c>
      <c r="O66" t="s">
        <v>253</v>
      </c>
    </row>
    <row r="67" spans="1:15" x14ac:dyDescent="0.25">
      <c r="A67" t="s">
        <v>245</v>
      </c>
      <c r="B67" t="s">
        <v>1390</v>
      </c>
      <c r="C67" t="s">
        <v>865</v>
      </c>
      <c r="D67">
        <v>3399</v>
      </c>
      <c r="E67" t="s">
        <v>249</v>
      </c>
      <c r="F67">
        <f t="shared" ca="1" si="4"/>
        <v>2544</v>
      </c>
      <c r="G67" t="s">
        <v>249</v>
      </c>
      <c r="H67">
        <f t="shared" ca="1" si="5"/>
        <v>2044</v>
      </c>
      <c r="I67" t="s">
        <v>249</v>
      </c>
      <c r="J67">
        <f t="shared" ca="1" si="6"/>
        <v>4</v>
      </c>
      <c r="K67" t="s">
        <v>1388</v>
      </c>
      <c r="L67" s="67" t="s">
        <v>1386</v>
      </c>
      <c r="M67" s="53" t="s">
        <v>1389</v>
      </c>
      <c r="N67">
        <f t="shared" ca="1" si="7"/>
        <v>8059</v>
      </c>
      <c r="O67" t="s">
        <v>253</v>
      </c>
    </row>
    <row r="68" spans="1:15" x14ac:dyDescent="0.25">
      <c r="A68" t="s">
        <v>245</v>
      </c>
      <c r="B68" t="s">
        <v>1390</v>
      </c>
      <c r="C68" t="s">
        <v>865</v>
      </c>
      <c r="D68">
        <v>3400</v>
      </c>
      <c r="E68" t="s">
        <v>249</v>
      </c>
      <c r="F68">
        <f t="shared" ca="1" si="4"/>
        <v>2515</v>
      </c>
      <c r="G68" t="s">
        <v>249</v>
      </c>
      <c r="H68">
        <f t="shared" ca="1" si="5"/>
        <v>2015</v>
      </c>
      <c r="I68" t="s">
        <v>249</v>
      </c>
      <c r="J68">
        <f t="shared" ca="1" si="6"/>
        <v>3</v>
      </c>
      <c r="K68" t="s">
        <v>1388</v>
      </c>
      <c r="L68" s="67" t="s">
        <v>1387</v>
      </c>
      <c r="M68" s="53" t="s">
        <v>1389</v>
      </c>
      <c r="N68">
        <f t="shared" ca="1" si="7"/>
        <v>8052</v>
      </c>
      <c r="O68" t="s">
        <v>253</v>
      </c>
    </row>
    <row r="69" spans="1:15" x14ac:dyDescent="0.25">
      <c r="A69" t="s">
        <v>245</v>
      </c>
      <c r="B69" t="s">
        <v>1390</v>
      </c>
      <c r="C69" t="s">
        <v>865</v>
      </c>
      <c r="D69">
        <v>3401</v>
      </c>
      <c r="E69" t="s">
        <v>249</v>
      </c>
      <c r="F69">
        <f t="shared" ca="1" si="4"/>
        <v>2015</v>
      </c>
      <c r="G69" t="s">
        <v>249</v>
      </c>
      <c r="H69">
        <f t="shared" ca="1" si="5"/>
        <v>1515</v>
      </c>
      <c r="I69" t="s">
        <v>249</v>
      </c>
      <c r="J69">
        <f t="shared" ca="1" si="6"/>
        <v>5</v>
      </c>
      <c r="K69" t="s">
        <v>1388</v>
      </c>
      <c r="L69" t="s">
        <v>1384</v>
      </c>
      <c r="M69" s="53" t="s">
        <v>1389</v>
      </c>
      <c r="N69">
        <f t="shared" ca="1" si="7"/>
        <v>8086</v>
      </c>
      <c r="O69" t="s">
        <v>253</v>
      </c>
    </row>
    <row r="70" spans="1:15" x14ac:dyDescent="0.25">
      <c r="A70" t="s">
        <v>245</v>
      </c>
      <c r="B70" t="s">
        <v>1390</v>
      </c>
      <c r="C70" t="s">
        <v>865</v>
      </c>
      <c r="D70">
        <v>3402</v>
      </c>
      <c r="E70" t="s">
        <v>249</v>
      </c>
      <c r="F70">
        <f t="shared" ca="1" si="4"/>
        <v>1986</v>
      </c>
      <c r="G70" t="s">
        <v>249</v>
      </c>
      <c r="H70">
        <f t="shared" ca="1" si="5"/>
        <v>1486</v>
      </c>
      <c r="I70" t="s">
        <v>249</v>
      </c>
      <c r="J70">
        <f t="shared" ca="1" si="6"/>
        <v>5</v>
      </c>
      <c r="K70" t="s">
        <v>1388</v>
      </c>
      <c r="L70" t="s">
        <v>1385</v>
      </c>
      <c r="M70" s="53" t="s">
        <v>1389</v>
      </c>
      <c r="N70">
        <f t="shared" ca="1" si="7"/>
        <v>8147</v>
      </c>
      <c r="O70" t="s">
        <v>253</v>
      </c>
    </row>
    <row r="71" spans="1:15" x14ac:dyDescent="0.25">
      <c r="A71" t="s">
        <v>245</v>
      </c>
      <c r="B71" t="s">
        <v>1390</v>
      </c>
      <c r="C71" t="s">
        <v>865</v>
      </c>
      <c r="D71">
        <v>3403</v>
      </c>
      <c r="E71" t="s">
        <v>249</v>
      </c>
      <c r="F71">
        <f t="shared" ca="1" si="4"/>
        <v>1663</v>
      </c>
      <c r="G71" t="s">
        <v>249</v>
      </c>
      <c r="H71">
        <f t="shared" ca="1" si="5"/>
        <v>1163</v>
      </c>
      <c r="I71" t="s">
        <v>249</v>
      </c>
      <c r="J71">
        <f t="shared" ca="1" si="6"/>
        <v>2</v>
      </c>
      <c r="K71" t="s">
        <v>1388</v>
      </c>
      <c r="L71" s="67" t="s">
        <v>1386</v>
      </c>
      <c r="M71" s="53" t="s">
        <v>1389</v>
      </c>
      <c r="N71">
        <f t="shared" ca="1" si="7"/>
        <v>8113</v>
      </c>
      <c r="O71" t="s">
        <v>253</v>
      </c>
    </row>
    <row r="72" spans="1:15" x14ac:dyDescent="0.25">
      <c r="A72" t="s">
        <v>245</v>
      </c>
      <c r="B72" t="s">
        <v>1390</v>
      </c>
      <c r="C72" t="s">
        <v>865</v>
      </c>
      <c r="D72">
        <v>3404</v>
      </c>
      <c r="E72" t="s">
        <v>249</v>
      </c>
      <c r="F72">
        <f t="shared" ca="1" si="4"/>
        <v>1743</v>
      </c>
      <c r="G72" t="s">
        <v>249</v>
      </c>
      <c r="H72">
        <f t="shared" ca="1" si="5"/>
        <v>1243</v>
      </c>
      <c r="I72" t="s">
        <v>249</v>
      </c>
      <c r="J72">
        <f t="shared" ca="1" si="6"/>
        <v>3</v>
      </c>
      <c r="K72" t="s">
        <v>1388</v>
      </c>
      <c r="L72" s="67" t="s">
        <v>1387</v>
      </c>
      <c r="M72" s="53" t="s">
        <v>1389</v>
      </c>
      <c r="N72">
        <f t="shared" ca="1" si="7"/>
        <v>8149</v>
      </c>
      <c r="O72" t="s">
        <v>253</v>
      </c>
    </row>
    <row r="73" spans="1:15" x14ac:dyDescent="0.25">
      <c r="A73" t="s">
        <v>245</v>
      </c>
      <c r="B73" t="s">
        <v>1390</v>
      </c>
      <c r="C73" t="s">
        <v>865</v>
      </c>
      <c r="D73">
        <v>3405</v>
      </c>
      <c r="E73" t="s">
        <v>249</v>
      </c>
      <c r="F73">
        <f t="shared" ca="1" si="4"/>
        <v>2270</v>
      </c>
      <c r="G73" t="s">
        <v>249</v>
      </c>
      <c r="H73">
        <f t="shared" ca="1" si="5"/>
        <v>1770</v>
      </c>
      <c r="I73" t="s">
        <v>249</v>
      </c>
      <c r="J73">
        <f t="shared" ca="1" si="6"/>
        <v>2</v>
      </c>
      <c r="K73" t="s">
        <v>1388</v>
      </c>
      <c r="L73" t="s">
        <v>1384</v>
      </c>
      <c r="M73" s="53" t="s">
        <v>1389</v>
      </c>
      <c r="N73">
        <f t="shared" ca="1" si="7"/>
        <v>8104</v>
      </c>
      <c r="O73" t="s">
        <v>253</v>
      </c>
    </row>
    <row r="74" spans="1:15" x14ac:dyDescent="0.25">
      <c r="A74" t="s">
        <v>245</v>
      </c>
      <c r="B74" t="s">
        <v>1390</v>
      </c>
      <c r="C74" t="s">
        <v>865</v>
      </c>
      <c r="D74">
        <v>3406</v>
      </c>
      <c r="E74" t="s">
        <v>249</v>
      </c>
      <c r="F74">
        <f t="shared" ca="1" si="4"/>
        <v>2241</v>
      </c>
      <c r="G74" t="s">
        <v>249</v>
      </c>
      <c r="H74">
        <f t="shared" ca="1" si="5"/>
        <v>1741</v>
      </c>
      <c r="I74" t="s">
        <v>249</v>
      </c>
      <c r="J74">
        <f t="shared" ca="1" si="6"/>
        <v>4</v>
      </c>
      <c r="K74" t="s">
        <v>1388</v>
      </c>
      <c r="L74" t="s">
        <v>1385</v>
      </c>
      <c r="M74" s="53" t="s">
        <v>1389</v>
      </c>
      <c r="N74">
        <f t="shared" ca="1" si="7"/>
        <v>8072</v>
      </c>
      <c r="O74" t="s">
        <v>253</v>
      </c>
    </row>
    <row r="75" spans="1:15" x14ac:dyDescent="0.25">
      <c r="A75" t="s">
        <v>245</v>
      </c>
      <c r="B75" t="s">
        <v>1390</v>
      </c>
      <c r="C75" t="s">
        <v>865</v>
      </c>
      <c r="D75">
        <v>3407</v>
      </c>
      <c r="E75" t="s">
        <v>249</v>
      </c>
      <c r="F75">
        <f t="shared" ca="1" si="4"/>
        <v>2889</v>
      </c>
      <c r="G75" t="s">
        <v>249</v>
      </c>
      <c r="H75">
        <f t="shared" ca="1" si="5"/>
        <v>2389</v>
      </c>
      <c r="I75" t="s">
        <v>249</v>
      </c>
      <c r="J75">
        <f t="shared" ca="1" si="6"/>
        <v>3</v>
      </c>
      <c r="K75" t="s">
        <v>1388</v>
      </c>
      <c r="L75" s="67" t="s">
        <v>1386</v>
      </c>
      <c r="M75" s="53" t="s">
        <v>1389</v>
      </c>
      <c r="N75">
        <f t="shared" ca="1" si="7"/>
        <v>8078</v>
      </c>
      <c r="O75" t="s">
        <v>253</v>
      </c>
    </row>
    <row r="76" spans="1:15" x14ac:dyDescent="0.25">
      <c r="A76" t="s">
        <v>245</v>
      </c>
      <c r="B76" t="s">
        <v>1390</v>
      </c>
      <c r="C76" t="s">
        <v>865</v>
      </c>
      <c r="D76">
        <v>3408</v>
      </c>
      <c r="E76" t="s">
        <v>249</v>
      </c>
      <c r="F76">
        <f t="shared" ca="1" si="4"/>
        <v>2902</v>
      </c>
      <c r="G76" t="s">
        <v>249</v>
      </c>
      <c r="H76">
        <f t="shared" ca="1" si="5"/>
        <v>2402</v>
      </c>
      <c r="I76" t="s">
        <v>249</v>
      </c>
      <c r="J76">
        <f t="shared" ca="1" si="6"/>
        <v>2</v>
      </c>
      <c r="K76" t="s">
        <v>1388</v>
      </c>
      <c r="L76" s="67" t="s">
        <v>1387</v>
      </c>
      <c r="M76" s="53" t="s">
        <v>1389</v>
      </c>
      <c r="N76">
        <f t="shared" ca="1" si="7"/>
        <v>8088</v>
      </c>
      <c r="O76" t="s">
        <v>253</v>
      </c>
    </row>
    <row r="77" spans="1:15" x14ac:dyDescent="0.25">
      <c r="A77" t="s">
        <v>245</v>
      </c>
      <c r="B77" t="s">
        <v>1390</v>
      </c>
      <c r="C77" t="s">
        <v>865</v>
      </c>
      <c r="D77">
        <v>3409</v>
      </c>
      <c r="E77" t="s">
        <v>249</v>
      </c>
      <c r="F77">
        <f t="shared" ca="1" si="4"/>
        <v>2973</v>
      </c>
      <c r="G77" t="s">
        <v>249</v>
      </c>
      <c r="H77">
        <f t="shared" ca="1" si="5"/>
        <v>2473</v>
      </c>
      <c r="I77" t="s">
        <v>249</v>
      </c>
      <c r="J77">
        <f t="shared" ca="1" si="6"/>
        <v>4</v>
      </c>
      <c r="K77" t="s">
        <v>1388</v>
      </c>
      <c r="L77" t="s">
        <v>1384</v>
      </c>
      <c r="M77" s="53" t="s">
        <v>1389</v>
      </c>
      <c r="N77">
        <f t="shared" ca="1" si="7"/>
        <v>8042</v>
      </c>
      <c r="O77" t="s">
        <v>253</v>
      </c>
    </row>
    <row r="78" spans="1:15" x14ac:dyDescent="0.25">
      <c r="A78" t="s">
        <v>245</v>
      </c>
      <c r="B78" t="s">
        <v>1390</v>
      </c>
      <c r="C78" t="s">
        <v>865</v>
      </c>
      <c r="D78">
        <v>3410</v>
      </c>
      <c r="E78" t="s">
        <v>249</v>
      </c>
      <c r="F78">
        <f t="shared" ca="1" si="4"/>
        <v>1829</v>
      </c>
      <c r="G78" t="s">
        <v>249</v>
      </c>
      <c r="H78">
        <f t="shared" ca="1" si="5"/>
        <v>1329</v>
      </c>
      <c r="I78" t="s">
        <v>249</v>
      </c>
      <c r="J78">
        <f t="shared" ca="1" si="6"/>
        <v>2</v>
      </c>
      <c r="K78" t="s">
        <v>1388</v>
      </c>
      <c r="L78" t="s">
        <v>1385</v>
      </c>
      <c r="M78" s="53" t="s">
        <v>1389</v>
      </c>
      <c r="N78">
        <f t="shared" ca="1" si="7"/>
        <v>8107</v>
      </c>
      <c r="O78" t="s">
        <v>253</v>
      </c>
    </row>
    <row r="79" spans="1:15" x14ac:dyDescent="0.25">
      <c r="A79" t="s">
        <v>245</v>
      </c>
      <c r="B79" t="s">
        <v>1390</v>
      </c>
      <c r="C79" t="s">
        <v>865</v>
      </c>
      <c r="D79">
        <v>3411</v>
      </c>
      <c r="E79" t="s">
        <v>249</v>
      </c>
      <c r="F79">
        <f t="shared" ca="1" si="4"/>
        <v>2821</v>
      </c>
      <c r="G79" t="s">
        <v>249</v>
      </c>
      <c r="H79">
        <f t="shared" ca="1" si="5"/>
        <v>2321</v>
      </c>
      <c r="I79" t="s">
        <v>249</v>
      </c>
      <c r="J79">
        <f t="shared" ca="1" si="6"/>
        <v>4</v>
      </c>
      <c r="K79" t="s">
        <v>1388</v>
      </c>
      <c r="L79" s="67" t="s">
        <v>1386</v>
      </c>
      <c r="M79" s="53" t="s">
        <v>1389</v>
      </c>
      <c r="N79">
        <f t="shared" ca="1" si="7"/>
        <v>8120</v>
      </c>
      <c r="O79" t="s">
        <v>253</v>
      </c>
    </row>
    <row r="80" spans="1:15" x14ac:dyDescent="0.25">
      <c r="A80" t="s">
        <v>245</v>
      </c>
      <c r="B80" t="s">
        <v>1390</v>
      </c>
      <c r="C80" t="s">
        <v>865</v>
      </c>
      <c r="D80">
        <v>3412</v>
      </c>
      <c r="E80" t="s">
        <v>249</v>
      </c>
      <c r="F80">
        <f t="shared" ca="1" si="4"/>
        <v>2016</v>
      </c>
      <c r="G80" t="s">
        <v>249</v>
      </c>
      <c r="H80">
        <f t="shared" ca="1" si="5"/>
        <v>1516</v>
      </c>
      <c r="I80" t="s">
        <v>249</v>
      </c>
      <c r="J80">
        <f t="shared" ca="1" si="6"/>
        <v>3</v>
      </c>
      <c r="K80" t="s">
        <v>1388</v>
      </c>
      <c r="L80" s="67" t="s">
        <v>1387</v>
      </c>
      <c r="M80" s="53" t="s">
        <v>1389</v>
      </c>
      <c r="N80">
        <f t="shared" ca="1" si="7"/>
        <v>8099</v>
      </c>
      <c r="O80" t="s">
        <v>253</v>
      </c>
    </row>
    <row r="81" spans="1:15" x14ac:dyDescent="0.25">
      <c r="A81" t="s">
        <v>245</v>
      </c>
      <c r="B81" t="s">
        <v>1390</v>
      </c>
      <c r="C81" t="s">
        <v>865</v>
      </c>
      <c r="D81">
        <v>3413</v>
      </c>
      <c r="E81" t="s">
        <v>249</v>
      </c>
      <c r="F81">
        <f t="shared" ca="1" si="4"/>
        <v>2273</v>
      </c>
      <c r="G81" t="s">
        <v>249</v>
      </c>
      <c r="H81">
        <f t="shared" ca="1" si="5"/>
        <v>1773</v>
      </c>
      <c r="I81" t="s">
        <v>249</v>
      </c>
      <c r="J81">
        <f t="shared" ca="1" si="6"/>
        <v>4</v>
      </c>
      <c r="K81" t="s">
        <v>1388</v>
      </c>
      <c r="L81" t="s">
        <v>1384</v>
      </c>
      <c r="M81" s="53" t="s">
        <v>1389</v>
      </c>
      <c r="N81">
        <f t="shared" ca="1" si="7"/>
        <v>8091</v>
      </c>
      <c r="O81" t="s">
        <v>253</v>
      </c>
    </row>
    <row r="82" spans="1:15" x14ac:dyDescent="0.25">
      <c r="A82" t="s">
        <v>245</v>
      </c>
      <c r="B82" t="s">
        <v>1390</v>
      </c>
      <c r="C82" t="s">
        <v>865</v>
      </c>
      <c r="D82">
        <v>3414</v>
      </c>
      <c r="E82" t="s">
        <v>249</v>
      </c>
      <c r="F82">
        <f t="shared" ca="1" si="4"/>
        <v>1913</v>
      </c>
      <c r="G82" t="s">
        <v>249</v>
      </c>
      <c r="H82">
        <f t="shared" ca="1" si="5"/>
        <v>1413</v>
      </c>
      <c r="I82" t="s">
        <v>249</v>
      </c>
      <c r="J82">
        <f t="shared" ca="1" si="6"/>
        <v>5</v>
      </c>
      <c r="K82" t="s">
        <v>1388</v>
      </c>
      <c r="L82" t="s">
        <v>1385</v>
      </c>
      <c r="M82" s="53" t="s">
        <v>1389</v>
      </c>
      <c r="N82">
        <f t="shared" ca="1" si="7"/>
        <v>8065</v>
      </c>
      <c r="O82" t="s">
        <v>253</v>
      </c>
    </row>
    <row r="83" spans="1:15" x14ac:dyDescent="0.25">
      <c r="A83" t="s">
        <v>245</v>
      </c>
      <c r="B83" t="s">
        <v>1390</v>
      </c>
      <c r="C83" t="s">
        <v>865</v>
      </c>
      <c r="D83">
        <v>3415</v>
      </c>
      <c r="E83" t="s">
        <v>249</v>
      </c>
      <c r="F83">
        <f t="shared" ca="1" si="4"/>
        <v>2894</v>
      </c>
      <c r="G83" t="s">
        <v>249</v>
      </c>
      <c r="H83">
        <f t="shared" ca="1" si="5"/>
        <v>2394</v>
      </c>
      <c r="I83" t="s">
        <v>249</v>
      </c>
      <c r="J83">
        <f t="shared" ca="1" si="6"/>
        <v>2</v>
      </c>
      <c r="K83" t="s">
        <v>1388</v>
      </c>
      <c r="L83" s="67" t="s">
        <v>1386</v>
      </c>
      <c r="M83" s="53" t="s">
        <v>1389</v>
      </c>
      <c r="N83">
        <f t="shared" ca="1" si="7"/>
        <v>8047</v>
      </c>
      <c r="O83" t="s">
        <v>253</v>
      </c>
    </row>
    <row r="84" spans="1:15" x14ac:dyDescent="0.25">
      <c r="A84" t="s">
        <v>245</v>
      </c>
      <c r="B84" t="s">
        <v>1390</v>
      </c>
      <c r="C84" t="s">
        <v>865</v>
      </c>
      <c r="D84">
        <v>3416</v>
      </c>
      <c r="E84" t="s">
        <v>249</v>
      </c>
      <c r="F84">
        <f t="shared" ca="1" si="4"/>
        <v>2770</v>
      </c>
      <c r="G84" t="s">
        <v>249</v>
      </c>
      <c r="H84">
        <f t="shared" ca="1" si="5"/>
        <v>2270</v>
      </c>
      <c r="I84" t="s">
        <v>249</v>
      </c>
      <c r="J84">
        <f t="shared" ca="1" si="6"/>
        <v>2</v>
      </c>
      <c r="K84" t="s">
        <v>1388</v>
      </c>
      <c r="L84" s="67" t="s">
        <v>1387</v>
      </c>
      <c r="M84" s="53" t="s">
        <v>1389</v>
      </c>
      <c r="N84">
        <f t="shared" ca="1" si="7"/>
        <v>8137</v>
      </c>
      <c r="O84" t="s">
        <v>253</v>
      </c>
    </row>
    <row r="85" spans="1:15" x14ac:dyDescent="0.25">
      <c r="A85" t="s">
        <v>245</v>
      </c>
      <c r="B85" t="s">
        <v>1390</v>
      </c>
      <c r="C85" t="s">
        <v>865</v>
      </c>
      <c r="D85">
        <v>3417</v>
      </c>
      <c r="E85" t="s">
        <v>249</v>
      </c>
      <c r="F85">
        <f t="shared" ca="1" si="4"/>
        <v>2040</v>
      </c>
      <c r="G85" t="s">
        <v>249</v>
      </c>
      <c r="H85">
        <f t="shared" ca="1" si="5"/>
        <v>1540</v>
      </c>
      <c r="I85" t="s">
        <v>249</v>
      </c>
      <c r="J85">
        <f t="shared" ca="1" si="6"/>
        <v>5</v>
      </c>
      <c r="K85" t="s">
        <v>1388</v>
      </c>
      <c r="L85" t="s">
        <v>1384</v>
      </c>
      <c r="M85" s="53" t="s">
        <v>1389</v>
      </c>
      <c r="N85">
        <f t="shared" ca="1" si="7"/>
        <v>8143</v>
      </c>
      <c r="O85" t="s">
        <v>253</v>
      </c>
    </row>
    <row r="86" spans="1:15" x14ac:dyDescent="0.25">
      <c r="A86" t="s">
        <v>245</v>
      </c>
      <c r="B86" t="s">
        <v>1390</v>
      </c>
      <c r="C86" t="s">
        <v>865</v>
      </c>
      <c r="D86">
        <v>3418</v>
      </c>
      <c r="E86" t="s">
        <v>249</v>
      </c>
      <c r="F86">
        <f t="shared" ca="1" si="4"/>
        <v>2459</v>
      </c>
      <c r="G86" t="s">
        <v>249</v>
      </c>
      <c r="H86">
        <f t="shared" ca="1" si="5"/>
        <v>1959</v>
      </c>
      <c r="I86" t="s">
        <v>249</v>
      </c>
      <c r="J86">
        <f t="shared" ca="1" si="6"/>
        <v>2</v>
      </c>
      <c r="K86" t="s">
        <v>1388</v>
      </c>
      <c r="L86" t="s">
        <v>1385</v>
      </c>
      <c r="M86" s="53" t="s">
        <v>1389</v>
      </c>
      <c r="N86">
        <f t="shared" ca="1" si="7"/>
        <v>8011</v>
      </c>
      <c r="O86" t="s">
        <v>253</v>
      </c>
    </row>
    <row r="87" spans="1:15" x14ac:dyDescent="0.25">
      <c r="A87" t="s">
        <v>245</v>
      </c>
      <c r="B87" t="s">
        <v>1390</v>
      </c>
      <c r="C87" t="s">
        <v>865</v>
      </c>
      <c r="D87">
        <v>3419</v>
      </c>
      <c r="E87" t="s">
        <v>249</v>
      </c>
      <c r="F87">
        <f t="shared" ca="1" si="4"/>
        <v>2293</v>
      </c>
      <c r="G87" t="s">
        <v>249</v>
      </c>
      <c r="H87">
        <f t="shared" ca="1" si="5"/>
        <v>1793</v>
      </c>
      <c r="I87" t="s">
        <v>249</v>
      </c>
      <c r="J87">
        <f t="shared" ca="1" si="6"/>
        <v>4</v>
      </c>
      <c r="K87" t="s">
        <v>1388</v>
      </c>
      <c r="L87" s="67" t="s">
        <v>1386</v>
      </c>
      <c r="M87" s="53" t="s">
        <v>1389</v>
      </c>
      <c r="N87">
        <f t="shared" ca="1" si="7"/>
        <v>8069</v>
      </c>
      <c r="O87" t="s">
        <v>253</v>
      </c>
    </row>
    <row r="88" spans="1:15" x14ac:dyDescent="0.25">
      <c r="A88" t="s">
        <v>245</v>
      </c>
      <c r="B88" t="s">
        <v>1390</v>
      </c>
      <c r="C88" t="s">
        <v>865</v>
      </c>
      <c r="D88">
        <v>3420</v>
      </c>
      <c r="E88" t="s">
        <v>249</v>
      </c>
      <c r="F88">
        <f t="shared" ca="1" si="4"/>
        <v>1626</v>
      </c>
      <c r="G88" t="s">
        <v>249</v>
      </c>
      <c r="H88">
        <f t="shared" ca="1" si="5"/>
        <v>1126</v>
      </c>
      <c r="I88" t="s">
        <v>249</v>
      </c>
      <c r="J88">
        <f t="shared" ca="1" si="6"/>
        <v>4</v>
      </c>
      <c r="K88" t="s">
        <v>1388</v>
      </c>
      <c r="L88" s="67" t="s">
        <v>1387</v>
      </c>
      <c r="M88" s="53" t="s">
        <v>1389</v>
      </c>
      <c r="N88">
        <f t="shared" ca="1" si="7"/>
        <v>8040</v>
      </c>
      <c r="O88" t="s">
        <v>253</v>
      </c>
    </row>
    <row r="89" spans="1:15" x14ac:dyDescent="0.25">
      <c r="A89" t="s">
        <v>245</v>
      </c>
      <c r="B89" t="s">
        <v>1390</v>
      </c>
      <c r="C89" t="s">
        <v>865</v>
      </c>
      <c r="D89">
        <v>3421</v>
      </c>
      <c r="E89" t="s">
        <v>249</v>
      </c>
      <c r="F89">
        <f t="shared" ca="1" si="4"/>
        <v>2946</v>
      </c>
      <c r="G89" t="s">
        <v>249</v>
      </c>
      <c r="H89">
        <f t="shared" ca="1" si="5"/>
        <v>2446</v>
      </c>
      <c r="I89" t="s">
        <v>249</v>
      </c>
      <c r="J89">
        <f t="shared" ca="1" si="6"/>
        <v>4</v>
      </c>
      <c r="K89" t="s">
        <v>1388</v>
      </c>
      <c r="L89" t="s">
        <v>1384</v>
      </c>
      <c r="M89" s="53" t="s">
        <v>1389</v>
      </c>
      <c r="N89">
        <f t="shared" ca="1" si="7"/>
        <v>8012</v>
      </c>
      <c r="O89" t="s">
        <v>253</v>
      </c>
    </row>
    <row r="90" spans="1:15" x14ac:dyDescent="0.25">
      <c r="A90" t="s">
        <v>245</v>
      </c>
      <c r="B90" t="s">
        <v>1390</v>
      </c>
      <c r="C90" t="s">
        <v>865</v>
      </c>
      <c r="D90">
        <v>3422</v>
      </c>
      <c r="E90" t="s">
        <v>249</v>
      </c>
      <c r="F90">
        <f t="shared" ca="1" si="4"/>
        <v>2784</v>
      </c>
      <c r="G90" t="s">
        <v>249</v>
      </c>
      <c r="H90">
        <f t="shared" ca="1" si="5"/>
        <v>2284</v>
      </c>
      <c r="I90" t="s">
        <v>249</v>
      </c>
      <c r="J90">
        <f t="shared" ca="1" si="6"/>
        <v>2</v>
      </c>
      <c r="K90" t="s">
        <v>1388</v>
      </c>
      <c r="L90" t="s">
        <v>1385</v>
      </c>
      <c r="M90" s="53" t="s">
        <v>1389</v>
      </c>
      <c r="N90">
        <f t="shared" ca="1" si="7"/>
        <v>8022</v>
      </c>
      <c r="O90" t="s">
        <v>253</v>
      </c>
    </row>
    <row r="91" spans="1:15" x14ac:dyDescent="0.25">
      <c r="A91" t="s">
        <v>245</v>
      </c>
      <c r="B91" t="s">
        <v>1390</v>
      </c>
      <c r="C91" t="s">
        <v>865</v>
      </c>
      <c r="D91">
        <v>3423</v>
      </c>
      <c r="E91" t="s">
        <v>249</v>
      </c>
      <c r="F91">
        <f t="shared" ca="1" si="4"/>
        <v>1937</v>
      </c>
      <c r="G91" t="s">
        <v>249</v>
      </c>
      <c r="H91">
        <f t="shared" ca="1" si="5"/>
        <v>1437</v>
      </c>
      <c r="I91" t="s">
        <v>249</v>
      </c>
      <c r="J91">
        <f t="shared" ca="1" si="6"/>
        <v>3</v>
      </c>
      <c r="K91" t="s">
        <v>1388</v>
      </c>
      <c r="L91" s="67" t="s">
        <v>1386</v>
      </c>
      <c r="M91" s="53" t="s">
        <v>1389</v>
      </c>
      <c r="N91">
        <f t="shared" ca="1" si="7"/>
        <v>8108</v>
      </c>
      <c r="O91" t="s">
        <v>253</v>
      </c>
    </row>
    <row r="92" spans="1:15" x14ac:dyDescent="0.25">
      <c r="A92" t="s">
        <v>245</v>
      </c>
      <c r="B92" t="s">
        <v>1390</v>
      </c>
      <c r="C92" t="s">
        <v>865</v>
      </c>
      <c r="D92">
        <v>3424</v>
      </c>
      <c r="E92" t="s">
        <v>249</v>
      </c>
      <c r="F92">
        <f t="shared" ca="1" si="4"/>
        <v>2316</v>
      </c>
      <c r="G92" t="s">
        <v>249</v>
      </c>
      <c r="H92">
        <f t="shared" ca="1" si="5"/>
        <v>1816</v>
      </c>
      <c r="I92" t="s">
        <v>249</v>
      </c>
      <c r="J92">
        <f t="shared" ca="1" si="6"/>
        <v>5</v>
      </c>
      <c r="K92" t="s">
        <v>1388</v>
      </c>
      <c r="L92" s="67" t="s">
        <v>1387</v>
      </c>
      <c r="M92" s="53" t="s">
        <v>1389</v>
      </c>
      <c r="N92">
        <f t="shared" ca="1" si="7"/>
        <v>8035</v>
      </c>
      <c r="O92" t="s">
        <v>253</v>
      </c>
    </row>
    <row r="93" spans="1:15" x14ac:dyDescent="0.25">
      <c r="A93" t="s">
        <v>245</v>
      </c>
      <c r="B93" t="s">
        <v>1390</v>
      </c>
      <c r="C93" t="s">
        <v>865</v>
      </c>
      <c r="D93">
        <v>3425</v>
      </c>
      <c r="E93" t="s">
        <v>249</v>
      </c>
      <c r="F93">
        <f t="shared" ca="1" si="4"/>
        <v>2134</v>
      </c>
      <c r="G93" t="s">
        <v>249</v>
      </c>
      <c r="H93">
        <f t="shared" ca="1" si="5"/>
        <v>1634</v>
      </c>
      <c r="I93" t="s">
        <v>249</v>
      </c>
      <c r="J93">
        <f t="shared" ca="1" si="6"/>
        <v>5</v>
      </c>
      <c r="K93" t="s">
        <v>1388</v>
      </c>
      <c r="L93" t="s">
        <v>1384</v>
      </c>
      <c r="M93" s="53" t="s">
        <v>1389</v>
      </c>
      <c r="N93">
        <f t="shared" ca="1" si="7"/>
        <v>8051</v>
      </c>
      <c r="O93" t="s">
        <v>253</v>
      </c>
    </row>
    <row r="94" spans="1:15" x14ac:dyDescent="0.25">
      <c r="A94" t="s">
        <v>245</v>
      </c>
      <c r="B94" t="s">
        <v>1390</v>
      </c>
      <c r="C94" t="s">
        <v>865</v>
      </c>
      <c r="D94">
        <v>3426</v>
      </c>
      <c r="E94" t="s">
        <v>249</v>
      </c>
      <c r="F94">
        <f t="shared" ca="1" si="4"/>
        <v>1632</v>
      </c>
      <c r="G94" t="s">
        <v>249</v>
      </c>
      <c r="H94">
        <f t="shared" ca="1" si="5"/>
        <v>1132</v>
      </c>
      <c r="I94" t="s">
        <v>249</v>
      </c>
      <c r="J94">
        <f t="shared" ca="1" si="6"/>
        <v>5</v>
      </c>
      <c r="K94" t="s">
        <v>1388</v>
      </c>
      <c r="L94" t="s">
        <v>1385</v>
      </c>
      <c r="M94" s="53" t="s">
        <v>1389</v>
      </c>
      <c r="N94">
        <f t="shared" ca="1" si="7"/>
        <v>8111</v>
      </c>
      <c r="O94" t="s">
        <v>253</v>
      </c>
    </row>
    <row r="95" spans="1:15" x14ac:dyDescent="0.25">
      <c r="A95" t="s">
        <v>245</v>
      </c>
      <c r="B95" t="s">
        <v>1390</v>
      </c>
      <c r="C95" t="s">
        <v>865</v>
      </c>
      <c r="D95">
        <v>3427</v>
      </c>
      <c r="E95" t="s">
        <v>249</v>
      </c>
      <c r="F95">
        <f t="shared" ca="1" si="4"/>
        <v>1802</v>
      </c>
      <c r="G95" t="s">
        <v>249</v>
      </c>
      <c r="H95">
        <f t="shared" ca="1" si="5"/>
        <v>1302</v>
      </c>
      <c r="I95" t="s">
        <v>249</v>
      </c>
      <c r="J95">
        <f t="shared" ca="1" si="6"/>
        <v>3</v>
      </c>
      <c r="K95" t="s">
        <v>1388</v>
      </c>
      <c r="L95" s="67" t="s">
        <v>1386</v>
      </c>
      <c r="M95" s="53" t="s">
        <v>1389</v>
      </c>
      <c r="N95">
        <f t="shared" ca="1" si="7"/>
        <v>8096</v>
      </c>
      <c r="O95" t="s">
        <v>253</v>
      </c>
    </row>
    <row r="96" spans="1:15" x14ac:dyDescent="0.25">
      <c r="A96" t="s">
        <v>245</v>
      </c>
      <c r="B96" t="s">
        <v>1390</v>
      </c>
      <c r="C96" t="s">
        <v>865</v>
      </c>
      <c r="D96">
        <v>3428</v>
      </c>
      <c r="E96" t="s">
        <v>249</v>
      </c>
      <c r="F96">
        <f t="shared" ca="1" si="4"/>
        <v>2287</v>
      </c>
      <c r="G96" t="s">
        <v>249</v>
      </c>
      <c r="H96">
        <f t="shared" ca="1" si="5"/>
        <v>1787</v>
      </c>
      <c r="I96" t="s">
        <v>249</v>
      </c>
      <c r="J96">
        <f t="shared" ca="1" si="6"/>
        <v>2</v>
      </c>
      <c r="K96" t="s">
        <v>1388</v>
      </c>
      <c r="L96" s="67" t="s">
        <v>1387</v>
      </c>
      <c r="M96" s="53" t="s">
        <v>1389</v>
      </c>
      <c r="N96">
        <f t="shared" ca="1" si="7"/>
        <v>8018</v>
      </c>
      <c r="O96" t="s">
        <v>253</v>
      </c>
    </row>
    <row r="97" spans="1:15" x14ac:dyDescent="0.25">
      <c r="A97" t="s">
        <v>245</v>
      </c>
      <c r="B97" t="s">
        <v>1390</v>
      </c>
      <c r="C97" t="s">
        <v>865</v>
      </c>
      <c r="D97">
        <v>3429</v>
      </c>
      <c r="E97" t="s">
        <v>249</v>
      </c>
      <c r="F97">
        <f t="shared" ca="1" si="4"/>
        <v>2300</v>
      </c>
      <c r="G97" t="s">
        <v>249</v>
      </c>
      <c r="H97">
        <f t="shared" ca="1" si="5"/>
        <v>1800</v>
      </c>
      <c r="I97" t="s">
        <v>249</v>
      </c>
      <c r="J97">
        <f t="shared" ca="1" si="6"/>
        <v>3</v>
      </c>
      <c r="K97" t="s">
        <v>1388</v>
      </c>
      <c r="L97" t="s">
        <v>1384</v>
      </c>
      <c r="M97" s="53" t="s">
        <v>1389</v>
      </c>
      <c r="N97">
        <f t="shared" ca="1" si="7"/>
        <v>8088</v>
      </c>
      <c r="O97" t="s">
        <v>253</v>
      </c>
    </row>
    <row r="98" spans="1:15" x14ac:dyDescent="0.25">
      <c r="A98" t="s">
        <v>245</v>
      </c>
      <c r="B98" t="s">
        <v>1390</v>
      </c>
      <c r="C98" t="s">
        <v>865</v>
      </c>
      <c r="D98">
        <v>3430</v>
      </c>
      <c r="E98" t="s">
        <v>249</v>
      </c>
      <c r="F98">
        <f t="shared" ca="1" si="4"/>
        <v>2395</v>
      </c>
      <c r="G98" t="s">
        <v>249</v>
      </c>
      <c r="H98">
        <f t="shared" ca="1" si="5"/>
        <v>1895</v>
      </c>
      <c r="I98" t="s">
        <v>249</v>
      </c>
      <c r="J98">
        <f t="shared" ca="1" si="6"/>
        <v>4</v>
      </c>
      <c r="K98" t="s">
        <v>1388</v>
      </c>
      <c r="L98" t="s">
        <v>1385</v>
      </c>
      <c r="M98" s="53" t="s">
        <v>1389</v>
      </c>
      <c r="N98">
        <f t="shared" ca="1" si="7"/>
        <v>8023</v>
      </c>
      <c r="O98" t="s">
        <v>253</v>
      </c>
    </row>
    <row r="99" spans="1:15" x14ac:dyDescent="0.25">
      <c r="A99" t="s">
        <v>245</v>
      </c>
      <c r="B99" t="s">
        <v>1390</v>
      </c>
      <c r="C99" t="s">
        <v>865</v>
      </c>
      <c r="D99">
        <v>3431</v>
      </c>
      <c r="E99" t="s">
        <v>249</v>
      </c>
      <c r="F99">
        <f t="shared" ca="1" si="4"/>
        <v>2104</v>
      </c>
      <c r="G99" t="s">
        <v>249</v>
      </c>
      <c r="H99">
        <f t="shared" ca="1" si="5"/>
        <v>1604</v>
      </c>
      <c r="I99" t="s">
        <v>249</v>
      </c>
      <c r="J99">
        <f t="shared" ca="1" si="6"/>
        <v>3</v>
      </c>
      <c r="K99" t="s">
        <v>1388</v>
      </c>
      <c r="L99" s="67" t="s">
        <v>1386</v>
      </c>
      <c r="M99" s="53" t="s">
        <v>1389</v>
      </c>
      <c r="N99">
        <f t="shared" ca="1" si="7"/>
        <v>8113</v>
      </c>
      <c r="O99" t="s">
        <v>253</v>
      </c>
    </row>
    <row r="100" spans="1:15" x14ac:dyDescent="0.25">
      <c r="A100" t="s">
        <v>245</v>
      </c>
      <c r="B100" t="s">
        <v>1390</v>
      </c>
      <c r="C100" t="s">
        <v>865</v>
      </c>
      <c r="D100">
        <v>3432</v>
      </c>
      <c r="E100" t="s">
        <v>249</v>
      </c>
      <c r="F100">
        <f t="shared" ca="1" si="4"/>
        <v>1621</v>
      </c>
      <c r="G100" t="s">
        <v>249</v>
      </c>
      <c r="H100">
        <f t="shared" ca="1" si="5"/>
        <v>1121</v>
      </c>
      <c r="I100" t="s">
        <v>249</v>
      </c>
      <c r="J100">
        <f t="shared" ca="1" si="6"/>
        <v>5</v>
      </c>
      <c r="K100" t="s">
        <v>1388</v>
      </c>
      <c r="L100" s="67" t="s">
        <v>1387</v>
      </c>
      <c r="M100" s="53" t="s">
        <v>1389</v>
      </c>
      <c r="N100">
        <f t="shared" ca="1" si="7"/>
        <v>8150</v>
      </c>
      <c r="O100" t="s">
        <v>253</v>
      </c>
    </row>
    <row r="101" spans="1:15" x14ac:dyDescent="0.25">
      <c r="A101" t="s">
        <v>245</v>
      </c>
      <c r="B101" t="s">
        <v>1390</v>
      </c>
      <c r="C101" t="s">
        <v>865</v>
      </c>
      <c r="D101">
        <v>3433</v>
      </c>
      <c r="E101" t="s">
        <v>249</v>
      </c>
      <c r="F101">
        <f t="shared" ca="1" si="4"/>
        <v>2990</v>
      </c>
      <c r="G101" t="s">
        <v>249</v>
      </c>
      <c r="H101">
        <f t="shared" ca="1" si="5"/>
        <v>2490</v>
      </c>
      <c r="I101" t="s">
        <v>249</v>
      </c>
      <c r="J101">
        <f t="shared" ca="1" si="6"/>
        <v>3</v>
      </c>
      <c r="K101" t="s">
        <v>1388</v>
      </c>
      <c r="L101" t="s">
        <v>1384</v>
      </c>
      <c r="M101" s="53" t="s">
        <v>1389</v>
      </c>
      <c r="N101">
        <f t="shared" ca="1" si="7"/>
        <v>8011</v>
      </c>
      <c r="O101" t="s">
        <v>253</v>
      </c>
    </row>
    <row r="102" spans="1:15" x14ac:dyDescent="0.25">
      <c r="A102" t="s">
        <v>245</v>
      </c>
      <c r="B102" t="s">
        <v>1390</v>
      </c>
      <c r="C102" t="s">
        <v>865</v>
      </c>
      <c r="D102">
        <v>3434</v>
      </c>
      <c r="E102" t="s">
        <v>249</v>
      </c>
      <c r="F102">
        <f t="shared" ca="1" si="4"/>
        <v>2736</v>
      </c>
      <c r="G102" t="s">
        <v>249</v>
      </c>
      <c r="H102">
        <f t="shared" ca="1" si="5"/>
        <v>2236</v>
      </c>
      <c r="I102" t="s">
        <v>249</v>
      </c>
      <c r="J102">
        <f t="shared" ca="1" si="6"/>
        <v>4</v>
      </c>
      <c r="K102" t="s">
        <v>1388</v>
      </c>
      <c r="L102" t="s">
        <v>1385</v>
      </c>
      <c r="M102" s="53" t="s">
        <v>1389</v>
      </c>
      <c r="N102">
        <f t="shared" ca="1" si="7"/>
        <v>8148</v>
      </c>
      <c r="O102" t="s">
        <v>253</v>
      </c>
    </row>
    <row r="103" spans="1:15" x14ac:dyDescent="0.25">
      <c r="A103" t="s">
        <v>245</v>
      </c>
      <c r="B103" t="s">
        <v>1390</v>
      </c>
      <c r="C103" t="s">
        <v>865</v>
      </c>
      <c r="D103">
        <v>3435</v>
      </c>
      <c r="E103" t="s">
        <v>249</v>
      </c>
      <c r="F103">
        <f t="shared" ca="1" si="4"/>
        <v>2083</v>
      </c>
      <c r="G103" t="s">
        <v>249</v>
      </c>
      <c r="H103">
        <f t="shared" ca="1" si="5"/>
        <v>1583</v>
      </c>
      <c r="I103" t="s">
        <v>249</v>
      </c>
      <c r="J103">
        <f t="shared" ca="1" si="6"/>
        <v>5</v>
      </c>
      <c r="K103" t="s">
        <v>1388</v>
      </c>
      <c r="L103" s="67" t="s">
        <v>1386</v>
      </c>
      <c r="M103" s="53" t="s">
        <v>1389</v>
      </c>
      <c r="N103">
        <f t="shared" ca="1" si="7"/>
        <v>8096</v>
      </c>
      <c r="O103" t="s">
        <v>253</v>
      </c>
    </row>
    <row r="104" spans="1:15" x14ac:dyDescent="0.25">
      <c r="A104" t="s">
        <v>245</v>
      </c>
      <c r="B104" t="s">
        <v>1390</v>
      </c>
      <c r="C104" t="s">
        <v>865</v>
      </c>
      <c r="D104">
        <v>3436</v>
      </c>
      <c r="E104" t="s">
        <v>249</v>
      </c>
      <c r="F104">
        <f t="shared" ca="1" si="4"/>
        <v>2515</v>
      </c>
      <c r="G104" t="s">
        <v>249</v>
      </c>
      <c r="H104">
        <f t="shared" ca="1" si="5"/>
        <v>2015</v>
      </c>
      <c r="I104" t="s">
        <v>249</v>
      </c>
      <c r="J104">
        <f t="shared" ca="1" si="6"/>
        <v>2</v>
      </c>
      <c r="K104" t="s">
        <v>1388</v>
      </c>
      <c r="L104" s="67" t="s">
        <v>1387</v>
      </c>
      <c r="M104" s="53" t="s">
        <v>1389</v>
      </c>
      <c r="N104">
        <f t="shared" ca="1" si="7"/>
        <v>8140</v>
      </c>
      <c r="O104" t="s">
        <v>253</v>
      </c>
    </row>
    <row r="105" spans="1:15" x14ac:dyDescent="0.25">
      <c r="A105" t="s">
        <v>245</v>
      </c>
      <c r="B105" t="s">
        <v>1390</v>
      </c>
      <c r="C105" t="s">
        <v>865</v>
      </c>
      <c r="D105">
        <v>3437</v>
      </c>
      <c r="E105" t="s">
        <v>249</v>
      </c>
      <c r="F105">
        <f t="shared" ca="1" si="4"/>
        <v>2254</v>
      </c>
      <c r="G105" t="s">
        <v>249</v>
      </c>
      <c r="H105">
        <f t="shared" ca="1" si="5"/>
        <v>1754</v>
      </c>
      <c r="I105" t="s">
        <v>249</v>
      </c>
      <c r="J105">
        <f t="shared" ca="1" si="6"/>
        <v>3</v>
      </c>
      <c r="K105" t="s">
        <v>1388</v>
      </c>
      <c r="L105" t="s">
        <v>1384</v>
      </c>
      <c r="M105" s="53" t="s">
        <v>1389</v>
      </c>
      <c r="N105">
        <f t="shared" ca="1" si="7"/>
        <v>8012</v>
      </c>
      <c r="O105" t="s">
        <v>253</v>
      </c>
    </row>
    <row r="106" spans="1:15" x14ac:dyDescent="0.25">
      <c r="A106" t="s">
        <v>245</v>
      </c>
      <c r="B106" t="s">
        <v>1390</v>
      </c>
      <c r="C106" t="s">
        <v>865</v>
      </c>
      <c r="D106">
        <v>3438</v>
      </c>
      <c r="E106" t="s">
        <v>249</v>
      </c>
      <c r="F106">
        <f t="shared" ca="1" si="4"/>
        <v>1775</v>
      </c>
      <c r="G106" t="s">
        <v>249</v>
      </c>
      <c r="H106">
        <f t="shared" ca="1" si="5"/>
        <v>1275</v>
      </c>
      <c r="I106" t="s">
        <v>249</v>
      </c>
      <c r="J106">
        <f t="shared" ca="1" si="6"/>
        <v>2</v>
      </c>
      <c r="K106" t="s">
        <v>1388</v>
      </c>
      <c r="L106" t="s">
        <v>1385</v>
      </c>
      <c r="M106" s="53" t="s">
        <v>1389</v>
      </c>
      <c r="N106">
        <f t="shared" ca="1" si="7"/>
        <v>8047</v>
      </c>
      <c r="O106" t="s">
        <v>253</v>
      </c>
    </row>
    <row r="107" spans="1:15" x14ac:dyDescent="0.25">
      <c r="A107" t="s">
        <v>245</v>
      </c>
      <c r="B107" t="s">
        <v>1390</v>
      </c>
      <c r="C107" t="s">
        <v>865</v>
      </c>
      <c r="D107">
        <v>3439</v>
      </c>
      <c r="E107" t="s">
        <v>249</v>
      </c>
      <c r="F107">
        <f t="shared" ca="1" si="4"/>
        <v>1532</v>
      </c>
      <c r="G107" t="s">
        <v>249</v>
      </c>
      <c r="H107">
        <f t="shared" ca="1" si="5"/>
        <v>1032</v>
      </c>
      <c r="I107" t="s">
        <v>249</v>
      </c>
      <c r="J107">
        <f t="shared" ca="1" si="6"/>
        <v>2</v>
      </c>
      <c r="K107" t="s">
        <v>1388</v>
      </c>
      <c r="L107" s="67" t="s">
        <v>1386</v>
      </c>
      <c r="M107" s="53" t="s">
        <v>1389</v>
      </c>
      <c r="N107">
        <f t="shared" ca="1" si="7"/>
        <v>8088</v>
      </c>
      <c r="O107" t="s">
        <v>253</v>
      </c>
    </row>
    <row r="108" spans="1:15" x14ac:dyDescent="0.25">
      <c r="A108" t="s">
        <v>245</v>
      </c>
      <c r="B108" t="s">
        <v>1390</v>
      </c>
      <c r="C108" t="s">
        <v>865</v>
      </c>
      <c r="D108">
        <v>3440</v>
      </c>
      <c r="E108" t="s">
        <v>249</v>
      </c>
      <c r="F108">
        <f t="shared" ca="1" si="4"/>
        <v>1755</v>
      </c>
      <c r="G108" t="s">
        <v>249</v>
      </c>
      <c r="H108">
        <f t="shared" ca="1" si="5"/>
        <v>1255</v>
      </c>
      <c r="I108" t="s">
        <v>249</v>
      </c>
      <c r="J108">
        <f t="shared" ca="1" si="6"/>
        <v>4</v>
      </c>
      <c r="K108" t="s">
        <v>1388</v>
      </c>
      <c r="L108" s="67" t="s">
        <v>1387</v>
      </c>
      <c r="M108" s="53" t="s">
        <v>1389</v>
      </c>
      <c r="N108">
        <f t="shared" ca="1" si="7"/>
        <v>8144</v>
      </c>
      <c r="O108" t="s">
        <v>253</v>
      </c>
    </row>
    <row r="109" spans="1:15" x14ac:dyDescent="0.25">
      <c r="A109" t="s">
        <v>245</v>
      </c>
      <c r="B109" t="s">
        <v>1390</v>
      </c>
      <c r="C109" t="s">
        <v>865</v>
      </c>
      <c r="D109">
        <v>3441</v>
      </c>
      <c r="E109" t="s">
        <v>249</v>
      </c>
      <c r="F109">
        <f t="shared" ca="1" si="4"/>
        <v>2429</v>
      </c>
      <c r="G109" t="s">
        <v>249</v>
      </c>
      <c r="H109">
        <f t="shared" ca="1" si="5"/>
        <v>1929</v>
      </c>
      <c r="I109" t="s">
        <v>249</v>
      </c>
      <c r="J109">
        <f t="shared" ca="1" si="6"/>
        <v>2</v>
      </c>
      <c r="K109" t="s">
        <v>1388</v>
      </c>
      <c r="L109" t="s">
        <v>1384</v>
      </c>
      <c r="M109" s="53" t="s">
        <v>1389</v>
      </c>
      <c r="N109">
        <f t="shared" ca="1" si="7"/>
        <v>8081</v>
      </c>
      <c r="O109" t="s">
        <v>253</v>
      </c>
    </row>
    <row r="110" spans="1:15" x14ac:dyDescent="0.25">
      <c r="A110" t="s">
        <v>245</v>
      </c>
      <c r="B110" t="s">
        <v>1390</v>
      </c>
      <c r="C110" t="s">
        <v>865</v>
      </c>
      <c r="D110">
        <v>3442</v>
      </c>
      <c r="E110" t="s">
        <v>249</v>
      </c>
      <c r="F110">
        <f t="shared" ca="1" si="4"/>
        <v>1445</v>
      </c>
      <c r="G110" t="s">
        <v>249</v>
      </c>
      <c r="H110">
        <f t="shared" ca="1" si="5"/>
        <v>945</v>
      </c>
      <c r="I110" t="s">
        <v>249</v>
      </c>
      <c r="J110">
        <f t="shared" ca="1" si="6"/>
        <v>4</v>
      </c>
      <c r="K110" t="s">
        <v>1388</v>
      </c>
      <c r="L110" t="s">
        <v>1385</v>
      </c>
      <c r="M110" s="53" t="s">
        <v>1389</v>
      </c>
      <c r="N110">
        <f t="shared" ca="1" si="7"/>
        <v>8061</v>
      </c>
      <c r="O110" t="s">
        <v>253</v>
      </c>
    </row>
    <row r="111" spans="1:15" x14ac:dyDescent="0.25">
      <c r="A111" t="s">
        <v>245</v>
      </c>
      <c r="B111" t="s">
        <v>1390</v>
      </c>
      <c r="C111" t="s">
        <v>865</v>
      </c>
      <c r="D111">
        <v>3443</v>
      </c>
      <c r="E111" t="s">
        <v>249</v>
      </c>
      <c r="F111">
        <f t="shared" ca="1" si="4"/>
        <v>2920</v>
      </c>
      <c r="G111" t="s">
        <v>249</v>
      </c>
      <c r="H111">
        <f t="shared" ca="1" si="5"/>
        <v>2420</v>
      </c>
      <c r="I111" t="s">
        <v>249</v>
      </c>
      <c r="J111">
        <f t="shared" ca="1" si="6"/>
        <v>5</v>
      </c>
      <c r="K111" t="s">
        <v>1388</v>
      </c>
      <c r="L111" s="67" t="s">
        <v>1386</v>
      </c>
      <c r="M111" s="53" t="s">
        <v>1389</v>
      </c>
      <c r="N111">
        <f t="shared" ca="1" si="7"/>
        <v>8012</v>
      </c>
      <c r="O111" t="s">
        <v>253</v>
      </c>
    </row>
    <row r="112" spans="1:15" x14ac:dyDescent="0.25">
      <c r="A112" t="s">
        <v>245</v>
      </c>
      <c r="B112" t="s">
        <v>1390</v>
      </c>
      <c r="C112" t="s">
        <v>865</v>
      </c>
      <c r="D112">
        <v>3444</v>
      </c>
      <c r="E112" t="s">
        <v>249</v>
      </c>
      <c r="F112">
        <f t="shared" ca="1" si="4"/>
        <v>2176</v>
      </c>
      <c r="G112" t="s">
        <v>249</v>
      </c>
      <c r="H112">
        <f t="shared" ca="1" si="5"/>
        <v>1676</v>
      </c>
      <c r="I112" t="s">
        <v>249</v>
      </c>
      <c r="J112">
        <f t="shared" ca="1" si="6"/>
        <v>4</v>
      </c>
      <c r="K112" t="s">
        <v>1388</v>
      </c>
      <c r="L112" s="67" t="s">
        <v>1387</v>
      </c>
      <c r="M112" s="53" t="s">
        <v>1389</v>
      </c>
      <c r="N112">
        <f t="shared" ca="1" si="7"/>
        <v>8115</v>
      </c>
      <c r="O112" t="s">
        <v>253</v>
      </c>
    </row>
    <row r="113" spans="1:15" x14ac:dyDescent="0.25">
      <c r="A113" t="s">
        <v>245</v>
      </c>
      <c r="B113" t="s">
        <v>1390</v>
      </c>
      <c r="C113" t="s">
        <v>865</v>
      </c>
      <c r="D113">
        <v>3445</v>
      </c>
      <c r="E113" t="s">
        <v>249</v>
      </c>
      <c r="F113">
        <f t="shared" ca="1" si="4"/>
        <v>2903</v>
      </c>
      <c r="G113" t="s">
        <v>249</v>
      </c>
      <c r="H113">
        <f t="shared" ca="1" si="5"/>
        <v>2403</v>
      </c>
      <c r="I113" t="s">
        <v>249</v>
      </c>
      <c r="J113">
        <f t="shared" ca="1" si="6"/>
        <v>4</v>
      </c>
      <c r="K113" t="s">
        <v>1388</v>
      </c>
      <c r="L113" t="s">
        <v>1384</v>
      </c>
      <c r="M113" s="53" t="s">
        <v>1389</v>
      </c>
      <c r="N113">
        <f t="shared" ca="1" si="7"/>
        <v>8036</v>
      </c>
      <c r="O113" t="s">
        <v>253</v>
      </c>
    </row>
    <row r="114" spans="1:15" x14ac:dyDescent="0.25">
      <c r="A114" t="s">
        <v>245</v>
      </c>
      <c r="B114" t="s">
        <v>1390</v>
      </c>
      <c r="C114" t="s">
        <v>865</v>
      </c>
      <c r="D114">
        <v>3446</v>
      </c>
      <c r="E114" t="s">
        <v>249</v>
      </c>
      <c r="F114">
        <f t="shared" ca="1" si="4"/>
        <v>2786</v>
      </c>
      <c r="G114" t="s">
        <v>249</v>
      </c>
      <c r="H114">
        <f t="shared" ca="1" si="5"/>
        <v>2286</v>
      </c>
      <c r="I114" t="s">
        <v>249</v>
      </c>
      <c r="J114">
        <f t="shared" ca="1" si="6"/>
        <v>4</v>
      </c>
      <c r="K114" t="s">
        <v>1388</v>
      </c>
      <c r="L114" t="s">
        <v>1385</v>
      </c>
      <c r="M114" s="53" t="s">
        <v>1389</v>
      </c>
      <c r="N114">
        <f t="shared" ca="1" si="7"/>
        <v>8011</v>
      </c>
      <c r="O114" t="s">
        <v>253</v>
      </c>
    </row>
    <row r="115" spans="1:15" x14ac:dyDescent="0.25">
      <c r="A115" t="s">
        <v>245</v>
      </c>
      <c r="B115" t="s">
        <v>1390</v>
      </c>
      <c r="C115" t="s">
        <v>865</v>
      </c>
      <c r="D115">
        <v>3447</v>
      </c>
      <c r="E115" t="s">
        <v>249</v>
      </c>
      <c r="F115">
        <f t="shared" ca="1" si="4"/>
        <v>2685</v>
      </c>
      <c r="G115" t="s">
        <v>249</v>
      </c>
      <c r="H115">
        <f t="shared" ca="1" si="5"/>
        <v>2185</v>
      </c>
      <c r="I115" t="s">
        <v>249</v>
      </c>
      <c r="J115">
        <f t="shared" ca="1" si="6"/>
        <v>5</v>
      </c>
      <c r="K115" t="s">
        <v>1388</v>
      </c>
      <c r="L115" s="67" t="s">
        <v>1386</v>
      </c>
      <c r="M115" s="53" t="s">
        <v>1389</v>
      </c>
      <c r="N115">
        <f t="shared" ca="1" si="7"/>
        <v>8030</v>
      </c>
      <c r="O115" t="s">
        <v>253</v>
      </c>
    </row>
    <row r="116" spans="1:15" x14ac:dyDescent="0.25">
      <c r="A116" t="s">
        <v>245</v>
      </c>
      <c r="B116" t="s">
        <v>1390</v>
      </c>
      <c r="C116" t="s">
        <v>865</v>
      </c>
      <c r="D116">
        <v>3448</v>
      </c>
      <c r="E116" t="s">
        <v>249</v>
      </c>
      <c r="F116">
        <f t="shared" ca="1" si="4"/>
        <v>1990</v>
      </c>
      <c r="G116" t="s">
        <v>249</v>
      </c>
      <c r="H116">
        <f t="shared" ca="1" si="5"/>
        <v>1490</v>
      </c>
      <c r="I116" t="s">
        <v>249</v>
      </c>
      <c r="J116">
        <f t="shared" ca="1" si="6"/>
        <v>3</v>
      </c>
      <c r="K116" t="s">
        <v>1388</v>
      </c>
      <c r="L116" s="67" t="s">
        <v>1387</v>
      </c>
      <c r="M116" s="53" t="s">
        <v>1389</v>
      </c>
      <c r="N116">
        <f t="shared" ca="1" si="7"/>
        <v>8131</v>
      </c>
      <c r="O116" t="s">
        <v>253</v>
      </c>
    </row>
    <row r="117" spans="1:15" x14ac:dyDescent="0.25">
      <c r="A117" t="s">
        <v>245</v>
      </c>
      <c r="B117" t="s">
        <v>1390</v>
      </c>
      <c r="C117" t="s">
        <v>865</v>
      </c>
      <c r="D117">
        <v>3449</v>
      </c>
      <c r="E117" t="s">
        <v>249</v>
      </c>
      <c r="F117">
        <f t="shared" ca="1" si="4"/>
        <v>2018</v>
      </c>
      <c r="G117" t="s">
        <v>249</v>
      </c>
      <c r="H117">
        <f t="shared" ca="1" si="5"/>
        <v>1518</v>
      </c>
      <c r="I117" t="s">
        <v>249</v>
      </c>
      <c r="J117">
        <f t="shared" ca="1" si="6"/>
        <v>2</v>
      </c>
      <c r="K117" t="s">
        <v>1388</v>
      </c>
      <c r="L117" t="s">
        <v>1384</v>
      </c>
      <c r="M117" s="53" t="s">
        <v>1389</v>
      </c>
      <c r="N117">
        <f t="shared" ca="1" si="7"/>
        <v>8061</v>
      </c>
      <c r="O117" t="s">
        <v>253</v>
      </c>
    </row>
    <row r="118" spans="1:15" x14ac:dyDescent="0.25">
      <c r="A118" t="s">
        <v>245</v>
      </c>
      <c r="B118" t="s">
        <v>1390</v>
      </c>
      <c r="C118" t="s">
        <v>865</v>
      </c>
      <c r="D118">
        <v>3450</v>
      </c>
      <c r="E118" t="s">
        <v>249</v>
      </c>
      <c r="F118">
        <f t="shared" ca="1" si="4"/>
        <v>2571</v>
      </c>
      <c r="G118" t="s">
        <v>249</v>
      </c>
      <c r="H118">
        <f t="shared" ca="1" si="5"/>
        <v>2071</v>
      </c>
      <c r="I118" t="s">
        <v>249</v>
      </c>
      <c r="J118">
        <f t="shared" ca="1" si="6"/>
        <v>4</v>
      </c>
      <c r="K118" t="s">
        <v>1388</v>
      </c>
      <c r="L118" t="s">
        <v>1385</v>
      </c>
      <c r="M118" s="53" t="s">
        <v>1389</v>
      </c>
      <c r="N118">
        <f t="shared" ca="1" si="7"/>
        <v>8023</v>
      </c>
      <c r="O118" t="s">
        <v>253</v>
      </c>
    </row>
    <row r="119" spans="1:15" x14ac:dyDescent="0.25">
      <c r="A119" t="s">
        <v>245</v>
      </c>
      <c r="B119" t="s">
        <v>1390</v>
      </c>
      <c r="C119" t="s">
        <v>865</v>
      </c>
      <c r="D119">
        <v>3451</v>
      </c>
      <c r="E119" t="s">
        <v>249</v>
      </c>
      <c r="F119">
        <f t="shared" ca="1" si="4"/>
        <v>1532</v>
      </c>
      <c r="G119" t="s">
        <v>249</v>
      </c>
      <c r="H119">
        <f t="shared" ca="1" si="5"/>
        <v>1032</v>
      </c>
      <c r="I119" t="s">
        <v>249</v>
      </c>
      <c r="J119">
        <f t="shared" ca="1" si="6"/>
        <v>5</v>
      </c>
      <c r="K119" t="s">
        <v>1388</v>
      </c>
      <c r="L119" s="67" t="s">
        <v>1386</v>
      </c>
      <c r="M119" s="53" t="s">
        <v>1389</v>
      </c>
      <c r="N119">
        <f t="shared" ca="1" si="7"/>
        <v>8115</v>
      </c>
      <c r="O119" t="s">
        <v>253</v>
      </c>
    </row>
    <row r="120" spans="1:15" x14ac:dyDescent="0.25">
      <c r="A120" t="s">
        <v>245</v>
      </c>
      <c r="B120" t="s">
        <v>1390</v>
      </c>
      <c r="C120" t="s">
        <v>865</v>
      </c>
      <c r="D120">
        <v>3452</v>
      </c>
      <c r="E120" t="s">
        <v>249</v>
      </c>
      <c r="F120">
        <f t="shared" ca="1" si="4"/>
        <v>1564</v>
      </c>
      <c r="G120" t="s">
        <v>249</v>
      </c>
      <c r="H120">
        <f t="shared" ca="1" si="5"/>
        <v>1064</v>
      </c>
      <c r="I120" t="s">
        <v>249</v>
      </c>
      <c r="J120">
        <f t="shared" ca="1" si="6"/>
        <v>4</v>
      </c>
      <c r="K120" t="s">
        <v>1388</v>
      </c>
      <c r="L120" s="67" t="s">
        <v>1387</v>
      </c>
      <c r="M120" s="53" t="s">
        <v>1389</v>
      </c>
      <c r="N120">
        <f t="shared" ca="1" si="7"/>
        <v>8059</v>
      </c>
      <c r="O120" t="s">
        <v>253</v>
      </c>
    </row>
    <row r="121" spans="1:15" x14ac:dyDescent="0.25">
      <c r="A121" t="s">
        <v>245</v>
      </c>
      <c r="B121" t="s">
        <v>1390</v>
      </c>
      <c r="C121" t="s">
        <v>865</v>
      </c>
      <c r="D121">
        <v>3453</v>
      </c>
      <c r="E121" t="s">
        <v>249</v>
      </c>
      <c r="F121">
        <f t="shared" ca="1" si="4"/>
        <v>1860</v>
      </c>
      <c r="G121" t="s">
        <v>249</v>
      </c>
      <c r="H121">
        <f t="shared" ca="1" si="5"/>
        <v>1360</v>
      </c>
      <c r="I121" t="s">
        <v>249</v>
      </c>
      <c r="J121">
        <f t="shared" ca="1" si="6"/>
        <v>4</v>
      </c>
      <c r="K121" t="s">
        <v>1388</v>
      </c>
      <c r="L121" t="s">
        <v>1384</v>
      </c>
      <c r="M121" s="53" t="s">
        <v>1389</v>
      </c>
      <c r="N121">
        <f t="shared" ca="1" si="7"/>
        <v>8146</v>
      </c>
      <c r="O121" t="s">
        <v>253</v>
      </c>
    </row>
    <row r="122" spans="1:15" x14ac:dyDescent="0.25">
      <c r="A122" t="s">
        <v>245</v>
      </c>
      <c r="B122" t="s">
        <v>1390</v>
      </c>
      <c r="C122" t="s">
        <v>865</v>
      </c>
      <c r="D122">
        <v>3454</v>
      </c>
      <c r="E122" t="s">
        <v>249</v>
      </c>
      <c r="F122">
        <f t="shared" ca="1" si="4"/>
        <v>2464</v>
      </c>
      <c r="G122" t="s">
        <v>249</v>
      </c>
      <c r="H122">
        <f t="shared" ca="1" si="5"/>
        <v>1964</v>
      </c>
      <c r="I122" t="s">
        <v>249</v>
      </c>
      <c r="J122">
        <f t="shared" ca="1" si="6"/>
        <v>5</v>
      </c>
      <c r="K122" t="s">
        <v>1388</v>
      </c>
      <c r="L122" t="s">
        <v>1385</v>
      </c>
      <c r="M122" s="53" t="s">
        <v>1389</v>
      </c>
      <c r="N122">
        <f t="shared" ca="1" si="7"/>
        <v>8091</v>
      </c>
      <c r="O122" t="s">
        <v>253</v>
      </c>
    </row>
    <row r="123" spans="1:15" x14ac:dyDescent="0.25">
      <c r="A123" t="s">
        <v>245</v>
      </c>
      <c r="B123" t="s">
        <v>1390</v>
      </c>
      <c r="C123" t="s">
        <v>865</v>
      </c>
      <c r="D123">
        <v>3455</v>
      </c>
      <c r="E123" t="s">
        <v>249</v>
      </c>
      <c r="F123">
        <f t="shared" ca="1" si="4"/>
        <v>2492</v>
      </c>
      <c r="G123" t="s">
        <v>249</v>
      </c>
      <c r="H123">
        <f t="shared" ca="1" si="5"/>
        <v>1992</v>
      </c>
      <c r="I123" t="s">
        <v>249</v>
      </c>
      <c r="J123">
        <f t="shared" ca="1" si="6"/>
        <v>4</v>
      </c>
      <c r="K123" t="s">
        <v>1388</v>
      </c>
      <c r="L123" s="67" t="s">
        <v>1386</v>
      </c>
      <c r="M123" s="53" t="s">
        <v>1389</v>
      </c>
      <c r="N123">
        <f t="shared" ca="1" si="7"/>
        <v>8069</v>
      </c>
      <c r="O123" t="s">
        <v>253</v>
      </c>
    </row>
    <row r="124" spans="1:15" x14ac:dyDescent="0.25">
      <c r="A124" t="s">
        <v>245</v>
      </c>
      <c r="B124" t="s">
        <v>1390</v>
      </c>
      <c r="C124" t="s">
        <v>865</v>
      </c>
      <c r="D124">
        <v>3456</v>
      </c>
      <c r="E124" t="s">
        <v>249</v>
      </c>
      <c r="F124">
        <f t="shared" ca="1" si="4"/>
        <v>1817</v>
      </c>
      <c r="G124" t="s">
        <v>249</v>
      </c>
      <c r="H124">
        <f t="shared" ca="1" si="5"/>
        <v>1317</v>
      </c>
      <c r="I124" t="s">
        <v>249</v>
      </c>
      <c r="J124">
        <f t="shared" ca="1" si="6"/>
        <v>3</v>
      </c>
      <c r="K124" t="s">
        <v>1388</v>
      </c>
      <c r="L124" s="67" t="s">
        <v>1387</v>
      </c>
      <c r="M124" s="53" t="s">
        <v>1389</v>
      </c>
      <c r="N124">
        <f t="shared" ca="1" si="7"/>
        <v>8099</v>
      </c>
      <c r="O124" t="s">
        <v>253</v>
      </c>
    </row>
    <row r="125" spans="1:15" x14ac:dyDescent="0.25">
      <c r="A125" t="s">
        <v>245</v>
      </c>
      <c r="B125" t="s">
        <v>1390</v>
      </c>
      <c r="C125" t="s">
        <v>865</v>
      </c>
      <c r="D125">
        <v>3457</v>
      </c>
      <c r="E125" t="s">
        <v>249</v>
      </c>
      <c r="F125">
        <f t="shared" ca="1" si="4"/>
        <v>2913</v>
      </c>
      <c r="G125" t="s">
        <v>249</v>
      </c>
      <c r="H125">
        <f t="shared" ca="1" si="5"/>
        <v>2413</v>
      </c>
      <c r="I125" t="s">
        <v>249</v>
      </c>
      <c r="J125">
        <f t="shared" ca="1" si="6"/>
        <v>3</v>
      </c>
      <c r="K125" t="s">
        <v>1388</v>
      </c>
      <c r="L125" t="s">
        <v>1384</v>
      </c>
      <c r="M125" s="53" t="s">
        <v>1389</v>
      </c>
      <c r="N125">
        <f t="shared" ca="1" si="7"/>
        <v>8045</v>
      </c>
      <c r="O125" t="s">
        <v>253</v>
      </c>
    </row>
    <row r="126" spans="1:15" x14ac:dyDescent="0.25">
      <c r="A126" t="s">
        <v>245</v>
      </c>
      <c r="B126" t="s">
        <v>1390</v>
      </c>
      <c r="C126" t="s">
        <v>865</v>
      </c>
      <c r="D126">
        <v>3458</v>
      </c>
      <c r="E126" t="s">
        <v>249</v>
      </c>
      <c r="F126">
        <f t="shared" ca="1" si="4"/>
        <v>1557</v>
      </c>
      <c r="G126" t="s">
        <v>249</v>
      </c>
      <c r="H126">
        <f t="shared" ca="1" si="5"/>
        <v>1057</v>
      </c>
      <c r="I126" t="s">
        <v>249</v>
      </c>
      <c r="J126">
        <f t="shared" ca="1" si="6"/>
        <v>3</v>
      </c>
      <c r="K126" t="s">
        <v>1388</v>
      </c>
      <c r="L126" t="s">
        <v>1385</v>
      </c>
      <c r="M126" s="53" t="s">
        <v>1389</v>
      </c>
      <c r="N126">
        <f t="shared" ca="1" si="7"/>
        <v>8053</v>
      </c>
      <c r="O126" t="s">
        <v>253</v>
      </c>
    </row>
    <row r="127" spans="1:15" x14ac:dyDescent="0.25">
      <c r="A127" t="s">
        <v>245</v>
      </c>
      <c r="B127" t="s">
        <v>1390</v>
      </c>
      <c r="C127" t="s">
        <v>865</v>
      </c>
      <c r="D127">
        <v>3459</v>
      </c>
      <c r="E127" t="s">
        <v>249</v>
      </c>
      <c r="F127">
        <f t="shared" ca="1" si="4"/>
        <v>1836</v>
      </c>
      <c r="G127" t="s">
        <v>249</v>
      </c>
      <c r="H127">
        <f t="shared" ca="1" si="5"/>
        <v>1336</v>
      </c>
      <c r="I127" t="s">
        <v>249</v>
      </c>
      <c r="J127">
        <f t="shared" ca="1" si="6"/>
        <v>3</v>
      </c>
      <c r="K127" t="s">
        <v>1388</v>
      </c>
      <c r="L127" s="67" t="s">
        <v>1386</v>
      </c>
      <c r="M127" s="53" t="s">
        <v>1389</v>
      </c>
      <c r="N127">
        <f t="shared" ca="1" si="7"/>
        <v>8142</v>
      </c>
      <c r="O127" t="s">
        <v>253</v>
      </c>
    </row>
    <row r="128" spans="1:15" x14ac:dyDescent="0.25">
      <c r="A128" t="s">
        <v>245</v>
      </c>
      <c r="B128" t="s">
        <v>1390</v>
      </c>
      <c r="C128" t="s">
        <v>865</v>
      </c>
      <c r="D128">
        <v>3460</v>
      </c>
      <c r="E128" t="s">
        <v>249</v>
      </c>
      <c r="F128">
        <f t="shared" ca="1" si="4"/>
        <v>2852</v>
      </c>
      <c r="G128" t="s">
        <v>249</v>
      </c>
      <c r="H128">
        <f t="shared" ca="1" si="5"/>
        <v>2352</v>
      </c>
      <c r="I128" t="s">
        <v>249</v>
      </c>
      <c r="J128">
        <f t="shared" ca="1" si="6"/>
        <v>5</v>
      </c>
      <c r="K128" t="s">
        <v>1388</v>
      </c>
      <c r="L128" s="67" t="s">
        <v>1387</v>
      </c>
      <c r="M128" s="53" t="s">
        <v>1389</v>
      </c>
      <c r="N128">
        <f t="shared" ca="1" si="7"/>
        <v>8128</v>
      </c>
      <c r="O128" t="s">
        <v>253</v>
      </c>
    </row>
    <row r="129" spans="1:15" x14ac:dyDescent="0.25">
      <c r="A129" t="s">
        <v>245</v>
      </c>
      <c r="B129" t="s">
        <v>1390</v>
      </c>
      <c r="C129" t="s">
        <v>865</v>
      </c>
      <c r="D129">
        <v>3461</v>
      </c>
      <c r="E129" t="s">
        <v>249</v>
      </c>
      <c r="F129">
        <f t="shared" ca="1" si="4"/>
        <v>1870</v>
      </c>
      <c r="G129" t="s">
        <v>249</v>
      </c>
      <c r="H129">
        <f t="shared" ca="1" si="5"/>
        <v>1370</v>
      </c>
      <c r="I129" t="s">
        <v>249</v>
      </c>
      <c r="J129">
        <f t="shared" ca="1" si="6"/>
        <v>4</v>
      </c>
      <c r="K129" t="s">
        <v>1388</v>
      </c>
      <c r="L129" t="s">
        <v>1384</v>
      </c>
      <c r="M129" s="53" t="s">
        <v>1389</v>
      </c>
      <c r="N129">
        <f t="shared" ca="1" si="7"/>
        <v>8023</v>
      </c>
      <c r="O129" t="s">
        <v>253</v>
      </c>
    </row>
    <row r="130" spans="1:15" x14ac:dyDescent="0.25">
      <c r="A130" t="s">
        <v>245</v>
      </c>
      <c r="B130" t="s">
        <v>1390</v>
      </c>
      <c r="C130" t="s">
        <v>865</v>
      </c>
      <c r="D130">
        <v>3462</v>
      </c>
      <c r="E130" t="s">
        <v>249</v>
      </c>
      <c r="F130">
        <f t="shared" ref="F130:F150" ca="1" si="8">RANDBETWEEN(1400,3000)</f>
        <v>2914</v>
      </c>
      <c r="G130" t="s">
        <v>249</v>
      </c>
      <c r="H130">
        <f t="shared" ref="H130:H150" ca="1" si="9">F130-500</f>
        <v>2414</v>
      </c>
      <c r="I130" t="s">
        <v>249</v>
      </c>
      <c r="J130">
        <f t="shared" ref="J130:J150" ca="1" si="10">RANDBETWEEN(2,5)</f>
        <v>5</v>
      </c>
      <c r="K130" t="s">
        <v>1388</v>
      </c>
      <c r="L130" t="s">
        <v>1385</v>
      </c>
      <c r="M130" s="53" t="s">
        <v>1389</v>
      </c>
      <c r="N130">
        <f t="shared" ref="N130:N150" ca="1" si="11">RANDBETWEEN(8000,8150)</f>
        <v>8017</v>
      </c>
      <c r="O130" t="s">
        <v>253</v>
      </c>
    </row>
    <row r="131" spans="1:15" x14ac:dyDescent="0.25">
      <c r="A131" t="s">
        <v>245</v>
      </c>
      <c r="B131" t="s">
        <v>1390</v>
      </c>
      <c r="C131" t="s">
        <v>865</v>
      </c>
      <c r="D131">
        <v>3463</v>
      </c>
      <c r="E131" t="s">
        <v>249</v>
      </c>
      <c r="F131">
        <f t="shared" ca="1" si="8"/>
        <v>2540</v>
      </c>
      <c r="G131" t="s">
        <v>249</v>
      </c>
      <c r="H131">
        <f t="shared" ca="1" si="9"/>
        <v>2040</v>
      </c>
      <c r="I131" t="s">
        <v>249</v>
      </c>
      <c r="J131">
        <f t="shared" ca="1" si="10"/>
        <v>5</v>
      </c>
      <c r="K131" t="s">
        <v>1388</v>
      </c>
      <c r="L131" s="67" t="s">
        <v>1386</v>
      </c>
      <c r="M131" s="53" t="s">
        <v>1389</v>
      </c>
      <c r="N131">
        <f t="shared" ca="1" si="11"/>
        <v>8002</v>
      </c>
      <c r="O131" t="s">
        <v>253</v>
      </c>
    </row>
    <row r="132" spans="1:15" x14ac:dyDescent="0.25">
      <c r="A132" t="s">
        <v>245</v>
      </c>
      <c r="B132" t="s">
        <v>1390</v>
      </c>
      <c r="C132" t="s">
        <v>865</v>
      </c>
      <c r="D132">
        <v>3464</v>
      </c>
      <c r="E132" t="s">
        <v>249</v>
      </c>
      <c r="F132">
        <f t="shared" ca="1" si="8"/>
        <v>2048</v>
      </c>
      <c r="G132" t="s">
        <v>249</v>
      </c>
      <c r="H132">
        <f t="shared" ca="1" si="9"/>
        <v>1548</v>
      </c>
      <c r="I132" t="s">
        <v>249</v>
      </c>
      <c r="J132">
        <f t="shared" ca="1" si="10"/>
        <v>5</v>
      </c>
      <c r="K132" t="s">
        <v>1388</v>
      </c>
      <c r="L132" s="67" t="s">
        <v>1387</v>
      </c>
      <c r="M132" s="53" t="s">
        <v>1389</v>
      </c>
      <c r="N132">
        <f t="shared" ca="1" si="11"/>
        <v>8032</v>
      </c>
      <c r="O132" t="s">
        <v>253</v>
      </c>
    </row>
    <row r="133" spans="1:15" x14ac:dyDescent="0.25">
      <c r="A133" t="s">
        <v>245</v>
      </c>
      <c r="B133" t="s">
        <v>1390</v>
      </c>
      <c r="C133" t="s">
        <v>865</v>
      </c>
      <c r="D133">
        <v>3465</v>
      </c>
      <c r="E133" t="s">
        <v>249</v>
      </c>
      <c r="F133">
        <f t="shared" ca="1" si="8"/>
        <v>1826</v>
      </c>
      <c r="G133" t="s">
        <v>249</v>
      </c>
      <c r="H133">
        <f t="shared" ca="1" si="9"/>
        <v>1326</v>
      </c>
      <c r="I133" t="s">
        <v>249</v>
      </c>
      <c r="J133">
        <f t="shared" ca="1" si="10"/>
        <v>5</v>
      </c>
      <c r="K133" t="s">
        <v>1388</v>
      </c>
      <c r="L133" t="s">
        <v>1384</v>
      </c>
      <c r="M133" s="53" t="s">
        <v>1389</v>
      </c>
      <c r="N133">
        <f t="shared" ca="1" si="11"/>
        <v>8117</v>
      </c>
      <c r="O133" t="s">
        <v>253</v>
      </c>
    </row>
    <row r="134" spans="1:15" x14ac:dyDescent="0.25">
      <c r="A134" t="s">
        <v>245</v>
      </c>
      <c r="B134" t="s">
        <v>1390</v>
      </c>
      <c r="C134" t="s">
        <v>865</v>
      </c>
      <c r="D134">
        <v>3466</v>
      </c>
      <c r="E134" t="s">
        <v>249</v>
      </c>
      <c r="F134">
        <f t="shared" ca="1" si="8"/>
        <v>1440</v>
      </c>
      <c r="G134" t="s">
        <v>249</v>
      </c>
      <c r="H134">
        <f t="shared" ca="1" si="9"/>
        <v>940</v>
      </c>
      <c r="I134" t="s">
        <v>249</v>
      </c>
      <c r="J134">
        <f t="shared" ca="1" si="10"/>
        <v>2</v>
      </c>
      <c r="K134" t="s">
        <v>1388</v>
      </c>
      <c r="L134" t="s">
        <v>1385</v>
      </c>
      <c r="M134" s="53" t="s">
        <v>1389</v>
      </c>
      <c r="N134">
        <f t="shared" ca="1" si="11"/>
        <v>8089</v>
      </c>
      <c r="O134" t="s">
        <v>253</v>
      </c>
    </row>
    <row r="135" spans="1:15" x14ac:dyDescent="0.25">
      <c r="A135" t="s">
        <v>245</v>
      </c>
      <c r="B135" t="s">
        <v>1390</v>
      </c>
      <c r="C135" t="s">
        <v>865</v>
      </c>
      <c r="D135">
        <v>3467</v>
      </c>
      <c r="E135" t="s">
        <v>249</v>
      </c>
      <c r="F135">
        <f t="shared" ca="1" si="8"/>
        <v>1635</v>
      </c>
      <c r="G135" t="s">
        <v>249</v>
      </c>
      <c r="H135">
        <f t="shared" ca="1" si="9"/>
        <v>1135</v>
      </c>
      <c r="I135" t="s">
        <v>249</v>
      </c>
      <c r="J135">
        <f t="shared" ca="1" si="10"/>
        <v>3</v>
      </c>
      <c r="K135" t="s">
        <v>1388</v>
      </c>
      <c r="L135" s="67" t="s">
        <v>1386</v>
      </c>
      <c r="M135" s="53" t="s">
        <v>1389</v>
      </c>
      <c r="N135">
        <f t="shared" ca="1" si="11"/>
        <v>8120</v>
      </c>
      <c r="O135" t="s">
        <v>253</v>
      </c>
    </row>
    <row r="136" spans="1:15" x14ac:dyDescent="0.25">
      <c r="A136" t="s">
        <v>245</v>
      </c>
      <c r="B136" t="s">
        <v>1390</v>
      </c>
      <c r="C136" t="s">
        <v>865</v>
      </c>
      <c r="D136">
        <v>3468</v>
      </c>
      <c r="E136" t="s">
        <v>249</v>
      </c>
      <c r="F136">
        <f t="shared" ca="1" si="8"/>
        <v>2694</v>
      </c>
      <c r="G136" t="s">
        <v>249</v>
      </c>
      <c r="H136">
        <f t="shared" ca="1" si="9"/>
        <v>2194</v>
      </c>
      <c r="I136" t="s">
        <v>249</v>
      </c>
      <c r="J136">
        <f t="shared" ca="1" si="10"/>
        <v>2</v>
      </c>
      <c r="K136" t="s">
        <v>1388</v>
      </c>
      <c r="L136" s="67" t="s">
        <v>1387</v>
      </c>
      <c r="M136" s="53" t="s">
        <v>1389</v>
      </c>
      <c r="N136">
        <f t="shared" ca="1" si="11"/>
        <v>8020</v>
      </c>
      <c r="O136" t="s">
        <v>253</v>
      </c>
    </row>
    <row r="137" spans="1:15" x14ac:dyDescent="0.25">
      <c r="A137" t="s">
        <v>245</v>
      </c>
      <c r="B137" t="s">
        <v>1390</v>
      </c>
      <c r="C137" t="s">
        <v>865</v>
      </c>
      <c r="D137">
        <v>3469</v>
      </c>
      <c r="E137" t="s">
        <v>249</v>
      </c>
      <c r="F137">
        <f t="shared" ca="1" si="8"/>
        <v>1503</v>
      </c>
      <c r="G137" t="s">
        <v>249</v>
      </c>
      <c r="H137">
        <f t="shared" ca="1" si="9"/>
        <v>1003</v>
      </c>
      <c r="I137" t="s">
        <v>249</v>
      </c>
      <c r="J137">
        <f t="shared" ca="1" si="10"/>
        <v>4</v>
      </c>
      <c r="K137" t="s">
        <v>1388</v>
      </c>
      <c r="L137" t="s">
        <v>1384</v>
      </c>
      <c r="M137" s="53" t="s">
        <v>1389</v>
      </c>
      <c r="N137">
        <f t="shared" ca="1" si="11"/>
        <v>8090</v>
      </c>
      <c r="O137" t="s">
        <v>253</v>
      </c>
    </row>
    <row r="138" spans="1:15" x14ac:dyDescent="0.25">
      <c r="A138" t="s">
        <v>245</v>
      </c>
      <c r="B138" t="s">
        <v>1390</v>
      </c>
      <c r="C138" t="s">
        <v>865</v>
      </c>
      <c r="D138">
        <v>3470</v>
      </c>
      <c r="E138" t="s">
        <v>249</v>
      </c>
      <c r="F138">
        <f t="shared" ca="1" si="8"/>
        <v>1588</v>
      </c>
      <c r="G138" t="s">
        <v>249</v>
      </c>
      <c r="H138">
        <f t="shared" ca="1" si="9"/>
        <v>1088</v>
      </c>
      <c r="I138" t="s">
        <v>249</v>
      </c>
      <c r="J138">
        <f t="shared" ca="1" si="10"/>
        <v>3</v>
      </c>
      <c r="K138" t="s">
        <v>1388</v>
      </c>
      <c r="L138" t="s">
        <v>1385</v>
      </c>
      <c r="M138" s="53" t="s">
        <v>1389</v>
      </c>
      <c r="N138">
        <f t="shared" ca="1" si="11"/>
        <v>8004</v>
      </c>
      <c r="O138" t="s">
        <v>253</v>
      </c>
    </row>
    <row r="139" spans="1:15" x14ac:dyDescent="0.25">
      <c r="A139" t="s">
        <v>245</v>
      </c>
      <c r="B139" t="s">
        <v>1390</v>
      </c>
      <c r="C139" t="s">
        <v>865</v>
      </c>
      <c r="D139">
        <v>3471</v>
      </c>
      <c r="E139" t="s">
        <v>249</v>
      </c>
      <c r="F139">
        <f t="shared" ca="1" si="8"/>
        <v>1867</v>
      </c>
      <c r="G139" t="s">
        <v>249</v>
      </c>
      <c r="H139">
        <f t="shared" ca="1" si="9"/>
        <v>1367</v>
      </c>
      <c r="I139" t="s">
        <v>249</v>
      </c>
      <c r="J139">
        <f t="shared" ca="1" si="10"/>
        <v>4</v>
      </c>
      <c r="K139" t="s">
        <v>1388</v>
      </c>
      <c r="L139" s="67" t="s">
        <v>1386</v>
      </c>
      <c r="M139" s="53" t="s">
        <v>1389</v>
      </c>
      <c r="N139">
        <f t="shared" ca="1" si="11"/>
        <v>8099</v>
      </c>
      <c r="O139" t="s">
        <v>253</v>
      </c>
    </row>
    <row r="140" spans="1:15" x14ac:dyDescent="0.25">
      <c r="A140" t="s">
        <v>245</v>
      </c>
      <c r="B140" t="s">
        <v>1390</v>
      </c>
      <c r="C140" t="s">
        <v>865</v>
      </c>
      <c r="D140">
        <v>3472</v>
      </c>
      <c r="E140" t="s">
        <v>249</v>
      </c>
      <c r="F140">
        <f t="shared" ca="1" si="8"/>
        <v>2483</v>
      </c>
      <c r="G140" t="s">
        <v>249</v>
      </c>
      <c r="H140">
        <f t="shared" ca="1" si="9"/>
        <v>1983</v>
      </c>
      <c r="I140" t="s">
        <v>249</v>
      </c>
      <c r="J140">
        <f t="shared" ca="1" si="10"/>
        <v>3</v>
      </c>
      <c r="K140" t="s">
        <v>1388</v>
      </c>
      <c r="L140" s="67" t="s">
        <v>1387</v>
      </c>
      <c r="M140" s="53" t="s">
        <v>1389</v>
      </c>
      <c r="N140">
        <f t="shared" ca="1" si="11"/>
        <v>8091</v>
      </c>
      <c r="O140" t="s">
        <v>253</v>
      </c>
    </row>
    <row r="141" spans="1:15" x14ac:dyDescent="0.25">
      <c r="A141" t="s">
        <v>245</v>
      </c>
      <c r="B141" t="s">
        <v>1390</v>
      </c>
      <c r="C141" t="s">
        <v>865</v>
      </c>
      <c r="D141">
        <v>3473</v>
      </c>
      <c r="E141" t="s">
        <v>249</v>
      </c>
      <c r="F141">
        <f t="shared" ca="1" si="8"/>
        <v>1673</v>
      </c>
      <c r="G141" t="s">
        <v>249</v>
      </c>
      <c r="H141">
        <f t="shared" ca="1" si="9"/>
        <v>1173</v>
      </c>
      <c r="I141" t="s">
        <v>249</v>
      </c>
      <c r="J141">
        <f t="shared" ca="1" si="10"/>
        <v>4</v>
      </c>
      <c r="K141" t="s">
        <v>1388</v>
      </c>
      <c r="L141" t="s">
        <v>1384</v>
      </c>
      <c r="M141" s="53" t="s">
        <v>1389</v>
      </c>
      <c r="N141">
        <f t="shared" ca="1" si="11"/>
        <v>8118</v>
      </c>
      <c r="O141" t="s">
        <v>253</v>
      </c>
    </row>
    <row r="142" spans="1:15" x14ac:dyDescent="0.25">
      <c r="A142" t="s">
        <v>245</v>
      </c>
      <c r="B142" t="s">
        <v>1390</v>
      </c>
      <c r="C142" t="s">
        <v>865</v>
      </c>
      <c r="D142">
        <v>3474</v>
      </c>
      <c r="E142" t="s">
        <v>249</v>
      </c>
      <c r="F142">
        <f t="shared" ca="1" si="8"/>
        <v>2884</v>
      </c>
      <c r="G142" t="s">
        <v>249</v>
      </c>
      <c r="H142">
        <f t="shared" ca="1" si="9"/>
        <v>2384</v>
      </c>
      <c r="I142" t="s">
        <v>249</v>
      </c>
      <c r="J142">
        <f t="shared" ca="1" si="10"/>
        <v>3</v>
      </c>
      <c r="K142" t="s">
        <v>1388</v>
      </c>
      <c r="L142" t="s">
        <v>1385</v>
      </c>
      <c r="M142" s="53" t="s">
        <v>1389</v>
      </c>
      <c r="N142">
        <f t="shared" ca="1" si="11"/>
        <v>8046</v>
      </c>
      <c r="O142" t="s">
        <v>253</v>
      </c>
    </row>
    <row r="143" spans="1:15" x14ac:dyDescent="0.25">
      <c r="A143" t="s">
        <v>245</v>
      </c>
      <c r="B143" t="s">
        <v>1390</v>
      </c>
      <c r="C143" t="s">
        <v>865</v>
      </c>
      <c r="D143">
        <v>3475</v>
      </c>
      <c r="E143" t="s">
        <v>249</v>
      </c>
      <c r="F143">
        <f t="shared" ca="1" si="8"/>
        <v>1508</v>
      </c>
      <c r="G143" t="s">
        <v>249</v>
      </c>
      <c r="H143">
        <f t="shared" ca="1" si="9"/>
        <v>1008</v>
      </c>
      <c r="I143" t="s">
        <v>249</v>
      </c>
      <c r="J143">
        <f t="shared" ca="1" si="10"/>
        <v>4</v>
      </c>
      <c r="K143" t="s">
        <v>1388</v>
      </c>
      <c r="L143" s="67" t="s">
        <v>1386</v>
      </c>
      <c r="M143" s="53" t="s">
        <v>1389</v>
      </c>
      <c r="N143">
        <f t="shared" ca="1" si="11"/>
        <v>8055</v>
      </c>
      <c r="O143" t="s">
        <v>253</v>
      </c>
    </row>
    <row r="144" spans="1:15" x14ac:dyDescent="0.25">
      <c r="A144" t="s">
        <v>245</v>
      </c>
      <c r="B144" t="s">
        <v>1390</v>
      </c>
      <c r="C144" t="s">
        <v>865</v>
      </c>
      <c r="D144">
        <v>3476</v>
      </c>
      <c r="E144" t="s">
        <v>249</v>
      </c>
      <c r="F144">
        <f t="shared" ca="1" si="8"/>
        <v>2081</v>
      </c>
      <c r="G144" t="s">
        <v>249</v>
      </c>
      <c r="H144">
        <f t="shared" ca="1" si="9"/>
        <v>1581</v>
      </c>
      <c r="I144" t="s">
        <v>249</v>
      </c>
      <c r="J144">
        <f t="shared" ca="1" si="10"/>
        <v>5</v>
      </c>
      <c r="K144" t="s">
        <v>1388</v>
      </c>
      <c r="L144" s="67" t="s">
        <v>1387</v>
      </c>
      <c r="M144" s="53" t="s">
        <v>1389</v>
      </c>
      <c r="N144">
        <f t="shared" ca="1" si="11"/>
        <v>8096</v>
      </c>
      <c r="O144" t="s">
        <v>253</v>
      </c>
    </row>
    <row r="145" spans="1:15" x14ac:dyDescent="0.25">
      <c r="A145" t="s">
        <v>245</v>
      </c>
      <c r="B145" t="s">
        <v>1390</v>
      </c>
      <c r="C145" t="s">
        <v>865</v>
      </c>
      <c r="D145">
        <v>3477</v>
      </c>
      <c r="E145" t="s">
        <v>249</v>
      </c>
      <c r="F145">
        <f t="shared" ca="1" si="8"/>
        <v>1908</v>
      </c>
      <c r="G145" t="s">
        <v>249</v>
      </c>
      <c r="H145">
        <f t="shared" ca="1" si="9"/>
        <v>1408</v>
      </c>
      <c r="I145" t="s">
        <v>249</v>
      </c>
      <c r="J145">
        <f t="shared" ca="1" si="10"/>
        <v>4</v>
      </c>
      <c r="K145" t="s">
        <v>1388</v>
      </c>
      <c r="L145" t="s">
        <v>1384</v>
      </c>
      <c r="M145" s="53" t="s">
        <v>1389</v>
      </c>
      <c r="N145">
        <f t="shared" ca="1" si="11"/>
        <v>8045</v>
      </c>
      <c r="O145" t="s">
        <v>253</v>
      </c>
    </row>
    <row r="146" spans="1:15" x14ac:dyDescent="0.25">
      <c r="A146" t="s">
        <v>245</v>
      </c>
      <c r="B146" t="s">
        <v>1390</v>
      </c>
      <c r="C146" t="s">
        <v>865</v>
      </c>
      <c r="D146">
        <v>3478</v>
      </c>
      <c r="E146" t="s">
        <v>249</v>
      </c>
      <c r="F146">
        <f t="shared" ca="1" si="8"/>
        <v>1937</v>
      </c>
      <c r="G146" t="s">
        <v>249</v>
      </c>
      <c r="H146">
        <f t="shared" ca="1" si="9"/>
        <v>1437</v>
      </c>
      <c r="I146" t="s">
        <v>249</v>
      </c>
      <c r="J146">
        <f t="shared" ca="1" si="10"/>
        <v>5</v>
      </c>
      <c r="K146" t="s">
        <v>1388</v>
      </c>
      <c r="L146" t="s">
        <v>1385</v>
      </c>
      <c r="M146" s="53" t="s">
        <v>1389</v>
      </c>
      <c r="N146">
        <f t="shared" ca="1" si="11"/>
        <v>8111</v>
      </c>
      <c r="O146" t="s">
        <v>253</v>
      </c>
    </row>
    <row r="147" spans="1:15" x14ac:dyDescent="0.25">
      <c r="A147" t="s">
        <v>245</v>
      </c>
      <c r="B147" t="s">
        <v>1390</v>
      </c>
      <c r="C147" t="s">
        <v>865</v>
      </c>
      <c r="D147">
        <v>3479</v>
      </c>
      <c r="E147" t="s">
        <v>249</v>
      </c>
      <c r="F147">
        <f t="shared" ca="1" si="8"/>
        <v>1781</v>
      </c>
      <c r="G147" t="s">
        <v>249</v>
      </c>
      <c r="H147">
        <f t="shared" ca="1" si="9"/>
        <v>1281</v>
      </c>
      <c r="I147" t="s">
        <v>249</v>
      </c>
      <c r="J147">
        <f t="shared" ca="1" si="10"/>
        <v>3</v>
      </c>
      <c r="K147" t="s">
        <v>1388</v>
      </c>
      <c r="L147" s="67" t="s">
        <v>1386</v>
      </c>
      <c r="M147" s="53" t="s">
        <v>1389</v>
      </c>
      <c r="N147">
        <f t="shared" ca="1" si="11"/>
        <v>8068</v>
      </c>
      <c r="O147" t="s">
        <v>253</v>
      </c>
    </row>
    <row r="148" spans="1:15" x14ac:dyDescent="0.25">
      <c r="A148" t="s">
        <v>245</v>
      </c>
      <c r="B148" t="s">
        <v>1390</v>
      </c>
      <c r="C148" t="s">
        <v>865</v>
      </c>
      <c r="D148">
        <v>3480</v>
      </c>
      <c r="E148" t="s">
        <v>249</v>
      </c>
      <c r="F148">
        <f t="shared" ca="1" si="8"/>
        <v>2122</v>
      </c>
      <c r="G148" t="s">
        <v>249</v>
      </c>
      <c r="H148">
        <f t="shared" ca="1" si="9"/>
        <v>1622</v>
      </c>
      <c r="I148" t="s">
        <v>249</v>
      </c>
      <c r="J148">
        <f t="shared" ca="1" si="10"/>
        <v>5</v>
      </c>
      <c r="K148" t="s">
        <v>1388</v>
      </c>
      <c r="L148" s="67" t="s">
        <v>1387</v>
      </c>
      <c r="M148" s="53" t="s">
        <v>1389</v>
      </c>
      <c r="N148">
        <f t="shared" ca="1" si="11"/>
        <v>8072</v>
      </c>
      <c r="O148" t="s">
        <v>253</v>
      </c>
    </row>
    <row r="149" spans="1:15" x14ac:dyDescent="0.25">
      <c r="A149" t="s">
        <v>245</v>
      </c>
      <c r="B149" t="s">
        <v>1390</v>
      </c>
      <c r="C149" t="s">
        <v>865</v>
      </c>
      <c r="D149">
        <v>3481</v>
      </c>
      <c r="E149" t="s">
        <v>249</v>
      </c>
      <c r="F149">
        <f t="shared" ca="1" si="8"/>
        <v>1670</v>
      </c>
      <c r="G149" t="s">
        <v>249</v>
      </c>
      <c r="H149">
        <f t="shared" ca="1" si="9"/>
        <v>1170</v>
      </c>
      <c r="I149" t="s">
        <v>249</v>
      </c>
      <c r="J149">
        <f t="shared" ca="1" si="10"/>
        <v>5</v>
      </c>
      <c r="K149" t="s">
        <v>1388</v>
      </c>
      <c r="L149" t="s">
        <v>1384</v>
      </c>
      <c r="M149" s="53" t="s">
        <v>1389</v>
      </c>
      <c r="N149">
        <f t="shared" ca="1" si="11"/>
        <v>8019</v>
      </c>
      <c r="O149" t="s">
        <v>253</v>
      </c>
    </row>
    <row r="150" spans="1:15" x14ac:dyDescent="0.25">
      <c r="A150" t="s">
        <v>245</v>
      </c>
      <c r="B150" t="s">
        <v>1390</v>
      </c>
      <c r="C150" t="s">
        <v>865</v>
      </c>
      <c r="D150">
        <v>3482</v>
      </c>
      <c r="E150" t="s">
        <v>249</v>
      </c>
      <c r="F150">
        <f t="shared" ca="1" si="8"/>
        <v>1672</v>
      </c>
      <c r="G150" t="s">
        <v>249</v>
      </c>
      <c r="H150">
        <f t="shared" ca="1" si="9"/>
        <v>1172</v>
      </c>
      <c r="I150" t="s">
        <v>249</v>
      </c>
      <c r="J150">
        <f t="shared" ca="1" si="10"/>
        <v>2</v>
      </c>
      <c r="K150" t="s">
        <v>1388</v>
      </c>
      <c r="L150" t="s">
        <v>1385</v>
      </c>
      <c r="M150" s="53" t="s">
        <v>1389</v>
      </c>
      <c r="N150">
        <f t="shared" ca="1" si="11"/>
        <v>8002</v>
      </c>
      <c r="O150" t="s">
        <v>253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topLeftCell="A111" zoomScale="85" zoomScaleNormal="85" workbookViewId="0">
      <selection activeCell="D150" activeCellId="1" sqref="D1:D149 D150"/>
    </sheetView>
  </sheetViews>
  <sheetFormatPr defaultRowHeight="15" x14ac:dyDescent="0.25"/>
  <cols>
    <col min="8" max="8" width="17.28515625" bestFit="1" customWidth="1"/>
    <col min="10" max="10" width="10.7109375" bestFit="1" customWidth="1"/>
    <col min="11" max="11" width="2.42578125" bestFit="1" customWidth="1"/>
    <col min="12" max="12" width="10.7109375" bestFit="1" customWidth="1"/>
  </cols>
  <sheetData>
    <row r="1" spans="1:15" x14ac:dyDescent="0.25">
      <c r="A1" t="s">
        <v>245</v>
      </c>
      <c r="B1" t="s">
        <v>1383</v>
      </c>
      <c r="C1" t="s">
        <v>865</v>
      </c>
      <c r="D1">
        <v>8001</v>
      </c>
      <c r="E1" t="s">
        <v>251</v>
      </c>
      <c r="F1" s="54">
        <v>1969986651450870</v>
      </c>
      <c r="G1" s="53" t="s">
        <v>431</v>
      </c>
      <c r="H1" s="54" t="s">
        <v>435</v>
      </c>
      <c r="I1" s="53" t="s">
        <v>431</v>
      </c>
      <c r="J1" s="57">
        <v>42475</v>
      </c>
      <c r="K1" s="53" t="s">
        <v>431</v>
      </c>
      <c r="L1" s="57">
        <v>42655</v>
      </c>
      <c r="M1" s="53" t="s">
        <v>430</v>
      </c>
      <c r="N1">
        <f ca="1">RANDBETWEEN(7,365)</f>
        <v>293</v>
      </c>
      <c r="O1" t="s">
        <v>253</v>
      </c>
    </row>
    <row r="2" spans="1:15" x14ac:dyDescent="0.25">
      <c r="A2" t="s">
        <v>245</v>
      </c>
      <c r="B2" t="s">
        <v>1383</v>
      </c>
      <c r="C2" t="s">
        <v>865</v>
      </c>
      <c r="D2">
        <v>8002</v>
      </c>
      <c r="E2" t="s">
        <v>251</v>
      </c>
      <c r="F2" s="54">
        <v>1924966280593930</v>
      </c>
      <c r="G2" s="53" t="s">
        <v>431</v>
      </c>
      <c r="H2" s="56">
        <v>9783672234517590</v>
      </c>
      <c r="I2" s="53" t="s">
        <v>431</v>
      </c>
      <c r="J2" s="57">
        <v>42459</v>
      </c>
      <c r="K2" s="53" t="s">
        <v>431</v>
      </c>
      <c r="L2" s="57">
        <v>42819</v>
      </c>
      <c r="M2" s="53" t="s">
        <v>430</v>
      </c>
      <c r="N2">
        <f t="shared" ref="N2:N65" ca="1" si="0">RANDBETWEEN(7,365)</f>
        <v>19</v>
      </c>
      <c r="O2" t="s">
        <v>253</v>
      </c>
    </row>
    <row r="3" spans="1:15" x14ac:dyDescent="0.25">
      <c r="A3" t="s">
        <v>245</v>
      </c>
      <c r="B3" t="s">
        <v>1383</v>
      </c>
      <c r="C3" t="s">
        <v>865</v>
      </c>
      <c r="D3">
        <v>8003</v>
      </c>
      <c r="E3" t="s">
        <v>251</v>
      </c>
      <c r="F3" s="54">
        <v>1879945909737000</v>
      </c>
      <c r="G3" s="53" t="s">
        <v>431</v>
      </c>
      <c r="H3" s="56">
        <v>1312324312231210</v>
      </c>
      <c r="I3" s="53" t="s">
        <v>431</v>
      </c>
      <c r="J3" s="57">
        <v>42443</v>
      </c>
      <c r="K3" s="53" t="s">
        <v>431</v>
      </c>
      <c r="L3" s="57">
        <v>42623</v>
      </c>
      <c r="M3" s="53" t="s">
        <v>430</v>
      </c>
      <c r="N3">
        <f t="shared" ca="1" si="0"/>
        <v>212</v>
      </c>
      <c r="O3" t="s">
        <v>253</v>
      </c>
    </row>
    <row r="4" spans="1:15" x14ac:dyDescent="0.25">
      <c r="A4" t="s">
        <v>245</v>
      </c>
      <c r="B4" t="s">
        <v>1383</v>
      </c>
      <c r="C4" t="s">
        <v>865</v>
      </c>
      <c r="D4">
        <v>8004</v>
      </c>
      <c r="E4" t="s">
        <v>251</v>
      </c>
      <c r="F4" s="54">
        <v>1834925538880060</v>
      </c>
      <c r="G4" s="53" t="s">
        <v>431</v>
      </c>
      <c r="H4" s="56">
        <v>4326245645745620</v>
      </c>
      <c r="I4" s="53" t="s">
        <v>431</v>
      </c>
      <c r="J4" s="57">
        <v>42427</v>
      </c>
      <c r="K4" s="53" t="s">
        <v>431</v>
      </c>
      <c r="L4" s="57">
        <v>42667</v>
      </c>
      <c r="M4" s="53" t="s">
        <v>430</v>
      </c>
      <c r="N4">
        <f t="shared" ca="1" si="0"/>
        <v>72</v>
      </c>
      <c r="O4" t="s">
        <v>253</v>
      </c>
    </row>
    <row r="5" spans="1:15" x14ac:dyDescent="0.25">
      <c r="A5" t="s">
        <v>245</v>
      </c>
      <c r="B5" t="s">
        <v>1383</v>
      </c>
      <c r="C5" t="s">
        <v>865</v>
      </c>
      <c r="D5">
        <v>8005</v>
      </c>
      <c r="E5" t="s">
        <v>251</v>
      </c>
      <c r="F5" s="54">
        <v>1789905168023130</v>
      </c>
      <c r="G5" s="53" t="s">
        <v>431</v>
      </c>
      <c r="H5" s="56">
        <v>1453642574574250</v>
      </c>
      <c r="I5" s="53" t="s">
        <v>431</v>
      </c>
      <c r="J5" s="57">
        <v>42411</v>
      </c>
      <c r="K5" s="53" t="s">
        <v>431</v>
      </c>
      <c r="L5" s="57">
        <v>42591</v>
      </c>
      <c r="M5" s="53" t="s">
        <v>430</v>
      </c>
      <c r="N5">
        <f t="shared" ca="1" si="0"/>
        <v>299</v>
      </c>
      <c r="O5" t="s">
        <v>253</v>
      </c>
    </row>
    <row r="6" spans="1:15" x14ac:dyDescent="0.25">
      <c r="A6" t="s">
        <v>245</v>
      </c>
      <c r="B6" t="s">
        <v>1383</v>
      </c>
      <c r="C6" t="s">
        <v>865</v>
      </c>
      <c r="D6">
        <v>8006</v>
      </c>
      <c r="E6" t="s">
        <v>251</v>
      </c>
      <c r="F6" s="54">
        <v>1744884797166190</v>
      </c>
      <c r="G6" s="53" t="s">
        <v>431</v>
      </c>
      <c r="H6" s="56">
        <v>1235315473171540</v>
      </c>
      <c r="I6" s="53" t="s">
        <v>431</v>
      </c>
      <c r="J6" s="57">
        <v>42395</v>
      </c>
      <c r="K6" s="53" t="s">
        <v>431</v>
      </c>
      <c r="L6" s="57">
        <v>42575</v>
      </c>
      <c r="M6" s="53" t="s">
        <v>430</v>
      </c>
      <c r="N6">
        <f t="shared" ca="1" si="0"/>
        <v>348</v>
      </c>
      <c r="O6" t="s">
        <v>253</v>
      </c>
    </row>
    <row r="7" spans="1:15" x14ac:dyDescent="0.25">
      <c r="A7" t="s">
        <v>245</v>
      </c>
      <c r="B7" t="s">
        <v>1383</v>
      </c>
      <c r="C7" t="s">
        <v>865</v>
      </c>
      <c r="D7">
        <v>8007</v>
      </c>
      <c r="E7" t="s">
        <v>251</v>
      </c>
      <c r="F7" s="54">
        <v>1699864426309250</v>
      </c>
      <c r="G7" s="53" t="s">
        <v>431</v>
      </c>
      <c r="H7" s="56">
        <v>1016988371768830</v>
      </c>
      <c r="I7" s="53" t="s">
        <v>431</v>
      </c>
      <c r="J7" s="57">
        <v>42379</v>
      </c>
      <c r="K7" s="53" t="s">
        <v>431</v>
      </c>
      <c r="L7" s="57">
        <v>42409</v>
      </c>
      <c r="M7" s="53" t="s">
        <v>430</v>
      </c>
      <c r="N7">
        <f t="shared" ca="1" si="0"/>
        <v>7</v>
      </c>
      <c r="O7" t="s">
        <v>253</v>
      </c>
    </row>
    <row r="8" spans="1:15" x14ac:dyDescent="0.25">
      <c r="A8" t="s">
        <v>245</v>
      </c>
      <c r="B8" t="s">
        <v>1383</v>
      </c>
      <c r="C8" t="s">
        <v>865</v>
      </c>
      <c r="D8">
        <v>8008</v>
      </c>
      <c r="E8" t="s">
        <v>251</v>
      </c>
      <c r="F8" s="54">
        <v>1654844055452320</v>
      </c>
      <c r="G8" s="53" t="s">
        <v>431</v>
      </c>
      <c r="H8" s="56">
        <v>7986612270366120</v>
      </c>
      <c r="I8" s="53" t="s">
        <v>431</v>
      </c>
      <c r="J8" s="57">
        <v>42363</v>
      </c>
      <c r="K8" s="53" t="s">
        <v>431</v>
      </c>
      <c r="L8" s="57">
        <v>42393</v>
      </c>
      <c r="M8" s="53" t="s">
        <v>430</v>
      </c>
      <c r="N8">
        <f t="shared" ca="1" si="0"/>
        <v>180</v>
      </c>
      <c r="O8" t="s">
        <v>253</v>
      </c>
    </row>
    <row r="9" spans="1:15" x14ac:dyDescent="0.25">
      <c r="A9" t="s">
        <v>245</v>
      </c>
      <c r="B9" t="s">
        <v>1383</v>
      </c>
      <c r="C9" t="s">
        <v>865</v>
      </c>
      <c r="D9">
        <v>8009</v>
      </c>
      <c r="E9" t="s">
        <v>251</v>
      </c>
      <c r="F9" s="54">
        <v>1609823684595380</v>
      </c>
      <c r="G9" s="53" t="s">
        <v>431</v>
      </c>
      <c r="H9" s="56">
        <v>5803341448963410</v>
      </c>
      <c r="I9" s="53" t="s">
        <v>431</v>
      </c>
      <c r="J9" s="57">
        <v>42347</v>
      </c>
      <c r="K9" s="53" t="s">
        <v>431</v>
      </c>
      <c r="L9" s="57">
        <v>42527</v>
      </c>
      <c r="M9" s="53" t="s">
        <v>430</v>
      </c>
      <c r="N9">
        <f t="shared" ca="1" si="0"/>
        <v>24</v>
      </c>
      <c r="O9" t="s">
        <v>253</v>
      </c>
    </row>
    <row r="10" spans="1:15" x14ac:dyDescent="0.25">
      <c r="A10" t="s">
        <v>245</v>
      </c>
      <c r="B10" t="s">
        <v>1383</v>
      </c>
      <c r="C10" t="s">
        <v>865</v>
      </c>
      <c r="D10">
        <v>8010</v>
      </c>
      <c r="E10" t="s">
        <v>251</v>
      </c>
      <c r="F10" s="54">
        <v>1847499664772670</v>
      </c>
      <c r="G10" s="53" t="s">
        <v>431</v>
      </c>
      <c r="H10" s="56">
        <v>3620070647560700</v>
      </c>
      <c r="I10" s="53" t="s">
        <v>431</v>
      </c>
      <c r="J10" s="57">
        <v>42331</v>
      </c>
      <c r="K10" s="53" t="s">
        <v>431</v>
      </c>
      <c r="L10" s="57">
        <v>42511</v>
      </c>
      <c r="M10" s="53" t="s">
        <v>430</v>
      </c>
      <c r="N10">
        <f t="shared" ca="1" si="0"/>
        <v>76</v>
      </c>
      <c r="O10" t="s">
        <v>253</v>
      </c>
    </row>
    <row r="11" spans="1:15" x14ac:dyDescent="0.25">
      <c r="A11" t="s">
        <v>245</v>
      </c>
      <c r="B11" t="s">
        <v>1383</v>
      </c>
      <c r="C11" t="s">
        <v>865</v>
      </c>
      <c r="D11">
        <v>8011</v>
      </c>
      <c r="E11" t="s">
        <v>251</v>
      </c>
      <c r="F11" s="54">
        <v>1810913754730500</v>
      </c>
      <c r="G11" s="53" t="s">
        <v>431</v>
      </c>
      <c r="H11" s="56">
        <v>1436794966157990</v>
      </c>
      <c r="I11" s="53" t="s">
        <v>431</v>
      </c>
      <c r="J11" s="57">
        <v>42315</v>
      </c>
      <c r="K11" s="53" t="s">
        <v>431</v>
      </c>
      <c r="L11" s="57">
        <v>42345</v>
      </c>
      <c r="M11" s="53" t="s">
        <v>430</v>
      </c>
      <c r="N11">
        <f t="shared" ca="1" si="0"/>
        <v>153</v>
      </c>
      <c r="O11" t="s">
        <v>253</v>
      </c>
    </row>
    <row r="12" spans="1:15" x14ac:dyDescent="0.25">
      <c r="A12" t="s">
        <v>245</v>
      </c>
      <c r="B12" t="s">
        <v>1383</v>
      </c>
      <c r="C12" t="s">
        <v>865</v>
      </c>
      <c r="D12">
        <v>8012</v>
      </c>
      <c r="E12" t="s">
        <v>251</v>
      </c>
      <c r="F12" s="54">
        <v>1774327844688320</v>
      </c>
      <c r="G12" s="53" t="s">
        <v>431</v>
      </c>
      <c r="H12" s="56">
        <v>1436798676442170</v>
      </c>
      <c r="I12" s="53" t="s">
        <v>431</v>
      </c>
      <c r="J12" s="57">
        <v>42299</v>
      </c>
      <c r="K12" s="53" t="s">
        <v>431</v>
      </c>
      <c r="L12" s="57">
        <v>42479</v>
      </c>
      <c r="M12" s="53" t="s">
        <v>430</v>
      </c>
      <c r="N12">
        <f t="shared" ca="1" si="0"/>
        <v>61</v>
      </c>
      <c r="O12" t="s">
        <v>253</v>
      </c>
    </row>
    <row r="13" spans="1:15" x14ac:dyDescent="0.25">
      <c r="A13" t="s">
        <v>245</v>
      </c>
      <c r="B13" t="s">
        <v>1383</v>
      </c>
      <c r="C13" t="s">
        <v>865</v>
      </c>
      <c r="D13">
        <v>8013</v>
      </c>
      <c r="E13" t="s">
        <v>251</v>
      </c>
      <c r="F13" s="54">
        <v>1969986651450870</v>
      </c>
      <c r="G13" s="53" t="s">
        <v>431</v>
      </c>
      <c r="H13" s="56">
        <v>1436802386726350</v>
      </c>
      <c r="I13" s="53" t="s">
        <v>431</v>
      </c>
      <c r="J13" s="57">
        <v>42283</v>
      </c>
      <c r="K13" s="53" t="s">
        <v>431</v>
      </c>
      <c r="L13" s="57">
        <v>42463</v>
      </c>
      <c r="M13" s="53" t="s">
        <v>430</v>
      </c>
      <c r="N13">
        <f t="shared" ca="1" si="0"/>
        <v>291</v>
      </c>
      <c r="O13" t="s">
        <v>253</v>
      </c>
    </row>
    <row r="14" spans="1:15" x14ac:dyDescent="0.25">
      <c r="A14" t="s">
        <v>245</v>
      </c>
      <c r="B14" t="s">
        <v>1383</v>
      </c>
      <c r="C14" t="s">
        <v>865</v>
      </c>
      <c r="D14">
        <v>8014</v>
      </c>
      <c r="E14" t="s">
        <v>251</v>
      </c>
      <c r="F14" s="54">
        <v>1924966280593930</v>
      </c>
      <c r="G14" s="53" t="s">
        <v>431</v>
      </c>
      <c r="H14" s="56">
        <v>1436806097010530</v>
      </c>
      <c r="I14" s="53" t="s">
        <v>431</v>
      </c>
      <c r="J14" s="57">
        <v>42267</v>
      </c>
      <c r="K14" s="53" t="s">
        <v>431</v>
      </c>
      <c r="L14" s="57">
        <v>42357</v>
      </c>
      <c r="M14" s="53" t="s">
        <v>430</v>
      </c>
      <c r="N14">
        <f t="shared" ca="1" si="0"/>
        <v>79</v>
      </c>
      <c r="O14" t="s">
        <v>253</v>
      </c>
    </row>
    <row r="15" spans="1:15" x14ac:dyDescent="0.25">
      <c r="A15" t="s">
        <v>245</v>
      </c>
      <c r="B15" t="s">
        <v>1383</v>
      </c>
      <c r="C15" t="s">
        <v>865</v>
      </c>
      <c r="D15">
        <v>8015</v>
      </c>
      <c r="E15" t="s">
        <v>251</v>
      </c>
      <c r="F15" s="54">
        <v>1879945909737000</v>
      </c>
      <c r="G15" s="53" t="s">
        <v>431</v>
      </c>
      <c r="H15" s="56">
        <v>1436809807294710</v>
      </c>
      <c r="I15" s="53" t="s">
        <v>431</v>
      </c>
      <c r="J15" s="57">
        <v>42251</v>
      </c>
      <c r="K15" s="53" t="s">
        <v>431</v>
      </c>
      <c r="L15" s="57">
        <v>42431</v>
      </c>
      <c r="M15" s="53" t="s">
        <v>430</v>
      </c>
      <c r="N15">
        <f t="shared" ca="1" si="0"/>
        <v>356</v>
      </c>
      <c r="O15" t="s">
        <v>253</v>
      </c>
    </row>
    <row r="16" spans="1:15" x14ac:dyDescent="0.25">
      <c r="A16" t="s">
        <v>245</v>
      </c>
      <c r="B16" t="s">
        <v>1383</v>
      </c>
      <c r="C16" t="s">
        <v>865</v>
      </c>
      <c r="D16">
        <v>8016</v>
      </c>
      <c r="E16" t="s">
        <v>251</v>
      </c>
      <c r="F16" s="54">
        <v>1834925538880060</v>
      </c>
      <c r="G16" s="53" t="s">
        <v>431</v>
      </c>
      <c r="H16" s="56">
        <v>1436813517578890</v>
      </c>
      <c r="I16" s="53" t="s">
        <v>431</v>
      </c>
      <c r="J16" s="57">
        <v>42235</v>
      </c>
      <c r="K16" s="53" t="s">
        <v>431</v>
      </c>
      <c r="L16" s="57">
        <v>42325</v>
      </c>
      <c r="M16" s="53" t="s">
        <v>430</v>
      </c>
      <c r="N16">
        <f t="shared" ca="1" si="0"/>
        <v>184</v>
      </c>
      <c r="O16" t="s">
        <v>253</v>
      </c>
    </row>
    <row r="17" spans="1:15" x14ac:dyDescent="0.25">
      <c r="A17" t="s">
        <v>245</v>
      </c>
      <c r="B17" t="s">
        <v>1383</v>
      </c>
      <c r="C17" t="s">
        <v>865</v>
      </c>
      <c r="D17">
        <v>8017</v>
      </c>
      <c r="E17" t="s">
        <v>251</v>
      </c>
      <c r="F17" s="54">
        <v>1789905168023130</v>
      </c>
      <c r="G17" s="53" t="s">
        <v>431</v>
      </c>
      <c r="H17" s="56">
        <v>1436817227863070</v>
      </c>
      <c r="I17" s="53" t="s">
        <v>431</v>
      </c>
      <c r="J17" s="57">
        <v>42219</v>
      </c>
      <c r="K17" s="53" t="s">
        <v>431</v>
      </c>
      <c r="L17" s="57">
        <v>42309</v>
      </c>
      <c r="M17" s="53" t="s">
        <v>430</v>
      </c>
      <c r="N17">
        <f t="shared" ca="1" si="0"/>
        <v>170</v>
      </c>
      <c r="O17" t="s">
        <v>253</v>
      </c>
    </row>
    <row r="18" spans="1:15" x14ac:dyDescent="0.25">
      <c r="A18" t="s">
        <v>245</v>
      </c>
      <c r="B18" t="s">
        <v>1383</v>
      </c>
      <c r="C18" t="s">
        <v>865</v>
      </c>
      <c r="D18">
        <v>8018</v>
      </c>
      <c r="E18" t="s">
        <v>251</v>
      </c>
      <c r="F18" s="54">
        <v>1744884797166190</v>
      </c>
      <c r="G18" s="53" t="s">
        <v>431</v>
      </c>
      <c r="H18" s="56">
        <v>1436820938147250</v>
      </c>
      <c r="I18" s="53" t="s">
        <v>431</v>
      </c>
      <c r="J18" s="57">
        <v>42203</v>
      </c>
      <c r="K18" s="53" t="s">
        <v>431</v>
      </c>
      <c r="L18" s="57">
        <v>42383</v>
      </c>
      <c r="M18" s="53" t="s">
        <v>430</v>
      </c>
      <c r="N18">
        <f t="shared" ca="1" si="0"/>
        <v>165</v>
      </c>
      <c r="O18" t="s">
        <v>253</v>
      </c>
    </row>
    <row r="19" spans="1:15" x14ac:dyDescent="0.25">
      <c r="A19" t="s">
        <v>245</v>
      </c>
      <c r="B19" t="s">
        <v>1383</v>
      </c>
      <c r="C19" t="s">
        <v>865</v>
      </c>
      <c r="D19">
        <v>8019</v>
      </c>
      <c r="E19" t="s">
        <v>251</v>
      </c>
      <c r="F19" s="54">
        <v>1699864426309250</v>
      </c>
      <c r="G19" s="53" t="s">
        <v>431</v>
      </c>
      <c r="H19" s="56">
        <v>1436824648431430</v>
      </c>
      <c r="I19" s="53" t="s">
        <v>431</v>
      </c>
      <c r="J19" s="57">
        <v>42187</v>
      </c>
      <c r="K19" s="53" t="s">
        <v>431</v>
      </c>
      <c r="L19" s="57">
        <v>42367</v>
      </c>
      <c r="M19" s="53" t="s">
        <v>430</v>
      </c>
      <c r="N19">
        <f t="shared" ca="1" si="0"/>
        <v>280</v>
      </c>
      <c r="O19" t="s">
        <v>253</v>
      </c>
    </row>
    <row r="20" spans="1:15" x14ac:dyDescent="0.25">
      <c r="A20" t="s">
        <v>245</v>
      </c>
      <c r="B20" t="s">
        <v>1383</v>
      </c>
      <c r="C20" t="s">
        <v>865</v>
      </c>
      <c r="D20">
        <v>8020</v>
      </c>
      <c r="E20" t="s">
        <v>251</v>
      </c>
      <c r="F20" s="54">
        <v>1654844055452320</v>
      </c>
      <c r="G20" s="53" t="s">
        <v>431</v>
      </c>
      <c r="H20" s="56">
        <v>1436828358715610</v>
      </c>
      <c r="I20" s="53" t="s">
        <v>431</v>
      </c>
      <c r="J20" s="57">
        <v>42171</v>
      </c>
      <c r="K20" s="53" t="s">
        <v>431</v>
      </c>
      <c r="L20" s="57">
        <v>42231</v>
      </c>
      <c r="M20" s="53" t="s">
        <v>430</v>
      </c>
      <c r="N20">
        <f t="shared" ca="1" si="0"/>
        <v>77</v>
      </c>
      <c r="O20" t="s">
        <v>253</v>
      </c>
    </row>
    <row r="21" spans="1:15" x14ac:dyDescent="0.25">
      <c r="A21" t="s">
        <v>245</v>
      </c>
      <c r="B21" t="s">
        <v>1383</v>
      </c>
      <c r="C21" t="s">
        <v>865</v>
      </c>
      <c r="D21">
        <v>8021</v>
      </c>
      <c r="E21" t="s">
        <v>251</v>
      </c>
      <c r="F21" s="54">
        <v>1609823684595380</v>
      </c>
      <c r="G21" s="53" t="s">
        <v>431</v>
      </c>
      <c r="H21" s="56">
        <v>1436832068999790</v>
      </c>
      <c r="I21" s="53" t="s">
        <v>431</v>
      </c>
      <c r="J21" s="57">
        <v>42155</v>
      </c>
      <c r="K21" s="53" t="s">
        <v>431</v>
      </c>
      <c r="L21" s="57">
        <v>42335</v>
      </c>
      <c r="M21" s="53" t="s">
        <v>430</v>
      </c>
      <c r="N21">
        <f t="shared" ca="1" si="0"/>
        <v>259</v>
      </c>
      <c r="O21" t="s">
        <v>253</v>
      </c>
    </row>
    <row r="22" spans="1:15" x14ac:dyDescent="0.25">
      <c r="A22" t="s">
        <v>245</v>
      </c>
      <c r="B22" t="s">
        <v>1383</v>
      </c>
      <c r="C22" t="s">
        <v>865</v>
      </c>
      <c r="D22">
        <v>8022</v>
      </c>
      <c r="E22" t="s">
        <v>251</v>
      </c>
      <c r="F22" s="54">
        <v>1847499664772670</v>
      </c>
      <c r="G22" s="53" t="s">
        <v>431</v>
      </c>
      <c r="H22" s="56">
        <v>1436835779283970</v>
      </c>
      <c r="I22" s="53" t="s">
        <v>431</v>
      </c>
      <c r="J22" s="57">
        <v>42139</v>
      </c>
      <c r="K22" s="53" t="s">
        <v>431</v>
      </c>
      <c r="L22" s="57">
        <v>42499</v>
      </c>
      <c r="M22" s="53" t="s">
        <v>430</v>
      </c>
      <c r="N22">
        <f t="shared" ca="1" si="0"/>
        <v>16</v>
      </c>
      <c r="O22" t="s">
        <v>253</v>
      </c>
    </row>
    <row r="23" spans="1:15" x14ac:dyDescent="0.25">
      <c r="A23" t="s">
        <v>245</v>
      </c>
      <c r="B23" t="s">
        <v>1383</v>
      </c>
      <c r="C23" t="s">
        <v>865</v>
      </c>
      <c r="D23">
        <v>8023</v>
      </c>
      <c r="E23" t="s">
        <v>251</v>
      </c>
      <c r="F23" s="54">
        <v>1810913754730500</v>
      </c>
      <c r="G23" s="53" t="s">
        <v>431</v>
      </c>
      <c r="H23" s="56">
        <v>1436839489568150</v>
      </c>
      <c r="I23" s="53" t="s">
        <v>431</v>
      </c>
      <c r="J23" s="57">
        <v>42123</v>
      </c>
      <c r="K23" s="53" t="s">
        <v>431</v>
      </c>
      <c r="L23" s="57">
        <v>42303</v>
      </c>
      <c r="M23" s="53" t="s">
        <v>430</v>
      </c>
      <c r="N23">
        <f t="shared" ca="1" si="0"/>
        <v>281</v>
      </c>
      <c r="O23" t="s">
        <v>253</v>
      </c>
    </row>
    <row r="24" spans="1:15" x14ac:dyDescent="0.25">
      <c r="A24" t="s">
        <v>245</v>
      </c>
      <c r="B24" t="s">
        <v>1383</v>
      </c>
      <c r="C24" t="s">
        <v>865</v>
      </c>
      <c r="D24">
        <v>8024</v>
      </c>
      <c r="E24" t="s">
        <v>251</v>
      </c>
      <c r="F24" s="54">
        <v>1774327844688320</v>
      </c>
      <c r="G24" s="53" t="s">
        <v>431</v>
      </c>
      <c r="H24" s="56">
        <v>1436843199852330</v>
      </c>
      <c r="I24" s="53" t="s">
        <v>431</v>
      </c>
      <c r="J24" s="57">
        <v>42107</v>
      </c>
      <c r="K24" s="53" t="s">
        <v>431</v>
      </c>
      <c r="L24" s="57">
        <v>42347</v>
      </c>
      <c r="M24" s="53" t="s">
        <v>430</v>
      </c>
      <c r="N24">
        <f t="shared" ca="1" si="0"/>
        <v>89</v>
      </c>
      <c r="O24" t="s">
        <v>253</v>
      </c>
    </row>
    <row r="25" spans="1:15" x14ac:dyDescent="0.25">
      <c r="A25" t="s">
        <v>245</v>
      </c>
      <c r="B25" t="s">
        <v>1383</v>
      </c>
      <c r="C25" t="s">
        <v>865</v>
      </c>
      <c r="D25">
        <v>8025</v>
      </c>
      <c r="E25" t="s">
        <v>251</v>
      </c>
      <c r="F25" s="54">
        <v>1969986651450870</v>
      </c>
      <c r="G25" s="53" t="s">
        <v>431</v>
      </c>
      <c r="H25" s="56">
        <v>1436846910136510</v>
      </c>
      <c r="I25" s="53" t="s">
        <v>431</v>
      </c>
      <c r="J25" s="57">
        <v>42091</v>
      </c>
      <c r="K25" s="53" t="s">
        <v>431</v>
      </c>
      <c r="L25" s="57">
        <v>42271</v>
      </c>
      <c r="M25" s="53" t="s">
        <v>430</v>
      </c>
      <c r="N25">
        <f t="shared" ca="1" si="0"/>
        <v>231</v>
      </c>
      <c r="O25" t="s">
        <v>253</v>
      </c>
    </row>
    <row r="26" spans="1:15" x14ac:dyDescent="0.25">
      <c r="A26" t="s">
        <v>245</v>
      </c>
      <c r="B26" t="s">
        <v>1383</v>
      </c>
      <c r="C26" t="s">
        <v>865</v>
      </c>
      <c r="D26">
        <v>8026</v>
      </c>
      <c r="E26" t="s">
        <v>251</v>
      </c>
      <c r="F26" s="54">
        <v>1924966280593930</v>
      </c>
      <c r="G26" s="53" t="s">
        <v>431</v>
      </c>
      <c r="H26" s="56">
        <v>1436850620420690</v>
      </c>
      <c r="I26" s="53" t="s">
        <v>431</v>
      </c>
      <c r="J26" s="57">
        <v>42075</v>
      </c>
      <c r="K26" s="53" t="s">
        <v>431</v>
      </c>
      <c r="L26" s="57">
        <v>42255</v>
      </c>
      <c r="M26" s="53" t="s">
        <v>430</v>
      </c>
      <c r="N26">
        <f t="shared" ca="1" si="0"/>
        <v>266</v>
      </c>
      <c r="O26" t="s">
        <v>253</v>
      </c>
    </row>
    <row r="27" spans="1:15" x14ac:dyDescent="0.25">
      <c r="A27" t="s">
        <v>245</v>
      </c>
      <c r="B27" t="s">
        <v>1383</v>
      </c>
      <c r="C27" t="s">
        <v>865</v>
      </c>
      <c r="D27">
        <v>8027</v>
      </c>
      <c r="E27" t="s">
        <v>251</v>
      </c>
      <c r="F27" s="54">
        <v>1879945909737000</v>
      </c>
      <c r="G27" s="53" t="s">
        <v>431</v>
      </c>
      <c r="H27" s="56">
        <v>1436854330704870</v>
      </c>
      <c r="I27" s="53" t="s">
        <v>431</v>
      </c>
      <c r="J27" s="57">
        <v>42059</v>
      </c>
      <c r="K27" s="53" t="s">
        <v>431</v>
      </c>
      <c r="L27" s="57">
        <v>42089</v>
      </c>
      <c r="M27" s="53" t="s">
        <v>430</v>
      </c>
      <c r="N27">
        <f t="shared" ca="1" si="0"/>
        <v>305</v>
      </c>
      <c r="O27" t="s">
        <v>253</v>
      </c>
    </row>
    <row r="28" spans="1:15" x14ac:dyDescent="0.25">
      <c r="A28" t="s">
        <v>245</v>
      </c>
      <c r="B28" t="s">
        <v>1383</v>
      </c>
      <c r="C28" t="s">
        <v>865</v>
      </c>
      <c r="D28">
        <v>8028</v>
      </c>
      <c r="E28" t="s">
        <v>251</v>
      </c>
      <c r="F28" s="54">
        <v>1834925538880060</v>
      </c>
      <c r="G28" s="53" t="s">
        <v>431</v>
      </c>
      <c r="H28" s="56">
        <v>1436858040989050</v>
      </c>
      <c r="I28" s="53" t="s">
        <v>431</v>
      </c>
      <c r="J28" s="57">
        <v>42043</v>
      </c>
      <c r="K28" s="53" t="s">
        <v>431</v>
      </c>
      <c r="L28" s="57">
        <v>42073</v>
      </c>
      <c r="M28" s="53" t="s">
        <v>430</v>
      </c>
      <c r="N28">
        <f t="shared" ca="1" si="0"/>
        <v>290</v>
      </c>
      <c r="O28" t="s">
        <v>253</v>
      </c>
    </row>
    <row r="29" spans="1:15" x14ac:dyDescent="0.25">
      <c r="A29" t="s">
        <v>245</v>
      </c>
      <c r="B29" t="s">
        <v>1383</v>
      </c>
      <c r="C29" t="s">
        <v>865</v>
      </c>
      <c r="D29">
        <v>8029</v>
      </c>
      <c r="E29" t="s">
        <v>251</v>
      </c>
      <c r="F29" s="54">
        <v>1789905168023130</v>
      </c>
      <c r="G29" s="53" t="s">
        <v>431</v>
      </c>
      <c r="H29" s="56">
        <v>1436861751273230</v>
      </c>
      <c r="I29" s="53" t="s">
        <v>431</v>
      </c>
      <c r="J29" s="57">
        <v>42027</v>
      </c>
      <c r="K29" s="53" t="s">
        <v>431</v>
      </c>
      <c r="L29" s="57">
        <v>42207</v>
      </c>
      <c r="M29" s="53" t="s">
        <v>430</v>
      </c>
      <c r="N29">
        <f t="shared" ca="1" si="0"/>
        <v>332</v>
      </c>
      <c r="O29" t="s">
        <v>253</v>
      </c>
    </row>
    <row r="30" spans="1:15" x14ac:dyDescent="0.25">
      <c r="A30" t="s">
        <v>245</v>
      </c>
      <c r="B30" t="s">
        <v>1383</v>
      </c>
      <c r="C30" t="s">
        <v>865</v>
      </c>
      <c r="D30">
        <v>8030</v>
      </c>
      <c r="E30" t="s">
        <v>251</v>
      </c>
      <c r="F30" s="54">
        <v>1744884797166190</v>
      </c>
      <c r="G30" s="53" t="s">
        <v>431</v>
      </c>
      <c r="H30" s="56">
        <v>1436865461557410</v>
      </c>
      <c r="I30" s="53" t="s">
        <v>431</v>
      </c>
      <c r="J30" s="57">
        <v>42011</v>
      </c>
      <c r="K30" s="53" t="s">
        <v>431</v>
      </c>
      <c r="L30" s="57">
        <v>42191</v>
      </c>
      <c r="M30" s="53" t="s">
        <v>430</v>
      </c>
      <c r="N30">
        <f t="shared" ca="1" si="0"/>
        <v>227</v>
      </c>
      <c r="O30" t="s">
        <v>253</v>
      </c>
    </row>
    <row r="31" spans="1:15" x14ac:dyDescent="0.25">
      <c r="A31" t="s">
        <v>245</v>
      </c>
      <c r="B31" t="s">
        <v>1383</v>
      </c>
      <c r="C31" t="s">
        <v>865</v>
      </c>
      <c r="D31">
        <v>8031</v>
      </c>
      <c r="E31" t="s">
        <v>251</v>
      </c>
      <c r="F31" s="54">
        <v>1699864426309250</v>
      </c>
      <c r="G31" s="53" t="s">
        <v>431</v>
      </c>
      <c r="H31" s="56">
        <v>1436869171841590</v>
      </c>
      <c r="I31" s="53" t="s">
        <v>431</v>
      </c>
      <c r="J31" s="57">
        <v>41995</v>
      </c>
      <c r="K31" s="53" t="s">
        <v>431</v>
      </c>
      <c r="L31" s="57">
        <v>42025</v>
      </c>
      <c r="M31" s="53" t="s">
        <v>430</v>
      </c>
      <c r="N31">
        <f t="shared" ca="1" si="0"/>
        <v>266</v>
      </c>
      <c r="O31" t="s">
        <v>253</v>
      </c>
    </row>
    <row r="32" spans="1:15" x14ac:dyDescent="0.25">
      <c r="A32" t="s">
        <v>245</v>
      </c>
      <c r="B32" t="s">
        <v>1383</v>
      </c>
      <c r="C32" t="s">
        <v>865</v>
      </c>
      <c r="D32">
        <v>8032</v>
      </c>
      <c r="E32" t="s">
        <v>251</v>
      </c>
      <c r="F32" s="54">
        <v>1654844055452320</v>
      </c>
      <c r="G32" s="53" t="s">
        <v>431</v>
      </c>
      <c r="H32" s="56">
        <v>1436872882125770</v>
      </c>
      <c r="I32" s="53" t="s">
        <v>431</v>
      </c>
      <c r="J32" s="57">
        <v>41979</v>
      </c>
      <c r="K32" s="53" t="s">
        <v>431</v>
      </c>
      <c r="L32" s="57">
        <v>42159</v>
      </c>
      <c r="M32" s="53" t="s">
        <v>430</v>
      </c>
      <c r="N32">
        <f t="shared" ca="1" si="0"/>
        <v>260</v>
      </c>
      <c r="O32" t="s">
        <v>253</v>
      </c>
    </row>
    <row r="33" spans="1:15" x14ac:dyDescent="0.25">
      <c r="A33" t="s">
        <v>245</v>
      </c>
      <c r="B33" t="s">
        <v>1383</v>
      </c>
      <c r="C33" t="s">
        <v>865</v>
      </c>
      <c r="D33">
        <v>8033</v>
      </c>
      <c r="E33" t="s">
        <v>251</v>
      </c>
      <c r="F33" s="54">
        <v>1609823684595380</v>
      </c>
      <c r="G33" s="53" t="s">
        <v>431</v>
      </c>
      <c r="H33" s="56">
        <v>1436876592409950</v>
      </c>
      <c r="I33" s="53" t="s">
        <v>431</v>
      </c>
      <c r="J33" s="57">
        <v>41963</v>
      </c>
      <c r="K33" s="53" t="s">
        <v>431</v>
      </c>
      <c r="L33" s="57">
        <v>42143</v>
      </c>
      <c r="M33" s="53" t="s">
        <v>430</v>
      </c>
      <c r="N33">
        <f t="shared" ca="1" si="0"/>
        <v>354</v>
      </c>
      <c r="O33" t="s">
        <v>253</v>
      </c>
    </row>
    <row r="34" spans="1:15" x14ac:dyDescent="0.25">
      <c r="A34" t="s">
        <v>245</v>
      </c>
      <c r="B34" t="s">
        <v>1383</v>
      </c>
      <c r="C34" t="s">
        <v>865</v>
      </c>
      <c r="D34">
        <v>8034</v>
      </c>
      <c r="E34" t="s">
        <v>251</v>
      </c>
      <c r="F34" s="54">
        <v>1847499664772670</v>
      </c>
      <c r="G34" s="53" t="s">
        <v>431</v>
      </c>
      <c r="H34" s="56">
        <v>1436802386726350</v>
      </c>
      <c r="I34" s="53" t="s">
        <v>431</v>
      </c>
      <c r="J34" s="57">
        <v>41947</v>
      </c>
      <c r="K34" s="53" t="s">
        <v>431</v>
      </c>
      <c r="L34" s="57">
        <v>42037</v>
      </c>
      <c r="M34" s="53" t="s">
        <v>430</v>
      </c>
      <c r="N34">
        <f t="shared" ca="1" si="0"/>
        <v>51</v>
      </c>
      <c r="O34" t="s">
        <v>253</v>
      </c>
    </row>
    <row r="35" spans="1:15" x14ac:dyDescent="0.25">
      <c r="A35" t="s">
        <v>245</v>
      </c>
      <c r="B35" t="s">
        <v>1383</v>
      </c>
      <c r="C35" t="s">
        <v>865</v>
      </c>
      <c r="D35">
        <v>8035</v>
      </c>
      <c r="E35" t="s">
        <v>251</v>
      </c>
      <c r="F35" s="54">
        <v>1810913754730500</v>
      </c>
      <c r="G35" s="53" t="s">
        <v>431</v>
      </c>
      <c r="H35" s="56">
        <v>1436884012978310</v>
      </c>
      <c r="I35" s="53" t="s">
        <v>431</v>
      </c>
      <c r="J35" s="57">
        <v>41931</v>
      </c>
      <c r="K35" s="53" t="s">
        <v>431</v>
      </c>
      <c r="L35" s="57">
        <v>42111</v>
      </c>
      <c r="M35" s="53" t="s">
        <v>430</v>
      </c>
      <c r="N35">
        <f t="shared" ca="1" si="0"/>
        <v>216</v>
      </c>
      <c r="O35" t="s">
        <v>253</v>
      </c>
    </row>
    <row r="36" spans="1:15" x14ac:dyDescent="0.25">
      <c r="A36" t="s">
        <v>245</v>
      </c>
      <c r="B36" t="s">
        <v>1383</v>
      </c>
      <c r="C36" t="s">
        <v>865</v>
      </c>
      <c r="D36">
        <v>8036</v>
      </c>
      <c r="E36" t="s">
        <v>251</v>
      </c>
      <c r="F36" s="54">
        <v>1774327844688320</v>
      </c>
      <c r="G36" s="53" t="s">
        <v>431</v>
      </c>
      <c r="H36" s="56">
        <v>1436887723262490</v>
      </c>
      <c r="I36" s="53" t="s">
        <v>431</v>
      </c>
      <c r="J36" s="57">
        <v>41915</v>
      </c>
      <c r="K36" s="53" t="s">
        <v>431</v>
      </c>
      <c r="L36" s="57">
        <v>42005</v>
      </c>
      <c r="M36" s="53" t="s">
        <v>430</v>
      </c>
      <c r="N36">
        <f t="shared" ca="1" si="0"/>
        <v>201</v>
      </c>
      <c r="O36" t="s">
        <v>253</v>
      </c>
    </row>
    <row r="37" spans="1:15" x14ac:dyDescent="0.25">
      <c r="A37" t="s">
        <v>245</v>
      </c>
      <c r="B37" t="s">
        <v>1383</v>
      </c>
      <c r="C37" t="s">
        <v>865</v>
      </c>
      <c r="D37">
        <v>8037</v>
      </c>
      <c r="E37" t="s">
        <v>251</v>
      </c>
      <c r="F37" s="54">
        <v>1969986651450870</v>
      </c>
      <c r="G37" s="53" t="s">
        <v>431</v>
      </c>
      <c r="H37" s="56">
        <v>1436891433546670</v>
      </c>
      <c r="I37" s="53" t="s">
        <v>431</v>
      </c>
      <c r="J37" s="57">
        <v>41899</v>
      </c>
      <c r="K37" s="53" t="s">
        <v>431</v>
      </c>
      <c r="L37" s="57">
        <v>41989</v>
      </c>
      <c r="M37" s="53" t="s">
        <v>430</v>
      </c>
      <c r="N37">
        <f t="shared" ca="1" si="0"/>
        <v>259</v>
      </c>
      <c r="O37" t="s">
        <v>253</v>
      </c>
    </row>
    <row r="38" spans="1:15" x14ac:dyDescent="0.25">
      <c r="A38" t="s">
        <v>245</v>
      </c>
      <c r="B38" t="s">
        <v>1383</v>
      </c>
      <c r="C38" t="s">
        <v>865</v>
      </c>
      <c r="D38">
        <v>8038</v>
      </c>
      <c r="E38" t="s">
        <v>251</v>
      </c>
      <c r="F38" s="54">
        <v>1924966280593930</v>
      </c>
      <c r="G38" s="53" t="s">
        <v>431</v>
      </c>
      <c r="H38" s="56">
        <v>1436895143830850</v>
      </c>
      <c r="I38" s="53" t="s">
        <v>431</v>
      </c>
      <c r="J38" s="57">
        <v>41883</v>
      </c>
      <c r="K38" s="53" t="s">
        <v>431</v>
      </c>
      <c r="L38" s="57">
        <v>42063</v>
      </c>
      <c r="M38" s="53" t="s">
        <v>430</v>
      </c>
      <c r="N38">
        <f t="shared" ca="1" si="0"/>
        <v>302</v>
      </c>
      <c r="O38" t="s">
        <v>253</v>
      </c>
    </row>
    <row r="39" spans="1:15" x14ac:dyDescent="0.25">
      <c r="A39" t="s">
        <v>245</v>
      </c>
      <c r="B39" t="s">
        <v>1383</v>
      </c>
      <c r="C39" t="s">
        <v>865</v>
      </c>
      <c r="D39">
        <v>8039</v>
      </c>
      <c r="E39" t="s">
        <v>251</v>
      </c>
      <c r="F39" s="54">
        <v>1879945909737000</v>
      </c>
      <c r="G39" s="53" t="s">
        <v>431</v>
      </c>
      <c r="H39" s="56">
        <v>1436898854115030</v>
      </c>
      <c r="I39" s="53" t="s">
        <v>431</v>
      </c>
      <c r="J39" s="57">
        <v>41867</v>
      </c>
      <c r="K39" s="53" t="s">
        <v>431</v>
      </c>
      <c r="L39" s="57">
        <v>42047</v>
      </c>
      <c r="M39" s="53" t="s">
        <v>430</v>
      </c>
      <c r="N39">
        <f t="shared" ca="1" si="0"/>
        <v>237</v>
      </c>
      <c r="O39" t="s">
        <v>253</v>
      </c>
    </row>
    <row r="40" spans="1:15" x14ac:dyDescent="0.25">
      <c r="A40" t="s">
        <v>245</v>
      </c>
      <c r="B40" t="s">
        <v>1383</v>
      </c>
      <c r="C40" t="s">
        <v>865</v>
      </c>
      <c r="D40">
        <v>8040</v>
      </c>
      <c r="E40" t="s">
        <v>251</v>
      </c>
      <c r="F40" s="54">
        <v>1834925538880060</v>
      </c>
      <c r="G40" s="53" t="s">
        <v>431</v>
      </c>
      <c r="H40" s="56">
        <v>1436902564399210</v>
      </c>
      <c r="I40" s="53" t="s">
        <v>431</v>
      </c>
      <c r="J40" s="57">
        <v>41851</v>
      </c>
      <c r="K40" s="53" t="s">
        <v>431</v>
      </c>
      <c r="L40" s="57">
        <v>41911</v>
      </c>
      <c r="M40" s="53" t="s">
        <v>430</v>
      </c>
      <c r="N40">
        <f t="shared" ca="1" si="0"/>
        <v>110</v>
      </c>
      <c r="O40" t="s">
        <v>253</v>
      </c>
    </row>
    <row r="41" spans="1:15" x14ac:dyDescent="0.25">
      <c r="A41" t="s">
        <v>245</v>
      </c>
      <c r="B41" t="s">
        <v>1383</v>
      </c>
      <c r="C41" t="s">
        <v>865</v>
      </c>
      <c r="D41">
        <v>8041</v>
      </c>
      <c r="E41" t="s">
        <v>251</v>
      </c>
      <c r="F41" s="54">
        <v>1789905168023130</v>
      </c>
      <c r="G41" s="53" t="s">
        <v>431</v>
      </c>
      <c r="H41" s="56">
        <v>2324129689735130</v>
      </c>
      <c r="I41" s="53" t="s">
        <v>431</v>
      </c>
      <c r="J41" s="57">
        <v>41835</v>
      </c>
      <c r="K41" s="53" t="s">
        <v>431</v>
      </c>
      <c r="L41" s="57">
        <v>42015</v>
      </c>
      <c r="M41" s="53" t="s">
        <v>430</v>
      </c>
      <c r="N41">
        <f t="shared" ca="1" si="0"/>
        <v>207</v>
      </c>
      <c r="O41" t="s">
        <v>253</v>
      </c>
    </row>
    <row r="42" spans="1:15" x14ac:dyDescent="0.25">
      <c r="A42" t="s">
        <v>245</v>
      </c>
      <c r="B42" t="s">
        <v>1383</v>
      </c>
      <c r="C42" t="s">
        <v>865</v>
      </c>
      <c r="D42">
        <v>8042</v>
      </c>
      <c r="E42" t="s">
        <v>251</v>
      </c>
      <c r="F42" s="54">
        <v>1744884797166190</v>
      </c>
      <c r="G42" s="53" t="s">
        <v>431</v>
      </c>
      <c r="H42" s="56">
        <v>2324129682344350</v>
      </c>
      <c r="I42" s="53" t="s">
        <v>431</v>
      </c>
      <c r="J42" s="57">
        <v>41819</v>
      </c>
      <c r="K42" s="53" t="s">
        <v>431</v>
      </c>
      <c r="L42" s="57">
        <v>42179</v>
      </c>
      <c r="M42" s="53" t="s">
        <v>430</v>
      </c>
      <c r="N42">
        <f t="shared" ca="1" si="0"/>
        <v>207</v>
      </c>
      <c r="O42" t="s">
        <v>253</v>
      </c>
    </row>
    <row r="43" spans="1:15" x14ac:dyDescent="0.25">
      <c r="A43" t="s">
        <v>245</v>
      </c>
      <c r="B43" t="s">
        <v>1383</v>
      </c>
      <c r="C43" t="s">
        <v>865</v>
      </c>
      <c r="D43">
        <v>8043</v>
      </c>
      <c r="E43" t="s">
        <v>251</v>
      </c>
      <c r="F43" s="54">
        <v>1699864426309250</v>
      </c>
      <c r="G43" s="53" t="s">
        <v>431</v>
      </c>
      <c r="H43" s="56">
        <v>1436802386726350</v>
      </c>
      <c r="I43" s="53" t="s">
        <v>431</v>
      </c>
      <c r="J43" s="57">
        <v>41803</v>
      </c>
      <c r="K43" s="53" t="s">
        <v>431</v>
      </c>
      <c r="L43" s="57">
        <v>41983</v>
      </c>
      <c r="M43" s="53" t="s">
        <v>430</v>
      </c>
      <c r="N43">
        <f t="shared" ca="1" si="0"/>
        <v>145</v>
      </c>
      <c r="O43" t="s">
        <v>253</v>
      </c>
    </row>
    <row r="44" spans="1:15" x14ac:dyDescent="0.25">
      <c r="A44" t="s">
        <v>245</v>
      </c>
      <c r="B44" t="s">
        <v>1383</v>
      </c>
      <c r="C44" t="s">
        <v>865</v>
      </c>
      <c r="D44">
        <v>8044</v>
      </c>
      <c r="E44" t="s">
        <v>251</v>
      </c>
      <c r="F44" s="54">
        <v>1654844055452320</v>
      </c>
      <c r="G44" s="53" t="s">
        <v>431</v>
      </c>
      <c r="H44" s="56">
        <v>2324129667562790</v>
      </c>
      <c r="I44" s="53" t="s">
        <v>431</v>
      </c>
      <c r="J44" s="57">
        <v>41787</v>
      </c>
      <c r="K44" s="53" t="s">
        <v>431</v>
      </c>
      <c r="L44" s="57">
        <v>42027</v>
      </c>
      <c r="M44" s="53" t="s">
        <v>430</v>
      </c>
      <c r="N44">
        <f t="shared" ca="1" si="0"/>
        <v>77</v>
      </c>
      <c r="O44" t="s">
        <v>253</v>
      </c>
    </row>
    <row r="45" spans="1:15" x14ac:dyDescent="0.25">
      <c r="A45" t="s">
        <v>245</v>
      </c>
      <c r="B45" t="s">
        <v>1383</v>
      </c>
      <c r="C45" t="s">
        <v>865</v>
      </c>
      <c r="D45">
        <v>8045</v>
      </c>
      <c r="E45" t="s">
        <v>251</v>
      </c>
      <c r="F45" s="54">
        <v>1609823684595380</v>
      </c>
      <c r="G45" s="53" t="s">
        <v>431</v>
      </c>
      <c r="H45" s="56">
        <v>2324129660172010</v>
      </c>
      <c r="I45" s="53" t="s">
        <v>431</v>
      </c>
      <c r="J45" s="57">
        <v>41771</v>
      </c>
      <c r="K45" s="53" t="s">
        <v>431</v>
      </c>
      <c r="L45" s="57">
        <v>41951</v>
      </c>
      <c r="M45" s="53" t="s">
        <v>430</v>
      </c>
      <c r="N45">
        <f t="shared" ca="1" si="0"/>
        <v>265</v>
      </c>
      <c r="O45" t="s">
        <v>253</v>
      </c>
    </row>
    <row r="46" spans="1:15" x14ac:dyDescent="0.25">
      <c r="A46" t="s">
        <v>245</v>
      </c>
      <c r="B46" t="s">
        <v>1383</v>
      </c>
      <c r="C46" t="s">
        <v>865</v>
      </c>
      <c r="D46">
        <v>8046</v>
      </c>
      <c r="E46" t="s">
        <v>251</v>
      </c>
      <c r="F46" s="54">
        <v>1847499664772670</v>
      </c>
      <c r="G46" s="53" t="s">
        <v>431</v>
      </c>
      <c r="H46" s="56">
        <v>2324129652781230</v>
      </c>
      <c r="I46" s="53" t="s">
        <v>431</v>
      </c>
      <c r="J46" s="57">
        <v>41755</v>
      </c>
      <c r="K46" s="53" t="s">
        <v>431</v>
      </c>
      <c r="L46" s="57">
        <v>41935</v>
      </c>
      <c r="M46" s="53" t="s">
        <v>430</v>
      </c>
      <c r="N46">
        <f t="shared" ca="1" si="0"/>
        <v>146</v>
      </c>
      <c r="O46" t="s">
        <v>253</v>
      </c>
    </row>
    <row r="47" spans="1:15" x14ac:dyDescent="0.25">
      <c r="A47" t="s">
        <v>245</v>
      </c>
      <c r="B47" t="s">
        <v>1383</v>
      </c>
      <c r="C47" t="s">
        <v>865</v>
      </c>
      <c r="D47">
        <v>8047</v>
      </c>
      <c r="E47" t="s">
        <v>251</v>
      </c>
      <c r="F47" s="54">
        <v>1810913754730500</v>
      </c>
      <c r="G47" s="53" t="s">
        <v>431</v>
      </c>
      <c r="H47" s="56">
        <v>2324129645390450</v>
      </c>
      <c r="I47" s="53" t="s">
        <v>431</v>
      </c>
      <c r="J47" s="57">
        <v>41739</v>
      </c>
      <c r="K47" s="53" t="s">
        <v>431</v>
      </c>
      <c r="L47" s="57">
        <v>41769</v>
      </c>
      <c r="M47" s="53" t="s">
        <v>430</v>
      </c>
      <c r="N47">
        <f t="shared" ca="1" si="0"/>
        <v>150</v>
      </c>
      <c r="O47" t="s">
        <v>253</v>
      </c>
    </row>
    <row r="48" spans="1:15" x14ac:dyDescent="0.25">
      <c r="A48" t="s">
        <v>245</v>
      </c>
      <c r="B48" t="s">
        <v>1383</v>
      </c>
      <c r="C48" t="s">
        <v>865</v>
      </c>
      <c r="D48">
        <v>8048</v>
      </c>
      <c r="E48" t="s">
        <v>251</v>
      </c>
      <c r="F48" s="54">
        <v>1774327844688320</v>
      </c>
      <c r="G48" s="53" t="s">
        <v>431</v>
      </c>
      <c r="H48" s="56">
        <v>2324129637999670</v>
      </c>
      <c r="I48" s="53" t="s">
        <v>431</v>
      </c>
      <c r="J48" s="57">
        <v>41723</v>
      </c>
      <c r="K48" s="53" t="s">
        <v>431</v>
      </c>
      <c r="L48" s="57">
        <v>41753</v>
      </c>
      <c r="M48" s="53" t="s">
        <v>430</v>
      </c>
      <c r="N48">
        <f t="shared" ca="1" si="0"/>
        <v>164</v>
      </c>
      <c r="O48" t="s">
        <v>253</v>
      </c>
    </row>
    <row r="49" spans="1:15" x14ac:dyDescent="0.25">
      <c r="A49" t="s">
        <v>245</v>
      </c>
      <c r="B49" t="s">
        <v>1383</v>
      </c>
      <c r="C49" t="s">
        <v>865</v>
      </c>
      <c r="D49">
        <v>8049</v>
      </c>
      <c r="E49" t="s">
        <v>251</v>
      </c>
      <c r="F49" s="54">
        <v>1969986651450870</v>
      </c>
      <c r="G49" s="53" t="s">
        <v>431</v>
      </c>
      <c r="H49" s="56">
        <v>2324129630608890</v>
      </c>
      <c r="I49" s="53" t="s">
        <v>431</v>
      </c>
      <c r="J49" s="57">
        <v>41707</v>
      </c>
      <c r="K49" s="53" t="s">
        <v>431</v>
      </c>
      <c r="L49" s="57">
        <v>41887</v>
      </c>
      <c r="M49" s="53" t="s">
        <v>430</v>
      </c>
      <c r="N49">
        <f t="shared" ca="1" si="0"/>
        <v>36</v>
      </c>
      <c r="O49" t="s">
        <v>253</v>
      </c>
    </row>
    <row r="50" spans="1:15" x14ac:dyDescent="0.25">
      <c r="A50" t="s">
        <v>245</v>
      </c>
      <c r="B50" t="s">
        <v>1383</v>
      </c>
      <c r="C50" t="s">
        <v>865</v>
      </c>
      <c r="D50">
        <v>8050</v>
      </c>
      <c r="E50" t="s">
        <v>251</v>
      </c>
      <c r="F50" s="54">
        <v>1924966280593930</v>
      </c>
      <c r="G50" s="53" t="s">
        <v>431</v>
      </c>
      <c r="H50" s="56">
        <v>2324129623218110</v>
      </c>
      <c r="I50" s="53" t="s">
        <v>431</v>
      </c>
      <c r="J50" s="57">
        <v>41691</v>
      </c>
      <c r="K50" s="53" t="s">
        <v>431</v>
      </c>
      <c r="L50" s="57">
        <v>41871</v>
      </c>
      <c r="M50" s="53" t="s">
        <v>430</v>
      </c>
      <c r="N50">
        <f t="shared" ca="1" si="0"/>
        <v>53</v>
      </c>
      <c r="O50" t="s">
        <v>253</v>
      </c>
    </row>
    <row r="51" spans="1:15" x14ac:dyDescent="0.25">
      <c r="A51" t="s">
        <v>245</v>
      </c>
      <c r="B51" t="s">
        <v>1383</v>
      </c>
      <c r="C51" t="s">
        <v>865</v>
      </c>
      <c r="D51">
        <v>8051</v>
      </c>
      <c r="E51" t="s">
        <v>251</v>
      </c>
      <c r="F51" s="54">
        <v>1879945909737000</v>
      </c>
      <c r="G51" s="53" t="s">
        <v>431</v>
      </c>
      <c r="H51" s="56">
        <v>2324129615827330</v>
      </c>
      <c r="I51" s="53" t="s">
        <v>431</v>
      </c>
      <c r="J51" s="57">
        <v>41675</v>
      </c>
      <c r="K51" s="53" t="s">
        <v>431</v>
      </c>
      <c r="L51" s="57">
        <v>41705</v>
      </c>
      <c r="M51" s="53" t="s">
        <v>430</v>
      </c>
      <c r="N51">
        <f t="shared" ca="1" si="0"/>
        <v>141</v>
      </c>
      <c r="O51" t="s">
        <v>253</v>
      </c>
    </row>
    <row r="52" spans="1:15" x14ac:dyDescent="0.25">
      <c r="A52" t="s">
        <v>245</v>
      </c>
      <c r="B52" t="s">
        <v>1383</v>
      </c>
      <c r="C52" t="s">
        <v>865</v>
      </c>
      <c r="D52">
        <v>8052</v>
      </c>
      <c r="E52" t="s">
        <v>251</v>
      </c>
      <c r="F52" s="54">
        <v>1834925538880060</v>
      </c>
      <c r="G52" s="53" t="s">
        <v>431</v>
      </c>
      <c r="H52" s="56">
        <v>7986612270366120</v>
      </c>
      <c r="I52" s="53" t="s">
        <v>431</v>
      </c>
      <c r="J52" s="57">
        <v>41659</v>
      </c>
      <c r="K52" s="53" t="s">
        <v>431</v>
      </c>
      <c r="L52" s="57">
        <v>41839</v>
      </c>
      <c r="M52" s="53" t="s">
        <v>430</v>
      </c>
      <c r="N52">
        <f t="shared" ca="1" si="0"/>
        <v>342</v>
      </c>
      <c r="O52" t="s">
        <v>253</v>
      </c>
    </row>
    <row r="53" spans="1:15" x14ac:dyDescent="0.25">
      <c r="A53" t="s">
        <v>245</v>
      </c>
      <c r="B53" t="s">
        <v>1383</v>
      </c>
      <c r="C53" t="s">
        <v>865</v>
      </c>
      <c r="D53">
        <v>8053</v>
      </c>
      <c r="E53" t="s">
        <v>251</v>
      </c>
      <c r="F53" s="54">
        <v>1789905168023130</v>
      </c>
      <c r="G53" s="53" t="s">
        <v>431</v>
      </c>
      <c r="H53" s="56">
        <v>5803341448963410</v>
      </c>
      <c r="I53" s="53" t="s">
        <v>431</v>
      </c>
      <c r="J53" s="57">
        <v>41643</v>
      </c>
      <c r="K53" s="53" t="s">
        <v>431</v>
      </c>
      <c r="L53" s="57">
        <v>41823</v>
      </c>
      <c r="M53" s="53" t="s">
        <v>430</v>
      </c>
      <c r="N53">
        <f t="shared" ca="1" si="0"/>
        <v>307</v>
      </c>
      <c r="O53" t="s">
        <v>253</v>
      </c>
    </row>
    <row r="54" spans="1:15" x14ac:dyDescent="0.25">
      <c r="A54" t="s">
        <v>245</v>
      </c>
      <c r="B54" t="s">
        <v>1383</v>
      </c>
      <c r="C54" t="s">
        <v>865</v>
      </c>
      <c r="D54">
        <v>8054</v>
      </c>
      <c r="E54" t="s">
        <v>251</v>
      </c>
      <c r="F54" s="54">
        <v>1744884797166190</v>
      </c>
      <c r="G54" s="53" t="s">
        <v>431</v>
      </c>
      <c r="H54" s="56">
        <v>3620070647560700</v>
      </c>
      <c r="I54" s="53" t="s">
        <v>431</v>
      </c>
      <c r="J54" s="57">
        <v>41627</v>
      </c>
      <c r="K54" s="53" t="s">
        <v>431</v>
      </c>
      <c r="L54" s="57">
        <v>41717</v>
      </c>
      <c r="M54" s="53" t="s">
        <v>430</v>
      </c>
      <c r="N54">
        <f t="shared" ca="1" si="0"/>
        <v>208</v>
      </c>
      <c r="O54" t="s">
        <v>253</v>
      </c>
    </row>
    <row r="55" spans="1:15" x14ac:dyDescent="0.25">
      <c r="A55" t="s">
        <v>245</v>
      </c>
      <c r="B55" t="s">
        <v>1383</v>
      </c>
      <c r="C55" t="s">
        <v>865</v>
      </c>
      <c r="D55">
        <v>8055</v>
      </c>
      <c r="E55" t="s">
        <v>251</v>
      </c>
      <c r="F55" s="54">
        <v>1699864426309250</v>
      </c>
      <c r="G55" s="53" t="s">
        <v>431</v>
      </c>
      <c r="H55" s="56">
        <v>1436794966157990</v>
      </c>
      <c r="I55" s="53" t="s">
        <v>431</v>
      </c>
      <c r="J55" s="57">
        <v>41611</v>
      </c>
      <c r="K55" s="53" t="s">
        <v>431</v>
      </c>
      <c r="L55" s="57">
        <v>41791</v>
      </c>
      <c r="M55" s="53" t="s">
        <v>430</v>
      </c>
      <c r="N55">
        <f t="shared" ca="1" si="0"/>
        <v>98</v>
      </c>
      <c r="O55" t="s">
        <v>253</v>
      </c>
    </row>
    <row r="56" spans="1:15" x14ac:dyDescent="0.25">
      <c r="A56" t="s">
        <v>245</v>
      </c>
      <c r="B56" t="s">
        <v>1383</v>
      </c>
      <c r="C56" t="s">
        <v>865</v>
      </c>
      <c r="D56">
        <v>8056</v>
      </c>
      <c r="E56" t="s">
        <v>251</v>
      </c>
      <c r="F56" s="54">
        <v>1654844055452320</v>
      </c>
      <c r="G56" s="53" t="s">
        <v>431</v>
      </c>
      <c r="H56" s="56">
        <v>1436798676442170</v>
      </c>
      <c r="I56" s="53" t="s">
        <v>431</v>
      </c>
      <c r="J56" s="57">
        <v>41595</v>
      </c>
      <c r="K56" s="53" t="s">
        <v>431</v>
      </c>
      <c r="L56" s="57">
        <v>41685</v>
      </c>
      <c r="M56" s="53" t="s">
        <v>430</v>
      </c>
      <c r="N56">
        <f t="shared" ca="1" si="0"/>
        <v>151</v>
      </c>
      <c r="O56" t="s">
        <v>253</v>
      </c>
    </row>
    <row r="57" spans="1:15" x14ac:dyDescent="0.25">
      <c r="A57" t="s">
        <v>245</v>
      </c>
      <c r="B57" t="s">
        <v>1383</v>
      </c>
      <c r="C57" t="s">
        <v>865</v>
      </c>
      <c r="D57">
        <v>8057</v>
      </c>
      <c r="E57" t="s">
        <v>251</v>
      </c>
      <c r="F57" s="54">
        <v>1609823684595380</v>
      </c>
      <c r="G57" s="53" t="s">
        <v>431</v>
      </c>
      <c r="H57" s="56">
        <v>1436802386726350</v>
      </c>
      <c r="I57" s="53" t="s">
        <v>431</v>
      </c>
      <c r="J57" s="57">
        <v>41579</v>
      </c>
      <c r="K57" s="53" t="s">
        <v>431</v>
      </c>
      <c r="L57" s="57">
        <v>41669</v>
      </c>
      <c r="M57" s="53" t="s">
        <v>430</v>
      </c>
      <c r="N57">
        <f t="shared" ca="1" si="0"/>
        <v>83</v>
      </c>
      <c r="O57" t="s">
        <v>253</v>
      </c>
    </row>
    <row r="58" spans="1:15" x14ac:dyDescent="0.25">
      <c r="A58" t="s">
        <v>245</v>
      </c>
      <c r="B58" t="s">
        <v>1383</v>
      </c>
      <c r="C58" t="s">
        <v>865</v>
      </c>
      <c r="D58">
        <v>8058</v>
      </c>
      <c r="E58" t="s">
        <v>251</v>
      </c>
      <c r="F58" s="54">
        <v>1847499664772670</v>
      </c>
      <c r="G58" s="53" t="s">
        <v>431</v>
      </c>
      <c r="H58" s="56">
        <v>1436806097010530</v>
      </c>
      <c r="I58" s="53" t="s">
        <v>431</v>
      </c>
      <c r="J58" s="57">
        <v>41563</v>
      </c>
      <c r="K58" s="53" t="s">
        <v>431</v>
      </c>
      <c r="L58" s="57">
        <v>41743</v>
      </c>
      <c r="M58" s="53" t="s">
        <v>430</v>
      </c>
      <c r="N58">
        <f t="shared" ca="1" si="0"/>
        <v>194</v>
      </c>
      <c r="O58" t="s">
        <v>253</v>
      </c>
    </row>
    <row r="59" spans="1:15" x14ac:dyDescent="0.25">
      <c r="A59" t="s">
        <v>245</v>
      </c>
      <c r="B59" t="s">
        <v>1383</v>
      </c>
      <c r="C59" t="s">
        <v>865</v>
      </c>
      <c r="D59">
        <v>8059</v>
      </c>
      <c r="E59" t="s">
        <v>251</v>
      </c>
      <c r="F59" s="54">
        <v>1810913754730500</v>
      </c>
      <c r="G59" s="53" t="s">
        <v>431</v>
      </c>
      <c r="H59" s="56">
        <v>1436809807294710</v>
      </c>
      <c r="I59" s="53" t="s">
        <v>431</v>
      </c>
      <c r="J59" s="57">
        <v>41547</v>
      </c>
      <c r="K59" s="53" t="s">
        <v>431</v>
      </c>
      <c r="L59" s="57">
        <v>41727</v>
      </c>
      <c r="M59" s="53" t="s">
        <v>430</v>
      </c>
      <c r="N59">
        <f t="shared" ca="1" si="0"/>
        <v>363</v>
      </c>
      <c r="O59" t="s">
        <v>253</v>
      </c>
    </row>
    <row r="60" spans="1:15" x14ac:dyDescent="0.25">
      <c r="A60" t="s">
        <v>245</v>
      </c>
      <c r="B60" t="s">
        <v>1383</v>
      </c>
      <c r="C60" t="s">
        <v>865</v>
      </c>
      <c r="D60">
        <v>8060</v>
      </c>
      <c r="E60" t="s">
        <v>251</v>
      </c>
      <c r="F60" s="54">
        <v>1774327844688320</v>
      </c>
      <c r="G60" s="53" t="s">
        <v>431</v>
      </c>
      <c r="H60" s="56">
        <v>1436813517578890</v>
      </c>
      <c r="I60" s="53" t="s">
        <v>431</v>
      </c>
      <c r="J60" s="57">
        <v>41531</v>
      </c>
      <c r="K60" s="53" t="s">
        <v>431</v>
      </c>
      <c r="L60" s="57">
        <v>41591</v>
      </c>
      <c r="M60" s="53" t="s">
        <v>430</v>
      </c>
      <c r="N60">
        <f t="shared" ca="1" si="0"/>
        <v>175</v>
      </c>
      <c r="O60" t="s">
        <v>253</v>
      </c>
    </row>
    <row r="61" spans="1:15" x14ac:dyDescent="0.25">
      <c r="A61" t="s">
        <v>245</v>
      </c>
      <c r="B61" t="s">
        <v>1383</v>
      </c>
      <c r="C61" t="s">
        <v>865</v>
      </c>
      <c r="D61">
        <v>8061</v>
      </c>
      <c r="E61" t="s">
        <v>251</v>
      </c>
      <c r="F61" s="54">
        <v>1969986651450870</v>
      </c>
      <c r="G61" s="53" t="s">
        <v>431</v>
      </c>
      <c r="H61" s="56">
        <v>1436817227863070</v>
      </c>
      <c r="I61" s="53" t="s">
        <v>431</v>
      </c>
      <c r="J61" s="57">
        <v>41515</v>
      </c>
      <c r="K61" s="53" t="s">
        <v>431</v>
      </c>
      <c r="L61" s="57">
        <v>41695</v>
      </c>
      <c r="M61" s="53" t="s">
        <v>430</v>
      </c>
      <c r="N61">
        <f t="shared" ca="1" si="0"/>
        <v>280</v>
      </c>
      <c r="O61" t="s">
        <v>253</v>
      </c>
    </row>
    <row r="62" spans="1:15" x14ac:dyDescent="0.25">
      <c r="A62" t="s">
        <v>245</v>
      </c>
      <c r="B62" t="s">
        <v>1383</v>
      </c>
      <c r="C62" t="s">
        <v>865</v>
      </c>
      <c r="D62">
        <v>8062</v>
      </c>
      <c r="E62" t="s">
        <v>251</v>
      </c>
      <c r="F62" s="54">
        <v>1924966280593930</v>
      </c>
      <c r="G62" s="53" t="s">
        <v>431</v>
      </c>
      <c r="H62" s="56">
        <v>1436820938147250</v>
      </c>
      <c r="I62" s="53" t="s">
        <v>431</v>
      </c>
      <c r="J62" s="57">
        <v>41499</v>
      </c>
      <c r="K62" s="53" t="s">
        <v>431</v>
      </c>
      <c r="L62" s="57">
        <v>41859</v>
      </c>
      <c r="M62" s="53" t="s">
        <v>430</v>
      </c>
      <c r="N62">
        <f t="shared" ca="1" si="0"/>
        <v>265</v>
      </c>
      <c r="O62" t="s">
        <v>253</v>
      </c>
    </row>
    <row r="63" spans="1:15" x14ac:dyDescent="0.25">
      <c r="A63" t="s">
        <v>245</v>
      </c>
      <c r="B63" t="s">
        <v>1383</v>
      </c>
      <c r="C63" t="s">
        <v>865</v>
      </c>
      <c r="D63">
        <v>8063</v>
      </c>
      <c r="E63" t="s">
        <v>251</v>
      </c>
      <c r="F63" s="54">
        <v>1879945909737000</v>
      </c>
      <c r="G63" s="53" t="s">
        <v>431</v>
      </c>
      <c r="H63" s="56">
        <v>1436824648431430</v>
      </c>
      <c r="I63" s="53" t="s">
        <v>431</v>
      </c>
      <c r="J63" s="57">
        <v>41483</v>
      </c>
      <c r="K63" s="53" t="s">
        <v>431</v>
      </c>
      <c r="L63" s="57">
        <v>41663</v>
      </c>
      <c r="M63" s="53" t="s">
        <v>430</v>
      </c>
      <c r="N63">
        <f t="shared" ca="1" si="0"/>
        <v>26</v>
      </c>
      <c r="O63" t="s">
        <v>253</v>
      </c>
    </row>
    <row r="64" spans="1:15" x14ac:dyDescent="0.25">
      <c r="A64" t="s">
        <v>245</v>
      </c>
      <c r="B64" t="s">
        <v>1383</v>
      </c>
      <c r="C64" t="s">
        <v>865</v>
      </c>
      <c r="D64">
        <v>8064</v>
      </c>
      <c r="E64" t="s">
        <v>251</v>
      </c>
      <c r="F64" s="54">
        <v>1834925538880060</v>
      </c>
      <c r="G64" s="53" t="s">
        <v>431</v>
      </c>
      <c r="H64" s="56">
        <v>1436828358715610</v>
      </c>
      <c r="I64" s="53" t="s">
        <v>431</v>
      </c>
      <c r="J64" s="57">
        <v>41467</v>
      </c>
      <c r="K64" s="53" t="s">
        <v>431</v>
      </c>
      <c r="L64" s="57">
        <v>41707</v>
      </c>
      <c r="M64" s="53" t="s">
        <v>430</v>
      </c>
      <c r="N64">
        <f t="shared" ca="1" si="0"/>
        <v>12</v>
      </c>
      <c r="O64" t="s">
        <v>253</v>
      </c>
    </row>
    <row r="65" spans="1:15" x14ac:dyDescent="0.25">
      <c r="A65" t="s">
        <v>245</v>
      </c>
      <c r="B65" t="s">
        <v>1383</v>
      </c>
      <c r="C65" t="s">
        <v>865</v>
      </c>
      <c r="D65">
        <v>8065</v>
      </c>
      <c r="E65" t="s">
        <v>251</v>
      </c>
      <c r="F65" s="54">
        <v>1789905168023130</v>
      </c>
      <c r="G65" s="53" t="s">
        <v>431</v>
      </c>
      <c r="H65" s="56">
        <v>1436832068999790</v>
      </c>
      <c r="I65" s="53" t="s">
        <v>431</v>
      </c>
      <c r="J65" s="57">
        <v>41451</v>
      </c>
      <c r="K65" s="53" t="s">
        <v>431</v>
      </c>
      <c r="L65" s="57">
        <v>41631</v>
      </c>
      <c r="M65" s="53" t="s">
        <v>430</v>
      </c>
      <c r="N65">
        <f t="shared" ca="1" si="0"/>
        <v>114</v>
      </c>
      <c r="O65" t="s">
        <v>253</v>
      </c>
    </row>
    <row r="66" spans="1:15" x14ac:dyDescent="0.25">
      <c r="A66" t="s">
        <v>245</v>
      </c>
      <c r="B66" t="s">
        <v>1383</v>
      </c>
      <c r="C66" t="s">
        <v>865</v>
      </c>
      <c r="D66">
        <v>8066</v>
      </c>
      <c r="E66" t="s">
        <v>251</v>
      </c>
      <c r="F66" s="54">
        <v>1744884797166190</v>
      </c>
      <c r="G66" s="53" t="s">
        <v>431</v>
      </c>
      <c r="H66" s="56">
        <v>1436835779283970</v>
      </c>
      <c r="I66" s="53" t="s">
        <v>431</v>
      </c>
      <c r="J66" s="57">
        <v>41435</v>
      </c>
      <c r="K66" s="53" t="s">
        <v>431</v>
      </c>
      <c r="L66" s="57">
        <v>41615</v>
      </c>
      <c r="M66" s="53" t="s">
        <v>430</v>
      </c>
      <c r="N66">
        <f t="shared" ref="N66:N129" ca="1" si="1">RANDBETWEEN(7,365)</f>
        <v>352</v>
      </c>
      <c r="O66" t="s">
        <v>253</v>
      </c>
    </row>
    <row r="67" spans="1:15" x14ac:dyDescent="0.25">
      <c r="A67" t="s">
        <v>245</v>
      </c>
      <c r="B67" t="s">
        <v>1383</v>
      </c>
      <c r="C67" t="s">
        <v>865</v>
      </c>
      <c r="D67">
        <v>8067</v>
      </c>
      <c r="E67" t="s">
        <v>251</v>
      </c>
      <c r="F67" s="54">
        <v>1699864426309250</v>
      </c>
      <c r="G67" s="53" t="s">
        <v>431</v>
      </c>
      <c r="H67" s="56">
        <v>1436839489568150</v>
      </c>
      <c r="I67" s="53" t="s">
        <v>431</v>
      </c>
      <c r="J67" s="57">
        <v>41419</v>
      </c>
      <c r="K67" s="53" t="s">
        <v>431</v>
      </c>
      <c r="L67" s="57">
        <v>41449</v>
      </c>
      <c r="M67" s="53" t="s">
        <v>430</v>
      </c>
      <c r="N67">
        <f t="shared" ca="1" si="1"/>
        <v>210</v>
      </c>
      <c r="O67" t="s">
        <v>253</v>
      </c>
    </row>
    <row r="68" spans="1:15" x14ac:dyDescent="0.25">
      <c r="A68" t="s">
        <v>245</v>
      </c>
      <c r="B68" t="s">
        <v>1383</v>
      </c>
      <c r="C68" t="s">
        <v>865</v>
      </c>
      <c r="D68">
        <v>8068</v>
      </c>
      <c r="E68" t="s">
        <v>251</v>
      </c>
      <c r="F68" s="54">
        <v>1654844055452320</v>
      </c>
      <c r="G68" s="53" t="s">
        <v>431</v>
      </c>
      <c r="H68" s="56">
        <v>1436843199852330</v>
      </c>
      <c r="I68" s="53" t="s">
        <v>431</v>
      </c>
      <c r="J68" s="57">
        <v>41403</v>
      </c>
      <c r="K68" s="53" t="s">
        <v>431</v>
      </c>
      <c r="L68" s="57">
        <v>41433</v>
      </c>
      <c r="M68" s="53" t="s">
        <v>430</v>
      </c>
      <c r="N68">
        <f t="shared" ca="1" si="1"/>
        <v>51</v>
      </c>
      <c r="O68" t="s">
        <v>253</v>
      </c>
    </row>
    <row r="69" spans="1:15" x14ac:dyDescent="0.25">
      <c r="A69" t="s">
        <v>245</v>
      </c>
      <c r="B69" t="s">
        <v>1383</v>
      </c>
      <c r="C69" t="s">
        <v>865</v>
      </c>
      <c r="D69">
        <v>8069</v>
      </c>
      <c r="E69" t="s">
        <v>251</v>
      </c>
      <c r="F69" s="54">
        <v>1609823684595380</v>
      </c>
      <c r="G69" s="53" t="s">
        <v>431</v>
      </c>
      <c r="H69" s="56">
        <v>1436846910136510</v>
      </c>
      <c r="I69" s="53" t="s">
        <v>431</v>
      </c>
      <c r="J69" s="57">
        <v>41387</v>
      </c>
      <c r="K69" s="53" t="s">
        <v>431</v>
      </c>
      <c r="L69" s="57">
        <v>41567</v>
      </c>
      <c r="M69" s="53" t="s">
        <v>430</v>
      </c>
      <c r="N69">
        <f t="shared" ca="1" si="1"/>
        <v>174</v>
      </c>
      <c r="O69" t="s">
        <v>253</v>
      </c>
    </row>
    <row r="70" spans="1:15" x14ac:dyDescent="0.25">
      <c r="A70" t="s">
        <v>245</v>
      </c>
      <c r="B70" t="s">
        <v>1383</v>
      </c>
      <c r="C70" t="s">
        <v>865</v>
      </c>
      <c r="D70">
        <v>8070</v>
      </c>
      <c r="E70" t="s">
        <v>251</v>
      </c>
      <c r="F70" s="54">
        <v>1847499664772670</v>
      </c>
      <c r="G70" s="53" t="s">
        <v>431</v>
      </c>
      <c r="H70" s="56">
        <v>1436850620420690</v>
      </c>
      <c r="I70" s="53" t="s">
        <v>431</v>
      </c>
      <c r="J70" s="57">
        <v>41371</v>
      </c>
      <c r="K70" s="53" t="s">
        <v>431</v>
      </c>
      <c r="L70" s="57">
        <v>41551</v>
      </c>
      <c r="M70" s="53" t="s">
        <v>430</v>
      </c>
      <c r="N70">
        <f t="shared" ca="1" si="1"/>
        <v>18</v>
      </c>
      <c r="O70" t="s">
        <v>253</v>
      </c>
    </row>
    <row r="71" spans="1:15" x14ac:dyDescent="0.25">
      <c r="A71" t="s">
        <v>245</v>
      </c>
      <c r="B71" t="s">
        <v>1383</v>
      </c>
      <c r="C71" t="s">
        <v>865</v>
      </c>
      <c r="D71">
        <v>8071</v>
      </c>
      <c r="E71" t="s">
        <v>251</v>
      </c>
      <c r="F71" s="54">
        <v>1810913754730500</v>
      </c>
      <c r="G71" s="53" t="s">
        <v>431</v>
      </c>
      <c r="H71" s="56">
        <v>1436802386726350</v>
      </c>
      <c r="I71" s="53" t="s">
        <v>431</v>
      </c>
      <c r="J71" s="57">
        <v>41355</v>
      </c>
      <c r="K71" s="53" t="s">
        <v>431</v>
      </c>
      <c r="L71" s="57">
        <v>41385</v>
      </c>
      <c r="M71" s="53" t="s">
        <v>430</v>
      </c>
      <c r="N71">
        <f t="shared" ca="1" si="1"/>
        <v>91</v>
      </c>
      <c r="O71" t="s">
        <v>253</v>
      </c>
    </row>
    <row r="72" spans="1:15" x14ac:dyDescent="0.25">
      <c r="A72" t="s">
        <v>245</v>
      </c>
      <c r="B72" t="s">
        <v>1383</v>
      </c>
      <c r="C72" t="s">
        <v>865</v>
      </c>
      <c r="D72">
        <v>8072</v>
      </c>
      <c r="E72" t="s">
        <v>251</v>
      </c>
      <c r="F72" s="54">
        <v>1774327844688320</v>
      </c>
      <c r="G72" s="53" t="s">
        <v>431</v>
      </c>
      <c r="H72" s="56">
        <v>1436858040989050</v>
      </c>
      <c r="I72" s="53" t="s">
        <v>431</v>
      </c>
      <c r="J72" s="57">
        <v>41339</v>
      </c>
      <c r="K72" s="53" t="s">
        <v>431</v>
      </c>
      <c r="L72" s="57">
        <v>41519</v>
      </c>
      <c r="M72" s="53" t="s">
        <v>430</v>
      </c>
      <c r="N72">
        <f t="shared" ca="1" si="1"/>
        <v>190</v>
      </c>
      <c r="O72" t="s">
        <v>253</v>
      </c>
    </row>
    <row r="73" spans="1:15" x14ac:dyDescent="0.25">
      <c r="A73" t="s">
        <v>245</v>
      </c>
      <c r="B73" t="s">
        <v>1383</v>
      </c>
      <c r="C73" t="s">
        <v>865</v>
      </c>
      <c r="D73">
        <v>8073</v>
      </c>
      <c r="E73" t="s">
        <v>251</v>
      </c>
      <c r="F73" s="54">
        <v>1969986651450870</v>
      </c>
      <c r="G73" s="53" t="s">
        <v>431</v>
      </c>
      <c r="H73" s="56">
        <v>1436861751273230</v>
      </c>
      <c r="I73" s="53" t="s">
        <v>431</v>
      </c>
      <c r="J73" s="57">
        <v>41323</v>
      </c>
      <c r="K73" s="53" t="s">
        <v>431</v>
      </c>
      <c r="L73" s="57">
        <v>41503</v>
      </c>
      <c r="M73" s="53" t="s">
        <v>430</v>
      </c>
      <c r="N73">
        <f t="shared" ca="1" si="1"/>
        <v>81</v>
      </c>
      <c r="O73" t="s">
        <v>253</v>
      </c>
    </row>
    <row r="74" spans="1:15" x14ac:dyDescent="0.25">
      <c r="A74" t="s">
        <v>245</v>
      </c>
      <c r="B74" t="s">
        <v>1383</v>
      </c>
      <c r="C74" t="s">
        <v>865</v>
      </c>
      <c r="D74">
        <v>8074</v>
      </c>
      <c r="E74" t="s">
        <v>251</v>
      </c>
      <c r="F74" s="54">
        <v>1924966280593930</v>
      </c>
      <c r="G74" s="53" t="s">
        <v>431</v>
      </c>
      <c r="H74" s="56">
        <v>2324129445839390</v>
      </c>
      <c r="I74" s="53" t="s">
        <v>431</v>
      </c>
      <c r="J74" s="57">
        <v>41307</v>
      </c>
      <c r="K74" s="53" t="s">
        <v>431</v>
      </c>
      <c r="L74" s="57">
        <v>41397</v>
      </c>
      <c r="M74" s="53" t="s">
        <v>430</v>
      </c>
      <c r="N74">
        <f t="shared" ca="1" si="1"/>
        <v>64</v>
      </c>
      <c r="O74" t="s">
        <v>253</v>
      </c>
    </row>
    <row r="75" spans="1:15" x14ac:dyDescent="0.25">
      <c r="A75" t="s">
        <v>245</v>
      </c>
      <c r="B75" t="s">
        <v>1383</v>
      </c>
      <c r="C75" t="s">
        <v>865</v>
      </c>
      <c r="D75">
        <v>8075</v>
      </c>
      <c r="E75" t="s">
        <v>251</v>
      </c>
      <c r="F75" s="54">
        <v>1879945909737000</v>
      </c>
      <c r="G75" s="53" t="s">
        <v>431</v>
      </c>
      <c r="H75" s="56">
        <v>2324129438448610</v>
      </c>
      <c r="I75" s="53" t="s">
        <v>431</v>
      </c>
      <c r="J75" s="57">
        <v>41291</v>
      </c>
      <c r="K75" s="53" t="s">
        <v>431</v>
      </c>
      <c r="L75" s="57">
        <v>41471</v>
      </c>
      <c r="M75" s="53" t="s">
        <v>430</v>
      </c>
      <c r="N75">
        <f t="shared" ca="1" si="1"/>
        <v>58</v>
      </c>
      <c r="O75" t="s">
        <v>253</v>
      </c>
    </row>
    <row r="76" spans="1:15" x14ac:dyDescent="0.25">
      <c r="A76" t="s">
        <v>245</v>
      </c>
      <c r="B76" t="s">
        <v>1383</v>
      </c>
      <c r="C76" t="s">
        <v>865</v>
      </c>
      <c r="D76">
        <v>8076</v>
      </c>
      <c r="E76" t="s">
        <v>251</v>
      </c>
      <c r="F76" s="54">
        <v>1834925538880060</v>
      </c>
      <c r="G76" s="53" t="s">
        <v>431</v>
      </c>
      <c r="H76" s="56">
        <v>2324129431057830</v>
      </c>
      <c r="I76" s="53" t="s">
        <v>431</v>
      </c>
      <c r="J76" s="57">
        <v>41275</v>
      </c>
      <c r="K76" s="53" t="s">
        <v>431</v>
      </c>
      <c r="L76" s="57">
        <v>41365</v>
      </c>
      <c r="M76" s="53" t="s">
        <v>430</v>
      </c>
      <c r="N76">
        <f t="shared" ca="1" si="1"/>
        <v>244</v>
      </c>
      <c r="O76" t="s">
        <v>253</v>
      </c>
    </row>
    <row r="77" spans="1:15" x14ac:dyDescent="0.25">
      <c r="A77" t="s">
        <v>245</v>
      </c>
      <c r="B77" t="s">
        <v>1383</v>
      </c>
      <c r="C77" t="s">
        <v>865</v>
      </c>
      <c r="D77">
        <v>8077</v>
      </c>
      <c r="E77" t="s">
        <v>251</v>
      </c>
      <c r="F77" s="54">
        <v>1789905168023130</v>
      </c>
      <c r="G77" s="53" t="s">
        <v>431</v>
      </c>
      <c r="H77" s="56">
        <v>2324129423667050</v>
      </c>
      <c r="I77" s="53" t="s">
        <v>431</v>
      </c>
      <c r="J77" s="57">
        <v>41259</v>
      </c>
      <c r="K77" s="53" t="s">
        <v>431</v>
      </c>
      <c r="L77" s="57">
        <v>41349</v>
      </c>
      <c r="M77" s="53" t="s">
        <v>430</v>
      </c>
      <c r="N77">
        <f t="shared" ca="1" si="1"/>
        <v>327</v>
      </c>
      <c r="O77" t="s">
        <v>253</v>
      </c>
    </row>
    <row r="78" spans="1:15" x14ac:dyDescent="0.25">
      <c r="A78" t="s">
        <v>245</v>
      </c>
      <c r="B78" t="s">
        <v>1383</v>
      </c>
      <c r="C78" t="s">
        <v>865</v>
      </c>
      <c r="D78">
        <v>8078</v>
      </c>
      <c r="E78" t="s">
        <v>251</v>
      </c>
      <c r="F78" s="54">
        <v>1744884797166190</v>
      </c>
      <c r="G78" s="53" t="s">
        <v>431</v>
      </c>
      <c r="H78" s="56">
        <v>4424153516276270</v>
      </c>
      <c r="I78" s="53" t="s">
        <v>431</v>
      </c>
      <c r="J78" s="57">
        <v>41243</v>
      </c>
      <c r="K78" s="53" t="s">
        <v>431</v>
      </c>
      <c r="L78" s="57">
        <v>41423</v>
      </c>
      <c r="M78" s="53" t="s">
        <v>430</v>
      </c>
      <c r="N78">
        <f t="shared" ca="1" si="1"/>
        <v>32</v>
      </c>
      <c r="O78" t="s">
        <v>253</v>
      </c>
    </row>
    <row r="79" spans="1:15" x14ac:dyDescent="0.25">
      <c r="A79" t="s">
        <v>245</v>
      </c>
      <c r="B79" t="s">
        <v>1383</v>
      </c>
      <c r="C79" t="s">
        <v>865</v>
      </c>
      <c r="D79">
        <v>8079</v>
      </c>
      <c r="E79" t="s">
        <v>251</v>
      </c>
      <c r="F79" s="54">
        <v>1699864426309250</v>
      </c>
      <c r="G79" s="53" t="s">
        <v>431</v>
      </c>
      <c r="H79" s="56">
        <v>4424154338885490</v>
      </c>
      <c r="I79" s="53" t="s">
        <v>431</v>
      </c>
      <c r="J79" s="57">
        <v>41227</v>
      </c>
      <c r="K79" s="53" t="s">
        <v>431</v>
      </c>
      <c r="L79" s="57">
        <v>41407</v>
      </c>
      <c r="M79" s="53" t="s">
        <v>430</v>
      </c>
      <c r="N79">
        <f t="shared" ca="1" si="1"/>
        <v>312</v>
      </c>
      <c r="O79" t="s">
        <v>253</v>
      </c>
    </row>
    <row r="80" spans="1:15" x14ac:dyDescent="0.25">
      <c r="A80" t="s">
        <v>245</v>
      </c>
      <c r="B80" t="s">
        <v>1383</v>
      </c>
      <c r="C80" t="s">
        <v>865</v>
      </c>
      <c r="D80">
        <v>8080</v>
      </c>
      <c r="E80" t="s">
        <v>251</v>
      </c>
      <c r="F80" s="54">
        <v>1654844055452320</v>
      </c>
      <c r="G80" s="53" t="s">
        <v>431</v>
      </c>
      <c r="H80" s="56">
        <v>4424155161494710</v>
      </c>
      <c r="I80" s="53" t="s">
        <v>431</v>
      </c>
      <c r="J80" s="57">
        <v>41211</v>
      </c>
      <c r="K80" s="53" t="s">
        <v>431</v>
      </c>
      <c r="L80" s="57">
        <v>41271</v>
      </c>
      <c r="M80" s="53" t="s">
        <v>430</v>
      </c>
      <c r="N80">
        <f t="shared" ca="1" si="1"/>
        <v>264</v>
      </c>
      <c r="O80" t="s">
        <v>253</v>
      </c>
    </row>
    <row r="81" spans="1:15" x14ac:dyDescent="0.25">
      <c r="A81" t="s">
        <v>245</v>
      </c>
      <c r="B81" t="s">
        <v>1383</v>
      </c>
      <c r="C81" t="s">
        <v>865</v>
      </c>
      <c r="D81">
        <v>8081</v>
      </c>
      <c r="E81" t="s">
        <v>251</v>
      </c>
      <c r="F81" s="54">
        <v>1609823684595380</v>
      </c>
      <c r="G81" s="53" t="s">
        <v>431</v>
      </c>
      <c r="H81" s="56">
        <v>4424155984103930</v>
      </c>
      <c r="I81" s="53" t="s">
        <v>431</v>
      </c>
      <c r="J81" s="57">
        <v>41195</v>
      </c>
      <c r="K81" s="53" t="s">
        <v>431</v>
      </c>
      <c r="L81" s="57">
        <v>41375</v>
      </c>
      <c r="M81" s="53" t="s">
        <v>430</v>
      </c>
      <c r="N81">
        <f t="shared" ca="1" si="1"/>
        <v>42</v>
      </c>
      <c r="O81" t="s">
        <v>253</v>
      </c>
    </row>
    <row r="82" spans="1:15" x14ac:dyDescent="0.25">
      <c r="A82" t="s">
        <v>245</v>
      </c>
      <c r="B82" t="s">
        <v>1383</v>
      </c>
      <c r="C82" t="s">
        <v>865</v>
      </c>
      <c r="D82">
        <v>8082</v>
      </c>
      <c r="E82" t="s">
        <v>251</v>
      </c>
      <c r="F82" s="54">
        <v>1847499664772670</v>
      </c>
      <c r="G82" s="53" t="s">
        <v>431</v>
      </c>
      <c r="H82" s="56">
        <v>7986612270366120</v>
      </c>
      <c r="I82" s="53" t="s">
        <v>431</v>
      </c>
      <c r="J82" s="57">
        <v>41179</v>
      </c>
      <c r="K82" s="53" t="s">
        <v>431</v>
      </c>
      <c r="L82" s="57">
        <v>41539</v>
      </c>
      <c r="M82" s="53" t="s">
        <v>430</v>
      </c>
      <c r="N82">
        <f t="shared" ca="1" si="1"/>
        <v>364</v>
      </c>
      <c r="O82" t="s">
        <v>253</v>
      </c>
    </row>
    <row r="83" spans="1:15" x14ac:dyDescent="0.25">
      <c r="A83" t="s">
        <v>245</v>
      </c>
      <c r="B83" t="s">
        <v>1383</v>
      </c>
      <c r="C83" t="s">
        <v>865</v>
      </c>
      <c r="D83">
        <v>8083</v>
      </c>
      <c r="E83" t="s">
        <v>251</v>
      </c>
      <c r="F83" s="54">
        <v>1810913754730500</v>
      </c>
      <c r="G83" s="53" t="s">
        <v>431</v>
      </c>
      <c r="H83" s="56">
        <v>5803341448963410</v>
      </c>
      <c r="I83" s="53" t="s">
        <v>431</v>
      </c>
      <c r="J83" s="57">
        <v>41163</v>
      </c>
      <c r="K83" s="53" t="s">
        <v>431</v>
      </c>
      <c r="L83" s="57">
        <v>41343</v>
      </c>
      <c r="M83" s="53" t="s">
        <v>430</v>
      </c>
      <c r="N83">
        <f t="shared" ca="1" si="1"/>
        <v>63</v>
      </c>
      <c r="O83" t="s">
        <v>253</v>
      </c>
    </row>
    <row r="84" spans="1:15" x14ac:dyDescent="0.25">
      <c r="A84" t="s">
        <v>245</v>
      </c>
      <c r="B84" t="s">
        <v>1383</v>
      </c>
      <c r="C84" t="s">
        <v>865</v>
      </c>
      <c r="D84">
        <v>8084</v>
      </c>
      <c r="E84" t="s">
        <v>251</v>
      </c>
      <c r="F84" s="54">
        <v>1774327844688320</v>
      </c>
      <c r="G84" s="53" t="s">
        <v>431</v>
      </c>
      <c r="H84" s="56">
        <v>3620070647560700</v>
      </c>
      <c r="I84" s="53" t="s">
        <v>431</v>
      </c>
      <c r="J84" s="57">
        <v>41147</v>
      </c>
      <c r="K84" s="53" t="s">
        <v>431</v>
      </c>
      <c r="L84" s="57">
        <v>41387</v>
      </c>
      <c r="M84" s="53" t="s">
        <v>430</v>
      </c>
      <c r="N84">
        <f t="shared" ca="1" si="1"/>
        <v>243</v>
      </c>
      <c r="O84" t="s">
        <v>253</v>
      </c>
    </row>
    <row r="85" spans="1:15" x14ac:dyDescent="0.25">
      <c r="A85" t="s">
        <v>245</v>
      </c>
      <c r="B85" t="s">
        <v>1383</v>
      </c>
      <c r="C85" t="s">
        <v>865</v>
      </c>
      <c r="D85">
        <v>8085</v>
      </c>
      <c r="E85" t="s">
        <v>251</v>
      </c>
      <c r="F85" s="54">
        <v>1969986651450870</v>
      </c>
      <c r="G85" s="53" t="s">
        <v>431</v>
      </c>
      <c r="H85" s="56">
        <v>1436802386726350</v>
      </c>
      <c r="I85" s="53" t="s">
        <v>431</v>
      </c>
      <c r="J85" s="57">
        <v>41131</v>
      </c>
      <c r="K85" s="53" t="s">
        <v>431</v>
      </c>
      <c r="L85" s="57">
        <v>41311</v>
      </c>
      <c r="M85" s="53" t="s">
        <v>430</v>
      </c>
      <c r="N85">
        <f t="shared" ca="1" si="1"/>
        <v>189</v>
      </c>
      <c r="O85" t="s">
        <v>253</v>
      </c>
    </row>
    <row r="86" spans="1:15" x14ac:dyDescent="0.25">
      <c r="A86" t="s">
        <v>245</v>
      </c>
      <c r="B86" t="s">
        <v>1383</v>
      </c>
      <c r="C86" t="s">
        <v>865</v>
      </c>
      <c r="D86">
        <v>8086</v>
      </c>
      <c r="E86" t="s">
        <v>251</v>
      </c>
      <c r="F86" s="54">
        <v>1924966280593930</v>
      </c>
      <c r="G86" s="53" t="s">
        <v>431</v>
      </c>
      <c r="H86" s="56">
        <v>1436798676442170</v>
      </c>
      <c r="I86" s="53" t="s">
        <v>431</v>
      </c>
      <c r="J86" s="57">
        <v>41115</v>
      </c>
      <c r="K86" s="53" t="s">
        <v>431</v>
      </c>
      <c r="L86" s="57">
        <v>41295</v>
      </c>
      <c r="M86" s="53" t="s">
        <v>430</v>
      </c>
      <c r="N86">
        <f t="shared" ca="1" si="1"/>
        <v>295</v>
      </c>
      <c r="O86" t="s">
        <v>253</v>
      </c>
    </row>
    <row r="87" spans="1:15" x14ac:dyDescent="0.25">
      <c r="A87" t="s">
        <v>245</v>
      </c>
      <c r="B87" t="s">
        <v>1383</v>
      </c>
      <c r="C87" t="s">
        <v>865</v>
      </c>
      <c r="D87">
        <v>8087</v>
      </c>
      <c r="E87" t="s">
        <v>251</v>
      </c>
      <c r="F87" s="54">
        <v>1879945909737000</v>
      </c>
      <c r="G87" s="53" t="s">
        <v>431</v>
      </c>
      <c r="H87" s="56">
        <v>1436802386726350</v>
      </c>
      <c r="I87" s="53" t="s">
        <v>431</v>
      </c>
      <c r="J87" s="57">
        <v>41099</v>
      </c>
      <c r="K87" s="53" t="s">
        <v>431</v>
      </c>
      <c r="L87" s="57">
        <v>41129</v>
      </c>
      <c r="M87" s="53" t="s">
        <v>430</v>
      </c>
      <c r="N87">
        <f t="shared" ca="1" si="1"/>
        <v>13</v>
      </c>
      <c r="O87" t="s">
        <v>253</v>
      </c>
    </row>
    <row r="88" spans="1:15" x14ac:dyDescent="0.25">
      <c r="A88" t="s">
        <v>245</v>
      </c>
      <c r="B88" t="s">
        <v>1383</v>
      </c>
      <c r="C88" t="s">
        <v>865</v>
      </c>
      <c r="D88">
        <v>8088</v>
      </c>
      <c r="E88" t="s">
        <v>251</v>
      </c>
      <c r="F88" s="54">
        <v>1834925538880060</v>
      </c>
      <c r="G88" s="53" t="s">
        <v>431</v>
      </c>
      <c r="H88" s="56">
        <v>1436806097010530</v>
      </c>
      <c r="I88" s="53" t="s">
        <v>431</v>
      </c>
      <c r="J88" s="57">
        <v>41083</v>
      </c>
      <c r="K88" s="53" t="s">
        <v>431</v>
      </c>
      <c r="L88" s="57">
        <v>41113</v>
      </c>
      <c r="M88" s="53" t="s">
        <v>430</v>
      </c>
      <c r="N88">
        <f t="shared" ca="1" si="1"/>
        <v>243</v>
      </c>
      <c r="O88" t="s">
        <v>253</v>
      </c>
    </row>
    <row r="89" spans="1:15" x14ac:dyDescent="0.25">
      <c r="A89" t="s">
        <v>245</v>
      </c>
      <c r="B89" t="s">
        <v>1383</v>
      </c>
      <c r="C89" t="s">
        <v>865</v>
      </c>
      <c r="D89">
        <v>8089</v>
      </c>
      <c r="E89" t="s">
        <v>251</v>
      </c>
      <c r="F89" s="54">
        <v>1789905168023130</v>
      </c>
      <c r="G89" s="53" t="s">
        <v>431</v>
      </c>
      <c r="H89" s="56">
        <v>1436802386726350</v>
      </c>
      <c r="I89" s="53" t="s">
        <v>431</v>
      </c>
      <c r="J89" s="57">
        <v>41067</v>
      </c>
      <c r="K89" s="53" t="s">
        <v>431</v>
      </c>
      <c r="L89" s="57">
        <v>41247</v>
      </c>
      <c r="M89" s="53" t="s">
        <v>430</v>
      </c>
      <c r="N89">
        <f t="shared" ca="1" si="1"/>
        <v>60</v>
      </c>
      <c r="O89" t="s">
        <v>253</v>
      </c>
    </row>
    <row r="90" spans="1:15" x14ac:dyDescent="0.25">
      <c r="A90" t="s">
        <v>245</v>
      </c>
      <c r="B90" t="s">
        <v>1383</v>
      </c>
      <c r="C90" t="s">
        <v>865</v>
      </c>
      <c r="D90">
        <v>8090</v>
      </c>
      <c r="E90" t="s">
        <v>251</v>
      </c>
      <c r="F90" s="54">
        <v>1744884797166190</v>
      </c>
      <c r="G90" s="53" t="s">
        <v>431</v>
      </c>
      <c r="H90" s="56">
        <v>1436813517578890</v>
      </c>
      <c r="I90" s="53" t="s">
        <v>431</v>
      </c>
      <c r="J90" s="57">
        <v>41051</v>
      </c>
      <c r="K90" s="53" t="s">
        <v>431</v>
      </c>
      <c r="L90" s="57">
        <v>41231</v>
      </c>
      <c r="M90" s="53" t="s">
        <v>430</v>
      </c>
      <c r="N90">
        <f t="shared" ca="1" si="1"/>
        <v>312</v>
      </c>
      <c r="O90" t="s">
        <v>253</v>
      </c>
    </row>
    <row r="91" spans="1:15" x14ac:dyDescent="0.25">
      <c r="A91" t="s">
        <v>245</v>
      </c>
      <c r="B91" t="s">
        <v>1383</v>
      </c>
      <c r="C91" t="s">
        <v>865</v>
      </c>
      <c r="D91">
        <v>8091</v>
      </c>
      <c r="E91" t="s">
        <v>251</v>
      </c>
      <c r="F91" s="54">
        <v>1699864426309250</v>
      </c>
      <c r="G91" s="53" t="s">
        <v>431</v>
      </c>
      <c r="H91" s="56">
        <v>1436817227863070</v>
      </c>
      <c r="I91" s="53" t="s">
        <v>431</v>
      </c>
      <c r="J91" s="57">
        <v>41035</v>
      </c>
      <c r="K91" s="53" t="s">
        <v>431</v>
      </c>
      <c r="L91" s="57">
        <v>41065</v>
      </c>
      <c r="M91" s="53" t="s">
        <v>430</v>
      </c>
      <c r="N91">
        <f t="shared" ca="1" si="1"/>
        <v>297</v>
      </c>
      <c r="O91" t="s">
        <v>253</v>
      </c>
    </row>
    <row r="92" spans="1:15" x14ac:dyDescent="0.25">
      <c r="A92" t="s">
        <v>245</v>
      </c>
      <c r="B92" t="s">
        <v>1383</v>
      </c>
      <c r="C92" t="s">
        <v>865</v>
      </c>
      <c r="D92">
        <v>8092</v>
      </c>
      <c r="E92" t="s">
        <v>251</v>
      </c>
      <c r="F92" s="54">
        <v>1654844055452320</v>
      </c>
      <c r="G92" s="53" t="s">
        <v>431</v>
      </c>
      <c r="H92" s="56">
        <v>1436820938147250</v>
      </c>
      <c r="I92" s="53" t="s">
        <v>431</v>
      </c>
      <c r="J92" s="57">
        <v>41019</v>
      </c>
      <c r="K92" s="53" t="s">
        <v>431</v>
      </c>
      <c r="L92" s="57">
        <v>41199</v>
      </c>
      <c r="M92" s="53" t="s">
        <v>430</v>
      </c>
      <c r="N92">
        <f t="shared" ca="1" si="1"/>
        <v>25</v>
      </c>
      <c r="O92" t="s">
        <v>253</v>
      </c>
    </row>
    <row r="93" spans="1:15" x14ac:dyDescent="0.25">
      <c r="A93" t="s">
        <v>245</v>
      </c>
      <c r="B93" t="s">
        <v>1383</v>
      </c>
      <c r="C93" t="s">
        <v>865</v>
      </c>
      <c r="D93">
        <v>8093</v>
      </c>
      <c r="E93" t="s">
        <v>251</v>
      </c>
      <c r="F93" s="54">
        <v>1609823684595380</v>
      </c>
      <c r="G93" s="53" t="s">
        <v>431</v>
      </c>
      <c r="H93" s="56">
        <v>1436824648431430</v>
      </c>
      <c r="I93" s="53" t="s">
        <v>431</v>
      </c>
      <c r="J93" s="57">
        <v>41003</v>
      </c>
      <c r="K93" s="53" t="s">
        <v>431</v>
      </c>
      <c r="L93" s="57">
        <v>41183</v>
      </c>
      <c r="M93" s="53" t="s">
        <v>430</v>
      </c>
      <c r="N93">
        <f t="shared" ca="1" si="1"/>
        <v>66</v>
      </c>
      <c r="O93" t="s">
        <v>253</v>
      </c>
    </row>
    <row r="94" spans="1:15" x14ac:dyDescent="0.25">
      <c r="A94" t="s">
        <v>245</v>
      </c>
      <c r="B94" t="s">
        <v>1383</v>
      </c>
      <c r="C94" t="s">
        <v>865</v>
      </c>
      <c r="D94">
        <v>8094</v>
      </c>
      <c r="E94" t="s">
        <v>251</v>
      </c>
      <c r="F94" s="54">
        <v>1847499664772670</v>
      </c>
      <c r="G94" s="53" t="s">
        <v>431</v>
      </c>
      <c r="H94" s="56">
        <v>1436828358715610</v>
      </c>
      <c r="I94" s="53" t="s">
        <v>431</v>
      </c>
      <c r="J94" s="57">
        <v>40987</v>
      </c>
      <c r="K94" s="53" t="s">
        <v>431</v>
      </c>
      <c r="L94" s="57">
        <v>41077</v>
      </c>
      <c r="M94" s="53" t="s">
        <v>430</v>
      </c>
      <c r="N94">
        <f t="shared" ca="1" si="1"/>
        <v>189</v>
      </c>
      <c r="O94" t="s">
        <v>253</v>
      </c>
    </row>
    <row r="95" spans="1:15" x14ac:dyDescent="0.25">
      <c r="A95" t="s">
        <v>245</v>
      </c>
      <c r="B95" t="s">
        <v>1383</v>
      </c>
      <c r="C95" t="s">
        <v>865</v>
      </c>
      <c r="D95">
        <v>8095</v>
      </c>
      <c r="E95" t="s">
        <v>251</v>
      </c>
      <c r="F95" s="54">
        <v>1810913754730500</v>
      </c>
      <c r="G95" s="53" t="s">
        <v>431</v>
      </c>
      <c r="H95" s="56">
        <v>1436832068999790</v>
      </c>
      <c r="I95" s="53" t="s">
        <v>431</v>
      </c>
      <c r="J95" s="57">
        <v>40971</v>
      </c>
      <c r="K95" s="53" t="s">
        <v>431</v>
      </c>
      <c r="L95" s="57">
        <v>41151</v>
      </c>
      <c r="M95" s="53" t="s">
        <v>430</v>
      </c>
      <c r="N95">
        <f t="shared" ca="1" si="1"/>
        <v>346</v>
      </c>
      <c r="O95" t="s">
        <v>253</v>
      </c>
    </row>
    <row r="96" spans="1:15" x14ac:dyDescent="0.25">
      <c r="A96" t="s">
        <v>245</v>
      </c>
      <c r="B96" t="s">
        <v>1383</v>
      </c>
      <c r="C96" t="s">
        <v>865</v>
      </c>
      <c r="D96">
        <v>8096</v>
      </c>
      <c r="E96" t="s">
        <v>251</v>
      </c>
      <c r="F96" s="54">
        <v>1774327844688320</v>
      </c>
      <c r="G96" s="53" t="s">
        <v>431</v>
      </c>
      <c r="H96" s="56">
        <v>1436835779283970</v>
      </c>
      <c r="I96" s="53" t="s">
        <v>431</v>
      </c>
      <c r="J96" s="57">
        <v>40955</v>
      </c>
      <c r="K96" s="53" t="s">
        <v>431</v>
      </c>
      <c r="L96" s="57">
        <v>41045</v>
      </c>
      <c r="M96" s="53" t="s">
        <v>430</v>
      </c>
      <c r="N96">
        <f t="shared" ca="1" si="1"/>
        <v>100</v>
      </c>
      <c r="O96" t="s">
        <v>253</v>
      </c>
    </row>
    <row r="97" spans="1:15" x14ac:dyDescent="0.25">
      <c r="A97" t="s">
        <v>245</v>
      </c>
      <c r="B97" t="s">
        <v>1383</v>
      </c>
      <c r="C97" t="s">
        <v>865</v>
      </c>
      <c r="D97">
        <v>8097</v>
      </c>
      <c r="E97" t="s">
        <v>251</v>
      </c>
      <c r="F97" s="54">
        <v>1969986651450870</v>
      </c>
      <c r="G97" s="53" t="s">
        <v>431</v>
      </c>
      <c r="H97" s="56">
        <v>1436839489568150</v>
      </c>
      <c r="I97" s="53" t="s">
        <v>431</v>
      </c>
      <c r="J97" s="57">
        <v>40939</v>
      </c>
      <c r="K97" s="53" t="s">
        <v>431</v>
      </c>
      <c r="L97" s="57">
        <v>41029</v>
      </c>
      <c r="M97" s="53" t="s">
        <v>430</v>
      </c>
      <c r="N97">
        <f t="shared" ca="1" si="1"/>
        <v>218</v>
      </c>
      <c r="O97" t="s">
        <v>253</v>
      </c>
    </row>
    <row r="98" spans="1:15" x14ac:dyDescent="0.25">
      <c r="A98" t="s">
        <v>245</v>
      </c>
      <c r="B98" t="s">
        <v>1383</v>
      </c>
      <c r="C98" t="s">
        <v>865</v>
      </c>
      <c r="D98">
        <v>8098</v>
      </c>
      <c r="E98" t="s">
        <v>251</v>
      </c>
      <c r="F98" s="54">
        <v>1924966280593930</v>
      </c>
      <c r="G98" s="53" t="s">
        <v>431</v>
      </c>
      <c r="H98" s="56">
        <v>1436843199852330</v>
      </c>
      <c r="I98" s="53" t="s">
        <v>431</v>
      </c>
      <c r="J98" s="57">
        <v>40923</v>
      </c>
      <c r="K98" s="53" t="s">
        <v>431</v>
      </c>
      <c r="L98" s="57">
        <v>41103</v>
      </c>
      <c r="M98" s="53" t="s">
        <v>430</v>
      </c>
      <c r="N98">
        <f t="shared" ca="1" si="1"/>
        <v>291</v>
      </c>
      <c r="O98" t="s">
        <v>253</v>
      </c>
    </row>
    <row r="99" spans="1:15" x14ac:dyDescent="0.25">
      <c r="A99" t="s">
        <v>245</v>
      </c>
      <c r="B99" t="s">
        <v>1383</v>
      </c>
      <c r="C99" t="s">
        <v>865</v>
      </c>
      <c r="D99">
        <v>8099</v>
      </c>
      <c r="E99" t="s">
        <v>251</v>
      </c>
      <c r="F99" s="54">
        <v>1879945909737000</v>
      </c>
      <c r="G99" s="53" t="s">
        <v>431</v>
      </c>
      <c r="H99" s="56">
        <v>1436846910136510</v>
      </c>
      <c r="I99" s="53" t="s">
        <v>431</v>
      </c>
      <c r="J99" s="57">
        <v>40907</v>
      </c>
      <c r="K99" s="53" t="s">
        <v>431</v>
      </c>
      <c r="L99" s="57">
        <v>41087</v>
      </c>
      <c r="M99" s="53" t="s">
        <v>430</v>
      </c>
      <c r="N99">
        <f t="shared" ca="1" si="1"/>
        <v>248</v>
      </c>
      <c r="O99" t="s">
        <v>253</v>
      </c>
    </row>
    <row r="100" spans="1:15" x14ac:dyDescent="0.25">
      <c r="A100" t="s">
        <v>245</v>
      </c>
      <c r="B100" t="s">
        <v>1383</v>
      </c>
      <c r="C100" t="s">
        <v>865</v>
      </c>
      <c r="D100">
        <v>8100</v>
      </c>
      <c r="E100" t="s">
        <v>251</v>
      </c>
      <c r="F100" s="54">
        <v>1834925538880060</v>
      </c>
      <c r="G100" s="53" t="s">
        <v>431</v>
      </c>
      <c r="H100" s="56">
        <v>1436850620420690</v>
      </c>
      <c r="I100" s="53" t="s">
        <v>431</v>
      </c>
      <c r="J100" s="57">
        <v>40891</v>
      </c>
      <c r="K100" s="53" t="s">
        <v>431</v>
      </c>
      <c r="L100" s="57">
        <v>40951</v>
      </c>
      <c r="M100" s="53" t="s">
        <v>430</v>
      </c>
      <c r="N100">
        <f t="shared" ca="1" si="1"/>
        <v>125</v>
      </c>
      <c r="O100" t="s">
        <v>253</v>
      </c>
    </row>
    <row r="101" spans="1:15" x14ac:dyDescent="0.25">
      <c r="A101" t="s">
        <v>245</v>
      </c>
      <c r="B101" t="s">
        <v>1383</v>
      </c>
      <c r="C101" t="s">
        <v>865</v>
      </c>
      <c r="D101">
        <v>8101</v>
      </c>
      <c r="E101" t="s">
        <v>251</v>
      </c>
      <c r="F101" s="54">
        <v>1789905168023130</v>
      </c>
      <c r="G101" s="53" t="s">
        <v>431</v>
      </c>
      <c r="H101" s="56">
        <v>1436854330704870</v>
      </c>
      <c r="I101" s="53" t="s">
        <v>431</v>
      </c>
      <c r="J101" s="57">
        <v>40875</v>
      </c>
      <c r="K101" s="53" t="s">
        <v>431</v>
      </c>
      <c r="L101" s="57">
        <v>41055</v>
      </c>
      <c r="M101" s="53" t="s">
        <v>430</v>
      </c>
      <c r="N101">
        <f t="shared" ca="1" si="1"/>
        <v>244</v>
      </c>
      <c r="O101" t="s">
        <v>253</v>
      </c>
    </row>
    <row r="102" spans="1:15" x14ac:dyDescent="0.25">
      <c r="A102" t="s">
        <v>245</v>
      </c>
      <c r="B102" t="s">
        <v>1383</v>
      </c>
      <c r="C102" t="s">
        <v>865</v>
      </c>
      <c r="D102">
        <v>8102</v>
      </c>
      <c r="E102" t="s">
        <v>251</v>
      </c>
      <c r="F102" s="54">
        <v>1744884797166190</v>
      </c>
      <c r="G102" s="53" t="s">
        <v>431</v>
      </c>
      <c r="H102" s="56">
        <v>1436858040989050</v>
      </c>
      <c r="I102" s="53" t="s">
        <v>431</v>
      </c>
      <c r="J102" s="57">
        <v>40859</v>
      </c>
      <c r="K102" s="53" t="s">
        <v>431</v>
      </c>
      <c r="L102" s="57">
        <v>41219</v>
      </c>
      <c r="M102" s="53" t="s">
        <v>430</v>
      </c>
      <c r="N102">
        <f t="shared" ca="1" si="1"/>
        <v>350</v>
      </c>
      <c r="O102" t="s">
        <v>253</v>
      </c>
    </row>
    <row r="103" spans="1:15" x14ac:dyDescent="0.25">
      <c r="A103" t="s">
        <v>245</v>
      </c>
      <c r="B103" t="s">
        <v>1383</v>
      </c>
      <c r="C103" t="s">
        <v>865</v>
      </c>
      <c r="D103">
        <v>8103</v>
      </c>
      <c r="E103" t="s">
        <v>251</v>
      </c>
      <c r="F103" s="54">
        <v>1699864426309250</v>
      </c>
      <c r="G103" s="53" t="s">
        <v>431</v>
      </c>
      <c r="H103" s="56">
        <v>1436861751273230</v>
      </c>
      <c r="I103" s="53" t="s">
        <v>431</v>
      </c>
      <c r="J103" s="57">
        <v>40843</v>
      </c>
      <c r="K103" s="53" t="s">
        <v>431</v>
      </c>
      <c r="L103" s="57">
        <v>41023</v>
      </c>
      <c r="M103" s="53" t="s">
        <v>430</v>
      </c>
      <c r="N103">
        <f t="shared" ca="1" si="1"/>
        <v>277</v>
      </c>
      <c r="O103" t="s">
        <v>253</v>
      </c>
    </row>
    <row r="104" spans="1:15" x14ac:dyDescent="0.25">
      <c r="A104" t="s">
        <v>245</v>
      </c>
      <c r="B104" t="s">
        <v>1383</v>
      </c>
      <c r="C104" t="s">
        <v>865</v>
      </c>
      <c r="D104">
        <v>8104</v>
      </c>
      <c r="E104" t="s">
        <v>251</v>
      </c>
      <c r="F104" s="54">
        <v>1654844055452320</v>
      </c>
      <c r="G104" s="53" t="s">
        <v>431</v>
      </c>
      <c r="H104" s="56">
        <v>4424174904115990</v>
      </c>
      <c r="I104" s="53" t="s">
        <v>431</v>
      </c>
      <c r="J104" s="57">
        <v>40827</v>
      </c>
      <c r="K104" s="53" t="s">
        <v>431</v>
      </c>
      <c r="L104" s="57">
        <v>41067</v>
      </c>
      <c r="M104" s="53" t="s">
        <v>430</v>
      </c>
      <c r="N104">
        <f t="shared" ca="1" si="1"/>
        <v>30</v>
      </c>
      <c r="O104" t="s">
        <v>253</v>
      </c>
    </row>
    <row r="105" spans="1:15" x14ac:dyDescent="0.25">
      <c r="A105" t="s">
        <v>245</v>
      </c>
      <c r="B105" t="s">
        <v>1383</v>
      </c>
      <c r="C105" t="s">
        <v>865</v>
      </c>
      <c r="D105">
        <v>8105</v>
      </c>
      <c r="E105" t="s">
        <v>251</v>
      </c>
      <c r="F105" s="54">
        <v>1609823684595380</v>
      </c>
      <c r="G105" s="53" t="s">
        <v>431</v>
      </c>
      <c r="H105" s="56">
        <v>4424175726725210</v>
      </c>
      <c r="I105" s="53" t="s">
        <v>431</v>
      </c>
      <c r="J105" s="57">
        <v>40811</v>
      </c>
      <c r="K105" s="53" t="s">
        <v>431</v>
      </c>
      <c r="L105" s="57">
        <v>40991</v>
      </c>
      <c r="M105" s="53" t="s">
        <v>430</v>
      </c>
      <c r="N105">
        <f t="shared" ca="1" si="1"/>
        <v>134</v>
      </c>
      <c r="O105" t="s">
        <v>253</v>
      </c>
    </row>
    <row r="106" spans="1:15" x14ac:dyDescent="0.25">
      <c r="A106" t="s">
        <v>245</v>
      </c>
      <c r="B106" t="s">
        <v>1383</v>
      </c>
      <c r="C106" t="s">
        <v>865</v>
      </c>
      <c r="D106">
        <v>8106</v>
      </c>
      <c r="E106" t="s">
        <v>251</v>
      </c>
      <c r="F106" s="54">
        <v>1847499664772670</v>
      </c>
      <c r="G106" s="53" t="s">
        <v>431</v>
      </c>
      <c r="H106" s="56">
        <v>4424176549334430</v>
      </c>
      <c r="I106" s="53" t="s">
        <v>431</v>
      </c>
      <c r="J106" s="57">
        <v>40795</v>
      </c>
      <c r="K106" s="53" t="s">
        <v>431</v>
      </c>
      <c r="L106" s="57">
        <v>40975</v>
      </c>
      <c r="M106" s="53" t="s">
        <v>430</v>
      </c>
      <c r="N106">
        <f t="shared" ca="1" si="1"/>
        <v>108</v>
      </c>
      <c r="O106" t="s">
        <v>253</v>
      </c>
    </row>
    <row r="107" spans="1:15" x14ac:dyDescent="0.25">
      <c r="A107" t="s">
        <v>245</v>
      </c>
      <c r="B107" t="s">
        <v>1383</v>
      </c>
      <c r="C107" t="s">
        <v>865</v>
      </c>
      <c r="D107">
        <v>8107</v>
      </c>
      <c r="E107" t="s">
        <v>251</v>
      </c>
      <c r="F107" s="54">
        <v>1810913754730500</v>
      </c>
      <c r="G107" s="53" t="s">
        <v>431</v>
      </c>
      <c r="H107" s="56">
        <v>4424188065863510</v>
      </c>
      <c r="I107" s="53" t="s">
        <v>431</v>
      </c>
      <c r="J107" s="57">
        <v>40779</v>
      </c>
      <c r="K107" s="53" t="s">
        <v>431</v>
      </c>
      <c r="L107" s="57">
        <v>40809</v>
      </c>
      <c r="M107" s="53" t="s">
        <v>430</v>
      </c>
      <c r="N107">
        <f t="shared" ca="1" si="1"/>
        <v>276</v>
      </c>
      <c r="O107" t="s">
        <v>253</v>
      </c>
    </row>
    <row r="108" spans="1:15" x14ac:dyDescent="0.25">
      <c r="A108" t="s">
        <v>245</v>
      </c>
      <c r="B108" t="s">
        <v>1383</v>
      </c>
      <c r="C108" t="s">
        <v>865</v>
      </c>
      <c r="D108">
        <v>8108</v>
      </c>
      <c r="E108" t="s">
        <v>251</v>
      </c>
      <c r="F108" s="54">
        <v>1774327844688320</v>
      </c>
      <c r="G108" s="53" t="s">
        <v>431</v>
      </c>
      <c r="H108" s="56">
        <v>4424188888472730</v>
      </c>
      <c r="I108" s="53" t="s">
        <v>431</v>
      </c>
      <c r="J108" s="57">
        <v>40763</v>
      </c>
      <c r="K108" s="53" t="s">
        <v>431</v>
      </c>
      <c r="L108" s="57">
        <v>40793</v>
      </c>
      <c r="M108" s="53" t="s">
        <v>430</v>
      </c>
      <c r="N108">
        <f t="shared" ca="1" si="1"/>
        <v>255</v>
      </c>
      <c r="O108" t="s">
        <v>253</v>
      </c>
    </row>
    <row r="109" spans="1:15" x14ac:dyDescent="0.25">
      <c r="A109" t="s">
        <v>245</v>
      </c>
      <c r="B109" t="s">
        <v>1383</v>
      </c>
      <c r="C109" t="s">
        <v>865</v>
      </c>
      <c r="D109">
        <v>8109</v>
      </c>
      <c r="E109" t="s">
        <v>251</v>
      </c>
      <c r="F109" s="54">
        <v>1969986651450870</v>
      </c>
      <c r="G109" s="53" t="s">
        <v>431</v>
      </c>
      <c r="H109" s="56">
        <v>4424189711081950</v>
      </c>
      <c r="I109" s="53" t="s">
        <v>431</v>
      </c>
      <c r="J109" s="57">
        <v>40747</v>
      </c>
      <c r="K109" s="53" t="s">
        <v>431</v>
      </c>
      <c r="L109" s="57">
        <v>40927</v>
      </c>
      <c r="M109" s="53" t="s">
        <v>430</v>
      </c>
      <c r="N109">
        <f t="shared" ca="1" si="1"/>
        <v>17</v>
      </c>
      <c r="O109" t="s">
        <v>253</v>
      </c>
    </row>
    <row r="110" spans="1:15" x14ac:dyDescent="0.25">
      <c r="A110" t="s">
        <v>245</v>
      </c>
      <c r="B110" t="s">
        <v>1383</v>
      </c>
      <c r="C110" t="s">
        <v>865</v>
      </c>
      <c r="D110">
        <v>8110</v>
      </c>
      <c r="E110" t="s">
        <v>251</v>
      </c>
      <c r="F110" s="54">
        <v>1924966280593930</v>
      </c>
      <c r="G110" s="53" t="s">
        <v>431</v>
      </c>
      <c r="H110" s="56">
        <v>4424190533691170</v>
      </c>
      <c r="I110" s="53" t="s">
        <v>431</v>
      </c>
      <c r="J110" s="57">
        <v>40731</v>
      </c>
      <c r="K110" s="53" t="s">
        <v>431</v>
      </c>
      <c r="L110" s="57">
        <v>40911</v>
      </c>
      <c r="M110" s="53" t="s">
        <v>430</v>
      </c>
      <c r="N110">
        <f t="shared" ca="1" si="1"/>
        <v>31</v>
      </c>
      <c r="O110" t="s">
        <v>253</v>
      </c>
    </row>
    <row r="111" spans="1:15" x14ac:dyDescent="0.25">
      <c r="A111" t="s">
        <v>245</v>
      </c>
      <c r="B111" t="s">
        <v>1383</v>
      </c>
      <c r="C111" t="s">
        <v>865</v>
      </c>
      <c r="D111">
        <v>8111</v>
      </c>
      <c r="E111" t="s">
        <v>251</v>
      </c>
      <c r="F111" s="54">
        <v>1879945909737000</v>
      </c>
      <c r="G111" s="53" t="s">
        <v>431</v>
      </c>
      <c r="H111" s="56">
        <v>4424191356300390</v>
      </c>
      <c r="I111" s="53" t="s">
        <v>431</v>
      </c>
      <c r="J111" s="57">
        <v>40715</v>
      </c>
      <c r="K111" s="53" t="s">
        <v>431</v>
      </c>
      <c r="L111" s="57">
        <v>40745</v>
      </c>
      <c r="M111" s="53" t="s">
        <v>430</v>
      </c>
      <c r="N111">
        <f t="shared" ca="1" si="1"/>
        <v>276</v>
      </c>
      <c r="O111" t="s">
        <v>253</v>
      </c>
    </row>
    <row r="112" spans="1:15" x14ac:dyDescent="0.25">
      <c r="A112" t="s">
        <v>245</v>
      </c>
      <c r="B112" t="s">
        <v>1383</v>
      </c>
      <c r="C112" t="s">
        <v>865</v>
      </c>
      <c r="D112">
        <v>8112</v>
      </c>
      <c r="E112" t="s">
        <v>251</v>
      </c>
      <c r="F112" s="54">
        <v>1834925538880060</v>
      </c>
      <c r="G112" s="53" t="s">
        <v>431</v>
      </c>
      <c r="H112" s="56">
        <v>4424192178909610</v>
      </c>
      <c r="I112" s="53" t="s">
        <v>431</v>
      </c>
      <c r="J112" s="57">
        <v>40699</v>
      </c>
      <c r="K112" s="53" t="s">
        <v>431</v>
      </c>
      <c r="L112" s="57">
        <v>40879</v>
      </c>
      <c r="M112" s="53" t="s">
        <v>430</v>
      </c>
      <c r="N112">
        <f t="shared" ca="1" si="1"/>
        <v>85</v>
      </c>
      <c r="O112" t="s">
        <v>253</v>
      </c>
    </row>
    <row r="113" spans="1:15" x14ac:dyDescent="0.25">
      <c r="A113" t="s">
        <v>245</v>
      </c>
      <c r="B113" t="s">
        <v>1383</v>
      </c>
      <c r="C113" t="s">
        <v>865</v>
      </c>
      <c r="D113">
        <v>8113</v>
      </c>
      <c r="E113" t="s">
        <v>251</v>
      </c>
      <c r="F113" s="54">
        <v>1789905168023130</v>
      </c>
      <c r="G113" s="53" t="s">
        <v>431</v>
      </c>
      <c r="H113" s="56">
        <v>4424193001518830</v>
      </c>
      <c r="I113" s="53" t="s">
        <v>431</v>
      </c>
      <c r="J113" s="57">
        <v>40683</v>
      </c>
      <c r="K113" s="53" t="s">
        <v>431</v>
      </c>
      <c r="L113" s="57">
        <v>40863</v>
      </c>
      <c r="M113" s="53" t="s">
        <v>430</v>
      </c>
      <c r="N113">
        <f t="shared" ca="1" si="1"/>
        <v>261</v>
      </c>
      <c r="O113" t="s">
        <v>253</v>
      </c>
    </row>
    <row r="114" spans="1:15" x14ac:dyDescent="0.25">
      <c r="A114" t="s">
        <v>245</v>
      </c>
      <c r="B114" t="s">
        <v>1383</v>
      </c>
      <c r="C114" t="s">
        <v>865</v>
      </c>
      <c r="D114">
        <v>8114</v>
      </c>
      <c r="E114" t="s">
        <v>251</v>
      </c>
      <c r="F114" s="54">
        <v>1744884797166190</v>
      </c>
      <c r="G114" s="53" t="s">
        <v>431</v>
      </c>
      <c r="H114" s="56">
        <v>4424193824128050</v>
      </c>
      <c r="I114" s="53" t="s">
        <v>431</v>
      </c>
      <c r="J114" s="57">
        <v>40667</v>
      </c>
      <c r="K114" s="53" t="s">
        <v>431</v>
      </c>
      <c r="L114" s="57">
        <v>40757</v>
      </c>
      <c r="M114" s="53" t="s">
        <v>430</v>
      </c>
      <c r="N114">
        <f t="shared" ca="1" si="1"/>
        <v>87</v>
      </c>
      <c r="O114" t="s">
        <v>253</v>
      </c>
    </row>
    <row r="115" spans="1:15" x14ac:dyDescent="0.25">
      <c r="A115" t="s">
        <v>245</v>
      </c>
      <c r="B115" t="s">
        <v>1383</v>
      </c>
      <c r="C115" t="s">
        <v>865</v>
      </c>
      <c r="D115">
        <v>8115</v>
      </c>
      <c r="E115" t="s">
        <v>251</v>
      </c>
      <c r="F115" s="54">
        <v>1699864426309250</v>
      </c>
      <c r="G115" s="53" t="s">
        <v>431</v>
      </c>
      <c r="H115" s="56">
        <v>4424194646737270</v>
      </c>
      <c r="I115" s="53" t="s">
        <v>431</v>
      </c>
      <c r="J115" s="57">
        <v>40651</v>
      </c>
      <c r="K115" s="53" t="s">
        <v>431</v>
      </c>
      <c r="L115" s="57">
        <v>40831</v>
      </c>
      <c r="M115" s="53" t="s">
        <v>430</v>
      </c>
      <c r="N115">
        <f t="shared" ca="1" si="1"/>
        <v>63</v>
      </c>
      <c r="O115" t="s">
        <v>253</v>
      </c>
    </row>
    <row r="116" spans="1:15" x14ac:dyDescent="0.25">
      <c r="A116" t="s">
        <v>245</v>
      </c>
      <c r="B116" t="s">
        <v>1383</v>
      </c>
      <c r="C116" t="s">
        <v>865</v>
      </c>
      <c r="D116">
        <v>8116</v>
      </c>
      <c r="E116" t="s">
        <v>251</v>
      </c>
      <c r="F116" s="54">
        <v>1654844055452320</v>
      </c>
      <c r="G116" s="53" t="s">
        <v>431</v>
      </c>
      <c r="H116" s="56">
        <v>4424195469346490</v>
      </c>
      <c r="I116" s="53" t="s">
        <v>431</v>
      </c>
      <c r="J116" s="57">
        <v>40635</v>
      </c>
      <c r="K116" s="53" t="s">
        <v>431</v>
      </c>
      <c r="L116" s="57">
        <v>40725</v>
      </c>
      <c r="M116" s="53" t="s">
        <v>430</v>
      </c>
      <c r="N116">
        <f t="shared" ca="1" si="1"/>
        <v>350</v>
      </c>
      <c r="O116" t="s">
        <v>253</v>
      </c>
    </row>
    <row r="117" spans="1:15" x14ac:dyDescent="0.25">
      <c r="A117" t="s">
        <v>245</v>
      </c>
      <c r="B117" t="s">
        <v>1383</v>
      </c>
      <c r="C117" t="s">
        <v>865</v>
      </c>
      <c r="D117">
        <v>8117</v>
      </c>
      <c r="E117" t="s">
        <v>251</v>
      </c>
      <c r="F117" s="54">
        <v>1609823684595380</v>
      </c>
      <c r="G117" s="53" t="s">
        <v>431</v>
      </c>
      <c r="H117" s="56">
        <v>4424185598035850</v>
      </c>
      <c r="I117" s="53" t="s">
        <v>431</v>
      </c>
      <c r="J117" s="57">
        <v>40619</v>
      </c>
      <c r="K117" s="53" t="s">
        <v>431</v>
      </c>
      <c r="L117" s="57">
        <v>40709</v>
      </c>
      <c r="M117" s="53" t="s">
        <v>430</v>
      </c>
      <c r="N117">
        <f t="shared" ca="1" si="1"/>
        <v>122</v>
      </c>
      <c r="O117" t="s">
        <v>253</v>
      </c>
    </row>
    <row r="118" spans="1:15" x14ac:dyDescent="0.25">
      <c r="A118" t="s">
        <v>245</v>
      </c>
      <c r="B118" t="s">
        <v>1383</v>
      </c>
      <c r="C118" t="s">
        <v>865</v>
      </c>
      <c r="D118">
        <v>8118</v>
      </c>
      <c r="E118" t="s">
        <v>251</v>
      </c>
      <c r="F118" s="54">
        <v>1847499664772670</v>
      </c>
      <c r="G118" s="53" t="s">
        <v>431</v>
      </c>
      <c r="H118" s="56">
        <v>4424186420645070</v>
      </c>
      <c r="I118" s="53" t="s">
        <v>431</v>
      </c>
      <c r="J118" s="57">
        <v>40603</v>
      </c>
      <c r="K118" s="53" t="s">
        <v>431</v>
      </c>
      <c r="L118" s="57">
        <v>40783</v>
      </c>
      <c r="M118" s="53" t="s">
        <v>430</v>
      </c>
      <c r="N118">
        <f t="shared" ca="1" si="1"/>
        <v>96</v>
      </c>
      <c r="O118" t="s">
        <v>253</v>
      </c>
    </row>
    <row r="119" spans="1:15" x14ac:dyDescent="0.25">
      <c r="A119" t="s">
        <v>245</v>
      </c>
      <c r="B119" t="s">
        <v>1383</v>
      </c>
      <c r="C119" t="s">
        <v>865</v>
      </c>
      <c r="D119">
        <v>8119</v>
      </c>
      <c r="E119" t="s">
        <v>251</v>
      </c>
      <c r="F119" s="54">
        <v>1810913754730500</v>
      </c>
      <c r="G119" s="53" t="s">
        <v>431</v>
      </c>
      <c r="H119" s="56">
        <v>4424187243254290</v>
      </c>
      <c r="I119" s="53" t="s">
        <v>431</v>
      </c>
      <c r="J119" s="57">
        <v>40587</v>
      </c>
      <c r="K119" s="53" t="s">
        <v>431</v>
      </c>
      <c r="L119" s="57">
        <v>40767</v>
      </c>
      <c r="M119" s="53" t="s">
        <v>430</v>
      </c>
      <c r="N119">
        <f t="shared" ca="1" si="1"/>
        <v>227</v>
      </c>
      <c r="O119" t="s">
        <v>253</v>
      </c>
    </row>
    <row r="120" spans="1:15" x14ac:dyDescent="0.25">
      <c r="A120" t="s">
        <v>245</v>
      </c>
      <c r="B120" t="s">
        <v>1383</v>
      </c>
      <c r="C120" t="s">
        <v>865</v>
      </c>
      <c r="D120">
        <v>8120</v>
      </c>
      <c r="E120" t="s">
        <v>251</v>
      </c>
      <c r="F120" s="54">
        <v>1774327844688320</v>
      </c>
      <c r="G120" s="53" t="s">
        <v>431</v>
      </c>
      <c r="H120" s="56">
        <v>4424188065863510</v>
      </c>
      <c r="I120" s="53" t="s">
        <v>431</v>
      </c>
      <c r="J120" s="57">
        <v>42475</v>
      </c>
      <c r="K120" s="53" t="s">
        <v>431</v>
      </c>
      <c r="L120" s="57">
        <v>42535</v>
      </c>
      <c r="M120" s="53" t="s">
        <v>430</v>
      </c>
      <c r="N120">
        <f t="shared" ca="1" si="1"/>
        <v>128</v>
      </c>
      <c r="O120" t="s">
        <v>253</v>
      </c>
    </row>
    <row r="121" spans="1:15" x14ac:dyDescent="0.25">
      <c r="A121" t="s">
        <v>245</v>
      </c>
      <c r="B121" t="s">
        <v>1383</v>
      </c>
      <c r="C121" t="s">
        <v>865</v>
      </c>
      <c r="D121">
        <v>8121</v>
      </c>
      <c r="E121" t="s">
        <v>251</v>
      </c>
      <c r="F121" s="54">
        <v>1969986651450870</v>
      </c>
      <c r="G121" s="53" t="s">
        <v>431</v>
      </c>
      <c r="H121" s="56">
        <v>4424188888472730</v>
      </c>
      <c r="I121" s="53" t="s">
        <v>431</v>
      </c>
      <c r="J121" s="57">
        <v>42459</v>
      </c>
      <c r="K121" s="53" t="s">
        <v>431</v>
      </c>
      <c r="L121" s="57">
        <v>42639</v>
      </c>
      <c r="M121" s="53" t="s">
        <v>430</v>
      </c>
      <c r="N121">
        <f t="shared" ca="1" si="1"/>
        <v>134</v>
      </c>
      <c r="O121" t="s">
        <v>253</v>
      </c>
    </row>
    <row r="122" spans="1:15" x14ac:dyDescent="0.25">
      <c r="A122" t="s">
        <v>245</v>
      </c>
      <c r="B122" t="s">
        <v>1383</v>
      </c>
      <c r="C122" t="s">
        <v>865</v>
      </c>
      <c r="D122">
        <v>8122</v>
      </c>
      <c r="E122" t="s">
        <v>251</v>
      </c>
      <c r="F122" s="54">
        <v>1924966280593930</v>
      </c>
      <c r="G122" s="53" t="s">
        <v>431</v>
      </c>
      <c r="H122" s="56">
        <v>4424189711081950</v>
      </c>
      <c r="I122" s="53" t="s">
        <v>431</v>
      </c>
      <c r="J122" s="57">
        <v>42443</v>
      </c>
      <c r="K122" s="53" t="s">
        <v>431</v>
      </c>
      <c r="L122" s="57">
        <v>42803</v>
      </c>
      <c r="M122" s="53" t="s">
        <v>430</v>
      </c>
      <c r="N122">
        <f t="shared" ca="1" si="1"/>
        <v>203</v>
      </c>
      <c r="O122" t="s">
        <v>253</v>
      </c>
    </row>
    <row r="123" spans="1:15" x14ac:dyDescent="0.25">
      <c r="A123" t="s">
        <v>245</v>
      </c>
      <c r="B123" t="s">
        <v>1383</v>
      </c>
      <c r="C123" t="s">
        <v>865</v>
      </c>
      <c r="D123">
        <v>8123</v>
      </c>
      <c r="E123" t="s">
        <v>251</v>
      </c>
      <c r="F123" s="54">
        <v>1879945909737000</v>
      </c>
      <c r="G123" s="53" t="s">
        <v>431</v>
      </c>
      <c r="H123" s="56">
        <v>4424190533691170</v>
      </c>
      <c r="I123" s="53" t="s">
        <v>431</v>
      </c>
      <c r="J123" s="57">
        <v>42427</v>
      </c>
      <c r="K123" s="53" t="s">
        <v>431</v>
      </c>
      <c r="L123" s="57">
        <v>42607</v>
      </c>
      <c r="M123" s="53" t="s">
        <v>430</v>
      </c>
      <c r="N123">
        <f t="shared" ca="1" si="1"/>
        <v>186</v>
      </c>
      <c r="O123" t="s">
        <v>253</v>
      </c>
    </row>
    <row r="124" spans="1:15" x14ac:dyDescent="0.25">
      <c r="A124" t="s">
        <v>245</v>
      </c>
      <c r="B124" t="s">
        <v>1383</v>
      </c>
      <c r="C124" t="s">
        <v>865</v>
      </c>
      <c r="D124">
        <v>8124</v>
      </c>
      <c r="E124" t="s">
        <v>251</v>
      </c>
      <c r="F124" s="54">
        <v>1834925538880060</v>
      </c>
      <c r="G124" s="53" t="s">
        <v>431</v>
      </c>
      <c r="H124" s="56">
        <v>4424191356300390</v>
      </c>
      <c r="I124" s="53" t="s">
        <v>431</v>
      </c>
      <c r="J124" s="57">
        <v>42411</v>
      </c>
      <c r="K124" s="53" t="s">
        <v>431</v>
      </c>
      <c r="L124" s="57">
        <v>42651</v>
      </c>
      <c r="M124" s="53" t="s">
        <v>430</v>
      </c>
      <c r="N124">
        <f t="shared" ca="1" si="1"/>
        <v>25</v>
      </c>
      <c r="O124" t="s">
        <v>253</v>
      </c>
    </row>
    <row r="125" spans="1:15" x14ac:dyDescent="0.25">
      <c r="A125" t="s">
        <v>245</v>
      </c>
      <c r="B125" t="s">
        <v>1383</v>
      </c>
      <c r="C125" t="s">
        <v>865</v>
      </c>
      <c r="D125">
        <v>8125</v>
      </c>
      <c r="E125" t="s">
        <v>251</v>
      </c>
      <c r="F125" s="54">
        <v>1789905168023130</v>
      </c>
      <c r="G125" s="53" t="s">
        <v>431</v>
      </c>
      <c r="H125" s="56">
        <v>4424192178909610</v>
      </c>
      <c r="I125" s="53" t="s">
        <v>431</v>
      </c>
      <c r="J125" s="57">
        <v>42395</v>
      </c>
      <c r="K125" s="53" t="s">
        <v>431</v>
      </c>
      <c r="L125" s="57">
        <v>42575</v>
      </c>
      <c r="M125" s="53" t="s">
        <v>430</v>
      </c>
      <c r="N125">
        <f t="shared" ca="1" si="1"/>
        <v>313</v>
      </c>
      <c r="O125" t="s">
        <v>253</v>
      </c>
    </row>
    <row r="126" spans="1:15" x14ac:dyDescent="0.25">
      <c r="A126" t="s">
        <v>245</v>
      </c>
      <c r="B126" t="s">
        <v>1383</v>
      </c>
      <c r="C126" t="s">
        <v>865</v>
      </c>
      <c r="D126">
        <v>8126</v>
      </c>
      <c r="E126" t="s">
        <v>251</v>
      </c>
      <c r="F126" s="54">
        <v>1744884797166190</v>
      </c>
      <c r="G126" s="53" t="s">
        <v>431</v>
      </c>
      <c r="H126" s="56">
        <v>4424193001518830</v>
      </c>
      <c r="I126" s="53" t="s">
        <v>431</v>
      </c>
      <c r="J126" s="57">
        <v>42379</v>
      </c>
      <c r="K126" s="53" t="s">
        <v>431</v>
      </c>
      <c r="L126" s="57">
        <v>42559</v>
      </c>
      <c r="M126" s="53" t="s">
        <v>430</v>
      </c>
      <c r="N126">
        <f t="shared" ca="1" si="1"/>
        <v>131</v>
      </c>
      <c r="O126" t="s">
        <v>253</v>
      </c>
    </row>
    <row r="127" spans="1:15" x14ac:dyDescent="0.25">
      <c r="A127" t="s">
        <v>245</v>
      </c>
      <c r="B127" t="s">
        <v>1383</v>
      </c>
      <c r="C127" t="s">
        <v>865</v>
      </c>
      <c r="D127">
        <v>8127</v>
      </c>
      <c r="E127" t="s">
        <v>251</v>
      </c>
      <c r="F127" s="54">
        <v>1699864426309250</v>
      </c>
      <c r="G127" s="53" t="s">
        <v>431</v>
      </c>
      <c r="H127" s="56">
        <v>4424193824128050</v>
      </c>
      <c r="I127" s="53" t="s">
        <v>431</v>
      </c>
      <c r="J127" s="57">
        <v>42425</v>
      </c>
      <c r="K127" s="53" t="s">
        <v>431</v>
      </c>
      <c r="L127" s="57">
        <v>42455</v>
      </c>
      <c r="M127" s="53" t="s">
        <v>430</v>
      </c>
      <c r="N127">
        <f t="shared" ca="1" si="1"/>
        <v>37</v>
      </c>
      <c r="O127" t="s">
        <v>253</v>
      </c>
    </row>
    <row r="128" spans="1:15" x14ac:dyDescent="0.25">
      <c r="A128" t="s">
        <v>245</v>
      </c>
      <c r="B128" t="s">
        <v>1383</v>
      </c>
      <c r="C128" t="s">
        <v>865</v>
      </c>
      <c r="D128">
        <v>8128</v>
      </c>
      <c r="E128" t="s">
        <v>251</v>
      </c>
      <c r="F128" s="54">
        <v>1654844055452320</v>
      </c>
      <c r="G128" s="53" t="s">
        <v>431</v>
      </c>
      <c r="H128" s="56">
        <v>4424194646737270</v>
      </c>
      <c r="I128" s="53" t="s">
        <v>431</v>
      </c>
      <c r="J128" s="57">
        <v>42471</v>
      </c>
      <c r="K128" s="53" t="s">
        <v>431</v>
      </c>
      <c r="L128" s="57">
        <v>42501</v>
      </c>
      <c r="M128" s="53" t="s">
        <v>430</v>
      </c>
      <c r="N128">
        <f t="shared" ca="1" si="1"/>
        <v>233</v>
      </c>
      <c r="O128" t="s">
        <v>253</v>
      </c>
    </row>
    <row r="129" spans="1:15" x14ac:dyDescent="0.25">
      <c r="A129" t="s">
        <v>245</v>
      </c>
      <c r="B129" t="s">
        <v>1383</v>
      </c>
      <c r="C129" t="s">
        <v>865</v>
      </c>
      <c r="D129">
        <v>8129</v>
      </c>
      <c r="E129" t="s">
        <v>251</v>
      </c>
      <c r="F129" s="54">
        <v>1609823684595380</v>
      </c>
      <c r="G129" s="53" t="s">
        <v>431</v>
      </c>
      <c r="H129" s="56">
        <v>4424195469346490</v>
      </c>
      <c r="I129" s="53" t="s">
        <v>431</v>
      </c>
      <c r="J129" s="57">
        <v>42517</v>
      </c>
      <c r="K129" s="53" t="s">
        <v>431</v>
      </c>
      <c r="L129" s="57">
        <v>42697</v>
      </c>
      <c r="M129" s="53" t="s">
        <v>430</v>
      </c>
      <c r="N129">
        <f t="shared" ca="1" si="1"/>
        <v>275</v>
      </c>
      <c r="O129" t="s">
        <v>253</v>
      </c>
    </row>
    <row r="130" spans="1:15" x14ac:dyDescent="0.25">
      <c r="A130" t="s">
        <v>245</v>
      </c>
      <c r="B130" t="s">
        <v>1383</v>
      </c>
      <c r="C130" t="s">
        <v>865</v>
      </c>
      <c r="D130">
        <v>8130</v>
      </c>
      <c r="E130" t="s">
        <v>251</v>
      </c>
      <c r="F130" s="54">
        <v>1847499664772670</v>
      </c>
      <c r="G130" s="53" t="s">
        <v>431</v>
      </c>
      <c r="H130" s="56">
        <v>4424196291955710</v>
      </c>
      <c r="I130" s="53" t="s">
        <v>431</v>
      </c>
      <c r="J130" s="57">
        <v>42563</v>
      </c>
      <c r="K130" s="53" t="s">
        <v>431</v>
      </c>
      <c r="L130" s="57">
        <v>42743</v>
      </c>
      <c r="M130" s="53" t="s">
        <v>430</v>
      </c>
      <c r="N130">
        <f t="shared" ref="N130:N150" ca="1" si="2">RANDBETWEEN(7,365)</f>
        <v>183</v>
      </c>
      <c r="O130" t="s">
        <v>253</v>
      </c>
    </row>
    <row r="131" spans="1:15" x14ac:dyDescent="0.25">
      <c r="A131" t="s">
        <v>245</v>
      </c>
      <c r="B131" t="s">
        <v>1383</v>
      </c>
      <c r="C131" t="s">
        <v>865</v>
      </c>
      <c r="D131">
        <v>8131</v>
      </c>
      <c r="E131" t="s">
        <v>251</v>
      </c>
      <c r="F131" s="54">
        <v>1810913754730500</v>
      </c>
      <c r="G131" s="53" t="s">
        <v>431</v>
      </c>
      <c r="H131" s="56">
        <v>4424197114564930</v>
      </c>
      <c r="I131" s="53" t="s">
        <v>431</v>
      </c>
      <c r="J131" s="57">
        <v>42609</v>
      </c>
      <c r="K131" s="53" t="s">
        <v>431</v>
      </c>
      <c r="L131" s="57">
        <v>42639</v>
      </c>
      <c r="M131" s="53" t="s">
        <v>430</v>
      </c>
      <c r="N131">
        <f t="shared" ca="1" si="2"/>
        <v>73</v>
      </c>
      <c r="O131" t="s">
        <v>253</v>
      </c>
    </row>
    <row r="132" spans="1:15" x14ac:dyDescent="0.25">
      <c r="A132" t="s">
        <v>245</v>
      </c>
      <c r="B132" t="s">
        <v>1383</v>
      </c>
      <c r="C132" t="s">
        <v>865</v>
      </c>
      <c r="D132">
        <v>8132</v>
      </c>
      <c r="E132" t="s">
        <v>251</v>
      </c>
      <c r="F132" s="54">
        <v>1774327844688320</v>
      </c>
      <c r="G132" s="53" t="s">
        <v>431</v>
      </c>
      <c r="H132" s="56">
        <v>4424197937174150</v>
      </c>
      <c r="I132" s="53" t="s">
        <v>431</v>
      </c>
      <c r="J132" s="57">
        <v>42655</v>
      </c>
      <c r="K132" s="53" t="s">
        <v>431</v>
      </c>
      <c r="L132" s="57">
        <v>42835</v>
      </c>
      <c r="M132" s="53" t="s">
        <v>430</v>
      </c>
      <c r="N132">
        <f t="shared" ca="1" si="2"/>
        <v>133</v>
      </c>
      <c r="O132" t="s">
        <v>253</v>
      </c>
    </row>
    <row r="133" spans="1:15" x14ac:dyDescent="0.25">
      <c r="A133" t="s">
        <v>245</v>
      </c>
      <c r="B133" t="s">
        <v>1383</v>
      </c>
      <c r="C133" t="s">
        <v>865</v>
      </c>
      <c r="D133">
        <v>8133</v>
      </c>
      <c r="E133" t="s">
        <v>251</v>
      </c>
      <c r="F133" s="54">
        <v>1969986651450870</v>
      </c>
      <c r="G133" s="53" t="s">
        <v>431</v>
      </c>
      <c r="H133" s="56">
        <v>4424198759783370</v>
      </c>
      <c r="I133" s="53" t="s">
        <v>431</v>
      </c>
      <c r="J133" s="57">
        <v>42701</v>
      </c>
      <c r="K133" s="53" t="s">
        <v>431</v>
      </c>
      <c r="L133" s="57">
        <v>42881</v>
      </c>
      <c r="M133" s="53" t="s">
        <v>430</v>
      </c>
      <c r="N133">
        <f t="shared" ca="1" si="2"/>
        <v>261</v>
      </c>
      <c r="O133" t="s">
        <v>253</v>
      </c>
    </row>
    <row r="134" spans="1:15" x14ac:dyDescent="0.25">
      <c r="A134" t="s">
        <v>245</v>
      </c>
      <c r="B134" t="s">
        <v>1383</v>
      </c>
      <c r="C134" t="s">
        <v>865</v>
      </c>
      <c r="D134">
        <v>8134</v>
      </c>
      <c r="E134" t="s">
        <v>251</v>
      </c>
      <c r="F134" s="54">
        <v>1924966280593930</v>
      </c>
      <c r="G134" s="53" t="s">
        <v>431</v>
      </c>
      <c r="H134" s="56">
        <v>4424199582392590</v>
      </c>
      <c r="I134" s="53" t="s">
        <v>431</v>
      </c>
      <c r="J134" s="57">
        <v>42747</v>
      </c>
      <c r="K134" s="53" t="s">
        <v>431</v>
      </c>
      <c r="L134" s="57">
        <v>42837</v>
      </c>
      <c r="M134" s="53" t="s">
        <v>430</v>
      </c>
      <c r="N134">
        <f t="shared" ca="1" si="2"/>
        <v>189</v>
      </c>
      <c r="O134" t="s">
        <v>253</v>
      </c>
    </row>
    <row r="135" spans="1:15" x14ac:dyDescent="0.25">
      <c r="A135" t="s">
        <v>245</v>
      </c>
      <c r="B135" t="s">
        <v>1383</v>
      </c>
      <c r="C135" t="s">
        <v>865</v>
      </c>
      <c r="D135">
        <v>8135</v>
      </c>
      <c r="E135" t="s">
        <v>251</v>
      </c>
      <c r="F135" s="54">
        <v>1879945909737000</v>
      </c>
      <c r="G135" s="53" t="s">
        <v>431</v>
      </c>
      <c r="H135" s="56">
        <v>4424200405001810</v>
      </c>
      <c r="I135" s="53" t="s">
        <v>431</v>
      </c>
      <c r="J135" s="57">
        <v>42793</v>
      </c>
      <c r="K135" s="53" t="s">
        <v>431</v>
      </c>
      <c r="L135" s="57">
        <v>42973</v>
      </c>
      <c r="M135" s="53" t="s">
        <v>430</v>
      </c>
      <c r="N135">
        <f t="shared" ca="1" si="2"/>
        <v>309</v>
      </c>
      <c r="O135" t="s">
        <v>253</v>
      </c>
    </row>
    <row r="136" spans="1:15" x14ac:dyDescent="0.25">
      <c r="A136" t="s">
        <v>245</v>
      </c>
      <c r="B136" t="s">
        <v>1383</v>
      </c>
      <c r="C136" t="s">
        <v>865</v>
      </c>
      <c r="D136">
        <v>8136</v>
      </c>
      <c r="E136" t="s">
        <v>251</v>
      </c>
      <c r="F136" s="54">
        <v>1834925538880060</v>
      </c>
      <c r="G136" s="53" t="s">
        <v>431</v>
      </c>
      <c r="H136" s="56">
        <v>4424201227611030</v>
      </c>
      <c r="I136" s="53" t="s">
        <v>431</v>
      </c>
      <c r="J136" s="57">
        <v>42839</v>
      </c>
      <c r="K136" s="53" t="s">
        <v>431</v>
      </c>
      <c r="L136" s="57">
        <v>42929</v>
      </c>
      <c r="M136" s="53" t="s">
        <v>430</v>
      </c>
      <c r="N136">
        <f t="shared" ca="1" si="2"/>
        <v>252</v>
      </c>
      <c r="O136" t="s">
        <v>253</v>
      </c>
    </row>
    <row r="137" spans="1:15" x14ac:dyDescent="0.25">
      <c r="A137" t="s">
        <v>245</v>
      </c>
      <c r="B137" t="s">
        <v>1383</v>
      </c>
      <c r="C137" t="s">
        <v>865</v>
      </c>
      <c r="D137">
        <v>8137</v>
      </c>
      <c r="E137" t="s">
        <v>251</v>
      </c>
      <c r="F137" s="54">
        <v>1789905168023130</v>
      </c>
      <c r="G137" s="53" t="s">
        <v>431</v>
      </c>
      <c r="H137" s="56">
        <v>4424202050220250</v>
      </c>
      <c r="I137" s="53" t="s">
        <v>431</v>
      </c>
      <c r="J137" s="57">
        <v>42885</v>
      </c>
      <c r="K137" s="53" t="s">
        <v>431</v>
      </c>
      <c r="L137" s="57">
        <v>42975</v>
      </c>
      <c r="M137" s="53" t="s">
        <v>430</v>
      </c>
      <c r="N137">
        <f t="shared" ca="1" si="2"/>
        <v>19</v>
      </c>
      <c r="O137" t="s">
        <v>253</v>
      </c>
    </row>
    <row r="138" spans="1:15" x14ac:dyDescent="0.25">
      <c r="A138" t="s">
        <v>245</v>
      </c>
      <c r="B138" t="s">
        <v>1383</v>
      </c>
      <c r="C138" t="s">
        <v>865</v>
      </c>
      <c r="D138">
        <v>8138</v>
      </c>
      <c r="E138" t="s">
        <v>251</v>
      </c>
      <c r="F138" s="54">
        <v>1744884797166190</v>
      </c>
      <c r="G138" s="53" t="s">
        <v>431</v>
      </c>
      <c r="H138" s="56">
        <v>4424202872829470</v>
      </c>
      <c r="I138" s="53" t="s">
        <v>431</v>
      </c>
      <c r="J138" s="57">
        <v>42931</v>
      </c>
      <c r="K138" s="53" t="s">
        <v>431</v>
      </c>
      <c r="L138" s="57">
        <v>43111</v>
      </c>
      <c r="M138" s="53" t="s">
        <v>430</v>
      </c>
      <c r="N138">
        <f t="shared" ca="1" si="2"/>
        <v>166</v>
      </c>
      <c r="O138" t="s">
        <v>253</v>
      </c>
    </row>
    <row r="139" spans="1:15" x14ac:dyDescent="0.25">
      <c r="A139" t="s">
        <v>245</v>
      </c>
      <c r="B139" t="s">
        <v>1383</v>
      </c>
      <c r="C139" t="s">
        <v>865</v>
      </c>
      <c r="D139">
        <v>8139</v>
      </c>
      <c r="E139" t="s">
        <v>251</v>
      </c>
      <c r="F139" s="54">
        <v>1699864426309250</v>
      </c>
      <c r="G139" s="53" t="s">
        <v>431</v>
      </c>
      <c r="H139" s="56">
        <v>4424203695438690</v>
      </c>
      <c r="I139" s="53" t="s">
        <v>431</v>
      </c>
      <c r="J139" s="57">
        <v>42977</v>
      </c>
      <c r="K139" s="53" t="s">
        <v>431</v>
      </c>
      <c r="L139" s="57">
        <v>43157</v>
      </c>
      <c r="M139" s="53" t="s">
        <v>430</v>
      </c>
      <c r="N139">
        <f t="shared" ca="1" si="2"/>
        <v>180</v>
      </c>
      <c r="O139" t="s">
        <v>253</v>
      </c>
    </row>
    <row r="140" spans="1:15" x14ac:dyDescent="0.25">
      <c r="A140" t="s">
        <v>245</v>
      </c>
      <c r="B140" t="s">
        <v>1383</v>
      </c>
      <c r="C140" t="s">
        <v>865</v>
      </c>
      <c r="D140">
        <v>8140</v>
      </c>
      <c r="E140" t="s">
        <v>251</v>
      </c>
      <c r="F140" s="54">
        <v>1654844055452320</v>
      </c>
      <c r="G140" s="53" t="s">
        <v>431</v>
      </c>
      <c r="H140" s="56">
        <v>4424204518047910</v>
      </c>
      <c r="I140" s="53" t="s">
        <v>431</v>
      </c>
      <c r="J140" s="57">
        <v>42155</v>
      </c>
      <c r="K140" s="53" t="s">
        <v>431</v>
      </c>
      <c r="L140" s="57">
        <v>42215</v>
      </c>
      <c r="M140" s="53" t="s">
        <v>430</v>
      </c>
      <c r="N140">
        <f t="shared" ca="1" si="2"/>
        <v>347</v>
      </c>
      <c r="O140" t="s">
        <v>253</v>
      </c>
    </row>
    <row r="141" spans="1:15" x14ac:dyDescent="0.25">
      <c r="A141" t="s">
        <v>245</v>
      </c>
      <c r="B141" t="s">
        <v>1383</v>
      </c>
      <c r="C141" t="s">
        <v>865</v>
      </c>
      <c r="D141">
        <v>8141</v>
      </c>
      <c r="E141" t="s">
        <v>251</v>
      </c>
      <c r="F141" s="54">
        <v>1609823684595380</v>
      </c>
      <c r="G141" s="53" t="s">
        <v>431</v>
      </c>
      <c r="H141" s="56">
        <v>4424205340657130</v>
      </c>
      <c r="I141" s="53" t="s">
        <v>431</v>
      </c>
      <c r="J141" s="57">
        <v>42139</v>
      </c>
      <c r="K141" s="53" t="s">
        <v>431</v>
      </c>
      <c r="L141" s="57">
        <v>42319</v>
      </c>
      <c r="M141" s="53" t="s">
        <v>430</v>
      </c>
      <c r="N141">
        <f t="shared" ca="1" si="2"/>
        <v>47</v>
      </c>
      <c r="O141" t="s">
        <v>253</v>
      </c>
    </row>
    <row r="142" spans="1:15" x14ac:dyDescent="0.25">
      <c r="A142" t="s">
        <v>245</v>
      </c>
      <c r="B142" t="s">
        <v>1383</v>
      </c>
      <c r="C142" t="s">
        <v>865</v>
      </c>
      <c r="D142">
        <v>8142</v>
      </c>
      <c r="E142" t="s">
        <v>251</v>
      </c>
      <c r="F142" s="54">
        <v>1847499664772670</v>
      </c>
      <c r="G142" s="53" t="s">
        <v>431</v>
      </c>
      <c r="H142" s="56">
        <v>4424206163266350</v>
      </c>
      <c r="I142" s="53" t="s">
        <v>431</v>
      </c>
      <c r="J142" s="57">
        <v>42123</v>
      </c>
      <c r="K142" s="53" t="s">
        <v>431</v>
      </c>
      <c r="L142" s="57">
        <v>42483</v>
      </c>
      <c r="M142" s="53" t="s">
        <v>430</v>
      </c>
      <c r="N142">
        <f t="shared" ca="1" si="2"/>
        <v>177</v>
      </c>
      <c r="O142" t="s">
        <v>253</v>
      </c>
    </row>
    <row r="143" spans="1:15" x14ac:dyDescent="0.25">
      <c r="A143" t="s">
        <v>245</v>
      </c>
      <c r="B143" t="s">
        <v>1383</v>
      </c>
      <c r="C143" t="s">
        <v>865</v>
      </c>
      <c r="D143">
        <v>8143</v>
      </c>
      <c r="E143" t="s">
        <v>251</v>
      </c>
      <c r="F143" s="54">
        <v>1810913754730500</v>
      </c>
      <c r="G143" s="53" t="s">
        <v>431</v>
      </c>
      <c r="H143" s="56">
        <v>4424206985875570</v>
      </c>
      <c r="I143" s="53" t="s">
        <v>431</v>
      </c>
      <c r="J143" s="57">
        <v>42107</v>
      </c>
      <c r="K143" s="53" t="s">
        <v>431</v>
      </c>
      <c r="L143" s="57">
        <v>42287</v>
      </c>
      <c r="M143" s="53" t="s">
        <v>430</v>
      </c>
      <c r="N143">
        <f t="shared" ca="1" si="2"/>
        <v>8</v>
      </c>
      <c r="O143" t="s">
        <v>253</v>
      </c>
    </row>
    <row r="144" spans="1:15" x14ac:dyDescent="0.25">
      <c r="A144" t="s">
        <v>245</v>
      </c>
      <c r="B144" t="s">
        <v>1383</v>
      </c>
      <c r="C144" t="s">
        <v>865</v>
      </c>
      <c r="D144">
        <v>8144</v>
      </c>
      <c r="E144" t="s">
        <v>251</v>
      </c>
      <c r="F144" s="54">
        <v>1774327844688320</v>
      </c>
      <c r="G144" s="53" t="s">
        <v>431</v>
      </c>
      <c r="H144" s="56">
        <v>4424207808484790</v>
      </c>
      <c r="I144" s="53" t="s">
        <v>431</v>
      </c>
      <c r="J144" s="57">
        <v>42091</v>
      </c>
      <c r="K144" s="53" t="s">
        <v>431</v>
      </c>
      <c r="L144" s="57">
        <v>42331</v>
      </c>
      <c r="M144" s="53" t="s">
        <v>430</v>
      </c>
      <c r="N144">
        <f t="shared" ca="1" si="2"/>
        <v>312</v>
      </c>
      <c r="O144" t="s">
        <v>253</v>
      </c>
    </row>
    <row r="145" spans="1:15" x14ac:dyDescent="0.25">
      <c r="A145" t="s">
        <v>245</v>
      </c>
      <c r="B145" t="s">
        <v>1383</v>
      </c>
      <c r="C145" t="s">
        <v>865</v>
      </c>
      <c r="D145">
        <v>8145</v>
      </c>
      <c r="E145" t="s">
        <v>251</v>
      </c>
      <c r="F145" s="54">
        <v>1810913754730500</v>
      </c>
      <c r="G145" s="53" t="s">
        <v>431</v>
      </c>
      <c r="H145" s="56">
        <v>4424208631094010</v>
      </c>
      <c r="I145" s="53" t="s">
        <v>431</v>
      </c>
      <c r="J145" s="57">
        <v>42075</v>
      </c>
      <c r="K145" s="53" t="s">
        <v>431</v>
      </c>
      <c r="L145" s="57">
        <v>42255</v>
      </c>
      <c r="M145" s="53" t="s">
        <v>430</v>
      </c>
      <c r="N145">
        <f t="shared" ca="1" si="2"/>
        <v>255</v>
      </c>
      <c r="O145" t="s">
        <v>253</v>
      </c>
    </row>
    <row r="146" spans="1:15" x14ac:dyDescent="0.25">
      <c r="A146" t="s">
        <v>245</v>
      </c>
      <c r="B146" t="s">
        <v>1383</v>
      </c>
      <c r="C146" t="s">
        <v>865</v>
      </c>
      <c r="D146">
        <v>8146</v>
      </c>
      <c r="E146" t="s">
        <v>251</v>
      </c>
      <c r="F146" s="54">
        <v>1774327844688320</v>
      </c>
      <c r="G146" s="53" t="s">
        <v>431</v>
      </c>
      <c r="H146" s="56">
        <v>4424209453703230</v>
      </c>
      <c r="I146" s="53" t="s">
        <v>431</v>
      </c>
      <c r="J146" s="57">
        <v>42059</v>
      </c>
      <c r="K146" s="53" t="s">
        <v>431</v>
      </c>
      <c r="L146" s="57">
        <v>42239</v>
      </c>
      <c r="M146" s="53" t="s">
        <v>430</v>
      </c>
      <c r="N146">
        <f t="shared" ca="1" si="2"/>
        <v>263</v>
      </c>
      <c r="O146" t="s">
        <v>253</v>
      </c>
    </row>
    <row r="147" spans="1:15" x14ac:dyDescent="0.25">
      <c r="A147" t="s">
        <v>245</v>
      </c>
      <c r="B147" t="s">
        <v>1383</v>
      </c>
      <c r="C147" t="s">
        <v>865</v>
      </c>
      <c r="D147">
        <v>8147</v>
      </c>
      <c r="E147" t="s">
        <v>251</v>
      </c>
      <c r="F147" s="54">
        <v>1969986651450870</v>
      </c>
      <c r="G147" s="53" t="s">
        <v>431</v>
      </c>
      <c r="H147" s="56">
        <v>4424210276312450</v>
      </c>
      <c r="I147" s="53" t="s">
        <v>431</v>
      </c>
      <c r="J147" s="57">
        <v>42043</v>
      </c>
      <c r="K147" s="53" t="s">
        <v>431</v>
      </c>
      <c r="L147" s="57">
        <v>42073</v>
      </c>
      <c r="M147" s="53" t="s">
        <v>430</v>
      </c>
      <c r="N147">
        <f t="shared" ca="1" si="2"/>
        <v>24</v>
      </c>
      <c r="O147" t="s">
        <v>253</v>
      </c>
    </row>
    <row r="148" spans="1:15" x14ac:dyDescent="0.25">
      <c r="A148" t="s">
        <v>245</v>
      </c>
      <c r="B148" t="s">
        <v>1383</v>
      </c>
      <c r="C148" t="s">
        <v>865</v>
      </c>
      <c r="D148">
        <v>8148</v>
      </c>
      <c r="E148" t="s">
        <v>251</v>
      </c>
      <c r="F148" s="54">
        <v>1924966280593930</v>
      </c>
      <c r="G148" s="53" t="s">
        <v>431</v>
      </c>
      <c r="H148" s="56">
        <v>4424211098921670</v>
      </c>
      <c r="I148" s="53" t="s">
        <v>431</v>
      </c>
      <c r="J148" s="57">
        <v>42027</v>
      </c>
      <c r="K148" s="53" t="s">
        <v>431</v>
      </c>
      <c r="L148" s="57">
        <v>42057</v>
      </c>
      <c r="M148" s="53" t="s">
        <v>430</v>
      </c>
      <c r="N148">
        <f t="shared" ca="1" si="2"/>
        <v>230</v>
      </c>
      <c r="O148" t="s">
        <v>253</v>
      </c>
    </row>
    <row r="149" spans="1:15" x14ac:dyDescent="0.25">
      <c r="A149" t="s">
        <v>245</v>
      </c>
      <c r="B149" t="s">
        <v>1383</v>
      </c>
      <c r="C149" t="s">
        <v>865</v>
      </c>
      <c r="D149">
        <v>8149</v>
      </c>
      <c r="E149" t="s">
        <v>251</v>
      </c>
      <c r="F149" s="54">
        <v>1879945909737000</v>
      </c>
      <c r="G149" s="53" t="s">
        <v>431</v>
      </c>
      <c r="H149" s="56">
        <v>4424211921530890</v>
      </c>
      <c r="I149" s="53" t="s">
        <v>431</v>
      </c>
      <c r="J149" s="57">
        <v>42011</v>
      </c>
      <c r="K149" s="53" t="s">
        <v>431</v>
      </c>
      <c r="L149" s="57">
        <v>42191</v>
      </c>
      <c r="M149" s="53" t="s">
        <v>430</v>
      </c>
      <c r="N149">
        <f t="shared" ca="1" si="2"/>
        <v>10</v>
      </c>
      <c r="O149" t="s">
        <v>253</v>
      </c>
    </row>
    <row r="150" spans="1:15" x14ac:dyDescent="0.25">
      <c r="A150" t="s">
        <v>245</v>
      </c>
      <c r="B150" t="s">
        <v>1383</v>
      </c>
      <c r="C150" t="s">
        <v>865</v>
      </c>
      <c r="D150">
        <v>8150</v>
      </c>
      <c r="E150" t="s">
        <v>251</v>
      </c>
      <c r="F150" s="54">
        <v>1834925538880060</v>
      </c>
      <c r="G150" s="53" t="s">
        <v>431</v>
      </c>
      <c r="H150" s="56">
        <v>4424212744140110</v>
      </c>
      <c r="I150" s="53" t="s">
        <v>431</v>
      </c>
      <c r="J150" s="57">
        <v>41995</v>
      </c>
      <c r="K150" s="53" t="s">
        <v>431</v>
      </c>
      <c r="L150" s="57">
        <v>42175</v>
      </c>
      <c r="M150" s="53" t="s">
        <v>430</v>
      </c>
      <c r="N150">
        <f t="shared" ca="1" si="2"/>
        <v>213</v>
      </c>
      <c r="O150" t="s">
        <v>253</v>
      </c>
    </row>
    <row r="151" spans="1:15" x14ac:dyDescent="0.25">
      <c r="F151" s="54"/>
      <c r="J151" s="57"/>
    </row>
    <row r="152" spans="1:15" x14ac:dyDescent="0.25">
      <c r="F152" s="54"/>
      <c r="J152" s="57"/>
    </row>
    <row r="153" spans="1:15" x14ac:dyDescent="0.25">
      <c r="F153" s="54"/>
      <c r="J153" s="57"/>
    </row>
    <row r="154" spans="1:15" x14ac:dyDescent="0.25">
      <c r="F154" s="54"/>
      <c r="J154" s="57"/>
    </row>
    <row r="155" spans="1:15" x14ac:dyDescent="0.25">
      <c r="F155" s="54"/>
      <c r="J155" s="57"/>
    </row>
    <row r="156" spans="1:15" x14ac:dyDescent="0.25">
      <c r="F156" s="54"/>
      <c r="J156" s="57"/>
    </row>
    <row r="157" spans="1:15" x14ac:dyDescent="0.25">
      <c r="F157" s="54"/>
      <c r="J157" s="57"/>
    </row>
    <row r="158" spans="1:15" x14ac:dyDescent="0.25">
      <c r="F158" s="54"/>
      <c r="J158" s="57"/>
    </row>
    <row r="159" spans="1:15" x14ac:dyDescent="0.25">
      <c r="J159" s="57"/>
    </row>
    <row r="160" spans="1:15" x14ac:dyDescent="0.25">
      <c r="J160" s="57"/>
    </row>
    <row r="161" spans="10:10" x14ac:dyDescent="0.25">
      <c r="J161" s="57"/>
    </row>
    <row r="162" spans="10:10" x14ac:dyDescent="0.25">
      <c r="J162" s="57"/>
    </row>
    <row r="163" spans="10:10" x14ac:dyDescent="0.25">
      <c r="J163" s="57"/>
    </row>
    <row r="164" spans="10:10" x14ac:dyDescent="0.25">
      <c r="J164" s="57"/>
    </row>
    <row r="165" spans="10:10" x14ac:dyDescent="0.25">
      <c r="J165" s="57"/>
    </row>
    <row r="166" spans="10:10" x14ac:dyDescent="0.25">
      <c r="J166" s="57"/>
    </row>
    <row r="167" spans="10:10" x14ac:dyDescent="0.25">
      <c r="J167" s="57"/>
    </row>
    <row r="168" spans="10:10" x14ac:dyDescent="0.25">
      <c r="J168" s="57"/>
    </row>
    <row r="169" spans="10:10" x14ac:dyDescent="0.25">
      <c r="J169" s="57"/>
    </row>
    <row r="170" spans="10:10" x14ac:dyDescent="0.25">
      <c r="J170" s="57"/>
    </row>
    <row r="171" spans="10:10" x14ac:dyDescent="0.25">
      <c r="J171" s="57"/>
    </row>
    <row r="172" spans="10:10" x14ac:dyDescent="0.25">
      <c r="J172" s="57"/>
    </row>
    <row r="173" spans="10:10" x14ac:dyDescent="0.25">
      <c r="J173" s="57"/>
    </row>
    <row r="174" spans="10:10" x14ac:dyDescent="0.25">
      <c r="J174" s="57"/>
    </row>
    <row r="175" spans="10:10" x14ac:dyDescent="0.25">
      <c r="J175" s="57"/>
    </row>
    <row r="176" spans="10:10" x14ac:dyDescent="0.25">
      <c r="J176" s="57"/>
    </row>
    <row r="177" spans="10:10" x14ac:dyDescent="0.25">
      <c r="J177" s="57"/>
    </row>
    <row r="178" spans="10:10" x14ac:dyDescent="0.25">
      <c r="J178" s="57"/>
    </row>
    <row r="179" spans="10:10" x14ac:dyDescent="0.25">
      <c r="J179" s="57"/>
    </row>
    <row r="180" spans="10:10" x14ac:dyDescent="0.25">
      <c r="J180" s="57"/>
    </row>
    <row r="181" spans="10:10" x14ac:dyDescent="0.25">
      <c r="J181" s="57"/>
    </row>
    <row r="182" spans="10:10" x14ac:dyDescent="0.25">
      <c r="J182"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01"/>
  <sheetViews>
    <sheetView topLeftCell="H31" workbookViewId="0">
      <selection activeCell="M84" sqref="M84"/>
    </sheetView>
  </sheetViews>
  <sheetFormatPr defaultRowHeight="15" x14ac:dyDescent="0.25"/>
  <cols>
    <col min="2" max="2" width="13.5703125" bestFit="1" customWidth="1"/>
    <col min="3" max="3" width="7.140625" bestFit="1" customWidth="1"/>
    <col min="4" max="4" width="18.140625" style="8" customWidth="1"/>
    <col min="5" max="5" width="108.42578125" bestFit="1" customWidth="1"/>
    <col min="8" max="8" width="13.5703125" bestFit="1" customWidth="1"/>
    <col min="9" max="9" width="20.85546875" customWidth="1"/>
    <col min="10" max="10" width="11.5703125" style="7" bestFit="1" customWidth="1"/>
    <col min="11" max="11" width="12" style="3" bestFit="1" customWidth="1"/>
    <col min="12" max="12" width="9.42578125" style="3" bestFit="1" customWidth="1"/>
    <col min="13" max="13" width="97.5703125" style="19" bestFit="1" customWidth="1"/>
    <col min="14" max="14" width="42.140625" customWidth="1"/>
    <col min="15" max="15" width="123.140625" customWidth="1"/>
    <col min="16" max="16" width="57.140625" customWidth="1"/>
  </cols>
  <sheetData>
    <row r="2" spans="2:14" x14ac:dyDescent="0.25">
      <c r="H2" t="s">
        <v>212</v>
      </c>
    </row>
    <row r="3" spans="2:14" x14ac:dyDescent="0.25">
      <c r="B3" t="s">
        <v>132</v>
      </c>
      <c r="C3" t="s">
        <v>133</v>
      </c>
      <c r="D3" s="8" t="s">
        <v>134</v>
      </c>
      <c r="E3" t="s">
        <v>112</v>
      </c>
      <c r="H3" t="s">
        <v>132</v>
      </c>
      <c r="I3" t="s">
        <v>152</v>
      </c>
      <c r="J3" s="7" t="s">
        <v>153</v>
      </c>
      <c r="K3" s="3" t="s">
        <v>154</v>
      </c>
      <c r="L3" s="3" t="s">
        <v>133</v>
      </c>
      <c r="M3" s="19" t="s">
        <v>112</v>
      </c>
    </row>
    <row r="4" spans="2:14" x14ac:dyDescent="0.25">
      <c r="B4" s="5" t="s">
        <v>135</v>
      </c>
      <c r="C4" s="1" t="s">
        <v>136</v>
      </c>
      <c r="D4" s="9">
        <v>112000</v>
      </c>
      <c r="E4" s="6" t="s">
        <v>137</v>
      </c>
      <c r="H4" s="10" t="s">
        <v>135</v>
      </c>
      <c r="I4" s="12" t="s">
        <v>5</v>
      </c>
      <c r="J4" s="12" t="s">
        <v>160</v>
      </c>
      <c r="K4" s="13">
        <v>1</v>
      </c>
      <c r="L4" s="13" t="s">
        <v>162</v>
      </c>
      <c r="M4" s="20" t="s">
        <v>175</v>
      </c>
    </row>
    <row r="5" spans="2:14" x14ac:dyDescent="0.25">
      <c r="B5" s="5" t="s">
        <v>138</v>
      </c>
      <c r="C5" s="1" t="s">
        <v>139</v>
      </c>
      <c r="D5" s="9">
        <v>670</v>
      </c>
      <c r="E5" s="6" t="s">
        <v>140</v>
      </c>
      <c r="H5" s="10"/>
      <c r="I5" s="12" t="s">
        <v>120</v>
      </c>
      <c r="J5" s="12" t="s">
        <v>161</v>
      </c>
      <c r="K5" s="13">
        <v>1</v>
      </c>
      <c r="L5" s="13" t="s">
        <v>162</v>
      </c>
      <c r="M5" s="20" t="s">
        <v>158</v>
      </c>
    </row>
    <row r="6" spans="2:14" x14ac:dyDescent="0.25">
      <c r="B6" s="5" t="s">
        <v>141</v>
      </c>
      <c r="C6" s="1" t="s">
        <v>136</v>
      </c>
      <c r="D6" s="9">
        <v>12000</v>
      </c>
      <c r="E6" s="6" t="s">
        <v>142</v>
      </c>
      <c r="H6" s="10"/>
      <c r="I6" s="12" t="s">
        <v>156</v>
      </c>
      <c r="J6" s="12" t="s">
        <v>160</v>
      </c>
      <c r="K6" s="13">
        <v>1</v>
      </c>
      <c r="L6" s="13" t="s">
        <v>163</v>
      </c>
      <c r="M6" s="20" t="s">
        <v>157</v>
      </c>
    </row>
    <row r="7" spans="2:14" x14ac:dyDescent="0.25">
      <c r="B7" s="5" t="s">
        <v>143</v>
      </c>
      <c r="C7" s="1" t="s">
        <v>136</v>
      </c>
      <c r="D7" s="9">
        <v>36000</v>
      </c>
      <c r="E7" s="6" t="s">
        <v>144</v>
      </c>
      <c r="H7" s="10"/>
      <c r="I7" s="12" t="s">
        <v>65</v>
      </c>
      <c r="J7" s="12" t="s">
        <v>161</v>
      </c>
      <c r="K7" s="13">
        <v>1</v>
      </c>
      <c r="L7" s="13" t="s">
        <v>163</v>
      </c>
      <c r="M7" s="20" t="s">
        <v>167</v>
      </c>
    </row>
    <row r="8" spans="2:14" ht="30.75" thickBot="1" x14ac:dyDescent="0.3">
      <c r="B8" s="5" t="s">
        <v>145</v>
      </c>
      <c r="C8" s="1" t="s">
        <v>136</v>
      </c>
      <c r="D8" s="9">
        <v>2850</v>
      </c>
      <c r="E8" s="5" t="s">
        <v>234</v>
      </c>
      <c r="H8" s="11"/>
      <c r="I8" s="23" t="s">
        <v>159</v>
      </c>
      <c r="J8" s="23" t="s">
        <v>161</v>
      </c>
      <c r="K8" s="24">
        <v>0.5</v>
      </c>
      <c r="L8" s="24" t="s">
        <v>163</v>
      </c>
      <c r="M8" s="25" t="s">
        <v>171</v>
      </c>
    </row>
    <row r="9" spans="2:14" x14ac:dyDescent="0.25">
      <c r="B9" s="5" t="s">
        <v>146</v>
      </c>
      <c r="C9" s="1" t="s">
        <v>139</v>
      </c>
      <c r="D9" s="9">
        <v>220</v>
      </c>
      <c r="E9" s="6" t="s">
        <v>147</v>
      </c>
      <c r="H9" s="16" t="s">
        <v>138</v>
      </c>
      <c r="I9" s="17" t="s">
        <v>12</v>
      </c>
      <c r="J9" s="17" t="s">
        <v>160</v>
      </c>
      <c r="K9" s="18">
        <v>1</v>
      </c>
      <c r="L9" s="18" t="s">
        <v>163</v>
      </c>
      <c r="M9" s="22" t="s">
        <v>165</v>
      </c>
    </row>
    <row r="10" spans="2:14" x14ac:dyDescent="0.25">
      <c r="B10" s="5" t="s">
        <v>148</v>
      </c>
      <c r="C10" s="1" t="s">
        <v>139</v>
      </c>
      <c r="D10" s="28">
        <v>2800</v>
      </c>
      <c r="E10" s="6" t="s">
        <v>151</v>
      </c>
      <c r="H10" s="10"/>
      <c r="I10" s="12" t="s">
        <v>117</v>
      </c>
      <c r="J10" s="12" t="s">
        <v>161</v>
      </c>
      <c r="K10" s="13">
        <v>1</v>
      </c>
      <c r="L10" s="13" t="s">
        <v>163</v>
      </c>
      <c r="M10" s="20" t="s">
        <v>166</v>
      </c>
    </row>
    <row r="11" spans="2:14" x14ac:dyDescent="0.25">
      <c r="B11" s="5" t="s">
        <v>149</v>
      </c>
      <c r="C11" s="1" t="s">
        <v>139</v>
      </c>
      <c r="D11" s="9">
        <v>330</v>
      </c>
      <c r="E11" s="6" t="s">
        <v>150</v>
      </c>
      <c r="H11" s="10"/>
      <c r="I11" s="12" t="s">
        <v>164</v>
      </c>
      <c r="J11" s="12" t="s">
        <v>161</v>
      </c>
      <c r="K11" s="13">
        <v>1</v>
      </c>
      <c r="L11" s="13" t="s">
        <v>163</v>
      </c>
      <c r="M11" s="20" t="s">
        <v>166</v>
      </c>
    </row>
    <row r="12" spans="2:14" ht="15.75" thickBot="1" x14ac:dyDescent="0.3">
      <c r="B12" s="5" t="s">
        <v>131</v>
      </c>
      <c r="C12" s="1"/>
      <c r="D12" s="9">
        <f>SUBTOTAL(109,Tabella3[Frequenza])</f>
        <v>166870</v>
      </c>
      <c r="E12" s="6"/>
      <c r="H12" s="11"/>
      <c r="I12" s="14" t="s">
        <v>155</v>
      </c>
      <c r="J12" s="14" t="s">
        <v>161</v>
      </c>
      <c r="K12" s="15">
        <v>3</v>
      </c>
      <c r="L12" s="15" t="s">
        <v>163</v>
      </c>
      <c r="M12" s="21" t="s">
        <v>177</v>
      </c>
    </row>
    <row r="13" spans="2:14" x14ac:dyDescent="0.25">
      <c r="B13" s="5"/>
      <c r="C13" s="1"/>
      <c r="D13" s="9"/>
      <c r="E13" s="6"/>
      <c r="H13" t="s">
        <v>141</v>
      </c>
      <c r="I13" s="7" t="s">
        <v>38</v>
      </c>
      <c r="J13" s="7" t="s">
        <v>160</v>
      </c>
      <c r="K13" s="3">
        <v>1</v>
      </c>
      <c r="L13" s="3" t="s">
        <v>163</v>
      </c>
      <c r="M13" s="20" t="s">
        <v>172</v>
      </c>
    </row>
    <row r="14" spans="2:14" x14ac:dyDescent="0.25">
      <c r="B14" s="5"/>
      <c r="C14" s="1"/>
      <c r="D14" s="9"/>
      <c r="E14" s="6"/>
      <c r="H14" s="2"/>
      <c r="I14" s="5" t="s">
        <v>169</v>
      </c>
      <c r="J14" s="5" t="s">
        <v>161</v>
      </c>
      <c r="K14" s="1">
        <v>1</v>
      </c>
      <c r="L14" s="1" t="s">
        <v>163</v>
      </c>
      <c r="M14" s="26" t="s">
        <v>173</v>
      </c>
    </row>
    <row r="15" spans="2:14" x14ac:dyDescent="0.25">
      <c r="B15" s="5"/>
      <c r="C15" s="1"/>
      <c r="D15" s="9"/>
      <c r="E15" s="6"/>
      <c r="H15" s="2"/>
      <c r="I15" s="5" t="s">
        <v>170</v>
      </c>
      <c r="J15" s="5" t="s">
        <v>161</v>
      </c>
      <c r="K15" s="1">
        <v>1</v>
      </c>
      <c r="L15" s="1" t="s">
        <v>163</v>
      </c>
      <c r="M15" s="26" t="s">
        <v>174</v>
      </c>
    </row>
    <row r="16" spans="2:14" ht="90" x14ac:dyDescent="0.25">
      <c r="B16" s="5"/>
      <c r="C16" s="1"/>
      <c r="D16" s="9"/>
      <c r="E16" s="6"/>
      <c r="H16" s="2"/>
      <c r="I16" s="5" t="s">
        <v>73</v>
      </c>
      <c r="J16" s="5" t="s">
        <v>161</v>
      </c>
      <c r="K16" s="1">
        <v>26</v>
      </c>
      <c r="L16" s="1" t="s">
        <v>162</v>
      </c>
      <c r="M16" s="26" t="s">
        <v>194</v>
      </c>
      <c r="N16" s="4"/>
    </row>
    <row r="17" spans="2:23" x14ac:dyDescent="0.25">
      <c r="B17" s="5"/>
      <c r="C17" s="1"/>
      <c r="D17" s="9"/>
      <c r="E17" s="6"/>
      <c r="H17" s="2"/>
      <c r="I17" s="5" t="s">
        <v>42</v>
      </c>
      <c r="J17" s="5" t="s">
        <v>160</v>
      </c>
      <c r="K17" s="1">
        <v>26</v>
      </c>
      <c r="L17" s="1" t="s">
        <v>162</v>
      </c>
      <c r="M17" s="26"/>
      <c r="N17" s="4"/>
    </row>
    <row r="18" spans="2:23" x14ac:dyDescent="0.25">
      <c r="B18" s="5"/>
      <c r="C18" s="1"/>
      <c r="D18" s="9"/>
      <c r="E18" s="6"/>
      <c r="H18" s="2"/>
      <c r="I18" s="5" t="s">
        <v>88</v>
      </c>
      <c r="J18" s="5" t="s">
        <v>161</v>
      </c>
      <c r="K18" s="1">
        <v>26</v>
      </c>
      <c r="L18" s="1" t="s">
        <v>162</v>
      </c>
      <c r="M18" s="26"/>
      <c r="N18" s="4"/>
      <c r="V18" s="4"/>
      <c r="W18" s="4"/>
    </row>
    <row r="19" spans="2:23" x14ac:dyDescent="0.25">
      <c r="B19" s="5"/>
      <c r="C19" s="1"/>
      <c r="D19" s="9"/>
      <c r="E19" s="6"/>
      <c r="H19" s="2"/>
      <c r="I19" s="5" t="s">
        <v>89</v>
      </c>
      <c r="J19" s="5" t="s">
        <v>161</v>
      </c>
      <c r="K19" s="1">
        <v>26</v>
      </c>
      <c r="L19" s="1" t="s">
        <v>162</v>
      </c>
      <c r="M19" s="26"/>
      <c r="N19" s="4"/>
    </row>
    <row r="20" spans="2:23" ht="30.75" thickBot="1" x14ac:dyDescent="0.3">
      <c r="B20" s="5"/>
      <c r="C20" s="1"/>
      <c r="D20" s="9"/>
      <c r="E20" s="6"/>
      <c r="H20" s="27"/>
      <c r="I20" s="23" t="s">
        <v>73</v>
      </c>
      <c r="J20" s="23" t="s">
        <v>160</v>
      </c>
      <c r="K20" s="24">
        <v>0.66</v>
      </c>
      <c r="L20" s="24" t="s">
        <v>163</v>
      </c>
      <c r="M20" s="25" t="s">
        <v>176</v>
      </c>
    </row>
    <row r="21" spans="2:23" x14ac:dyDescent="0.25">
      <c r="B21" s="5"/>
      <c r="C21" s="1"/>
      <c r="D21" s="9"/>
      <c r="E21" s="6"/>
      <c r="H21" s="2" t="s">
        <v>143</v>
      </c>
      <c r="I21" s="5" t="s">
        <v>5</v>
      </c>
      <c r="J21" s="5" t="s">
        <v>160</v>
      </c>
      <c r="K21" s="1">
        <v>1</v>
      </c>
      <c r="L21" s="1" t="s">
        <v>162</v>
      </c>
      <c r="M21" s="26" t="s">
        <v>179</v>
      </c>
    </row>
    <row r="22" spans="2:23" ht="30" x14ac:dyDescent="0.25">
      <c r="B22" s="5"/>
      <c r="C22" s="1"/>
      <c r="D22" s="9"/>
      <c r="E22" s="6"/>
      <c r="H22" s="2"/>
      <c r="I22" s="5" t="s">
        <v>124</v>
      </c>
      <c r="J22" s="5" t="s">
        <v>161</v>
      </c>
      <c r="K22" s="1">
        <v>20</v>
      </c>
      <c r="L22" s="1" t="s">
        <v>162</v>
      </c>
      <c r="M22" s="26" t="s">
        <v>195</v>
      </c>
    </row>
    <row r="23" spans="2:23" ht="30" x14ac:dyDescent="0.25">
      <c r="H23" s="2"/>
      <c r="I23" s="5" t="s">
        <v>125</v>
      </c>
      <c r="J23" s="5" t="s">
        <v>161</v>
      </c>
      <c r="K23" s="1">
        <v>20</v>
      </c>
      <c r="L23" s="1" t="s">
        <v>162</v>
      </c>
      <c r="M23" s="26" t="s">
        <v>196</v>
      </c>
    </row>
    <row r="24" spans="2:23" x14ac:dyDescent="0.25">
      <c r="H24" s="2"/>
      <c r="I24" s="5" t="s">
        <v>95</v>
      </c>
      <c r="J24" s="5" t="s">
        <v>160</v>
      </c>
      <c r="K24" s="1">
        <v>20</v>
      </c>
      <c r="L24" s="1" t="s">
        <v>162</v>
      </c>
      <c r="M24" s="26" t="s">
        <v>197</v>
      </c>
    </row>
    <row r="25" spans="2:23" x14ac:dyDescent="0.25">
      <c r="H25" s="2"/>
      <c r="I25" s="5" t="s">
        <v>178</v>
      </c>
      <c r="J25" s="5" t="s">
        <v>161</v>
      </c>
      <c r="K25" s="1">
        <v>400</v>
      </c>
      <c r="L25" s="1" t="s">
        <v>162</v>
      </c>
      <c r="M25" s="26" t="s">
        <v>198</v>
      </c>
    </row>
    <row r="26" spans="2:23" ht="15.75" thickBot="1" x14ac:dyDescent="0.3">
      <c r="H26" s="27"/>
      <c r="I26" s="23" t="s">
        <v>44</v>
      </c>
      <c r="J26" s="23" t="s">
        <v>160</v>
      </c>
      <c r="K26" s="24">
        <v>400</v>
      </c>
      <c r="L26" s="24" t="s">
        <v>162</v>
      </c>
      <c r="M26" s="25" t="s">
        <v>180</v>
      </c>
    </row>
    <row r="27" spans="2:23" x14ac:dyDescent="0.25">
      <c r="H27" s="2" t="s">
        <v>145</v>
      </c>
      <c r="I27" s="5" t="s">
        <v>220</v>
      </c>
      <c r="J27" s="5" t="s">
        <v>160</v>
      </c>
      <c r="K27" s="1">
        <v>1</v>
      </c>
      <c r="L27" s="1" t="s">
        <v>162</v>
      </c>
      <c r="M27" s="26" t="s">
        <v>222</v>
      </c>
    </row>
    <row r="28" spans="2:23" x14ac:dyDescent="0.25">
      <c r="H28" s="2"/>
      <c r="I28" s="5" t="s">
        <v>64</v>
      </c>
      <c r="J28" s="5" t="s">
        <v>161</v>
      </c>
      <c r="K28" s="1">
        <v>8</v>
      </c>
      <c r="L28" s="1" t="s">
        <v>162</v>
      </c>
      <c r="M28" s="26" t="s">
        <v>225</v>
      </c>
    </row>
    <row r="29" spans="2:23" ht="30" x14ac:dyDescent="0.25">
      <c r="H29" s="2"/>
      <c r="I29" s="5" t="s">
        <v>114</v>
      </c>
      <c r="J29" s="5" t="s">
        <v>161</v>
      </c>
      <c r="K29" s="1">
        <v>75</v>
      </c>
      <c r="L29" s="1" t="s">
        <v>162</v>
      </c>
      <c r="M29" s="26" t="s">
        <v>226</v>
      </c>
    </row>
    <row r="30" spans="2:23" x14ac:dyDescent="0.25">
      <c r="H30" s="2"/>
      <c r="I30" s="5" t="s">
        <v>23</v>
      </c>
      <c r="J30" s="5" t="s">
        <v>160</v>
      </c>
      <c r="K30" s="1">
        <v>75</v>
      </c>
      <c r="L30" s="1" t="s">
        <v>162</v>
      </c>
      <c r="M30" s="26" t="s">
        <v>223</v>
      </c>
    </row>
    <row r="31" spans="2:23" x14ac:dyDescent="0.25">
      <c r="H31" s="2"/>
      <c r="I31" s="5" t="s">
        <v>65</v>
      </c>
      <c r="J31" s="5" t="s">
        <v>161</v>
      </c>
      <c r="K31" s="1">
        <v>25</v>
      </c>
      <c r="L31" s="1" t="s">
        <v>162</v>
      </c>
      <c r="M31" s="26" t="s">
        <v>233</v>
      </c>
    </row>
    <row r="32" spans="2:23" ht="15.75" thickBot="1" x14ac:dyDescent="0.3">
      <c r="H32" s="27"/>
      <c r="I32" s="23" t="s">
        <v>221</v>
      </c>
      <c r="J32" s="23" t="s">
        <v>160</v>
      </c>
      <c r="K32" s="24">
        <v>25</v>
      </c>
      <c r="L32" s="24" t="s">
        <v>162</v>
      </c>
      <c r="M32" s="25" t="s">
        <v>224</v>
      </c>
    </row>
    <row r="33" spans="6:13" x14ac:dyDescent="0.25">
      <c r="H33" s="2" t="s">
        <v>146</v>
      </c>
      <c r="I33" s="5" t="s">
        <v>30</v>
      </c>
      <c r="J33" s="5" t="s">
        <v>160</v>
      </c>
      <c r="K33" s="1">
        <v>1</v>
      </c>
      <c r="L33" s="1" t="s">
        <v>163</v>
      </c>
      <c r="M33" s="26" t="s">
        <v>184</v>
      </c>
    </row>
    <row r="34" spans="6:13" x14ac:dyDescent="0.25">
      <c r="H34" s="2"/>
      <c r="I34" s="5" t="s">
        <v>181</v>
      </c>
      <c r="J34" s="5" t="s">
        <v>161</v>
      </c>
      <c r="K34" s="1">
        <v>1</v>
      </c>
      <c r="L34" s="1" t="s">
        <v>163</v>
      </c>
      <c r="M34" s="26" t="s">
        <v>185</v>
      </c>
    </row>
    <row r="35" spans="6:13" x14ac:dyDescent="0.25">
      <c r="H35" s="2"/>
      <c r="I35" s="5" t="s">
        <v>182</v>
      </c>
      <c r="J35" s="5" t="s">
        <v>161</v>
      </c>
      <c r="K35" s="1">
        <v>1</v>
      </c>
      <c r="L35" s="1" t="s">
        <v>163</v>
      </c>
      <c r="M35" s="26" t="s">
        <v>186</v>
      </c>
    </row>
    <row r="36" spans="6:13" x14ac:dyDescent="0.25">
      <c r="H36" s="2"/>
      <c r="I36" s="5" t="s">
        <v>92</v>
      </c>
      <c r="J36" s="5" t="s">
        <v>161</v>
      </c>
      <c r="K36" s="1">
        <v>1</v>
      </c>
      <c r="L36" s="1" t="s">
        <v>163</v>
      </c>
      <c r="M36" s="26" t="s">
        <v>187</v>
      </c>
    </row>
    <row r="37" spans="6:13" x14ac:dyDescent="0.25">
      <c r="H37" s="2"/>
      <c r="I37" s="5" t="s">
        <v>76</v>
      </c>
      <c r="J37" s="5" t="s">
        <v>161</v>
      </c>
      <c r="K37" s="1">
        <v>1.33</v>
      </c>
      <c r="L37" s="1" t="s">
        <v>163</v>
      </c>
      <c r="M37" s="26" t="s">
        <v>188</v>
      </c>
    </row>
    <row r="38" spans="6:13" x14ac:dyDescent="0.25">
      <c r="H38" s="2"/>
      <c r="I38" s="5" t="s">
        <v>78</v>
      </c>
      <c r="J38" s="5" t="s">
        <v>161</v>
      </c>
      <c r="K38" s="1">
        <v>4</v>
      </c>
      <c r="L38" s="1" t="s">
        <v>163</v>
      </c>
      <c r="M38" s="26" t="s">
        <v>189</v>
      </c>
    </row>
    <row r="39" spans="6:13" x14ac:dyDescent="0.25">
      <c r="H39" s="2"/>
      <c r="I39" s="5" t="s">
        <v>183</v>
      </c>
      <c r="J39" s="5" t="s">
        <v>160</v>
      </c>
      <c r="K39" s="1">
        <v>1</v>
      </c>
      <c r="L39" s="1" t="s">
        <v>163</v>
      </c>
      <c r="M39" s="19" t="s">
        <v>191</v>
      </c>
    </row>
    <row r="40" spans="6:13" x14ac:dyDescent="0.25">
      <c r="H40" s="2"/>
      <c r="I40" s="5" t="s">
        <v>80</v>
      </c>
      <c r="J40" s="5" t="s">
        <v>161</v>
      </c>
      <c r="K40" s="1">
        <v>1</v>
      </c>
      <c r="L40" s="1" t="s">
        <v>163</v>
      </c>
      <c r="M40" s="26" t="s">
        <v>190</v>
      </c>
    </row>
    <row r="41" spans="6:13" x14ac:dyDescent="0.25">
      <c r="H41" s="2"/>
      <c r="I41" s="5" t="s">
        <v>36</v>
      </c>
      <c r="J41" s="5" t="s">
        <v>160</v>
      </c>
      <c r="K41" s="1">
        <v>0.75</v>
      </c>
      <c r="L41" s="1" t="s">
        <v>163</v>
      </c>
      <c r="M41" s="26" t="s">
        <v>192</v>
      </c>
    </row>
    <row r="42" spans="6:13" ht="15.75" thickBot="1" x14ac:dyDescent="0.3">
      <c r="H42" s="27"/>
      <c r="I42" s="23" t="s">
        <v>81</v>
      </c>
      <c r="J42" s="23" t="s">
        <v>161</v>
      </c>
      <c r="K42" s="24">
        <v>0.75</v>
      </c>
      <c r="L42" s="24" t="s">
        <v>163</v>
      </c>
      <c r="M42" s="25" t="s">
        <v>193</v>
      </c>
    </row>
    <row r="43" spans="6:13" x14ac:dyDescent="0.25">
      <c r="H43" s="34" t="s">
        <v>148</v>
      </c>
      <c r="I43" s="35" t="s">
        <v>128</v>
      </c>
      <c r="J43" s="35" t="s">
        <v>160</v>
      </c>
      <c r="K43" s="36">
        <v>1</v>
      </c>
      <c r="L43" s="36" t="s">
        <v>162</v>
      </c>
      <c r="M43" s="37" t="s">
        <v>201</v>
      </c>
    </row>
    <row r="44" spans="6:13" ht="30" x14ac:dyDescent="0.25">
      <c r="F44" s="83"/>
      <c r="G44" s="83"/>
      <c r="H44" s="34"/>
      <c r="I44" s="35" t="s">
        <v>129</v>
      </c>
      <c r="J44" s="35" t="s">
        <v>161</v>
      </c>
      <c r="K44" s="38">
        <v>49000</v>
      </c>
      <c r="L44" s="36" t="s">
        <v>162</v>
      </c>
      <c r="M44" s="37" t="s">
        <v>218</v>
      </c>
    </row>
    <row r="45" spans="6:13" ht="30" x14ac:dyDescent="0.25">
      <c r="H45" s="34"/>
      <c r="I45" s="39" t="s">
        <v>156</v>
      </c>
      <c r="J45" s="35" t="s">
        <v>160</v>
      </c>
      <c r="K45" s="38">
        <v>120</v>
      </c>
      <c r="L45" s="36" t="s">
        <v>162</v>
      </c>
      <c r="M45" s="37" t="s">
        <v>219</v>
      </c>
    </row>
    <row r="46" spans="6:13" ht="30.75" thickBot="1" x14ac:dyDescent="0.3">
      <c r="H46" s="40"/>
      <c r="I46" s="41" t="s">
        <v>128</v>
      </c>
      <c r="J46" s="41" t="s">
        <v>160</v>
      </c>
      <c r="K46" s="42">
        <v>1</v>
      </c>
      <c r="L46" s="42" t="s">
        <v>163</v>
      </c>
      <c r="M46" s="43" t="s">
        <v>202</v>
      </c>
    </row>
    <row r="47" spans="6:13" x14ac:dyDescent="0.25">
      <c r="H47" s="2" t="s">
        <v>149</v>
      </c>
      <c r="I47" s="5" t="s">
        <v>91</v>
      </c>
      <c r="J47" s="5" t="s">
        <v>160</v>
      </c>
      <c r="K47" s="1">
        <v>1</v>
      </c>
      <c r="L47" s="1" t="s">
        <v>163</v>
      </c>
      <c r="M47" s="26" t="s">
        <v>206</v>
      </c>
    </row>
    <row r="48" spans="6:13" x14ac:dyDescent="0.25">
      <c r="H48" s="2"/>
      <c r="I48" s="5" t="s">
        <v>203</v>
      </c>
      <c r="J48" s="5" t="s">
        <v>161</v>
      </c>
      <c r="K48" s="1">
        <v>1</v>
      </c>
      <c r="L48" s="1" t="s">
        <v>163</v>
      </c>
      <c r="M48" s="26" t="s">
        <v>207</v>
      </c>
    </row>
    <row r="49" spans="8:15" x14ac:dyDescent="0.25">
      <c r="H49" s="2"/>
      <c r="I49" s="5" t="s">
        <v>204</v>
      </c>
      <c r="J49" s="5" t="s">
        <v>161</v>
      </c>
      <c r="K49" s="1">
        <v>1</v>
      </c>
      <c r="L49" s="1" t="s">
        <v>163</v>
      </c>
      <c r="M49" s="26" t="s">
        <v>208</v>
      </c>
    </row>
    <row r="50" spans="8:15" x14ac:dyDescent="0.25">
      <c r="H50" s="2"/>
      <c r="I50" s="5" t="s">
        <v>205</v>
      </c>
      <c r="J50" s="5" t="s">
        <v>161</v>
      </c>
      <c r="K50" s="1">
        <v>1</v>
      </c>
      <c r="L50" s="1" t="s">
        <v>163</v>
      </c>
      <c r="M50" s="26" t="s">
        <v>209</v>
      </c>
    </row>
    <row r="51" spans="8:15" x14ac:dyDescent="0.25">
      <c r="H51" s="2"/>
      <c r="I51" s="5" t="s">
        <v>52</v>
      </c>
      <c r="J51" s="5" t="s">
        <v>160</v>
      </c>
      <c r="K51" s="1">
        <v>1</v>
      </c>
      <c r="L51" s="1" t="s">
        <v>163</v>
      </c>
      <c r="M51" s="26" t="s">
        <v>210</v>
      </c>
    </row>
    <row r="52" spans="8:15" x14ac:dyDescent="0.25">
      <c r="H52" s="2"/>
      <c r="I52" s="5" t="s">
        <v>86</v>
      </c>
      <c r="J52" s="5" t="s">
        <v>161</v>
      </c>
      <c r="K52" s="1">
        <v>1</v>
      </c>
      <c r="L52" s="1" t="s">
        <v>163</v>
      </c>
      <c r="M52" s="26" t="s">
        <v>211</v>
      </c>
    </row>
    <row r="53" spans="8:15" x14ac:dyDescent="0.25">
      <c r="I53" s="7"/>
      <c r="M53" s="26"/>
    </row>
    <row r="54" spans="8:15" x14ac:dyDescent="0.25">
      <c r="I54" s="7"/>
      <c r="M54" s="26"/>
    </row>
    <row r="55" spans="8:15" x14ac:dyDescent="0.25">
      <c r="I55" s="7"/>
      <c r="M55" s="26"/>
    </row>
    <row r="56" spans="8:15" x14ac:dyDescent="0.25">
      <c r="H56" t="s">
        <v>213</v>
      </c>
      <c r="I56" s="7"/>
      <c r="M56" s="26"/>
    </row>
    <row r="57" spans="8:15" x14ac:dyDescent="0.25">
      <c r="H57" t="s">
        <v>132</v>
      </c>
      <c r="I57" t="s">
        <v>152</v>
      </c>
      <c r="J57" s="7" t="s">
        <v>153</v>
      </c>
      <c r="K57" s="3" t="s">
        <v>154</v>
      </c>
      <c r="L57" s="3" t="s">
        <v>133</v>
      </c>
      <c r="M57" s="19" t="s">
        <v>112</v>
      </c>
      <c r="N57" s="6" t="s">
        <v>214</v>
      </c>
    </row>
    <row r="58" spans="8:15" x14ac:dyDescent="0.25">
      <c r="H58" s="10" t="s">
        <v>135</v>
      </c>
      <c r="I58" s="12" t="s">
        <v>5</v>
      </c>
      <c r="J58" s="12" t="s">
        <v>160</v>
      </c>
      <c r="K58" s="13">
        <v>1</v>
      </c>
      <c r="L58" s="13" t="s">
        <v>162</v>
      </c>
      <c r="M58" s="20" t="s">
        <v>175</v>
      </c>
      <c r="N58" s="6"/>
    </row>
    <row r="59" spans="8:15" x14ac:dyDescent="0.25">
      <c r="H59" s="10"/>
      <c r="I59" s="12" t="s">
        <v>120</v>
      </c>
      <c r="J59" s="12" t="s">
        <v>161</v>
      </c>
      <c r="K59" s="13">
        <v>1</v>
      </c>
      <c r="L59" s="13" t="s">
        <v>162</v>
      </c>
      <c r="M59" s="20" t="s">
        <v>158</v>
      </c>
      <c r="N59" s="6"/>
    </row>
    <row r="60" spans="8:15" x14ac:dyDescent="0.25">
      <c r="H60" s="10"/>
      <c r="I60" s="12" t="s">
        <v>156</v>
      </c>
      <c r="J60" s="12" t="s">
        <v>160</v>
      </c>
      <c r="K60" s="13">
        <v>1</v>
      </c>
      <c r="L60" s="13" t="s">
        <v>163</v>
      </c>
      <c r="M60" s="20" t="s">
        <v>157</v>
      </c>
      <c r="N60" s="6"/>
    </row>
    <row r="61" spans="8:15" x14ac:dyDescent="0.25">
      <c r="H61" s="10"/>
      <c r="I61" s="12" t="s">
        <v>65</v>
      </c>
      <c r="J61" s="12" t="s">
        <v>161</v>
      </c>
      <c r="K61" s="13">
        <v>1</v>
      </c>
      <c r="L61" s="13" t="s">
        <v>163</v>
      </c>
      <c r="M61" s="20" t="s">
        <v>167</v>
      </c>
      <c r="N61" s="6"/>
    </row>
    <row r="62" spans="8:15" ht="30.75" thickBot="1" x14ac:dyDescent="0.3">
      <c r="H62" s="11"/>
      <c r="I62" s="23" t="s">
        <v>159</v>
      </c>
      <c r="J62" s="23" t="s">
        <v>161</v>
      </c>
      <c r="K62" s="24">
        <v>0.5</v>
      </c>
      <c r="L62" s="24" t="s">
        <v>163</v>
      </c>
      <c r="M62" s="25" t="s">
        <v>171</v>
      </c>
      <c r="N62" s="29"/>
      <c r="O62" s="10"/>
    </row>
    <row r="63" spans="8:15" x14ac:dyDescent="0.25">
      <c r="H63" s="16" t="s">
        <v>138</v>
      </c>
      <c r="I63" s="17" t="s">
        <v>12</v>
      </c>
      <c r="J63" s="17" t="s">
        <v>160</v>
      </c>
      <c r="K63" s="18">
        <v>1</v>
      </c>
      <c r="L63" s="18" t="s">
        <v>163</v>
      </c>
      <c r="M63" s="22" t="s">
        <v>165</v>
      </c>
      <c r="N63" s="6"/>
    </row>
    <row r="64" spans="8:15" x14ac:dyDescent="0.25">
      <c r="H64" s="10"/>
      <c r="I64" s="12" t="s">
        <v>117</v>
      </c>
      <c r="J64" s="12" t="s">
        <v>161</v>
      </c>
      <c r="K64" s="13">
        <v>1</v>
      </c>
      <c r="L64" s="13" t="s">
        <v>163</v>
      </c>
      <c r="M64" s="20" t="s">
        <v>166</v>
      </c>
      <c r="N64" s="6"/>
    </row>
    <row r="65" spans="8:16" x14ac:dyDescent="0.25">
      <c r="H65" s="10"/>
      <c r="I65" s="12" t="s">
        <v>164</v>
      </c>
      <c r="J65" s="12" t="s">
        <v>161</v>
      </c>
      <c r="K65" s="13">
        <v>1</v>
      </c>
      <c r="L65" s="13" t="s">
        <v>163</v>
      </c>
      <c r="M65" s="20" t="s">
        <v>166</v>
      </c>
      <c r="N65" s="6"/>
      <c r="P65" s="10"/>
    </row>
    <row r="66" spans="8:16" ht="15.75" thickBot="1" x14ac:dyDescent="0.3">
      <c r="H66" s="11"/>
      <c r="I66" s="14" t="s">
        <v>155</v>
      </c>
      <c r="J66" s="14" t="s">
        <v>161</v>
      </c>
      <c r="K66" s="15">
        <v>3</v>
      </c>
      <c r="L66" s="15" t="s">
        <v>163</v>
      </c>
      <c r="M66" s="21" t="s">
        <v>177</v>
      </c>
      <c r="N66" s="29"/>
      <c r="O66" s="11"/>
      <c r="P66" s="11"/>
    </row>
    <row r="67" spans="8:16" ht="15" customHeight="1" x14ac:dyDescent="0.25">
      <c r="H67" t="s">
        <v>141</v>
      </c>
      <c r="I67" s="7" t="s">
        <v>38</v>
      </c>
      <c r="J67" s="7" t="s">
        <v>160</v>
      </c>
      <c r="K67" s="3">
        <v>1</v>
      </c>
      <c r="L67" s="3" t="s">
        <v>163</v>
      </c>
      <c r="M67" s="20" t="s">
        <v>172</v>
      </c>
      <c r="N67" s="30"/>
      <c r="O67" s="84" t="s">
        <v>216</v>
      </c>
      <c r="P67" s="84" t="s">
        <v>236</v>
      </c>
    </row>
    <row r="68" spans="8:16" x14ac:dyDescent="0.25">
      <c r="H68" s="2"/>
      <c r="I68" s="5" t="s">
        <v>169</v>
      </c>
      <c r="J68" s="5" t="s">
        <v>161</v>
      </c>
      <c r="K68" s="1">
        <v>1</v>
      </c>
      <c r="L68" s="1" t="s">
        <v>163</v>
      </c>
      <c r="M68" s="26" t="s">
        <v>173</v>
      </c>
      <c r="N68" s="31"/>
      <c r="O68" s="85"/>
      <c r="P68" s="85"/>
    </row>
    <row r="69" spans="8:16" x14ac:dyDescent="0.25">
      <c r="H69" s="2"/>
      <c r="I69" s="5" t="s">
        <v>170</v>
      </c>
      <c r="J69" s="5" t="s">
        <v>161</v>
      </c>
      <c r="K69" s="1">
        <v>1</v>
      </c>
      <c r="L69" s="1" t="s">
        <v>163</v>
      </c>
      <c r="M69" s="26" t="s">
        <v>174</v>
      </c>
      <c r="N69" s="31"/>
      <c r="O69" s="85"/>
      <c r="P69" s="85"/>
    </row>
    <row r="70" spans="8:16" ht="45" x14ac:dyDescent="0.25">
      <c r="H70" s="2"/>
      <c r="I70" s="5" t="s">
        <v>42</v>
      </c>
      <c r="J70" s="5" t="s">
        <v>160</v>
      </c>
      <c r="K70" s="1">
        <v>0.66</v>
      </c>
      <c r="L70" s="1" t="s">
        <v>162</v>
      </c>
      <c r="M70" s="26" t="s">
        <v>217</v>
      </c>
      <c r="N70" s="32" t="s">
        <v>215</v>
      </c>
      <c r="O70" s="85"/>
      <c r="P70" s="85"/>
    </row>
    <row r="71" spans="8:16" ht="30.75" thickBot="1" x14ac:dyDescent="0.3">
      <c r="H71" s="27"/>
      <c r="I71" s="23" t="s">
        <v>73</v>
      </c>
      <c r="J71" s="23" t="s">
        <v>160</v>
      </c>
      <c r="K71" s="24">
        <v>0.66</v>
      </c>
      <c r="L71" s="24" t="s">
        <v>163</v>
      </c>
      <c r="M71" s="25" t="s">
        <v>176</v>
      </c>
      <c r="N71" s="29"/>
      <c r="O71" s="86"/>
      <c r="P71" s="86"/>
    </row>
    <row r="72" spans="8:16" ht="15" customHeight="1" x14ac:dyDescent="0.25">
      <c r="H72" s="2" t="s">
        <v>143</v>
      </c>
      <c r="I72" s="5" t="s">
        <v>5</v>
      </c>
      <c r="J72" s="5" t="s">
        <v>160</v>
      </c>
      <c r="K72" s="1">
        <v>1</v>
      </c>
      <c r="L72" s="1" t="s">
        <v>162</v>
      </c>
      <c r="M72" s="26" t="s">
        <v>179</v>
      </c>
      <c r="N72" s="6"/>
      <c r="O72" s="87" t="s">
        <v>239</v>
      </c>
      <c r="P72" s="33"/>
    </row>
    <row r="73" spans="8:16" ht="30" x14ac:dyDescent="0.25">
      <c r="H73" s="2"/>
      <c r="I73" s="5" t="s">
        <v>124</v>
      </c>
      <c r="J73" s="5" t="s">
        <v>161</v>
      </c>
      <c r="K73" s="1">
        <v>20</v>
      </c>
      <c r="L73" s="1" t="s">
        <v>162</v>
      </c>
      <c r="M73" s="26" t="s">
        <v>195</v>
      </c>
      <c r="N73" s="6"/>
      <c r="O73" s="81"/>
      <c r="P73" s="33"/>
    </row>
    <row r="74" spans="8:16" ht="30" x14ac:dyDescent="0.25">
      <c r="H74" s="2"/>
      <c r="I74" s="5" t="s">
        <v>125</v>
      </c>
      <c r="J74" s="5" t="s">
        <v>161</v>
      </c>
      <c r="K74" s="1">
        <v>20</v>
      </c>
      <c r="L74" s="1" t="s">
        <v>162</v>
      </c>
      <c r="M74" s="26" t="s">
        <v>196</v>
      </c>
      <c r="N74" s="6"/>
      <c r="O74" s="81"/>
    </row>
    <row r="75" spans="8:16" x14ac:dyDescent="0.25">
      <c r="H75" s="2"/>
      <c r="I75" s="5" t="s">
        <v>95</v>
      </c>
      <c r="J75" s="5" t="s">
        <v>160</v>
      </c>
      <c r="K75" s="1">
        <v>20</v>
      </c>
      <c r="L75" s="1" t="s">
        <v>162</v>
      </c>
      <c r="M75" s="26" t="s">
        <v>197</v>
      </c>
      <c r="N75" s="6"/>
      <c r="O75" s="81"/>
    </row>
    <row r="76" spans="8:16" ht="15.75" thickBot="1" x14ac:dyDescent="0.3">
      <c r="H76" s="27"/>
      <c r="I76" s="23" t="s">
        <v>241</v>
      </c>
      <c r="J76" s="23" t="s">
        <v>160</v>
      </c>
      <c r="K76" s="24">
        <v>2.2200000000000002</v>
      </c>
      <c r="L76" s="24" t="s">
        <v>162</v>
      </c>
      <c r="M76" s="27" t="s">
        <v>240</v>
      </c>
      <c r="N76" s="29" t="s">
        <v>235</v>
      </c>
      <c r="O76" s="82"/>
    </row>
    <row r="77" spans="8:16" x14ac:dyDescent="0.25">
      <c r="H77" s="2" t="s">
        <v>145</v>
      </c>
      <c r="I77" s="48" t="s">
        <v>221</v>
      </c>
      <c r="J77" s="48" t="s">
        <v>160</v>
      </c>
      <c r="K77" s="49">
        <v>25</v>
      </c>
      <c r="L77" s="49" t="s">
        <v>162</v>
      </c>
      <c r="M77" s="26" t="s">
        <v>224</v>
      </c>
      <c r="N77" s="31" t="s">
        <v>230</v>
      </c>
      <c r="O77" s="84" t="s">
        <v>237</v>
      </c>
    </row>
    <row r="78" spans="8:16" x14ac:dyDescent="0.25">
      <c r="H78" s="2"/>
      <c r="I78" s="5" t="s">
        <v>65</v>
      </c>
      <c r="J78" s="5" t="s">
        <v>161</v>
      </c>
      <c r="K78" s="1">
        <v>25</v>
      </c>
      <c r="L78" s="1" t="s">
        <v>162</v>
      </c>
      <c r="M78" s="26" t="s">
        <v>233</v>
      </c>
      <c r="N78" s="6"/>
      <c r="O78" s="85"/>
    </row>
    <row r="79" spans="8:16" x14ac:dyDescent="0.25">
      <c r="H79" s="2"/>
      <c r="I79" s="5" t="s">
        <v>23</v>
      </c>
      <c r="J79" s="5" t="s">
        <v>160</v>
      </c>
      <c r="K79" s="1">
        <v>75</v>
      </c>
      <c r="L79" s="1" t="s">
        <v>162</v>
      </c>
      <c r="M79" s="26" t="s">
        <v>232</v>
      </c>
      <c r="N79" s="6"/>
      <c r="O79" s="85"/>
    </row>
    <row r="80" spans="8:16" ht="15.75" thickBot="1" x14ac:dyDescent="0.3">
      <c r="H80" s="27"/>
      <c r="I80" s="23" t="s">
        <v>114</v>
      </c>
      <c r="J80" s="23" t="s">
        <v>161</v>
      </c>
      <c r="K80" s="24">
        <v>75</v>
      </c>
      <c r="L80" s="24" t="s">
        <v>162</v>
      </c>
      <c r="M80" s="25" t="s">
        <v>231</v>
      </c>
      <c r="N80" s="29"/>
      <c r="O80" s="86"/>
    </row>
    <row r="81" spans="8:15" x14ac:dyDescent="0.25">
      <c r="H81" s="2" t="s">
        <v>146</v>
      </c>
      <c r="I81" s="5" t="s">
        <v>30</v>
      </c>
      <c r="J81" s="5" t="s">
        <v>160</v>
      </c>
      <c r="K81" s="1">
        <v>1</v>
      </c>
      <c r="L81" s="1" t="s">
        <v>163</v>
      </c>
      <c r="M81" s="26" t="s">
        <v>184</v>
      </c>
      <c r="N81" s="6"/>
      <c r="O81" s="10"/>
    </row>
    <row r="82" spans="8:15" x14ac:dyDescent="0.25">
      <c r="H82" s="2"/>
      <c r="I82" s="5" t="s">
        <v>181</v>
      </c>
      <c r="J82" s="5" t="s">
        <v>161</v>
      </c>
      <c r="K82" s="1">
        <v>1</v>
      </c>
      <c r="L82" s="1" t="s">
        <v>163</v>
      </c>
      <c r="M82" s="26" t="s">
        <v>185</v>
      </c>
      <c r="N82" s="6"/>
      <c r="O82" s="10"/>
    </row>
    <row r="83" spans="8:15" x14ac:dyDescent="0.25">
      <c r="H83" s="2"/>
      <c r="I83" s="5" t="s">
        <v>182</v>
      </c>
      <c r="J83" s="5" t="s">
        <v>161</v>
      </c>
      <c r="K83" s="1">
        <v>1</v>
      </c>
      <c r="L83" s="1" t="s">
        <v>163</v>
      </c>
      <c r="M83" s="26" t="s">
        <v>186</v>
      </c>
      <c r="N83" s="6"/>
      <c r="O83" s="10"/>
    </row>
    <row r="84" spans="8:15" x14ac:dyDescent="0.25">
      <c r="H84" s="2"/>
      <c r="I84" s="5" t="s">
        <v>92</v>
      </c>
      <c r="J84" s="5" t="s">
        <v>161</v>
      </c>
      <c r="K84" s="1">
        <v>1</v>
      </c>
      <c r="L84" s="1" t="s">
        <v>163</v>
      </c>
      <c r="M84" s="26" t="s">
        <v>187</v>
      </c>
      <c r="N84" s="6"/>
      <c r="O84" s="10"/>
    </row>
    <row r="85" spans="8:15" x14ac:dyDescent="0.25">
      <c r="H85" s="2"/>
      <c r="I85" s="5" t="s">
        <v>76</v>
      </c>
      <c r="J85" s="5" t="s">
        <v>161</v>
      </c>
      <c r="K85" s="1">
        <v>1.33</v>
      </c>
      <c r="L85" s="1" t="s">
        <v>163</v>
      </c>
      <c r="M85" s="26" t="s">
        <v>188</v>
      </c>
      <c r="N85" s="6"/>
      <c r="O85" s="10"/>
    </row>
    <row r="86" spans="8:15" x14ac:dyDescent="0.25">
      <c r="H86" s="2"/>
      <c r="I86" s="5" t="s">
        <v>78</v>
      </c>
      <c r="J86" s="5" t="s">
        <v>161</v>
      </c>
      <c r="K86" s="1">
        <v>4</v>
      </c>
      <c r="L86" s="1" t="s">
        <v>163</v>
      </c>
      <c r="M86" s="26" t="s">
        <v>189</v>
      </c>
      <c r="N86" s="6"/>
      <c r="O86" s="10"/>
    </row>
    <row r="87" spans="8:15" x14ac:dyDescent="0.25">
      <c r="H87" s="2"/>
      <c r="I87" s="5" t="s">
        <v>183</v>
      </c>
      <c r="J87" s="5" t="s">
        <v>160</v>
      </c>
      <c r="K87" s="1">
        <v>1</v>
      </c>
      <c r="L87" s="1" t="s">
        <v>163</v>
      </c>
      <c r="M87" s="19" t="s">
        <v>191</v>
      </c>
      <c r="N87" s="6"/>
      <c r="O87" s="10"/>
    </row>
    <row r="88" spans="8:15" x14ac:dyDescent="0.25">
      <c r="H88" s="2"/>
      <c r="I88" s="5" t="s">
        <v>80</v>
      </c>
      <c r="J88" s="5" t="s">
        <v>161</v>
      </c>
      <c r="K88" s="1">
        <v>1</v>
      </c>
      <c r="L88" s="1" t="s">
        <v>163</v>
      </c>
      <c r="M88" s="26" t="s">
        <v>190</v>
      </c>
      <c r="N88" s="6"/>
      <c r="O88" s="10"/>
    </row>
    <row r="89" spans="8:15" x14ac:dyDescent="0.25">
      <c r="H89" s="2"/>
      <c r="I89" s="5" t="s">
        <v>36</v>
      </c>
      <c r="J89" s="5" t="s">
        <v>160</v>
      </c>
      <c r="K89" s="1">
        <v>0.75</v>
      </c>
      <c r="L89" s="1" t="s">
        <v>163</v>
      </c>
      <c r="M89" s="26" t="s">
        <v>192</v>
      </c>
      <c r="N89" s="6"/>
      <c r="O89" s="10"/>
    </row>
    <row r="90" spans="8:15" ht="15.75" thickBot="1" x14ac:dyDescent="0.3">
      <c r="H90" s="27"/>
      <c r="I90" s="23" t="s">
        <v>81</v>
      </c>
      <c r="J90" s="23" t="s">
        <v>161</v>
      </c>
      <c r="K90" s="24">
        <v>0.75</v>
      </c>
      <c r="L90" s="24" t="s">
        <v>163</v>
      </c>
      <c r="M90" s="25" t="s">
        <v>193</v>
      </c>
      <c r="N90" s="29"/>
      <c r="O90" s="11"/>
    </row>
    <row r="91" spans="8:15" x14ac:dyDescent="0.25">
      <c r="H91" s="34" t="s">
        <v>148</v>
      </c>
      <c r="I91" s="35" t="s">
        <v>128</v>
      </c>
      <c r="J91" s="35" t="s">
        <v>160</v>
      </c>
      <c r="K91" s="36">
        <v>1</v>
      </c>
      <c r="L91" s="36" t="s">
        <v>162</v>
      </c>
      <c r="M91" s="47" t="s">
        <v>201</v>
      </c>
      <c r="N91" s="2"/>
      <c r="O91" s="81" t="s">
        <v>238</v>
      </c>
    </row>
    <row r="92" spans="8:15" ht="45" x14ac:dyDescent="0.25">
      <c r="H92" s="34"/>
      <c r="I92" s="35" t="s">
        <v>228</v>
      </c>
      <c r="J92" s="35" t="s">
        <v>161</v>
      </c>
      <c r="K92" s="38">
        <v>120</v>
      </c>
      <c r="L92" s="36" t="s">
        <v>162</v>
      </c>
      <c r="M92" s="37" t="s">
        <v>229</v>
      </c>
      <c r="N92" s="50" t="s">
        <v>227</v>
      </c>
      <c r="O92" s="81"/>
    </row>
    <row r="93" spans="8:15" ht="30.75" thickBot="1" x14ac:dyDescent="0.3">
      <c r="H93" s="40"/>
      <c r="I93" s="44" t="s">
        <v>128</v>
      </c>
      <c r="J93" s="44" t="s">
        <v>160</v>
      </c>
      <c r="K93" s="45">
        <v>1</v>
      </c>
      <c r="L93" s="45" t="s">
        <v>163</v>
      </c>
      <c r="M93" s="46" t="s">
        <v>202</v>
      </c>
      <c r="N93" s="11"/>
      <c r="O93" s="82"/>
    </row>
    <row r="94" spans="8:15" ht="30.75" customHeight="1" x14ac:dyDescent="0.25">
      <c r="H94" s="2" t="s">
        <v>149</v>
      </c>
      <c r="I94" s="5" t="s">
        <v>91</v>
      </c>
      <c r="J94" s="5" t="s">
        <v>160</v>
      </c>
      <c r="K94" s="1">
        <v>1</v>
      </c>
      <c r="L94" s="1" t="s">
        <v>163</v>
      </c>
      <c r="M94" s="26" t="s">
        <v>206</v>
      </c>
      <c r="N94" s="6"/>
      <c r="O94" s="33"/>
    </row>
    <row r="95" spans="8:15" x14ac:dyDescent="0.25">
      <c r="H95" s="2"/>
      <c r="I95" s="5" t="s">
        <v>203</v>
      </c>
      <c r="J95" s="5" t="s">
        <v>161</v>
      </c>
      <c r="K95" s="1">
        <v>1</v>
      </c>
      <c r="L95" s="1" t="s">
        <v>163</v>
      </c>
      <c r="M95" s="26" t="s">
        <v>207</v>
      </c>
      <c r="N95" s="6"/>
    </row>
    <row r="96" spans="8:15" x14ac:dyDescent="0.25">
      <c r="H96" s="2"/>
      <c r="I96" s="5" t="s">
        <v>204</v>
      </c>
      <c r="J96" s="5" t="s">
        <v>161</v>
      </c>
      <c r="K96" s="1">
        <v>1</v>
      </c>
      <c r="L96" s="1" t="s">
        <v>163</v>
      </c>
      <c r="M96" s="26" t="s">
        <v>208</v>
      </c>
      <c r="N96" s="6"/>
      <c r="O96" s="10"/>
    </row>
    <row r="97" spans="8:15" x14ac:dyDescent="0.25">
      <c r="H97" s="2"/>
      <c r="I97" s="5" t="s">
        <v>205</v>
      </c>
      <c r="J97" s="5" t="s">
        <v>161</v>
      </c>
      <c r="K97" s="1">
        <v>1</v>
      </c>
      <c r="L97" s="1" t="s">
        <v>163</v>
      </c>
      <c r="M97" s="26" t="s">
        <v>209</v>
      </c>
      <c r="N97" s="6"/>
      <c r="O97" s="10"/>
    </row>
    <row r="98" spans="8:15" x14ac:dyDescent="0.25">
      <c r="H98" s="2"/>
      <c r="I98" s="5" t="s">
        <v>52</v>
      </c>
      <c r="J98" s="5" t="s">
        <v>160</v>
      </c>
      <c r="K98" s="1">
        <v>1</v>
      </c>
      <c r="L98" s="1" t="s">
        <v>163</v>
      </c>
      <c r="M98" s="26" t="s">
        <v>210</v>
      </c>
      <c r="O98" s="10"/>
    </row>
    <row r="99" spans="8:15" x14ac:dyDescent="0.25">
      <c r="H99" s="2"/>
      <c r="I99" s="5" t="s">
        <v>86</v>
      </c>
      <c r="J99" s="5" t="s">
        <v>161</v>
      </c>
      <c r="K99" s="1">
        <v>1</v>
      </c>
      <c r="L99" s="1" t="s">
        <v>163</v>
      </c>
      <c r="M99" s="26" t="s">
        <v>211</v>
      </c>
      <c r="O99" s="10"/>
    </row>
    <row r="100" spans="8:15" x14ac:dyDescent="0.25">
      <c r="O100" s="10"/>
    </row>
    <row r="101" spans="8:15" x14ac:dyDescent="0.25">
      <c r="O101" s="10"/>
    </row>
  </sheetData>
  <mergeCells count="6">
    <mergeCell ref="O91:O93"/>
    <mergeCell ref="F44:G44"/>
    <mergeCell ref="O67:O71"/>
    <mergeCell ref="P67:P71"/>
    <mergeCell ref="O77:O80"/>
    <mergeCell ref="O72:O76"/>
  </mergeCells>
  <pageMargins left="0.7" right="0.7" top="0.75" bottom="0.75" header="0.3" footer="0.3"/>
  <pageSetup paperSize="9" orientation="portrait" horizontalDpi="0" verticalDpi="0" r:id="rId1"/>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1"/>
  <sheetViews>
    <sheetView workbookViewId="0">
      <selection activeCell="H1" sqref="H1:H1048576"/>
    </sheetView>
  </sheetViews>
  <sheetFormatPr defaultRowHeight="15" x14ac:dyDescent="0.25"/>
  <cols>
    <col min="1" max="1" width="12.42578125" bestFit="1" customWidth="1"/>
    <col min="2" max="2" width="25.140625" bestFit="1" customWidth="1"/>
    <col min="3" max="3" width="8.85546875" bestFit="1" customWidth="1"/>
    <col min="4" max="4" width="5" bestFit="1" customWidth="1"/>
    <col min="5" max="5" width="2" bestFit="1" customWidth="1"/>
    <col min="6" max="6" width="19.7109375" bestFit="1" customWidth="1"/>
    <col min="7" max="7" width="2.42578125" bestFit="1" customWidth="1"/>
    <col min="8" max="8" width="10.7109375" bestFit="1" customWidth="1"/>
    <col min="9" max="9" width="2.42578125" bestFit="1" customWidth="1"/>
    <col min="10" max="10" width="10.7109375" bestFit="1" customWidth="1"/>
    <col min="11" max="11" width="2.42578125" bestFit="1" customWidth="1"/>
    <col min="12" max="12" width="17.28515625" bestFit="1" customWidth="1"/>
    <col min="13" max="13" width="2.7109375" bestFit="1" customWidth="1"/>
    <col min="22" max="22" width="5" bestFit="1" customWidth="1"/>
  </cols>
  <sheetData>
    <row r="1" spans="1:32" x14ac:dyDescent="0.25">
      <c r="A1" t="s">
        <v>245</v>
      </c>
      <c r="B1" t="s">
        <v>816</v>
      </c>
      <c r="C1" t="s">
        <v>250</v>
      </c>
      <c r="D1">
        <v>8888</v>
      </c>
      <c r="E1" s="53" t="s">
        <v>251</v>
      </c>
      <c r="F1" s="54" t="s">
        <v>435</v>
      </c>
      <c r="G1" s="53" t="s">
        <v>431</v>
      </c>
      <c r="H1" s="57">
        <v>42475</v>
      </c>
      <c r="I1" s="53" t="s">
        <v>431</v>
      </c>
      <c r="J1" s="57">
        <f>H1+(30*6)</f>
        <v>42655</v>
      </c>
      <c r="K1" s="53" t="s">
        <v>431</v>
      </c>
      <c r="L1" s="54">
        <v>3095495922874270</v>
      </c>
      <c r="M1" s="53" t="s">
        <v>432</v>
      </c>
      <c r="P1" t="s">
        <v>245</v>
      </c>
      <c r="Q1" t="s">
        <v>155</v>
      </c>
      <c r="R1" t="s">
        <v>247</v>
      </c>
      <c r="S1" t="s">
        <v>796</v>
      </c>
      <c r="T1" s="53" t="s">
        <v>822</v>
      </c>
      <c r="U1" s="53" t="s">
        <v>430</v>
      </c>
      <c r="V1">
        <v>8888</v>
      </c>
      <c r="W1" t="s">
        <v>251</v>
      </c>
      <c r="X1" t="s">
        <v>856</v>
      </c>
      <c r="Y1" s="53" t="s">
        <v>432</v>
      </c>
      <c r="Z1" s="53"/>
      <c r="AA1" t="s">
        <v>245</v>
      </c>
      <c r="AB1" t="s">
        <v>863</v>
      </c>
      <c r="AC1" t="s">
        <v>247</v>
      </c>
      <c r="AD1" t="s">
        <v>796</v>
      </c>
      <c r="AE1" s="53" t="s">
        <v>822</v>
      </c>
      <c r="AF1" t="s">
        <v>432</v>
      </c>
    </row>
    <row r="2" spans="1:32" x14ac:dyDescent="0.25">
      <c r="A2" t="s">
        <v>245</v>
      </c>
      <c r="B2" t="s">
        <v>816</v>
      </c>
      <c r="C2" t="s">
        <v>250</v>
      </c>
      <c r="D2">
        <v>8879</v>
      </c>
      <c r="E2" s="53" t="s">
        <v>251</v>
      </c>
      <c r="F2" s="56">
        <v>9783672234517590</v>
      </c>
      <c r="G2" s="53" t="s">
        <v>431</v>
      </c>
      <c r="H2" s="57">
        <v>42459</v>
      </c>
      <c r="I2" s="53" t="s">
        <v>431</v>
      </c>
      <c r="J2" s="57">
        <f>H2+(30*12)</f>
        <v>42819</v>
      </c>
      <c r="K2" s="53" t="s">
        <v>431</v>
      </c>
      <c r="L2" s="54">
        <v>3050475552017330</v>
      </c>
      <c r="M2" s="53" t="s">
        <v>432</v>
      </c>
      <c r="P2" t="s">
        <v>245</v>
      </c>
      <c r="Q2" t="s">
        <v>155</v>
      </c>
      <c r="R2" t="s">
        <v>247</v>
      </c>
      <c r="S2" t="s">
        <v>797</v>
      </c>
      <c r="T2" s="53" t="s">
        <v>823</v>
      </c>
      <c r="U2" s="53" t="s">
        <v>430</v>
      </c>
      <c r="V2">
        <v>8879</v>
      </c>
      <c r="W2" t="s">
        <v>251</v>
      </c>
      <c r="X2" t="s">
        <v>857</v>
      </c>
      <c r="Y2" s="53" t="s">
        <v>432</v>
      </c>
      <c r="Z2" s="53"/>
      <c r="AA2" t="s">
        <v>245</v>
      </c>
      <c r="AB2" t="s">
        <v>863</v>
      </c>
      <c r="AC2" t="s">
        <v>247</v>
      </c>
      <c r="AD2" t="s">
        <v>797</v>
      </c>
      <c r="AE2" s="53" t="s">
        <v>823</v>
      </c>
      <c r="AF2" t="s">
        <v>432</v>
      </c>
    </row>
    <row r="3" spans="1:32" x14ac:dyDescent="0.25">
      <c r="A3" t="s">
        <v>245</v>
      </c>
      <c r="B3" t="s">
        <v>816</v>
      </c>
      <c r="C3" t="s">
        <v>250</v>
      </c>
      <c r="D3">
        <v>8870</v>
      </c>
      <c r="E3" s="53" t="s">
        <v>251</v>
      </c>
      <c r="F3" s="56">
        <v>1312324312231210</v>
      </c>
      <c r="G3" s="53" t="s">
        <v>431</v>
      </c>
      <c r="H3" s="57">
        <v>42443</v>
      </c>
      <c r="I3" s="53" t="s">
        <v>431</v>
      </c>
      <c r="J3" s="57">
        <f t="shared" ref="J3:J19" si="0">H3+(30*6)</f>
        <v>42623</v>
      </c>
      <c r="K3" s="53" t="s">
        <v>431</v>
      </c>
      <c r="L3" s="54">
        <v>3005455181160400</v>
      </c>
      <c r="M3" s="53" t="s">
        <v>432</v>
      </c>
      <c r="P3" t="s">
        <v>245</v>
      </c>
      <c r="Q3" t="s">
        <v>155</v>
      </c>
      <c r="R3" t="s">
        <v>247</v>
      </c>
      <c r="S3" t="s">
        <v>817</v>
      </c>
      <c r="T3" s="53" t="s">
        <v>836</v>
      </c>
      <c r="U3" s="53" t="s">
        <v>430</v>
      </c>
      <c r="V3">
        <v>8870</v>
      </c>
      <c r="W3" t="s">
        <v>251</v>
      </c>
      <c r="X3" t="s">
        <v>858</v>
      </c>
      <c r="Y3" s="53" t="s">
        <v>432</v>
      </c>
      <c r="Z3" s="53"/>
      <c r="AA3" t="s">
        <v>245</v>
      </c>
      <c r="AB3" t="s">
        <v>863</v>
      </c>
      <c r="AC3" t="s">
        <v>247</v>
      </c>
      <c r="AD3" t="s">
        <v>817</v>
      </c>
      <c r="AE3" s="53" t="s">
        <v>836</v>
      </c>
      <c r="AF3" t="s">
        <v>432</v>
      </c>
    </row>
    <row r="4" spans="1:32" x14ac:dyDescent="0.25">
      <c r="A4" t="s">
        <v>245</v>
      </c>
      <c r="B4" t="s">
        <v>816</v>
      </c>
      <c r="C4" t="s">
        <v>250</v>
      </c>
      <c r="D4">
        <v>8861</v>
      </c>
      <c r="E4" s="53" t="s">
        <v>251</v>
      </c>
      <c r="F4" s="56">
        <v>4326245645745620</v>
      </c>
      <c r="G4" s="53" t="s">
        <v>431</v>
      </c>
      <c r="H4" s="57">
        <v>42427</v>
      </c>
      <c r="I4" s="53" t="s">
        <v>431</v>
      </c>
      <c r="J4" s="57">
        <f>H4+(30*8)</f>
        <v>42667</v>
      </c>
      <c r="K4" s="53" t="s">
        <v>431</v>
      </c>
      <c r="L4" s="54">
        <v>2960434810303460</v>
      </c>
      <c r="M4" s="53" t="s">
        <v>432</v>
      </c>
      <c r="P4" t="s">
        <v>245</v>
      </c>
      <c r="Q4" t="s">
        <v>155</v>
      </c>
      <c r="R4" t="s">
        <v>247</v>
      </c>
      <c r="S4" t="s">
        <v>818</v>
      </c>
      <c r="T4" s="53" t="s">
        <v>837</v>
      </c>
      <c r="U4" s="53" t="s">
        <v>430</v>
      </c>
      <c r="V4">
        <v>8861</v>
      </c>
      <c r="W4" t="s">
        <v>251</v>
      </c>
      <c r="X4" t="s">
        <v>859</v>
      </c>
      <c r="Y4" s="53" t="s">
        <v>432</v>
      </c>
      <c r="Z4" s="53"/>
      <c r="AA4" t="s">
        <v>245</v>
      </c>
      <c r="AB4" t="s">
        <v>863</v>
      </c>
      <c r="AC4" t="s">
        <v>247</v>
      </c>
      <c r="AD4" t="s">
        <v>818</v>
      </c>
      <c r="AE4" s="53" t="s">
        <v>837</v>
      </c>
      <c r="AF4" t="s">
        <v>432</v>
      </c>
    </row>
    <row r="5" spans="1:32" x14ac:dyDescent="0.25">
      <c r="A5" t="s">
        <v>245</v>
      </c>
      <c r="B5" t="s">
        <v>816</v>
      </c>
      <c r="C5" t="s">
        <v>250</v>
      </c>
      <c r="D5">
        <v>8852</v>
      </c>
      <c r="E5" s="53" t="s">
        <v>251</v>
      </c>
      <c r="F5" s="56">
        <v>1453642574574250</v>
      </c>
      <c r="G5" s="53" t="s">
        <v>431</v>
      </c>
      <c r="H5" s="57">
        <v>42411</v>
      </c>
      <c r="I5" s="53" t="s">
        <v>431</v>
      </c>
      <c r="J5" s="57">
        <f t="shared" si="0"/>
        <v>42591</v>
      </c>
      <c r="K5" s="53" t="s">
        <v>431</v>
      </c>
      <c r="L5" s="54">
        <v>2915414439446530</v>
      </c>
      <c r="M5" s="53" t="s">
        <v>432</v>
      </c>
      <c r="P5" t="s">
        <v>245</v>
      </c>
      <c r="Q5" t="s">
        <v>155</v>
      </c>
      <c r="R5" t="s">
        <v>247</v>
      </c>
      <c r="S5" t="s">
        <v>819</v>
      </c>
      <c r="T5" s="53" t="s">
        <v>824</v>
      </c>
      <c r="U5" s="53" t="s">
        <v>430</v>
      </c>
      <c r="V5">
        <v>8852</v>
      </c>
      <c r="W5" t="s">
        <v>251</v>
      </c>
      <c r="X5" t="s">
        <v>860</v>
      </c>
      <c r="Y5" s="53" t="s">
        <v>432</v>
      </c>
      <c r="Z5" s="53"/>
      <c r="AA5" t="s">
        <v>245</v>
      </c>
      <c r="AB5" t="s">
        <v>863</v>
      </c>
      <c r="AC5" t="s">
        <v>247</v>
      </c>
      <c r="AD5" t="s">
        <v>819</v>
      </c>
      <c r="AE5" s="53" t="s">
        <v>824</v>
      </c>
      <c r="AF5" t="s">
        <v>432</v>
      </c>
    </row>
    <row r="6" spans="1:32" x14ac:dyDescent="0.25">
      <c r="A6" t="s">
        <v>245</v>
      </c>
      <c r="B6" t="s">
        <v>816</v>
      </c>
      <c r="C6" t="s">
        <v>250</v>
      </c>
      <c r="D6">
        <v>8843</v>
      </c>
      <c r="E6" s="53" t="s">
        <v>251</v>
      </c>
      <c r="F6" s="56">
        <v>1235315473171540</v>
      </c>
      <c r="G6" s="53" t="s">
        <v>431</v>
      </c>
      <c r="H6" s="57">
        <v>42395</v>
      </c>
      <c r="I6" s="53" t="s">
        <v>431</v>
      </c>
      <c r="J6" s="57">
        <f t="shared" si="0"/>
        <v>42575</v>
      </c>
      <c r="K6" s="53" t="s">
        <v>431</v>
      </c>
      <c r="L6" s="54">
        <v>2870394068589590</v>
      </c>
      <c r="M6" s="53" t="s">
        <v>432</v>
      </c>
      <c r="P6" t="s">
        <v>245</v>
      </c>
      <c r="Q6" t="s">
        <v>155</v>
      </c>
      <c r="R6" t="s">
        <v>247</v>
      </c>
      <c r="S6" t="s">
        <v>820</v>
      </c>
      <c r="T6" s="53" t="s">
        <v>825</v>
      </c>
      <c r="U6" s="53" t="s">
        <v>430</v>
      </c>
      <c r="V6">
        <v>8843</v>
      </c>
      <c r="W6" t="s">
        <v>251</v>
      </c>
      <c r="X6" t="s">
        <v>861</v>
      </c>
      <c r="Y6" s="53" t="s">
        <v>432</v>
      </c>
      <c r="Z6" s="53"/>
      <c r="AA6" t="s">
        <v>245</v>
      </c>
      <c r="AB6" t="s">
        <v>863</v>
      </c>
      <c r="AC6" t="s">
        <v>247</v>
      </c>
      <c r="AD6" t="s">
        <v>820</v>
      </c>
      <c r="AE6" s="53" t="s">
        <v>825</v>
      </c>
      <c r="AF6" t="s">
        <v>432</v>
      </c>
    </row>
    <row r="7" spans="1:32" x14ac:dyDescent="0.25">
      <c r="A7" t="s">
        <v>245</v>
      </c>
      <c r="B7" t="s">
        <v>816</v>
      </c>
      <c r="C7" t="s">
        <v>250</v>
      </c>
      <c r="D7">
        <v>8834</v>
      </c>
      <c r="E7" s="53" t="s">
        <v>251</v>
      </c>
      <c r="F7" s="56">
        <v>1016988371768830</v>
      </c>
      <c r="G7" s="53" t="s">
        <v>431</v>
      </c>
      <c r="H7" s="57">
        <v>42379</v>
      </c>
      <c r="I7" s="53" t="s">
        <v>431</v>
      </c>
      <c r="J7" s="57">
        <f>H7+(30*1)</f>
        <v>42409</v>
      </c>
      <c r="K7" s="53" t="s">
        <v>431</v>
      </c>
      <c r="L7" s="54">
        <v>2825373697732660</v>
      </c>
      <c r="M7" s="53" t="s">
        <v>432</v>
      </c>
      <c r="P7" t="s">
        <v>245</v>
      </c>
      <c r="Q7" t="s">
        <v>155</v>
      </c>
      <c r="R7" t="s">
        <v>247</v>
      </c>
      <c r="S7" t="s">
        <v>821</v>
      </c>
      <c r="T7" s="53" t="s">
        <v>838</v>
      </c>
      <c r="U7" s="53" t="s">
        <v>430</v>
      </c>
      <c r="V7">
        <v>8834</v>
      </c>
      <c r="W7" t="s">
        <v>251</v>
      </c>
      <c r="X7" t="s">
        <v>862</v>
      </c>
      <c r="Y7" s="53" t="s">
        <v>432</v>
      </c>
      <c r="Z7" s="53"/>
      <c r="AA7" t="s">
        <v>245</v>
      </c>
      <c r="AB7" t="s">
        <v>863</v>
      </c>
      <c r="AC7" t="s">
        <v>247</v>
      </c>
      <c r="AD7" t="s">
        <v>821</v>
      </c>
      <c r="AE7" s="53" t="s">
        <v>838</v>
      </c>
      <c r="AF7" t="s">
        <v>432</v>
      </c>
    </row>
    <row r="8" spans="1:32" x14ac:dyDescent="0.25">
      <c r="A8" t="s">
        <v>245</v>
      </c>
      <c r="B8" t="s">
        <v>816</v>
      </c>
      <c r="C8" t="s">
        <v>250</v>
      </c>
      <c r="D8">
        <v>8825</v>
      </c>
      <c r="E8" s="53" t="s">
        <v>251</v>
      </c>
      <c r="F8" s="56">
        <v>7986612270366120</v>
      </c>
      <c r="G8" s="53" t="s">
        <v>431</v>
      </c>
      <c r="H8" s="57">
        <v>42363</v>
      </c>
      <c r="I8" s="53" t="s">
        <v>431</v>
      </c>
      <c r="J8" s="57">
        <f>H8+(30*1)</f>
        <v>42393</v>
      </c>
      <c r="K8" s="53" t="s">
        <v>431</v>
      </c>
      <c r="L8" s="54">
        <v>2780353326875720</v>
      </c>
      <c r="M8" s="53" t="s">
        <v>432</v>
      </c>
      <c r="P8" t="s">
        <v>245</v>
      </c>
      <c r="Q8" t="s">
        <v>155</v>
      </c>
      <c r="R8" t="s">
        <v>247</v>
      </c>
      <c r="S8" t="s">
        <v>803</v>
      </c>
      <c r="T8" s="53" t="s">
        <v>839</v>
      </c>
      <c r="U8" s="53" t="s">
        <v>430</v>
      </c>
      <c r="V8">
        <v>8825</v>
      </c>
      <c r="W8" t="s">
        <v>251</v>
      </c>
      <c r="X8" t="s">
        <v>856</v>
      </c>
      <c r="Y8" s="53" t="s">
        <v>432</v>
      </c>
      <c r="Z8" s="53"/>
      <c r="AA8" t="s">
        <v>245</v>
      </c>
      <c r="AB8" t="s">
        <v>863</v>
      </c>
      <c r="AC8" t="s">
        <v>247</v>
      </c>
      <c r="AD8" t="s">
        <v>803</v>
      </c>
      <c r="AE8" s="53" t="s">
        <v>839</v>
      </c>
      <c r="AF8" t="s">
        <v>432</v>
      </c>
    </row>
    <row r="9" spans="1:32" x14ac:dyDescent="0.25">
      <c r="A9" t="s">
        <v>245</v>
      </c>
      <c r="B9" t="s">
        <v>816</v>
      </c>
      <c r="C9" t="s">
        <v>250</v>
      </c>
      <c r="D9">
        <v>8816</v>
      </c>
      <c r="E9" s="53" t="s">
        <v>251</v>
      </c>
      <c r="F9" s="56">
        <v>5803341448963410</v>
      </c>
      <c r="G9" s="53" t="s">
        <v>431</v>
      </c>
      <c r="H9" s="57">
        <v>42347</v>
      </c>
      <c r="I9" s="53" t="s">
        <v>431</v>
      </c>
      <c r="J9" s="57">
        <f t="shared" si="0"/>
        <v>42527</v>
      </c>
      <c r="K9" s="53" t="s">
        <v>431</v>
      </c>
      <c r="L9" s="54">
        <v>2735332956018780</v>
      </c>
      <c r="M9" s="53" t="s">
        <v>432</v>
      </c>
      <c r="P9" t="s">
        <v>245</v>
      </c>
      <c r="Q9" t="s">
        <v>155</v>
      </c>
      <c r="R9" t="s">
        <v>247</v>
      </c>
      <c r="S9" t="s">
        <v>804</v>
      </c>
      <c r="T9" s="53" t="s">
        <v>826</v>
      </c>
      <c r="U9" s="53" t="s">
        <v>430</v>
      </c>
      <c r="V9">
        <v>8816</v>
      </c>
      <c r="W9" t="s">
        <v>251</v>
      </c>
      <c r="X9" t="s">
        <v>857</v>
      </c>
      <c r="Y9" s="53" t="s">
        <v>432</v>
      </c>
      <c r="Z9" s="53"/>
      <c r="AA9" t="s">
        <v>245</v>
      </c>
      <c r="AB9" t="s">
        <v>863</v>
      </c>
      <c r="AC9" t="s">
        <v>247</v>
      </c>
      <c r="AD9" t="s">
        <v>804</v>
      </c>
      <c r="AE9" s="53" t="s">
        <v>826</v>
      </c>
      <c r="AF9" t="s">
        <v>432</v>
      </c>
    </row>
    <row r="10" spans="1:32" x14ac:dyDescent="0.25">
      <c r="A10" t="s">
        <v>245</v>
      </c>
      <c r="B10" t="s">
        <v>816</v>
      </c>
      <c r="C10" t="s">
        <v>250</v>
      </c>
      <c r="D10">
        <v>8807</v>
      </c>
      <c r="E10" s="53" t="s">
        <v>251</v>
      </c>
      <c r="F10" s="56">
        <v>3620070647560700</v>
      </c>
      <c r="G10" s="53" t="s">
        <v>431</v>
      </c>
      <c r="H10" s="57">
        <v>42331</v>
      </c>
      <c r="I10" s="53" t="s">
        <v>431</v>
      </c>
      <c r="J10" s="57">
        <f t="shared" si="0"/>
        <v>42511</v>
      </c>
      <c r="K10" s="53" t="s">
        <v>431</v>
      </c>
      <c r="L10" s="54">
        <v>2690312585161850</v>
      </c>
      <c r="M10" s="53" t="s">
        <v>432</v>
      </c>
      <c r="P10" t="s">
        <v>245</v>
      </c>
      <c r="Q10" t="s">
        <v>155</v>
      </c>
      <c r="R10" t="s">
        <v>247</v>
      </c>
      <c r="S10" t="s">
        <v>805</v>
      </c>
      <c r="T10" s="53" t="s">
        <v>827</v>
      </c>
      <c r="U10" s="53" t="s">
        <v>430</v>
      </c>
      <c r="V10">
        <v>8807</v>
      </c>
      <c r="W10" t="s">
        <v>251</v>
      </c>
      <c r="X10" t="s">
        <v>858</v>
      </c>
      <c r="Y10" s="53" t="s">
        <v>432</v>
      </c>
      <c r="Z10" s="53"/>
      <c r="AA10" t="s">
        <v>245</v>
      </c>
      <c r="AB10" t="s">
        <v>863</v>
      </c>
      <c r="AC10" t="s">
        <v>247</v>
      </c>
      <c r="AD10" t="s">
        <v>805</v>
      </c>
      <c r="AE10" s="53" t="s">
        <v>827</v>
      </c>
      <c r="AF10" t="s">
        <v>432</v>
      </c>
    </row>
    <row r="11" spans="1:32" x14ac:dyDescent="0.25">
      <c r="A11" t="s">
        <v>245</v>
      </c>
      <c r="B11" t="s">
        <v>816</v>
      </c>
      <c r="C11" t="s">
        <v>250</v>
      </c>
      <c r="D11">
        <v>8798</v>
      </c>
      <c r="E11" s="53" t="s">
        <v>251</v>
      </c>
      <c r="F11" s="56">
        <v>1436794966157990</v>
      </c>
      <c r="G11" s="53" t="s">
        <v>431</v>
      </c>
      <c r="H11" s="57">
        <v>42315</v>
      </c>
      <c r="I11" s="53" t="s">
        <v>431</v>
      </c>
      <c r="J11" s="57">
        <f>H11+(30*1)</f>
        <v>42345</v>
      </c>
      <c r="K11" s="53" t="s">
        <v>431</v>
      </c>
      <c r="L11" s="54">
        <v>2645292214304910</v>
      </c>
      <c r="M11" s="53" t="s">
        <v>432</v>
      </c>
      <c r="P11" t="s">
        <v>245</v>
      </c>
      <c r="Q11" t="s">
        <v>155</v>
      </c>
      <c r="R11" t="s">
        <v>247</v>
      </c>
      <c r="S11" t="s">
        <v>806</v>
      </c>
      <c r="T11" s="53" t="s">
        <v>840</v>
      </c>
      <c r="U11" s="53" t="s">
        <v>430</v>
      </c>
      <c r="V11">
        <v>8798</v>
      </c>
      <c r="W11" t="s">
        <v>251</v>
      </c>
      <c r="X11" t="s">
        <v>859</v>
      </c>
      <c r="Y11" s="53" t="s">
        <v>432</v>
      </c>
      <c r="Z11" s="53"/>
      <c r="AA11" t="s">
        <v>245</v>
      </c>
      <c r="AB11" t="s">
        <v>863</v>
      </c>
      <c r="AC11" t="s">
        <v>247</v>
      </c>
      <c r="AD11" t="s">
        <v>806</v>
      </c>
      <c r="AE11" s="53" t="s">
        <v>840</v>
      </c>
      <c r="AF11" t="s">
        <v>432</v>
      </c>
    </row>
    <row r="12" spans="1:32" x14ac:dyDescent="0.25">
      <c r="A12" t="s">
        <v>245</v>
      </c>
      <c r="B12" t="s">
        <v>816</v>
      </c>
      <c r="C12" t="s">
        <v>250</v>
      </c>
      <c r="D12">
        <v>8789</v>
      </c>
      <c r="E12" s="53" t="s">
        <v>251</v>
      </c>
      <c r="F12" s="56">
        <v>1436798676442170</v>
      </c>
      <c r="G12" s="53" t="s">
        <v>431</v>
      </c>
      <c r="H12" s="57">
        <v>42299</v>
      </c>
      <c r="I12" s="53" t="s">
        <v>431</v>
      </c>
      <c r="J12" s="57">
        <f t="shared" si="0"/>
        <v>42479</v>
      </c>
      <c r="K12" s="53" t="s">
        <v>431</v>
      </c>
      <c r="L12" s="54">
        <v>2600271843447980</v>
      </c>
      <c r="M12" s="53" t="s">
        <v>432</v>
      </c>
      <c r="P12" t="s">
        <v>245</v>
      </c>
      <c r="Q12" t="s">
        <v>155</v>
      </c>
      <c r="R12" t="s">
        <v>247</v>
      </c>
      <c r="S12" t="s">
        <v>807</v>
      </c>
      <c r="T12" s="53" t="s">
        <v>841</v>
      </c>
      <c r="U12" s="53" t="s">
        <v>430</v>
      </c>
      <c r="V12">
        <v>8789</v>
      </c>
      <c r="W12" t="s">
        <v>251</v>
      </c>
      <c r="X12" t="s">
        <v>860</v>
      </c>
      <c r="Y12" s="53" t="s">
        <v>432</v>
      </c>
      <c r="Z12" s="53"/>
      <c r="AA12" t="s">
        <v>245</v>
      </c>
      <c r="AB12" t="s">
        <v>863</v>
      </c>
      <c r="AC12" t="s">
        <v>247</v>
      </c>
      <c r="AD12" t="s">
        <v>807</v>
      </c>
      <c r="AE12" s="53" t="s">
        <v>841</v>
      </c>
      <c r="AF12" t="s">
        <v>432</v>
      </c>
    </row>
    <row r="13" spans="1:32" x14ac:dyDescent="0.25">
      <c r="A13" t="s">
        <v>245</v>
      </c>
      <c r="B13" t="s">
        <v>816</v>
      </c>
      <c r="C13" t="s">
        <v>250</v>
      </c>
      <c r="D13">
        <v>8780</v>
      </c>
      <c r="E13" s="53" t="s">
        <v>251</v>
      </c>
      <c r="F13" s="56">
        <v>1436802386726350</v>
      </c>
      <c r="G13" s="53" t="s">
        <v>431</v>
      </c>
      <c r="H13" s="57">
        <v>42283</v>
      </c>
      <c r="I13" s="53" t="s">
        <v>431</v>
      </c>
      <c r="J13" s="57">
        <f t="shared" si="0"/>
        <v>42463</v>
      </c>
      <c r="K13" s="53" t="s">
        <v>431</v>
      </c>
      <c r="L13" s="54">
        <v>2555251472591040</v>
      </c>
      <c r="M13" s="53" t="s">
        <v>432</v>
      </c>
      <c r="P13" t="s">
        <v>245</v>
      </c>
      <c r="Q13" t="s">
        <v>155</v>
      </c>
      <c r="R13" t="s">
        <v>247</v>
      </c>
      <c r="S13" t="s">
        <v>808</v>
      </c>
      <c r="T13" s="53" t="s">
        <v>828</v>
      </c>
      <c r="U13" s="53" t="s">
        <v>430</v>
      </c>
      <c r="V13">
        <v>8780</v>
      </c>
      <c r="W13" t="s">
        <v>251</v>
      </c>
      <c r="X13" t="s">
        <v>861</v>
      </c>
      <c r="Y13" s="53" t="s">
        <v>432</v>
      </c>
      <c r="Z13" s="53"/>
      <c r="AA13" t="s">
        <v>245</v>
      </c>
      <c r="AB13" t="s">
        <v>863</v>
      </c>
      <c r="AC13" t="s">
        <v>247</v>
      </c>
      <c r="AD13" t="s">
        <v>808</v>
      </c>
      <c r="AE13" s="53" t="s">
        <v>828</v>
      </c>
      <c r="AF13" t="s">
        <v>432</v>
      </c>
    </row>
    <row r="14" spans="1:32" x14ac:dyDescent="0.25">
      <c r="A14" t="s">
        <v>245</v>
      </c>
      <c r="B14" t="s">
        <v>816</v>
      </c>
      <c r="C14" t="s">
        <v>250</v>
      </c>
      <c r="D14">
        <v>8771</v>
      </c>
      <c r="E14" s="53" t="s">
        <v>251</v>
      </c>
      <c r="F14" s="56">
        <v>1436806097010530</v>
      </c>
      <c r="G14" s="53" t="s">
        <v>431</v>
      </c>
      <c r="H14" s="57">
        <v>42267</v>
      </c>
      <c r="I14" s="53" t="s">
        <v>431</v>
      </c>
      <c r="J14" s="57">
        <f>H14+(30*3)</f>
        <v>42357</v>
      </c>
      <c r="K14" s="53" t="s">
        <v>431</v>
      </c>
      <c r="L14" s="54">
        <v>2510231101734100</v>
      </c>
      <c r="M14" s="53" t="s">
        <v>432</v>
      </c>
      <c r="P14" t="s">
        <v>245</v>
      </c>
      <c r="Q14" t="s">
        <v>155</v>
      </c>
      <c r="R14" t="s">
        <v>247</v>
      </c>
      <c r="S14" t="s">
        <v>809</v>
      </c>
      <c r="T14" s="53" t="s">
        <v>829</v>
      </c>
      <c r="U14" s="53" t="s">
        <v>430</v>
      </c>
      <c r="V14">
        <v>8771</v>
      </c>
      <c r="W14" t="s">
        <v>251</v>
      </c>
      <c r="X14" t="s">
        <v>862</v>
      </c>
      <c r="Y14" s="53" t="s">
        <v>432</v>
      </c>
      <c r="Z14" s="53"/>
      <c r="AA14" t="s">
        <v>245</v>
      </c>
      <c r="AB14" t="s">
        <v>863</v>
      </c>
      <c r="AC14" t="s">
        <v>247</v>
      </c>
      <c r="AD14" t="s">
        <v>809</v>
      </c>
      <c r="AE14" s="53" t="s">
        <v>829</v>
      </c>
      <c r="AF14" t="s">
        <v>432</v>
      </c>
    </row>
    <row r="15" spans="1:32" x14ac:dyDescent="0.25">
      <c r="A15" t="s">
        <v>245</v>
      </c>
      <c r="B15" t="s">
        <v>816</v>
      </c>
      <c r="C15" t="s">
        <v>250</v>
      </c>
      <c r="D15">
        <v>8762</v>
      </c>
      <c r="E15" s="53" t="s">
        <v>251</v>
      </c>
      <c r="F15" s="56">
        <v>1436809807294710</v>
      </c>
      <c r="G15" s="53" t="s">
        <v>431</v>
      </c>
      <c r="H15" s="57">
        <v>42251</v>
      </c>
      <c r="I15" s="53" t="s">
        <v>431</v>
      </c>
      <c r="J15" s="57">
        <f t="shared" si="0"/>
        <v>42431</v>
      </c>
      <c r="K15" s="53" t="s">
        <v>431</v>
      </c>
      <c r="L15" s="54">
        <v>2465210730877170</v>
      </c>
      <c r="M15" s="53" t="s">
        <v>432</v>
      </c>
      <c r="P15" t="s">
        <v>245</v>
      </c>
      <c r="Q15" t="s">
        <v>155</v>
      </c>
      <c r="R15" t="s">
        <v>247</v>
      </c>
      <c r="S15" t="s">
        <v>796</v>
      </c>
      <c r="T15" s="53" t="s">
        <v>824</v>
      </c>
      <c r="U15" s="53" t="s">
        <v>430</v>
      </c>
      <c r="V15">
        <v>8762</v>
      </c>
      <c r="W15" t="s">
        <v>251</v>
      </c>
      <c r="X15" t="s">
        <v>856</v>
      </c>
      <c r="Y15" s="53" t="s">
        <v>432</v>
      </c>
      <c r="Z15" s="53"/>
      <c r="AA15" t="s">
        <v>245</v>
      </c>
      <c r="AB15" t="s">
        <v>863</v>
      </c>
      <c r="AC15" t="s">
        <v>247</v>
      </c>
      <c r="AD15" t="s">
        <v>796</v>
      </c>
      <c r="AE15" s="53" t="s">
        <v>824</v>
      </c>
      <c r="AF15" t="s">
        <v>432</v>
      </c>
    </row>
    <row r="16" spans="1:32" x14ac:dyDescent="0.25">
      <c r="A16" t="s">
        <v>245</v>
      </c>
      <c r="B16" t="s">
        <v>816</v>
      </c>
      <c r="C16" t="s">
        <v>250</v>
      </c>
      <c r="D16">
        <v>8753</v>
      </c>
      <c r="E16" s="53" t="s">
        <v>251</v>
      </c>
      <c r="F16" s="56">
        <v>1436813517578890</v>
      </c>
      <c r="G16" s="53" t="s">
        <v>431</v>
      </c>
      <c r="H16" s="57">
        <v>42235</v>
      </c>
      <c r="I16" s="53" t="s">
        <v>431</v>
      </c>
      <c r="J16" s="57">
        <f>H16+(30*3)</f>
        <v>42325</v>
      </c>
      <c r="K16" s="53" t="s">
        <v>431</v>
      </c>
      <c r="L16" s="54">
        <v>2420190360020230</v>
      </c>
      <c r="M16" s="53" t="s">
        <v>432</v>
      </c>
      <c r="P16" t="s">
        <v>245</v>
      </c>
      <c r="Q16" t="s">
        <v>155</v>
      </c>
      <c r="R16" t="s">
        <v>247</v>
      </c>
      <c r="S16" t="s">
        <v>797</v>
      </c>
      <c r="T16" s="53" t="s">
        <v>825</v>
      </c>
      <c r="U16" s="53" t="s">
        <v>430</v>
      </c>
      <c r="V16">
        <v>8888</v>
      </c>
      <c r="W16" t="s">
        <v>251</v>
      </c>
      <c r="X16" t="s">
        <v>857</v>
      </c>
      <c r="Y16" s="53" t="s">
        <v>432</v>
      </c>
      <c r="Z16" s="53"/>
      <c r="AA16" t="s">
        <v>245</v>
      </c>
      <c r="AB16" t="s">
        <v>863</v>
      </c>
      <c r="AC16" t="s">
        <v>247</v>
      </c>
      <c r="AD16" t="s">
        <v>797</v>
      </c>
      <c r="AE16" s="53" t="s">
        <v>825</v>
      </c>
      <c r="AF16" t="s">
        <v>432</v>
      </c>
    </row>
    <row r="17" spans="1:32" x14ac:dyDescent="0.25">
      <c r="A17" t="s">
        <v>245</v>
      </c>
      <c r="B17" t="s">
        <v>816</v>
      </c>
      <c r="C17" t="s">
        <v>250</v>
      </c>
      <c r="D17">
        <v>8744</v>
      </c>
      <c r="E17" s="53" t="s">
        <v>251</v>
      </c>
      <c r="F17" s="56">
        <v>1436817227863070</v>
      </c>
      <c r="G17" s="53" t="s">
        <v>431</v>
      </c>
      <c r="H17" s="57">
        <v>42219</v>
      </c>
      <c r="I17" s="53" t="s">
        <v>431</v>
      </c>
      <c r="J17" s="57">
        <f>H17+(30*3)</f>
        <v>42309</v>
      </c>
      <c r="K17" s="53" t="s">
        <v>431</v>
      </c>
      <c r="L17" s="54">
        <v>2375169989163290</v>
      </c>
      <c r="M17" s="53" t="s">
        <v>432</v>
      </c>
      <c r="P17" t="s">
        <v>245</v>
      </c>
      <c r="Q17" t="s">
        <v>155</v>
      </c>
      <c r="R17" t="s">
        <v>247</v>
      </c>
      <c r="S17" t="s">
        <v>817</v>
      </c>
      <c r="T17" s="53" t="s">
        <v>838</v>
      </c>
      <c r="U17" s="53" t="s">
        <v>430</v>
      </c>
      <c r="V17">
        <v>8879</v>
      </c>
      <c r="W17" t="s">
        <v>251</v>
      </c>
      <c r="X17" t="s">
        <v>858</v>
      </c>
      <c r="Y17" s="53" t="s">
        <v>432</v>
      </c>
      <c r="Z17" s="53"/>
      <c r="AA17" t="s">
        <v>245</v>
      </c>
      <c r="AB17" t="s">
        <v>863</v>
      </c>
      <c r="AC17" t="s">
        <v>247</v>
      </c>
      <c r="AD17" t="s">
        <v>817</v>
      </c>
      <c r="AE17" s="53" t="s">
        <v>838</v>
      </c>
      <c r="AF17" t="s">
        <v>432</v>
      </c>
    </row>
    <row r="18" spans="1:32" x14ac:dyDescent="0.25">
      <c r="A18" t="s">
        <v>245</v>
      </c>
      <c r="B18" t="s">
        <v>816</v>
      </c>
      <c r="C18" t="s">
        <v>250</v>
      </c>
      <c r="D18">
        <v>8735</v>
      </c>
      <c r="E18" s="53" t="s">
        <v>251</v>
      </c>
      <c r="F18" s="56">
        <v>1436820938147250</v>
      </c>
      <c r="G18" s="53" t="s">
        <v>431</v>
      </c>
      <c r="H18" s="57">
        <v>42203</v>
      </c>
      <c r="I18" s="53" t="s">
        <v>431</v>
      </c>
      <c r="J18" s="57">
        <f t="shared" si="0"/>
        <v>42383</v>
      </c>
      <c r="K18" s="53" t="s">
        <v>431</v>
      </c>
      <c r="L18" s="54">
        <v>2330149618306360</v>
      </c>
      <c r="M18" s="53" t="s">
        <v>432</v>
      </c>
      <c r="P18" t="s">
        <v>245</v>
      </c>
      <c r="Q18" t="s">
        <v>155</v>
      </c>
      <c r="R18" t="s">
        <v>247</v>
      </c>
      <c r="S18" t="s">
        <v>818</v>
      </c>
      <c r="T18" s="53" t="s">
        <v>839</v>
      </c>
      <c r="U18" s="53" t="s">
        <v>430</v>
      </c>
      <c r="V18">
        <v>8870</v>
      </c>
      <c r="W18" t="s">
        <v>251</v>
      </c>
      <c r="X18" t="s">
        <v>859</v>
      </c>
      <c r="Y18" s="53" t="s">
        <v>432</v>
      </c>
      <c r="Z18" s="53"/>
      <c r="AA18" t="s">
        <v>245</v>
      </c>
      <c r="AB18" t="s">
        <v>863</v>
      </c>
      <c r="AC18" t="s">
        <v>247</v>
      </c>
      <c r="AD18" t="s">
        <v>818</v>
      </c>
      <c r="AE18" s="53" t="s">
        <v>839</v>
      </c>
      <c r="AF18" t="s">
        <v>432</v>
      </c>
    </row>
    <row r="19" spans="1:32" x14ac:dyDescent="0.25">
      <c r="A19" t="s">
        <v>245</v>
      </c>
      <c r="B19" t="s">
        <v>816</v>
      </c>
      <c r="C19" t="s">
        <v>250</v>
      </c>
      <c r="D19">
        <v>8726</v>
      </c>
      <c r="E19" s="53" t="s">
        <v>251</v>
      </c>
      <c r="F19" s="56">
        <v>1436824648431430</v>
      </c>
      <c r="G19" s="53" t="s">
        <v>431</v>
      </c>
      <c r="H19" s="57">
        <v>42187</v>
      </c>
      <c r="I19" s="53" t="s">
        <v>431</v>
      </c>
      <c r="J19" s="57">
        <f t="shared" si="0"/>
        <v>42367</v>
      </c>
      <c r="K19" s="53" t="s">
        <v>431</v>
      </c>
      <c r="L19" s="54">
        <v>2285129247449420</v>
      </c>
      <c r="M19" s="53" t="s">
        <v>432</v>
      </c>
      <c r="P19" t="s">
        <v>245</v>
      </c>
      <c r="Q19" t="s">
        <v>155</v>
      </c>
      <c r="R19" t="s">
        <v>247</v>
      </c>
      <c r="S19" t="s">
        <v>819</v>
      </c>
      <c r="T19" s="53" t="s">
        <v>826</v>
      </c>
      <c r="U19" s="53" t="s">
        <v>430</v>
      </c>
      <c r="V19">
        <v>8861</v>
      </c>
      <c r="W19" t="s">
        <v>251</v>
      </c>
      <c r="X19" t="s">
        <v>860</v>
      </c>
      <c r="Y19" s="53" t="s">
        <v>432</v>
      </c>
      <c r="Z19" s="53"/>
      <c r="AA19" t="s">
        <v>245</v>
      </c>
      <c r="AB19" t="s">
        <v>863</v>
      </c>
      <c r="AC19" t="s">
        <v>247</v>
      </c>
      <c r="AD19" t="s">
        <v>819</v>
      </c>
      <c r="AE19" s="53" t="s">
        <v>826</v>
      </c>
      <c r="AF19" t="s">
        <v>432</v>
      </c>
    </row>
    <row r="20" spans="1:32" x14ac:dyDescent="0.25">
      <c r="A20" t="s">
        <v>245</v>
      </c>
      <c r="B20" t="s">
        <v>816</v>
      </c>
      <c r="C20" t="s">
        <v>250</v>
      </c>
      <c r="D20">
        <v>8717</v>
      </c>
      <c r="E20" s="53" t="s">
        <v>251</v>
      </c>
      <c r="F20" s="56">
        <v>1436828358715610</v>
      </c>
      <c r="G20" s="53" t="s">
        <v>431</v>
      </c>
      <c r="H20" s="57">
        <v>42171</v>
      </c>
      <c r="I20" s="53" t="s">
        <v>431</v>
      </c>
      <c r="J20" s="57">
        <f>H20+(30*2)</f>
        <v>42231</v>
      </c>
      <c r="K20" s="53" t="s">
        <v>431</v>
      </c>
      <c r="L20" s="54">
        <v>2240108876592490</v>
      </c>
      <c r="M20" s="53" t="s">
        <v>432</v>
      </c>
      <c r="P20" t="s">
        <v>245</v>
      </c>
      <c r="Q20" t="s">
        <v>155</v>
      </c>
      <c r="R20" t="s">
        <v>247</v>
      </c>
      <c r="S20" t="s">
        <v>820</v>
      </c>
      <c r="T20" s="53" t="s">
        <v>827</v>
      </c>
      <c r="U20" s="53" t="s">
        <v>430</v>
      </c>
      <c r="V20">
        <v>8852</v>
      </c>
      <c r="W20" t="s">
        <v>251</v>
      </c>
      <c r="X20" t="s">
        <v>861</v>
      </c>
      <c r="Y20" s="53" t="s">
        <v>432</v>
      </c>
      <c r="Z20" s="53"/>
      <c r="AA20" t="s">
        <v>245</v>
      </c>
      <c r="AB20" t="s">
        <v>863</v>
      </c>
      <c r="AC20" t="s">
        <v>247</v>
      </c>
      <c r="AD20" t="s">
        <v>820</v>
      </c>
      <c r="AE20" s="53" t="s">
        <v>827</v>
      </c>
      <c r="AF20" t="s">
        <v>432</v>
      </c>
    </row>
    <row r="21" spans="1:32" x14ac:dyDescent="0.25">
      <c r="A21" t="s">
        <v>245</v>
      </c>
      <c r="B21" t="s">
        <v>816</v>
      </c>
      <c r="C21" t="s">
        <v>250</v>
      </c>
      <c r="D21">
        <v>8708</v>
      </c>
      <c r="E21" s="53" t="s">
        <v>251</v>
      </c>
      <c r="F21" s="56">
        <v>1436832068999790</v>
      </c>
      <c r="G21" s="53" t="s">
        <v>431</v>
      </c>
      <c r="H21" s="57">
        <v>42155</v>
      </c>
      <c r="I21" s="53" t="s">
        <v>431</v>
      </c>
      <c r="J21" s="57">
        <f t="shared" ref="J21" si="1">H21+(30*6)</f>
        <v>42335</v>
      </c>
      <c r="K21" s="53" t="s">
        <v>431</v>
      </c>
      <c r="L21" s="54">
        <v>2195088505735550</v>
      </c>
      <c r="M21" s="53" t="s">
        <v>432</v>
      </c>
      <c r="P21" t="s">
        <v>245</v>
      </c>
      <c r="Q21" t="s">
        <v>155</v>
      </c>
      <c r="R21" t="s">
        <v>247</v>
      </c>
      <c r="S21" t="s">
        <v>821</v>
      </c>
      <c r="T21" s="53" t="s">
        <v>840</v>
      </c>
      <c r="U21" s="53" t="s">
        <v>430</v>
      </c>
      <c r="V21">
        <v>8843</v>
      </c>
      <c r="W21" t="s">
        <v>251</v>
      </c>
      <c r="X21" t="s">
        <v>862</v>
      </c>
      <c r="Y21" s="53" t="s">
        <v>432</v>
      </c>
      <c r="Z21" s="53"/>
      <c r="AA21" t="s">
        <v>245</v>
      </c>
      <c r="AB21" t="s">
        <v>863</v>
      </c>
      <c r="AC21" t="s">
        <v>247</v>
      </c>
      <c r="AD21" t="s">
        <v>821</v>
      </c>
      <c r="AE21" s="53" t="s">
        <v>840</v>
      </c>
      <c r="AF21" t="s">
        <v>432</v>
      </c>
    </row>
    <row r="22" spans="1:32" x14ac:dyDescent="0.25">
      <c r="A22" t="s">
        <v>245</v>
      </c>
      <c r="B22" t="s">
        <v>816</v>
      </c>
      <c r="C22" t="s">
        <v>250</v>
      </c>
      <c r="D22">
        <v>8699</v>
      </c>
      <c r="E22" s="53" t="s">
        <v>251</v>
      </c>
      <c r="F22" s="56">
        <v>1436835779283970</v>
      </c>
      <c r="G22" s="53" t="s">
        <v>431</v>
      </c>
      <c r="H22" s="57">
        <v>42139</v>
      </c>
      <c r="I22" s="53" t="s">
        <v>431</v>
      </c>
      <c r="J22" s="57">
        <f t="shared" ref="J22" si="2">H22+(30*12)</f>
        <v>42499</v>
      </c>
      <c r="K22" s="53" t="s">
        <v>431</v>
      </c>
      <c r="L22" s="54">
        <v>2150068134878610</v>
      </c>
      <c r="M22" s="53" t="s">
        <v>432</v>
      </c>
      <c r="P22" t="s">
        <v>245</v>
      </c>
      <c r="Q22" t="s">
        <v>155</v>
      </c>
      <c r="R22" t="s">
        <v>247</v>
      </c>
      <c r="S22" t="s">
        <v>803</v>
      </c>
      <c r="T22" s="53" t="s">
        <v>841</v>
      </c>
      <c r="U22" s="53" t="s">
        <v>430</v>
      </c>
      <c r="V22">
        <v>8834</v>
      </c>
      <c r="W22" t="s">
        <v>251</v>
      </c>
      <c r="X22" t="s">
        <v>856</v>
      </c>
      <c r="Y22" s="53" t="s">
        <v>432</v>
      </c>
      <c r="Z22" s="53"/>
      <c r="AA22" t="s">
        <v>245</v>
      </c>
      <c r="AB22" t="s">
        <v>863</v>
      </c>
      <c r="AC22" t="s">
        <v>247</v>
      </c>
      <c r="AD22" t="s">
        <v>803</v>
      </c>
      <c r="AE22" s="53" t="s">
        <v>841</v>
      </c>
      <c r="AF22" t="s">
        <v>432</v>
      </c>
    </row>
    <row r="23" spans="1:32" x14ac:dyDescent="0.25">
      <c r="A23" t="s">
        <v>245</v>
      </c>
      <c r="B23" t="s">
        <v>816</v>
      </c>
      <c r="C23" t="s">
        <v>250</v>
      </c>
      <c r="D23">
        <v>8690</v>
      </c>
      <c r="E23" s="53" t="s">
        <v>251</v>
      </c>
      <c r="F23" s="56">
        <v>1436839489568150</v>
      </c>
      <c r="G23" s="53" t="s">
        <v>431</v>
      </c>
      <c r="H23" s="57">
        <v>42123</v>
      </c>
      <c r="I23" s="53" t="s">
        <v>431</v>
      </c>
      <c r="J23" s="57">
        <f t="shared" ref="J23:J86" si="3">H23+(30*6)</f>
        <v>42303</v>
      </c>
      <c r="K23" s="53" t="s">
        <v>431</v>
      </c>
      <c r="L23" s="54">
        <v>2105047764021680</v>
      </c>
      <c r="M23" s="53" t="s">
        <v>432</v>
      </c>
      <c r="P23" t="s">
        <v>245</v>
      </c>
      <c r="Q23" t="s">
        <v>155</v>
      </c>
      <c r="R23" t="s">
        <v>247</v>
      </c>
      <c r="S23" t="s">
        <v>804</v>
      </c>
      <c r="T23" s="53" t="s">
        <v>828</v>
      </c>
      <c r="U23" s="53" t="s">
        <v>430</v>
      </c>
      <c r="V23">
        <v>8825</v>
      </c>
      <c r="W23" t="s">
        <v>251</v>
      </c>
      <c r="X23" t="s">
        <v>857</v>
      </c>
      <c r="Y23" s="53" t="s">
        <v>432</v>
      </c>
      <c r="Z23" s="53"/>
      <c r="AA23" t="s">
        <v>245</v>
      </c>
      <c r="AB23" t="s">
        <v>863</v>
      </c>
      <c r="AC23" t="s">
        <v>247</v>
      </c>
      <c r="AD23" t="s">
        <v>804</v>
      </c>
      <c r="AE23" s="53" t="s">
        <v>828</v>
      </c>
      <c r="AF23" t="s">
        <v>432</v>
      </c>
    </row>
    <row r="24" spans="1:32" x14ac:dyDescent="0.25">
      <c r="A24" t="s">
        <v>245</v>
      </c>
      <c r="B24" t="s">
        <v>816</v>
      </c>
      <c r="C24" t="s">
        <v>250</v>
      </c>
      <c r="D24">
        <v>8681</v>
      </c>
      <c r="E24" s="53" t="s">
        <v>251</v>
      </c>
      <c r="F24" s="56">
        <v>1436843199852330</v>
      </c>
      <c r="G24" s="53" t="s">
        <v>431</v>
      </c>
      <c r="H24" s="57">
        <v>42107</v>
      </c>
      <c r="I24" s="53" t="s">
        <v>431</v>
      </c>
      <c r="J24" s="57">
        <f t="shared" ref="J24" si="4">H24+(30*8)</f>
        <v>42347</v>
      </c>
      <c r="K24" s="53" t="s">
        <v>431</v>
      </c>
      <c r="L24" s="54">
        <v>2060027393164740</v>
      </c>
      <c r="M24" s="53" t="s">
        <v>432</v>
      </c>
      <c r="P24" t="s">
        <v>245</v>
      </c>
      <c r="Q24" t="s">
        <v>155</v>
      </c>
      <c r="R24" t="s">
        <v>247</v>
      </c>
      <c r="S24" t="s">
        <v>805</v>
      </c>
      <c r="T24" s="53" t="s">
        <v>829</v>
      </c>
      <c r="U24" s="53" t="s">
        <v>430</v>
      </c>
      <c r="V24">
        <v>8816</v>
      </c>
      <c r="W24" t="s">
        <v>251</v>
      </c>
      <c r="X24" t="s">
        <v>858</v>
      </c>
      <c r="Y24" s="53" t="s">
        <v>432</v>
      </c>
      <c r="Z24" s="53"/>
      <c r="AA24" t="s">
        <v>245</v>
      </c>
      <c r="AB24" t="s">
        <v>863</v>
      </c>
      <c r="AC24" t="s">
        <v>247</v>
      </c>
      <c r="AD24" t="s">
        <v>805</v>
      </c>
      <c r="AE24" s="53" t="s">
        <v>829</v>
      </c>
      <c r="AF24" t="s">
        <v>432</v>
      </c>
    </row>
    <row r="25" spans="1:32" x14ac:dyDescent="0.25">
      <c r="A25" t="s">
        <v>245</v>
      </c>
      <c r="B25" t="s">
        <v>816</v>
      </c>
      <c r="C25" t="s">
        <v>250</v>
      </c>
      <c r="D25">
        <v>8672</v>
      </c>
      <c r="E25" s="53" t="s">
        <v>251</v>
      </c>
      <c r="F25" s="56">
        <v>1436846910136510</v>
      </c>
      <c r="G25" s="53" t="s">
        <v>431</v>
      </c>
      <c r="H25" s="57">
        <v>42091</v>
      </c>
      <c r="I25" s="53" t="s">
        <v>431</v>
      </c>
      <c r="J25" s="57">
        <f t="shared" si="3"/>
        <v>42271</v>
      </c>
      <c r="K25" s="53" t="s">
        <v>431</v>
      </c>
      <c r="L25" s="54">
        <v>3095495922874270</v>
      </c>
      <c r="M25" s="53" t="s">
        <v>432</v>
      </c>
      <c r="P25" t="s">
        <v>245</v>
      </c>
      <c r="Q25" t="s">
        <v>155</v>
      </c>
      <c r="R25" t="s">
        <v>247</v>
      </c>
      <c r="S25" t="s">
        <v>806</v>
      </c>
      <c r="T25" s="53" t="s">
        <v>842</v>
      </c>
      <c r="U25" s="53" t="s">
        <v>430</v>
      </c>
      <c r="V25">
        <v>8807</v>
      </c>
      <c r="W25" t="s">
        <v>251</v>
      </c>
      <c r="X25" t="s">
        <v>859</v>
      </c>
      <c r="Y25" s="53" t="s">
        <v>432</v>
      </c>
      <c r="Z25" s="53"/>
      <c r="AA25" t="s">
        <v>245</v>
      </c>
      <c r="AB25" t="s">
        <v>863</v>
      </c>
      <c r="AC25" t="s">
        <v>247</v>
      </c>
      <c r="AD25" t="s">
        <v>806</v>
      </c>
      <c r="AE25" s="53" t="s">
        <v>842</v>
      </c>
      <c r="AF25" t="s">
        <v>432</v>
      </c>
    </row>
    <row r="26" spans="1:32" x14ac:dyDescent="0.25">
      <c r="A26" t="s">
        <v>245</v>
      </c>
      <c r="B26" t="s">
        <v>816</v>
      </c>
      <c r="C26" t="s">
        <v>250</v>
      </c>
      <c r="D26">
        <v>8663</v>
      </c>
      <c r="E26" s="53" t="s">
        <v>251</v>
      </c>
      <c r="F26" s="56">
        <v>1436850620420690</v>
      </c>
      <c r="G26" s="53" t="s">
        <v>431</v>
      </c>
      <c r="H26" s="57">
        <v>42075</v>
      </c>
      <c r="I26" s="53" t="s">
        <v>431</v>
      </c>
      <c r="J26" s="57">
        <f t="shared" si="3"/>
        <v>42255</v>
      </c>
      <c r="K26" s="53" t="s">
        <v>431</v>
      </c>
      <c r="L26" s="54">
        <v>3050475552017330</v>
      </c>
      <c r="M26" s="53" t="s">
        <v>432</v>
      </c>
      <c r="P26" t="s">
        <v>245</v>
      </c>
      <c r="Q26" t="s">
        <v>155</v>
      </c>
      <c r="R26" t="s">
        <v>247</v>
      </c>
      <c r="S26" t="s">
        <v>807</v>
      </c>
      <c r="T26" s="53" t="s">
        <v>843</v>
      </c>
      <c r="U26" s="53" t="s">
        <v>430</v>
      </c>
      <c r="V26">
        <v>8798</v>
      </c>
      <c r="W26" t="s">
        <v>251</v>
      </c>
      <c r="X26" t="s">
        <v>860</v>
      </c>
      <c r="Y26" s="53" t="s">
        <v>432</v>
      </c>
      <c r="Z26" s="53"/>
      <c r="AA26" t="s">
        <v>245</v>
      </c>
      <c r="AB26" t="s">
        <v>863</v>
      </c>
      <c r="AC26" t="s">
        <v>247</v>
      </c>
      <c r="AD26" t="s">
        <v>807</v>
      </c>
      <c r="AE26" s="53" t="s">
        <v>843</v>
      </c>
      <c r="AF26" t="s">
        <v>432</v>
      </c>
    </row>
    <row r="27" spans="1:32" x14ac:dyDescent="0.25">
      <c r="A27" t="s">
        <v>245</v>
      </c>
      <c r="B27" t="s">
        <v>816</v>
      </c>
      <c r="C27" t="s">
        <v>250</v>
      </c>
      <c r="D27">
        <v>8654</v>
      </c>
      <c r="E27" s="53" t="s">
        <v>251</v>
      </c>
      <c r="F27" s="56">
        <v>1436854330704870</v>
      </c>
      <c r="G27" s="53" t="s">
        <v>431</v>
      </c>
      <c r="H27" s="57">
        <v>42059</v>
      </c>
      <c r="I27" s="53" t="s">
        <v>431</v>
      </c>
      <c r="J27" s="57">
        <f t="shared" ref="J27:J28" si="5">H27+(30*1)</f>
        <v>42089</v>
      </c>
      <c r="K27" s="53" t="s">
        <v>431</v>
      </c>
      <c r="L27" s="54">
        <v>3005455181160400</v>
      </c>
      <c r="M27" s="53" t="s">
        <v>432</v>
      </c>
      <c r="P27" t="s">
        <v>245</v>
      </c>
      <c r="Q27" t="s">
        <v>155</v>
      </c>
      <c r="R27" t="s">
        <v>247</v>
      </c>
      <c r="S27" t="s">
        <v>808</v>
      </c>
      <c r="T27" s="53" t="s">
        <v>830</v>
      </c>
      <c r="U27" s="53" t="s">
        <v>430</v>
      </c>
      <c r="V27">
        <v>8789</v>
      </c>
      <c r="W27" t="s">
        <v>251</v>
      </c>
      <c r="X27" t="s">
        <v>861</v>
      </c>
      <c r="Y27" s="53" t="s">
        <v>432</v>
      </c>
      <c r="Z27" s="53"/>
      <c r="AA27" t="s">
        <v>245</v>
      </c>
      <c r="AB27" t="s">
        <v>863</v>
      </c>
      <c r="AC27" t="s">
        <v>247</v>
      </c>
      <c r="AD27" t="s">
        <v>808</v>
      </c>
      <c r="AE27" s="53" t="s">
        <v>830</v>
      </c>
      <c r="AF27" t="s">
        <v>432</v>
      </c>
    </row>
    <row r="28" spans="1:32" x14ac:dyDescent="0.25">
      <c r="A28" t="s">
        <v>245</v>
      </c>
      <c r="B28" t="s">
        <v>816</v>
      </c>
      <c r="C28" t="s">
        <v>250</v>
      </c>
      <c r="D28">
        <v>8645</v>
      </c>
      <c r="E28" s="53" t="s">
        <v>251</v>
      </c>
      <c r="F28" s="56">
        <v>1436858040989050</v>
      </c>
      <c r="G28" s="53" t="s">
        <v>431</v>
      </c>
      <c r="H28" s="57">
        <v>42043</v>
      </c>
      <c r="I28" s="53" t="s">
        <v>431</v>
      </c>
      <c r="J28" s="57">
        <f t="shared" si="5"/>
        <v>42073</v>
      </c>
      <c r="K28" s="53" t="s">
        <v>431</v>
      </c>
      <c r="L28" s="54">
        <v>2960434810303460</v>
      </c>
      <c r="M28" s="53" t="s">
        <v>432</v>
      </c>
      <c r="P28" t="s">
        <v>245</v>
      </c>
      <c r="Q28" t="s">
        <v>155</v>
      </c>
      <c r="R28" t="s">
        <v>247</v>
      </c>
      <c r="S28" t="s">
        <v>809</v>
      </c>
      <c r="T28" s="53" t="s">
        <v>831</v>
      </c>
      <c r="U28" s="53" t="s">
        <v>430</v>
      </c>
      <c r="V28">
        <v>8780</v>
      </c>
      <c r="W28" t="s">
        <v>251</v>
      </c>
      <c r="X28" t="s">
        <v>862</v>
      </c>
      <c r="Y28" s="53" t="s">
        <v>432</v>
      </c>
      <c r="Z28" s="53"/>
      <c r="AA28" t="s">
        <v>245</v>
      </c>
      <c r="AB28" t="s">
        <v>863</v>
      </c>
      <c r="AC28" t="s">
        <v>247</v>
      </c>
      <c r="AD28" t="s">
        <v>809</v>
      </c>
      <c r="AE28" s="53" t="s">
        <v>831</v>
      </c>
      <c r="AF28" t="s">
        <v>432</v>
      </c>
    </row>
    <row r="29" spans="1:32" x14ac:dyDescent="0.25">
      <c r="A29" t="s">
        <v>245</v>
      </c>
      <c r="B29" t="s">
        <v>816</v>
      </c>
      <c r="C29" t="s">
        <v>250</v>
      </c>
      <c r="D29">
        <v>8636</v>
      </c>
      <c r="E29" s="53" t="s">
        <v>251</v>
      </c>
      <c r="F29" s="56">
        <v>1436861751273230</v>
      </c>
      <c r="G29" s="53" t="s">
        <v>431</v>
      </c>
      <c r="H29" s="57">
        <v>42027</v>
      </c>
      <c r="I29" s="53" t="s">
        <v>431</v>
      </c>
      <c r="J29" s="57">
        <f t="shared" si="3"/>
        <v>42207</v>
      </c>
      <c r="K29" s="53" t="s">
        <v>431</v>
      </c>
      <c r="L29" s="54">
        <v>2915414439446530</v>
      </c>
      <c r="M29" s="53" t="s">
        <v>432</v>
      </c>
      <c r="P29" t="s">
        <v>245</v>
      </c>
      <c r="Q29" t="s">
        <v>155</v>
      </c>
      <c r="R29" t="s">
        <v>247</v>
      </c>
      <c r="S29" t="s">
        <v>796</v>
      </c>
      <c r="T29" s="53" t="s">
        <v>824</v>
      </c>
      <c r="U29" s="53" t="s">
        <v>430</v>
      </c>
      <c r="V29">
        <v>8771</v>
      </c>
      <c r="W29" t="s">
        <v>251</v>
      </c>
      <c r="X29" t="s">
        <v>856</v>
      </c>
      <c r="Y29" s="53" t="s">
        <v>432</v>
      </c>
      <c r="Z29" s="53"/>
      <c r="AA29" t="s">
        <v>245</v>
      </c>
      <c r="AB29" t="s">
        <v>863</v>
      </c>
      <c r="AC29" t="s">
        <v>247</v>
      </c>
      <c r="AD29" t="s">
        <v>796</v>
      </c>
      <c r="AE29" s="53" t="s">
        <v>824</v>
      </c>
      <c r="AF29" t="s">
        <v>432</v>
      </c>
    </row>
    <row r="30" spans="1:32" x14ac:dyDescent="0.25">
      <c r="A30" t="s">
        <v>245</v>
      </c>
      <c r="B30" t="s">
        <v>816</v>
      </c>
      <c r="C30" t="s">
        <v>250</v>
      </c>
      <c r="D30">
        <v>8627</v>
      </c>
      <c r="E30" s="53" t="s">
        <v>251</v>
      </c>
      <c r="F30" s="56">
        <v>1436865461557410</v>
      </c>
      <c r="G30" s="53" t="s">
        <v>431</v>
      </c>
      <c r="H30" s="57">
        <v>42011</v>
      </c>
      <c r="I30" s="53" t="s">
        <v>431</v>
      </c>
      <c r="J30" s="57">
        <f t="shared" si="3"/>
        <v>42191</v>
      </c>
      <c r="K30" s="53" t="s">
        <v>431</v>
      </c>
      <c r="L30" s="54">
        <v>2870394068589590</v>
      </c>
      <c r="M30" s="53" t="s">
        <v>432</v>
      </c>
      <c r="P30" t="s">
        <v>245</v>
      </c>
      <c r="Q30" t="s">
        <v>155</v>
      </c>
      <c r="R30" t="s">
        <v>247</v>
      </c>
      <c r="S30" t="s">
        <v>797</v>
      </c>
      <c r="T30" s="53" t="s">
        <v>825</v>
      </c>
      <c r="U30" s="53" t="s">
        <v>430</v>
      </c>
      <c r="V30">
        <v>8627</v>
      </c>
      <c r="W30" t="s">
        <v>251</v>
      </c>
      <c r="X30" t="s">
        <v>857</v>
      </c>
      <c r="Y30" s="53" t="s">
        <v>432</v>
      </c>
      <c r="Z30" s="53"/>
      <c r="AA30" t="s">
        <v>245</v>
      </c>
      <c r="AB30" t="s">
        <v>863</v>
      </c>
      <c r="AC30" t="s">
        <v>247</v>
      </c>
      <c r="AD30" t="s">
        <v>797</v>
      </c>
      <c r="AE30" s="53" t="s">
        <v>825</v>
      </c>
      <c r="AF30" t="s">
        <v>432</v>
      </c>
    </row>
    <row r="31" spans="1:32" x14ac:dyDescent="0.25">
      <c r="A31" t="s">
        <v>245</v>
      </c>
      <c r="B31" t="s">
        <v>816</v>
      </c>
      <c r="C31" t="s">
        <v>250</v>
      </c>
      <c r="D31">
        <v>8618</v>
      </c>
      <c r="E31" s="53" t="s">
        <v>251</v>
      </c>
      <c r="F31" s="56">
        <v>1436869171841590</v>
      </c>
      <c r="G31" s="53" t="s">
        <v>431</v>
      </c>
      <c r="H31" s="57">
        <v>41995</v>
      </c>
      <c r="I31" s="53" t="s">
        <v>431</v>
      </c>
      <c r="J31" s="57">
        <f t="shared" ref="J31" si="6">H31+(30*1)</f>
        <v>42025</v>
      </c>
      <c r="K31" s="53" t="s">
        <v>431</v>
      </c>
      <c r="L31" s="54">
        <v>2825373697732660</v>
      </c>
      <c r="M31" s="53" t="s">
        <v>432</v>
      </c>
      <c r="P31" t="s">
        <v>245</v>
      </c>
      <c r="Q31" t="s">
        <v>155</v>
      </c>
      <c r="R31" t="s">
        <v>247</v>
      </c>
      <c r="S31" t="s">
        <v>817</v>
      </c>
      <c r="T31" s="53" t="s">
        <v>838</v>
      </c>
      <c r="U31" s="53" t="s">
        <v>430</v>
      </c>
      <c r="V31">
        <v>8888</v>
      </c>
      <c r="W31" t="s">
        <v>251</v>
      </c>
      <c r="X31" t="s">
        <v>858</v>
      </c>
      <c r="Y31" s="53" t="s">
        <v>432</v>
      </c>
      <c r="Z31" s="53"/>
      <c r="AA31" t="s">
        <v>245</v>
      </c>
      <c r="AB31" t="s">
        <v>863</v>
      </c>
      <c r="AC31" t="s">
        <v>247</v>
      </c>
      <c r="AD31" t="s">
        <v>817</v>
      </c>
      <c r="AE31" s="53" t="s">
        <v>838</v>
      </c>
      <c r="AF31" t="s">
        <v>432</v>
      </c>
    </row>
    <row r="32" spans="1:32" x14ac:dyDescent="0.25">
      <c r="A32" t="s">
        <v>245</v>
      </c>
      <c r="B32" t="s">
        <v>816</v>
      </c>
      <c r="C32" t="s">
        <v>250</v>
      </c>
      <c r="D32">
        <v>8609</v>
      </c>
      <c r="E32" s="53" t="s">
        <v>251</v>
      </c>
      <c r="F32" s="56">
        <v>1436872882125770</v>
      </c>
      <c r="G32" s="53" t="s">
        <v>431</v>
      </c>
      <c r="H32" s="57">
        <v>41979</v>
      </c>
      <c r="I32" s="53" t="s">
        <v>431</v>
      </c>
      <c r="J32" s="57">
        <f t="shared" si="3"/>
        <v>42159</v>
      </c>
      <c r="K32" s="53" t="s">
        <v>431</v>
      </c>
      <c r="L32" s="54">
        <v>2780353326875720</v>
      </c>
      <c r="M32" s="53" t="s">
        <v>432</v>
      </c>
      <c r="P32" t="s">
        <v>245</v>
      </c>
      <c r="Q32" t="s">
        <v>155</v>
      </c>
      <c r="R32" t="s">
        <v>247</v>
      </c>
      <c r="S32" t="s">
        <v>818</v>
      </c>
      <c r="T32" s="53" t="s">
        <v>839</v>
      </c>
      <c r="U32" s="53" t="s">
        <v>430</v>
      </c>
      <c r="V32">
        <v>8879</v>
      </c>
      <c r="W32" t="s">
        <v>251</v>
      </c>
      <c r="X32" t="s">
        <v>859</v>
      </c>
      <c r="Y32" s="53" t="s">
        <v>432</v>
      </c>
      <c r="Z32" s="53"/>
      <c r="AA32" t="s">
        <v>245</v>
      </c>
      <c r="AB32" t="s">
        <v>863</v>
      </c>
      <c r="AC32" t="s">
        <v>247</v>
      </c>
      <c r="AD32" t="s">
        <v>818</v>
      </c>
      <c r="AE32" s="53" t="s">
        <v>839</v>
      </c>
      <c r="AF32" t="s">
        <v>432</v>
      </c>
    </row>
    <row r="33" spans="1:32" x14ac:dyDescent="0.25">
      <c r="A33" t="s">
        <v>245</v>
      </c>
      <c r="B33" t="s">
        <v>816</v>
      </c>
      <c r="C33" t="s">
        <v>250</v>
      </c>
      <c r="D33">
        <v>8600</v>
      </c>
      <c r="E33" s="53" t="s">
        <v>251</v>
      </c>
      <c r="F33" s="56">
        <v>1436876592409950</v>
      </c>
      <c r="G33" s="53" t="s">
        <v>431</v>
      </c>
      <c r="H33" s="57">
        <v>41963</v>
      </c>
      <c r="I33" s="53" t="s">
        <v>431</v>
      </c>
      <c r="J33" s="57">
        <f t="shared" si="3"/>
        <v>42143</v>
      </c>
      <c r="K33" s="53" t="s">
        <v>431</v>
      </c>
      <c r="L33" s="54">
        <v>2735332956018780</v>
      </c>
      <c r="M33" s="53" t="s">
        <v>432</v>
      </c>
      <c r="P33" t="s">
        <v>245</v>
      </c>
      <c r="Q33" t="s">
        <v>155</v>
      </c>
      <c r="R33" t="s">
        <v>247</v>
      </c>
      <c r="S33" t="s">
        <v>819</v>
      </c>
      <c r="T33" s="53" t="s">
        <v>826</v>
      </c>
      <c r="U33" s="53" t="s">
        <v>430</v>
      </c>
      <c r="V33">
        <v>8870</v>
      </c>
      <c r="W33" t="s">
        <v>251</v>
      </c>
      <c r="X33" t="s">
        <v>860</v>
      </c>
      <c r="Y33" s="53" t="s">
        <v>432</v>
      </c>
      <c r="Z33" s="53"/>
      <c r="AA33" t="s">
        <v>245</v>
      </c>
      <c r="AB33" t="s">
        <v>863</v>
      </c>
      <c r="AC33" t="s">
        <v>247</v>
      </c>
      <c r="AD33" t="s">
        <v>819</v>
      </c>
      <c r="AE33" s="53" t="s">
        <v>826</v>
      </c>
      <c r="AF33" t="s">
        <v>432</v>
      </c>
    </row>
    <row r="34" spans="1:32" x14ac:dyDescent="0.25">
      <c r="A34" t="s">
        <v>245</v>
      </c>
      <c r="B34" t="s">
        <v>816</v>
      </c>
      <c r="C34" t="s">
        <v>250</v>
      </c>
      <c r="D34">
        <v>8591</v>
      </c>
      <c r="E34" s="53" t="s">
        <v>251</v>
      </c>
      <c r="F34" s="56">
        <v>1436880302694130</v>
      </c>
      <c r="G34" s="53" t="s">
        <v>431</v>
      </c>
      <c r="H34" s="57">
        <v>41947</v>
      </c>
      <c r="I34" s="53" t="s">
        <v>431</v>
      </c>
      <c r="J34" s="57">
        <f t="shared" ref="J34" si="7">H34+(30*3)</f>
        <v>42037</v>
      </c>
      <c r="K34" s="53" t="s">
        <v>431</v>
      </c>
      <c r="L34" s="54">
        <v>2690312585161850</v>
      </c>
      <c r="M34" s="53" t="s">
        <v>432</v>
      </c>
      <c r="P34" t="s">
        <v>245</v>
      </c>
      <c r="Q34" t="s">
        <v>155</v>
      </c>
      <c r="R34" t="s">
        <v>247</v>
      </c>
      <c r="S34" t="s">
        <v>820</v>
      </c>
      <c r="T34" s="53" t="s">
        <v>827</v>
      </c>
      <c r="U34" s="53" t="s">
        <v>430</v>
      </c>
      <c r="V34">
        <v>8861</v>
      </c>
      <c r="W34" t="s">
        <v>251</v>
      </c>
      <c r="X34" t="s">
        <v>861</v>
      </c>
      <c r="Y34" s="53" t="s">
        <v>432</v>
      </c>
      <c r="Z34" s="53"/>
      <c r="AA34" t="s">
        <v>245</v>
      </c>
      <c r="AB34" t="s">
        <v>863</v>
      </c>
      <c r="AC34" t="s">
        <v>247</v>
      </c>
      <c r="AD34" t="s">
        <v>820</v>
      </c>
      <c r="AE34" s="53" t="s">
        <v>827</v>
      </c>
      <c r="AF34" t="s">
        <v>432</v>
      </c>
    </row>
    <row r="35" spans="1:32" x14ac:dyDescent="0.25">
      <c r="A35" t="s">
        <v>245</v>
      </c>
      <c r="B35" t="s">
        <v>816</v>
      </c>
      <c r="C35" t="s">
        <v>250</v>
      </c>
      <c r="D35">
        <v>8582</v>
      </c>
      <c r="E35" s="53" t="s">
        <v>251</v>
      </c>
      <c r="F35" s="56">
        <v>1436884012978310</v>
      </c>
      <c r="G35" s="53" t="s">
        <v>431</v>
      </c>
      <c r="H35" s="57">
        <v>41931</v>
      </c>
      <c r="I35" s="53" t="s">
        <v>431</v>
      </c>
      <c r="J35" s="57">
        <f t="shared" si="3"/>
        <v>42111</v>
      </c>
      <c r="K35" s="53" t="s">
        <v>431</v>
      </c>
      <c r="L35" s="54">
        <v>2645292214304910</v>
      </c>
      <c r="M35" s="53" t="s">
        <v>432</v>
      </c>
      <c r="P35" t="s">
        <v>245</v>
      </c>
      <c r="Q35" t="s">
        <v>155</v>
      </c>
      <c r="R35" t="s">
        <v>247</v>
      </c>
      <c r="S35" t="s">
        <v>821</v>
      </c>
      <c r="T35" s="53" t="s">
        <v>840</v>
      </c>
      <c r="U35" s="53" t="s">
        <v>430</v>
      </c>
      <c r="V35">
        <v>8852</v>
      </c>
      <c r="W35" t="s">
        <v>251</v>
      </c>
      <c r="X35" t="s">
        <v>862</v>
      </c>
      <c r="Y35" s="53" t="s">
        <v>432</v>
      </c>
      <c r="Z35" s="53"/>
      <c r="AA35" t="s">
        <v>245</v>
      </c>
      <c r="AB35" t="s">
        <v>863</v>
      </c>
      <c r="AC35" t="s">
        <v>247</v>
      </c>
      <c r="AD35" t="s">
        <v>821</v>
      </c>
      <c r="AE35" s="53" t="s">
        <v>840</v>
      </c>
      <c r="AF35" t="s">
        <v>432</v>
      </c>
    </row>
    <row r="36" spans="1:32" x14ac:dyDescent="0.25">
      <c r="A36" t="s">
        <v>245</v>
      </c>
      <c r="B36" t="s">
        <v>816</v>
      </c>
      <c r="C36" t="s">
        <v>250</v>
      </c>
      <c r="D36">
        <v>8573</v>
      </c>
      <c r="E36" s="53" t="s">
        <v>251</v>
      </c>
      <c r="F36" s="56">
        <v>1436887723262490</v>
      </c>
      <c r="G36" s="53" t="s">
        <v>431</v>
      </c>
      <c r="H36" s="57">
        <v>41915</v>
      </c>
      <c r="I36" s="53" t="s">
        <v>431</v>
      </c>
      <c r="J36" s="57">
        <f t="shared" ref="J36:J37" si="8">H36+(30*3)</f>
        <v>42005</v>
      </c>
      <c r="K36" s="53" t="s">
        <v>431</v>
      </c>
      <c r="L36" s="54">
        <v>2600271843447980</v>
      </c>
      <c r="M36" s="53" t="s">
        <v>432</v>
      </c>
      <c r="P36" t="s">
        <v>245</v>
      </c>
      <c r="Q36" t="s">
        <v>155</v>
      </c>
      <c r="R36" t="s">
        <v>247</v>
      </c>
      <c r="S36" t="s">
        <v>803</v>
      </c>
      <c r="T36" s="53" t="s">
        <v>841</v>
      </c>
      <c r="U36" s="53" t="s">
        <v>430</v>
      </c>
      <c r="V36">
        <v>8843</v>
      </c>
      <c r="W36" t="s">
        <v>251</v>
      </c>
      <c r="X36" t="s">
        <v>856</v>
      </c>
      <c r="Y36" s="53" t="s">
        <v>432</v>
      </c>
      <c r="Z36" s="53"/>
      <c r="AA36" t="s">
        <v>245</v>
      </c>
      <c r="AB36" t="s">
        <v>863</v>
      </c>
      <c r="AC36" t="s">
        <v>247</v>
      </c>
      <c r="AD36" t="s">
        <v>803</v>
      </c>
      <c r="AE36" s="53" t="s">
        <v>841</v>
      </c>
      <c r="AF36" t="s">
        <v>432</v>
      </c>
    </row>
    <row r="37" spans="1:32" x14ac:dyDescent="0.25">
      <c r="A37" t="s">
        <v>245</v>
      </c>
      <c r="B37" t="s">
        <v>816</v>
      </c>
      <c r="C37" t="s">
        <v>250</v>
      </c>
      <c r="D37">
        <v>8564</v>
      </c>
      <c r="E37" s="53" t="s">
        <v>251</v>
      </c>
      <c r="F37" s="56">
        <v>1436891433546670</v>
      </c>
      <c r="G37" s="53" t="s">
        <v>431</v>
      </c>
      <c r="H37" s="57">
        <v>41899</v>
      </c>
      <c r="I37" s="53" t="s">
        <v>431</v>
      </c>
      <c r="J37" s="57">
        <f t="shared" si="8"/>
        <v>41989</v>
      </c>
      <c r="K37" s="53" t="s">
        <v>431</v>
      </c>
      <c r="L37" s="54">
        <v>2555251472591040</v>
      </c>
      <c r="M37" s="53" t="s">
        <v>432</v>
      </c>
      <c r="P37" t="s">
        <v>245</v>
      </c>
      <c r="Q37" t="s">
        <v>155</v>
      </c>
      <c r="R37" t="s">
        <v>247</v>
      </c>
      <c r="S37" t="s">
        <v>804</v>
      </c>
      <c r="T37" s="53" t="s">
        <v>828</v>
      </c>
      <c r="U37" s="53" t="s">
        <v>430</v>
      </c>
      <c r="V37">
        <v>8834</v>
      </c>
      <c r="W37" t="s">
        <v>251</v>
      </c>
      <c r="X37" t="s">
        <v>857</v>
      </c>
      <c r="Y37" s="53" t="s">
        <v>432</v>
      </c>
      <c r="Z37" s="53"/>
      <c r="AA37" t="s">
        <v>245</v>
      </c>
      <c r="AB37" t="s">
        <v>863</v>
      </c>
      <c r="AC37" t="s">
        <v>247</v>
      </c>
      <c r="AD37" t="s">
        <v>804</v>
      </c>
      <c r="AE37" s="53" t="s">
        <v>828</v>
      </c>
      <c r="AF37" t="s">
        <v>432</v>
      </c>
    </row>
    <row r="38" spans="1:32" x14ac:dyDescent="0.25">
      <c r="A38" t="s">
        <v>245</v>
      </c>
      <c r="B38" t="s">
        <v>816</v>
      </c>
      <c r="C38" t="s">
        <v>250</v>
      </c>
      <c r="D38">
        <v>8555</v>
      </c>
      <c r="E38" s="53" t="s">
        <v>251</v>
      </c>
      <c r="F38" s="56">
        <v>1436895143830850</v>
      </c>
      <c r="G38" s="53" t="s">
        <v>431</v>
      </c>
      <c r="H38" s="57">
        <v>41883</v>
      </c>
      <c r="I38" s="53" t="s">
        <v>431</v>
      </c>
      <c r="J38" s="57">
        <f t="shared" si="3"/>
        <v>42063</v>
      </c>
      <c r="K38" s="53" t="s">
        <v>431</v>
      </c>
      <c r="L38" s="54">
        <v>2510231101734100</v>
      </c>
      <c r="M38" s="53" t="s">
        <v>432</v>
      </c>
      <c r="P38" t="s">
        <v>245</v>
      </c>
      <c r="Q38" t="s">
        <v>155</v>
      </c>
      <c r="R38" t="s">
        <v>247</v>
      </c>
      <c r="S38" t="s">
        <v>805</v>
      </c>
      <c r="T38" s="53" t="s">
        <v>829</v>
      </c>
      <c r="U38" s="53" t="s">
        <v>430</v>
      </c>
      <c r="V38">
        <v>8825</v>
      </c>
      <c r="W38" t="s">
        <v>251</v>
      </c>
      <c r="X38" t="s">
        <v>858</v>
      </c>
      <c r="Y38" s="53" t="s">
        <v>432</v>
      </c>
      <c r="Z38" s="53"/>
      <c r="AA38" t="s">
        <v>245</v>
      </c>
      <c r="AB38" t="s">
        <v>863</v>
      </c>
      <c r="AC38" t="s">
        <v>247</v>
      </c>
      <c r="AD38" t="s">
        <v>805</v>
      </c>
      <c r="AE38" s="53" t="s">
        <v>829</v>
      </c>
      <c r="AF38" t="s">
        <v>432</v>
      </c>
    </row>
    <row r="39" spans="1:32" x14ac:dyDescent="0.25">
      <c r="A39" t="s">
        <v>245</v>
      </c>
      <c r="B39" t="s">
        <v>816</v>
      </c>
      <c r="C39" t="s">
        <v>250</v>
      </c>
      <c r="D39">
        <v>8546</v>
      </c>
      <c r="E39" s="53" t="s">
        <v>251</v>
      </c>
      <c r="F39" s="56">
        <v>1436898854115030</v>
      </c>
      <c r="G39" s="53" t="s">
        <v>431</v>
      </c>
      <c r="H39" s="57">
        <v>41867</v>
      </c>
      <c r="I39" s="53" t="s">
        <v>431</v>
      </c>
      <c r="J39" s="57">
        <f t="shared" si="3"/>
        <v>42047</v>
      </c>
      <c r="K39" s="53" t="s">
        <v>431</v>
      </c>
      <c r="L39" s="54">
        <v>2465210730877170</v>
      </c>
      <c r="M39" s="53" t="s">
        <v>432</v>
      </c>
      <c r="P39" t="s">
        <v>245</v>
      </c>
      <c r="Q39" t="s">
        <v>155</v>
      </c>
      <c r="R39" t="s">
        <v>247</v>
      </c>
      <c r="S39" t="s">
        <v>806</v>
      </c>
      <c r="T39" s="53" t="s">
        <v>842</v>
      </c>
      <c r="U39" s="53" t="s">
        <v>430</v>
      </c>
      <c r="V39">
        <v>8816</v>
      </c>
      <c r="W39" t="s">
        <v>251</v>
      </c>
      <c r="X39" t="s">
        <v>859</v>
      </c>
      <c r="Y39" s="53" t="s">
        <v>432</v>
      </c>
      <c r="Z39" s="53"/>
      <c r="AA39" t="s">
        <v>245</v>
      </c>
      <c r="AB39" t="s">
        <v>863</v>
      </c>
      <c r="AC39" t="s">
        <v>247</v>
      </c>
      <c r="AD39" t="s">
        <v>806</v>
      </c>
      <c r="AE39" s="53" t="s">
        <v>842</v>
      </c>
      <c r="AF39" t="s">
        <v>432</v>
      </c>
    </row>
    <row r="40" spans="1:32" x14ac:dyDescent="0.25">
      <c r="A40" t="s">
        <v>245</v>
      </c>
      <c r="B40" t="s">
        <v>816</v>
      </c>
      <c r="C40" t="s">
        <v>250</v>
      </c>
      <c r="D40">
        <v>8537</v>
      </c>
      <c r="E40" s="53" t="s">
        <v>251</v>
      </c>
      <c r="F40" s="56">
        <v>1436902564399210</v>
      </c>
      <c r="G40" s="53" t="s">
        <v>431</v>
      </c>
      <c r="H40" s="57">
        <v>41851</v>
      </c>
      <c r="I40" s="53" t="s">
        <v>431</v>
      </c>
      <c r="J40" s="57">
        <f t="shared" ref="J40" si="9">H40+(30*2)</f>
        <v>41911</v>
      </c>
      <c r="K40" s="53" t="s">
        <v>431</v>
      </c>
      <c r="L40" s="54">
        <v>2420190360020230</v>
      </c>
      <c r="M40" s="53" t="s">
        <v>432</v>
      </c>
      <c r="P40" t="s">
        <v>245</v>
      </c>
      <c r="Q40" t="s">
        <v>155</v>
      </c>
      <c r="R40" t="s">
        <v>247</v>
      </c>
      <c r="S40" t="s">
        <v>807</v>
      </c>
      <c r="T40" s="53" t="s">
        <v>843</v>
      </c>
      <c r="U40" s="53" t="s">
        <v>430</v>
      </c>
      <c r="V40">
        <v>8807</v>
      </c>
      <c r="W40" t="s">
        <v>251</v>
      </c>
      <c r="X40" t="s">
        <v>860</v>
      </c>
      <c r="Y40" s="53" t="s">
        <v>432</v>
      </c>
      <c r="Z40" s="53"/>
      <c r="AA40" t="s">
        <v>245</v>
      </c>
      <c r="AB40" t="s">
        <v>863</v>
      </c>
      <c r="AC40" t="s">
        <v>247</v>
      </c>
      <c r="AD40" t="s">
        <v>807</v>
      </c>
      <c r="AE40" s="53" t="s">
        <v>843</v>
      </c>
      <c r="AF40" t="s">
        <v>432</v>
      </c>
    </row>
    <row r="41" spans="1:32" x14ac:dyDescent="0.25">
      <c r="A41" t="s">
        <v>245</v>
      </c>
      <c r="B41" t="s">
        <v>816</v>
      </c>
      <c r="C41" t="s">
        <v>250</v>
      </c>
      <c r="D41">
        <v>8528</v>
      </c>
      <c r="E41" s="53" t="s">
        <v>251</v>
      </c>
      <c r="F41" s="56">
        <v>3620070647560700</v>
      </c>
      <c r="G41" s="53" t="s">
        <v>431</v>
      </c>
      <c r="H41" s="57">
        <v>41835</v>
      </c>
      <c r="I41" s="53" t="s">
        <v>431</v>
      </c>
      <c r="J41" s="57">
        <f t="shared" ref="J41" si="10">H41+(30*6)</f>
        <v>42015</v>
      </c>
      <c r="K41" s="53" t="s">
        <v>431</v>
      </c>
      <c r="L41" s="54">
        <v>2375169989163290</v>
      </c>
      <c r="M41" s="53" t="s">
        <v>432</v>
      </c>
      <c r="P41" t="s">
        <v>245</v>
      </c>
      <c r="Q41" t="s">
        <v>155</v>
      </c>
      <c r="R41" t="s">
        <v>247</v>
      </c>
      <c r="S41" t="s">
        <v>808</v>
      </c>
      <c r="T41" s="53" t="s">
        <v>830</v>
      </c>
      <c r="U41" s="53" t="s">
        <v>430</v>
      </c>
      <c r="V41">
        <v>8798</v>
      </c>
      <c r="W41" t="s">
        <v>251</v>
      </c>
      <c r="X41" t="s">
        <v>861</v>
      </c>
      <c r="Y41" s="53" t="s">
        <v>432</v>
      </c>
      <c r="Z41" s="53"/>
      <c r="AA41" t="s">
        <v>245</v>
      </c>
      <c r="AB41" t="s">
        <v>863</v>
      </c>
      <c r="AC41" t="s">
        <v>247</v>
      </c>
      <c r="AD41" t="s">
        <v>808</v>
      </c>
      <c r="AE41" s="53" t="s">
        <v>830</v>
      </c>
      <c r="AF41" t="s">
        <v>432</v>
      </c>
    </row>
    <row r="42" spans="1:32" x14ac:dyDescent="0.25">
      <c r="A42" t="s">
        <v>245</v>
      </c>
      <c r="B42" t="s">
        <v>816</v>
      </c>
      <c r="C42" t="s">
        <v>250</v>
      </c>
      <c r="D42">
        <v>8519</v>
      </c>
      <c r="E42" s="53" t="s">
        <v>251</v>
      </c>
      <c r="F42" s="56">
        <v>1436794966157990</v>
      </c>
      <c r="G42" s="53" t="s">
        <v>431</v>
      </c>
      <c r="H42" s="57">
        <v>41819</v>
      </c>
      <c r="I42" s="53" t="s">
        <v>431</v>
      </c>
      <c r="J42" s="57">
        <f t="shared" ref="J42" si="11">H42+(30*12)</f>
        <v>42179</v>
      </c>
      <c r="K42" s="53" t="s">
        <v>431</v>
      </c>
      <c r="L42" s="54">
        <v>2330149618306360</v>
      </c>
      <c r="M42" s="53" t="s">
        <v>432</v>
      </c>
      <c r="P42" t="s">
        <v>245</v>
      </c>
      <c r="Q42" t="s">
        <v>155</v>
      </c>
      <c r="R42" t="s">
        <v>247</v>
      </c>
      <c r="S42" t="s">
        <v>809</v>
      </c>
      <c r="T42" s="53" t="s">
        <v>831</v>
      </c>
      <c r="U42" s="53" t="s">
        <v>430</v>
      </c>
      <c r="V42">
        <v>8789</v>
      </c>
      <c r="W42" t="s">
        <v>251</v>
      </c>
      <c r="X42" t="s">
        <v>862</v>
      </c>
      <c r="Y42" s="53" t="s">
        <v>432</v>
      </c>
      <c r="Z42" s="53"/>
      <c r="AA42" t="s">
        <v>245</v>
      </c>
      <c r="AB42" t="s">
        <v>863</v>
      </c>
      <c r="AC42" t="s">
        <v>247</v>
      </c>
      <c r="AD42" t="s">
        <v>809</v>
      </c>
      <c r="AE42" s="53" t="s">
        <v>831</v>
      </c>
      <c r="AF42" t="s">
        <v>432</v>
      </c>
    </row>
    <row r="43" spans="1:32" x14ac:dyDescent="0.25">
      <c r="A43" t="s">
        <v>245</v>
      </c>
      <c r="B43" t="s">
        <v>816</v>
      </c>
      <c r="C43" t="s">
        <v>250</v>
      </c>
      <c r="D43">
        <v>8510</v>
      </c>
      <c r="E43" s="53" t="s">
        <v>251</v>
      </c>
      <c r="F43" s="56">
        <v>1436798676442170</v>
      </c>
      <c r="G43" s="53" t="s">
        <v>431</v>
      </c>
      <c r="H43" s="57">
        <v>41803</v>
      </c>
      <c r="I43" s="53" t="s">
        <v>431</v>
      </c>
      <c r="J43" s="57">
        <f t="shared" si="3"/>
        <v>41983</v>
      </c>
      <c r="K43" s="53" t="s">
        <v>431</v>
      </c>
      <c r="L43" s="54">
        <v>2285129247449420</v>
      </c>
      <c r="M43" s="53" t="s">
        <v>432</v>
      </c>
      <c r="P43" t="s">
        <v>245</v>
      </c>
      <c r="Q43" t="s">
        <v>155</v>
      </c>
      <c r="R43" t="s">
        <v>247</v>
      </c>
      <c r="S43" t="s">
        <v>796</v>
      </c>
      <c r="T43" s="53" t="s">
        <v>826</v>
      </c>
      <c r="U43" s="53" t="s">
        <v>430</v>
      </c>
      <c r="V43">
        <v>8780</v>
      </c>
      <c r="W43" t="s">
        <v>251</v>
      </c>
      <c r="X43" t="s">
        <v>856</v>
      </c>
      <c r="Y43" s="53" t="s">
        <v>432</v>
      </c>
      <c r="Z43" s="53"/>
      <c r="AA43" t="s">
        <v>245</v>
      </c>
      <c r="AB43" t="s">
        <v>863</v>
      </c>
      <c r="AC43" t="s">
        <v>247</v>
      </c>
      <c r="AD43" t="s">
        <v>796</v>
      </c>
      <c r="AE43" s="53" t="s">
        <v>826</v>
      </c>
      <c r="AF43" t="s">
        <v>432</v>
      </c>
    </row>
    <row r="44" spans="1:32" x14ac:dyDescent="0.25">
      <c r="A44" t="s">
        <v>245</v>
      </c>
      <c r="B44" t="s">
        <v>816</v>
      </c>
      <c r="C44" t="s">
        <v>250</v>
      </c>
      <c r="D44">
        <v>8501</v>
      </c>
      <c r="E44" s="53" t="s">
        <v>251</v>
      </c>
      <c r="F44" s="56">
        <v>1436802386726350</v>
      </c>
      <c r="G44" s="53" t="s">
        <v>431</v>
      </c>
      <c r="H44" s="57">
        <v>41787</v>
      </c>
      <c r="I44" s="53" t="s">
        <v>431</v>
      </c>
      <c r="J44" s="57">
        <f t="shared" ref="J44" si="12">H44+(30*8)</f>
        <v>42027</v>
      </c>
      <c r="K44" s="53" t="s">
        <v>431</v>
      </c>
      <c r="L44" s="54">
        <v>2240108876592490</v>
      </c>
      <c r="M44" s="53" t="s">
        <v>432</v>
      </c>
      <c r="P44" t="s">
        <v>245</v>
      </c>
      <c r="Q44" t="s">
        <v>155</v>
      </c>
      <c r="R44" t="s">
        <v>247</v>
      </c>
      <c r="S44" t="s">
        <v>797</v>
      </c>
      <c r="T44" s="53" t="s">
        <v>827</v>
      </c>
      <c r="U44" s="53" t="s">
        <v>430</v>
      </c>
      <c r="V44">
        <v>8771</v>
      </c>
      <c r="W44" t="s">
        <v>251</v>
      </c>
      <c r="X44" t="s">
        <v>857</v>
      </c>
      <c r="Y44" s="53" t="s">
        <v>432</v>
      </c>
      <c r="Z44" s="53"/>
      <c r="AA44" t="s">
        <v>245</v>
      </c>
      <c r="AB44" t="s">
        <v>863</v>
      </c>
      <c r="AC44" t="s">
        <v>247</v>
      </c>
      <c r="AD44" t="s">
        <v>797</v>
      </c>
      <c r="AE44" s="53" t="s">
        <v>827</v>
      </c>
      <c r="AF44" t="s">
        <v>432</v>
      </c>
    </row>
    <row r="45" spans="1:32" x14ac:dyDescent="0.25">
      <c r="A45" t="s">
        <v>245</v>
      </c>
      <c r="B45" t="s">
        <v>816</v>
      </c>
      <c r="C45" t="s">
        <v>250</v>
      </c>
      <c r="D45">
        <v>8492</v>
      </c>
      <c r="E45" s="53" t="s">
        <v>251</v>
      </c>
      <c r="F45" s="56">
        <v>1436806097010530</v>
      </c>
      <c r="G45" s="53" t="s">
        <v>431</v>
      </c>
      <c r="H45" s="57">
        <v>41771</v>
      </c>
      <c r="I45" s="53" t="s">
        <v>431</v>
      </c>
      <c r="J45" s="57">
        <f t="shared" si="3"/>
        <v>41951</v>
      </c>
      <c r="K45" s="53" t="s">
        <v>431</v>
      </c>
      <c r="L45" s="54">
        <v>2195088505735550</v>
      </c>
      <c r="M45" s="53" t="s">
        <v>432</v>
      </c>
      <c r="P45" t="s">
        <v>245</v>
      </c>
      <c r="Q45" t="s">
        <v>155</v>
      </c>
      <c r="R45" t="s">
        <v>247</v>
      </c>
      <c r="S45" t="s">
        <v>817</v>
      </c>
      <c r="T45" s="53" t="s">
        <v>840</v>
      </c>
      <c r="U45" s="53" t="s">
        <v>430</v>
      </c>
      <c r="V45">
        <v>8492</v>
      </c>
      <c r="W45" t="s">
        <v>251</v>
      </c>
      <c r="X45" t="s">
        <v>858</v>
      </c>
      <c r="Y45" s="53" t="s">
        <v>432</v>
      </c>
      <c r="Z45" s="53"/>
      <c r="AA45" t="s">
        <v>245</v>
      </c>
      <c r="AB45" t="s">
        <v>863</v>
      </c>
      <c r="AC45" t="s">
        <v>247</v>
      </c>
      <c r="AD45" t="s">
        <v>817</v>
      </c>
      <c r="AE45" s="53" t="s">
        <v>840</v>
      </c>
      <c r="AF45" t="s">
        <v>432</v>
      </c>
    </row>
    <row r="46" spans="1:32" x14ac:dyDescent="0.25">
      <c r="A46" t="s">
        <v>245</v>
      </c>
      <c r="B46" t="s">
        <v>816</v>
      </c>
      <c r="C46" t="s">
        <v>250</v>
      </c>
      <c r="D46">
        <v>8483</v>
      </c>
      <c r="E46" s="53" t="s">
        <v>251</v>
      </c>
      <c r="F46" s="56">
        <v>1436809807294710</v>
      </c>
      <c r="G46" s="53" t="s">
        <v>431</v>
      </c>
      <c r="H46" s="57">
        <v>41755</v>
      </c>
      <c r="I46" s="53" t="s">
        <v>431</v>
      </c>
      <c r="J46" s="57">
        <f t="shared" si="3"/>
        <v>41935</v>
      </c>
      <c r="K46" s="53" t="s">
        <v>431</v>
      </c>
      <c r="L46" s="54">
        <v>2150068134878610</v>
      </c>
      <c r="M46" s="53" t="s">
        <v>432</v>
      </c>
      <c r="P46" t="s">
        <v>245</v>
      </c>
      <c r="Q46" t="s">
        <v>155</v>
      </c>
      <c r="R46" t="s">
        <v>247</v>
      </c>
      <c r="S46" t="s">
        <v>818</v>
      </c>
      <c r="T46" s="53" t="s">
        <v>841</v>
      </c>
      <c r="U46" s="53" t="s">
        <v>430</v>
      </c>
      <c r="V46">
        <v>8888</v>
      </c>
      <c r="W46" t="s">
        <v>251</v>
      </c>
      <c r="X46" t="s">
        <v>859</v>
      </c>
      <c r="Y46" s="53" t="s">
        <v>432</v>
      </c>
      <c r="Z46" s="53"/>
      <c r="AA46" t="s">
        <v>245</v>
      </c>
      <c r="AB46" t="s">
        <v>863</v>
      </c>
      <c r="AC46" t="s">
        <v>247</v>
      </c>
      <c r="AD46" t="s">
        <v>818</v>
      </c>
      <c r="AE46" s="53" t="s">
        <v>841</v>
      </c>
      <c r="AF46" t="s">
        <v>432</v>
      </c>
    </row>
    <row r="47" spans="1:32" x14ac:dyDescent="0.25">
      <c r="A47" t="s">
        <v>245</v>
      </c>
      <c r="B47" t="s">
        <v>816</v>
      </c>
      <c r="C47" t="s">
        <v>250</v>
      </c>
      <c r="D47">
        <v>8474</v>
      </c>
      <c r="E47" s="53" t="s">
        <v>251</v>
      </c>
      <c r="F47" s="56">
        <v>1436813517578890</v>
      </c>
      <c r="G47" s="53" t="s">
        <v>431</v>
      </c>
      <c r="H47" s="57">
        <v>41739</v>
      </c>
      <c r="I47" s="53" t="s">
        <v>431</v>
      </c>
      <c r="J47" s="57">
        <f t="shared" ref="J47:J48" si="13">H47+(30*1)</f>
        <v>41769</v>
      </c>
      <c r="K47" s="53" t="s">
        <v>431</v>
      </c>
      <c r="L47" s="54">
        <v>2105047764021680</v>
      </c>
      <c r="M47" s="53" t="s">
        <v>432</v>
      </c>
      <c r="P47" t="s">
        <v>245</v>
      </c>
      <c r="Q47" t="s">
        <v>155</v>
      </c>
      <c r="R47" t="s">
        <v>247</v>
      </c>
      <c r="S47" t="s">
        <v>819</v>
      </c>
      <c r="T47" s="53" t="s">
        <v>828</v>
      </c>
      <c r="U47" s="53" t="s">
        <v>430</v>
      </c>
      <c r="V47">
        <v>8879</v>
      </c>
      <c r="W47" t="s">
        <v>251</v>
      </c>
      <c r="X47" t="s">
        <v>860</v>
      </c>
      <c r="Y47" s="53" t="s">
        <v>432</v>
      </c>
      <c r="Z47" s="53"/>
      <c r="AA47" t="s">
        <v>245</v>
      </c>
      <c r="AB47" t="s">
        <v>863</v>
      </c>
      <c r="AC47" t="s">
        <v>247</v>
      </c>
      <c r="AD47" t="s">
        <v>819</v>
      </c>
      <c r="AE47" s="53" t="s">
        <v>828</v>
      </c>
      <c r="AF47" t="s">
        <v>432</v>
      </c>
    </row>
    <row r="48" spans="1:32" x14ac:dyDescent="0.25">
      <c r="A48" t="s">
        <v>245</v>
      </c>
      <c r="B48" t="s">
        <v>816</v>
      </c>
      <c r="C48" t="s">
        <v>250</v>
      </c>
      <c r="D48">
        <v>8465</v>
      </c>
      <c r="E48" s="53" t="s">
        <v>251</v>
      </c>
      <c r="F48" s="56">
        <v>1436817227863070</v>
      </c>
      <c r="G48" s="53" t="s">
        <v>431</v>
      </c>
      <c r="H48" s="57">
        <v>41723</v>
      </c>
      <c r="I48" s="53" t="s">
        <v>431</v>
      </c>
      <c r="J48" s="57">
        <f t="shared" si="13"/>
        <v>41753</v>
      </c>
      <c r="K48" s="53" t="s">
        <v>431</v>
      </c>
      <c r="L48" s="54">
        <v>2060027393164740</v>
      </c>
      <c r="M48" s="53" t="s">
        <v>432</v>
      </c>
      <c r="P48" t="s">
        <v>245</v>
      </c>
      <c r="Q48" t="s">
        <v>155</v>
      </c>
      <c r="R48" t="s">
        <v>247</v>
      </c>
      <c r="S48" t="s">
        <v>820</v>
      </c>
      <c r="T48" s="53" t="s">
        <v>829</v>
      </c>
      <c r="U48" s="53" t="s">
        <v>430</v>
      </c>
      <c r="V48">
        <v>8870</v>
      </c>
      <c r="W48" t="s">
        <v>251</v>
      </c>
      <c r="X48" t="s">
        <v>861</v>
      </c>
      <c r="Y48" s="53" t="s">
        <v>432</v>
      </c>
      <c r="Z48" s="53"/>
      <c r="AA48" t="s">
        <v>245</v>
      </c>
      <c r="AB48" t="s">
        <v>863</v>
      </c>
      <c r="AC48" t="s">
        <v>247</v>
      </c>
      <c r="AD48" t="s">
        <v>820</v>
      </c>
      <c r="AE48" s="53" t="s">
        <v>829</v>
      </c>
      <c r="AF48" t="s">
        <v>432</v>
      </c>
    </row>
    <row r="49" spans="1:32" x14ac:dyDescent="0.25">
      <c r="A49" t="s">
        <v>245</v>
      </c>
      <c r="B49" t="s">
        <v>816</v>
      </c>
      <c r="C49" t="s">
        <v>250</v>
      </c>
      <c r="D49">
        <v>8456</v>
      </c>
      <c r="E49" s="53" t="s">
        <v>251</v>
      </c>
      <c r="F49" s="56">
        <v>2324129630608890</v>
      </c>
      <c r="G49" s="53" t="s">
        <v>431</v>
      </c>
      <c r="H49" s="57">
        <v>41707</v>
      </c>
      <c r="I49" s="53" t="s">
        <v>431</v>
      </c>
      <c r="J49" s="57">
        <f t="shared" si="3"/>
        <v>41887</v>
      </c>
      <c r="K49" s="53" t="s">
        <v>431</v>
      </c>
      <c r="L49" s="54">
        <v>3095495922874270</v>
      </c>
      <c r="M49" s="53" t="s">
        <v>432</v>
      </c>
      <c r="P49" t="s">
        <v>245</v>
      </c>
      <c r="Q49" t="s">
        <v>155</v>
      </c>
      <c r="R49" t="s">
        <v>247</v>
      </c>
      <c r="S49" t="s">
        <v>821</v>
      </c>
      <c r="T49" s="53" t="s">
        <v>842</v>
      </c>
      <c r="U49" s="53" t="s">
        <v>430</v>
      </c>
      <c r="V49">
        <v>8861</v>
      </c>
      <c r="W49" t="s">
        <v>251</v>
      </c>
      <c r="X49" t="s">
        <v>862</v>
      </c>
      <c r="Y49" s="53" t="s">
        <v>432</v>
      </c>
      <c r="Z49" s="53"/>
      <c r="AA49" t="s">
        <v>245</v>
      </c>
      <c r="AB49" t="s">
        <v>863</v>
      </c>
      <c r="AC49" t="s">
        <v>247</v>
      </c>
      <c r="AD49" t="s">
        <v>821</v>
      </c>
      <c r="AE49" s="53" t="s">
        <v>842</v>
      </c>
      <c r="AF49" t="s">
        <v>432</v>
      </c>
    </row>
    <row r="50" spans="1:32" x14ac:dyDescent="0.25">
      <c r="A50" t="s">
        <v>245</v>
      </c>
      <c r="B50" t="s">
        <v>816</v>
      </c>
      <c r="C50" t="s">
        <v>250</v>
      </c>
      <c r="D50">
        <v>8447</v>
      </c>
      <c r="E50" s="53" t="s">
        <v>251</v>
      </c>
      <c r="F50" s="56">
        <v>2324129623218110</v>
      </c>
      <c r="G50" s="53" t="s">
        <v>431</v>
      </c>
      <c r="H50" s="57">
        <v>41691</v>
      </c>
      <c r="I50" s="53" t="s">
        <v>431</v>
      </c>
      <c r="J50" s="57">
        <f t="shared" si="3"/>
        <v>41871</v>
      </c>
      <c r="K50" s="53" t="s">
        <v>431</v>
      </c>
      <c r="L50" s="54">
        <v>3050475552017330</v>
      </c>
      <c r="M50" s="53" t="s">
        <v>432</v>
      </c>
      <c r="P50" t="s">
        <v>245</v>
      </c>
      <c r="Q50" t="s">
        <v>155</v>
      </c>
      <c r="R50" t="s">
        <v>247</v>
      </c>
      <c r="S50" t="s">
        <v>803</v>
      </c>
      <c r="T50" s="53" t="s">
        <v>843</v>
      </c>
      <c r="U50" s="53" t="s">
        <v>430</v>
      </c>
      <c r="V50">
        <v>8852</v>
      </c>
      <c r="W50" t="s">
        <v>251</v>
      </c>
      <c r="X50" t="s">
        <v>856</v>
      </c>
      <c r="Y50" s="53" t="s">
        <v>432</v>
      </c>
      <c r="Z50" s="53"/>
      <c r="AA50" t="s">
        <v>245</v>
      </c>
      <c r="AB50" t="s">
        <v>863</v>
      </c>
      <c r="AC50" t="s">
        <v>247</v>
      </c>
      <c r="AD50" t="s">
        <v>803</v>
      </c>
      <c r="AE50" s="53" t="s">
        <v>843</v>
      </c>
      <c r="AF50" t="s">
        <v>432</v>
      </c>
    </row>
    <row r="51" spans="1:32" x14ac:dyDescent="0.25">
      <c r="A51" t="s">
        <v>245</v>
      </c>
      <c r="B51" t="s">
        <v>816</v>
      </c>
      <c r="C51" t="s">
        <v>250</v>
      </c>
      <c r="D51">
        <v>8438</v>
      </c>
      <c r="E51" s="53" t="s">
        <v>251</v>
      </c>
      <c r="F51" s="56">
        <v>2324129615827330</v>
      </c>
      <c r="G51" s="53" t="s">
        <v>431</v>
      </c>
      <c r="H51" s="57">
        <v>41675</v>
      </c>
      <c r="I51" s="53" t="s">
        <v>431</v>
      </c>
      <c r="J51" s="57">
        <f t="shared" ref="J51" si="14">H51+(30*1)</f>
        <v>41705</v>
      </c>
      <c r="K51" s="53" t="s">
        <v>431</v>
      </c>
      <c r="L51" s="54">
        <v>3005455181160400</v>
      </c>
      <c r="M51" s="53" t="s">
        <v>432</v>
      </c>
      <c r="P51" t="s">
        <v>245</v>
      </c>
      <c r="Q51" t="s">
        <v>155</v>
      </c>
      <c r="R51" t="s">
        <v>247</v>
      </c>
      <c r="S51" t="s">
        <v>804</v>
      </c>
      <c r="T51" s="53" t="s">
        <v>830</v>
      </c>
      <c r="U51" s="53" t="s">
        <v>430</v>
      </c>
      <c r="V51">
        <v>8843</v>
      </c>
      <c r="W51" t="s">
        <v>251</v>
      </c>
      <c r="X51" t="s">
        <v>857</v>
      </c>
      <c r="Y51" s="53" t="s">
        <v>432</v>
      </c>
      <c r="Z51" s="53"/>
      <c r="AA51" t="s">
        <v>245</v>
      </c>
      <c r="AB51" t="s">
        <v>863</v>
      </c>
      <c r="AC51" t="s">
        <v>247</v>
      </c>
      <c r="AD51" t="s">
        <v>804</v>
      </c>
      <c r="AE51" s="53" t="s">
        <v>830</v>
      </c>
      <c r="AF51" t="s">
        <v>432</v>
      </c>
    </row>
    <row r="52" spans="1:32" x14ac:dyDescent="0.25">
      <c r="A52" t="s">
        <v>245</v>
      </c>
      <c r="B52" t="s">
        <v>816</v>
      </c>
      <c r="C52" t="s">
        <v>250</v>
      </c>
      <c r="D52">
        <v>8429</v>
      </c>
      <c r="E52" s="53" t="s">
        <v>251</v>
      </c>
      <c r="F52" s="56">
        <v>2324129608436550</v>
      </c>
      <c r="G52" s="53" t="s">
        <v>431</v>
      </c>
      <c r="H52" s="57">
        <v>41659</v>
      </c>
      <c r="I52" s="53" t="s">
        <v>431</v>
      </c>
      <c r="J52" s="57">
        <f t="shared" si="3"/>
        <v>41839</v>
      </c>
      <c r="K52" s="53" t="s">
        <v>431</v>
      </c>
      <c r="L52" s="54">
        <v>2960434810303460</v>
      </c>
      <c r="M52" s="53" t="s">
        <v>432</v>
      </c>
      <c r="P52" t="s">
        <v>245</v>
      </c>
      <c r="Q52" t="s">
        <v>155</v>
      </c>
      <c r="R52" t="s">
        <v>247</v>
      </c>
      <c r="S52" t="s">
        <v>805</v>
      </c>
      <c r="T52" s="53" t="s">
        <v>831</v>
      </c>
      <c r="U52" s="53" t="s">
        <v>430</v>
      </c>
      <c r="V52">
        <v>8834</v>
      </c>
      <c r="W52" t="s">
        <v>251</v>
      </c>
      <c r="X52" t="s">
        <v>858</v>
      </c>
      <c r="Y52" s="53" t="s">
        <v>432</v>
      </c>
      <c r="Z52" s="53"/>
      <c r="AA52" t="s">
        <v>245</v>
      </c>
      <c r="AB52" t="s">
        <v>863</v>
      </c>
      <c r="AC52" t="s">
        <v>247</v>
      </c>
      <c r="AD52" t="s">
        <v>805</v>
      </c>
      <c r="AE52" s="53" t="s">
        <v>831</v>
      </c>
      <c r="AF52" t="s">
        <v>432</v>
      </c>
    </row>
    <row r="53" spans="1:32" x14ac:dyDescent="0.25">
      <c r="A53" t="s">
        <v>245</v>
      </c>
      <c r="B53" t="s">
        <v>816</v>
      </c>
      <c r="C53" t="s">
        <v>250</v>
      </c>
      <c r="D53">
        <v>8420</v>
      </c>
      <c r="E53" s="53" t="s">
        <v>251</v>
      </c>
      <c r="F53" s="56">
        <v>2324129601045770</v>
      </c>
      <c r="G53" s="53" t="s">
        <v>431</v>
      </c>
      <c r="H53" s="57">
        <v>41643</v>
      </c>
      <c r="I53" s="53" t="s">
        <v>431</v>
      </c>
      <c r="J53" s="57">
        <f t="shared" si="3"/>
        <v>41823</v>
      </c>
      <c r="K53" s="53" t="s">
        <v>431</v>
      </c>
      <c r="L53" s="54">
        <v>2915414439446530</v>
      </c>
      <c r="M53" s="53" t="s">
        <v>432</v>
      </c>
      <c r="P53" t="s">
        <v>245</v>
      </c>
      <c r="Q53" t="s">
        <v>155</v>
      </c>
      <c r="R53" t="s">
        <v>247</v>
      </c>
      <c r="S53" t="s">
        <v>806</v>
      </c>
      <c r="T53" s="53" t="s">
        <v>844</v>
      </c>
      <c r="U53" s="53" t="s">
        <v>430</v>
      </c>
      <c r="V53">
        <v>8825</v>
      </c>
      <c r="W53" t="s">
        <v>251</v>
      </c>
      <c r="X53" t="s">
        <v>859</v>
      </c>
      <c r="Y53" s="53" t="s">
        <v>432</v>
      </c>
      <c r="Z53" s="53"/>
      <c r="AA53" t="s">
        <v>245</v>
      </c>
      <c r="AB53" t="s">
        <v>863</v>
      </c>
      <c r="AC53" t="s">
        <v>247</v>
      </c>
      <c r="AD53" t="s">
        <v>806</v>
      </c>
      <c r="AE53" s="53" t="s">
        <v>844</v>
      </c>
      <c r="AF53" t="s">
        <v>432</v>
      </c>
    </row>
    <row r="54" spans="1:32" x14ac:dyDescent="0.25">
      <c r="A54" t="s">
        <v>245</v>
      </c>
      <c r="B54" t="s">
        <v>816</v>
      </c>
      <c r="C54" t="s">
        <v>250</v>
      </c>
      <c r="D54">
        <v>8411</v>
      </c>
      <c r="E54" s="53" t="s">
        <v>251</v>
      </c>
      <c r="F54" s="56">
        <v>2324129593654990</v>
      </c>
      <c r="G54" s="53" t="s">
        <v>431</v>
      </c>
      <c r="H54" s="57">
        <v>41627</v>
      </c>
      <c r="I54" s="53" t="s">
        <v>431</v>
      </c>
      <c r="J54" s="57">
        <f t="shared" ref="J54" si="15">H54+(30*3)</f>
        <v>41717</v>
      </c>
      <c r="K54" s="53" t="s">
        <v>431</v>
      </c>
      <c r="L54" s="54">
        <v>2870394068589590</v>
      </c>
      <c r="M54" s="53" t="s">
        <v>432</v>
      </c>
      <c r="P54" t="s">
        <v>245</v>
      </c>
      <c r="Q54" t="s">
        <v>155</v>
      </c>
      <c r="R54" t="s">
        <v>247</v>
      </c>
      <c r="S54" t="s">
        <v>807</v>
      </c>
      <c r="T54" s="53" t="s">
        <v>845</v>
      </c>
      <c r="U54" s="53" t="s">
        <v>430</v>
      </c>
      <c r="V54">
        <v>8816</v>
      </c>
      <c r="W54" t="s">
        <v>251</v>
      </c>
      <c r="X54" t="s">
        <v>860</v>
      </c>
      <c r="Y54" s="53" t="s">
        <v>432</v>
      </c>
      <c r="Z54" s="53"/>
      <c r="AA54" t="s">
        <v>245</v>
      </c>
      <c r="AB54" t="s">
        <v>863</v>
      </c>
      <c r="AC54" t="s">
        <v>247</v>
      </c>
      <c r="AD54" t="s">
        <v>807</v>
      </c>
      <c r="AE54" s="53" t="s">
        <v>845</v>
      </c>
      <c r="AF54" t="s">
        <v>432</v>
      </c>
    </row>
    <row r="55" spans="1:32" x14ac:dyDescent="0.25">
      <c r="A55" t="s">
        <v>245</v>
      </c>
      <c r="B55" t="s">
        <v>816</v>
      </c>
      <c r="C55" t="s">
        <v>250</v>
      </c>
      <c r="D55">
        <v>8402</v>
      </c>
      <c r="E55" s="53" t="s">
        <v>251</v>
      </c>
      <c r="F55" s="56">
        <v>2324129586264210</v>
      </c>
      <c r="G55" s="53" t="s">
        <v>431</v>
      </c>
      <c r="H55" s="57">
        <v>41611</v>
      </c>
      <c r="I55" s="53" t="s">
        <v>431</v>
      </c>
      <c r="J55" s="57">
        <f t="shared" si="3"/>
        <v>41791</v>
      </c>
      <c r="K55" s="53" t="s">
        <v>431</v>
      </c>
      <c r="L55" s="54">
        <v>2825373697732660</v>
      </c>
      <c r="M55" s="53" t="s">
        <v>432</v>
      </c>
      <c r="P55" t="s">
        <v>245</v>
      </c>
      <c r="Q55" t="s">
        <v>155</v>
      </c>
      <c r="R55" t="s">
        <v>247</v>
      </c>
      <c r="S55" t="s">
        <v>808</v>
      </c>
      <c r="T55" s="53" t="s">
        <v>832</v>
      </c>
      <c r="U55" s="53" t="s">
        <v>430</v>
      </c>
      <c r="V55">
        <v>8807</v>
      </c>
      <c r="W55" t="s">
        <v>251</v>
      </c>
      <c r="X55" t="s">
        <v>861</v>
      </c>
      <c r="Y55" s="53" t="s">
        <v>432</v>
      </c>
      <c r="Z55" s="53"/>
      <c r="AA55" t="s">
        <v>245</v>
      </c>
      <c r="AB55" t="s">
        <v>863</v>
      </c>
      <c r="AC55" t="s">
        <v>247</v>
      </c>
      <c r="AD55" t="s">
        <v>808</v>
      </c>
      <c r="AE55" s="53" t="s">
        <v>832</v>
      </c>
      <c r="AF55" t="s">
        <v>432</v>
      </c>
    </row>
    <row r="56" spans="1:32" x14ac:dyDescent="0.25">
      <c r="A56" t="s">
        <v>245</v>
      </c>
      <c r="B56" t="s">
        <v>816</v>
      </c>
      <c r="C56" t="s">
        <v>250</v>
      </c>
      <c r="D56">
        <v>8393</v>
      </c>
      <c r="E56" s="53" t="s">
        <v>251</v>
      </c>
      <c r="F56" s="56">
        <v>2324129578873430</v>
      </c>
      <c r="G56" s="53" t="s">
        <v>431</v>
      </c>
      <c r="H56" s="57">
        <v>41595</v>
      </c>
      <c r="I56" s="53" t="s">
        <v>431</v>
      </c>
      <c r="J56" s="57">
        <f t="shared" ref="J56:J57" si="16">H56+(30*3)</f>
        <v>41685</v>
      </c>
      <c r="K56" s="53" t="s">
        <v>431</v>
      </c>
      <c r="L56" s="54">
        <v>2780353326875720</v>
      </c>
      <c r="M56" s="53" t="s">
        <v>432</v>
      </c>
      <c r="P56" t="s">
        <v>245</v>
      </c>
      <c r="Q56" t="s">
        <v>155</v>
      </c>
      <c r="R56" t="s">
        <v>247</v>
      </c>
      <c r="S56" t="s">
        <v>809</v>
      </c>
      <c r="T56" s="53" t="s">
        <v>833</v>
      </c>
      <c r="U56" s="53" t="s">
        <v>430</v>
      </c>
      <c r="V56">
        <v>8798</v>
      </c>
      <c r="W56" t="s">
        <v>251</v>
      </c>
      <c r="X56" t="s">
        <v>862</v>
      </c>
      <c r="Y56" s="53" t="s">
        <v>432</v>
      </c>
      <c r="Z56" s="53"/>
      <c r="AA56" t="s">
        <v>245</v>
      </c>
      <c r="AB56" t="s">
        <v>863</v>
      </c>
      <c r="AC56" t="s">
        <v>247</v>
      </c>
      <c r="AD56" t="s">
        <v>809</v>
      </c>
      <c r="AE56" s="53" t="s">
        <v>833</v>
      </c>
      <c r="AF56" t="s">
        <v>432</v>
      </c>
    </row>
    <row r="57" spans="1:32" x14ac:dyDescent="0.25">
      <c r="A57" t="s">
        <v>245</v>
      </c>
      <c r="B57" t="s">
        <v>816</v>
      </c>
      <c r="C57" t="s">
        <v>250</v>
      </c>
      <c r="D57">
        <v>8384</v>
      </c>
      <c r="E57" s="53" t="s">
        <v>251</v>
      </c>
      <c r="F57" s="56">
        <v>2324129571482650</v>
      </c>
      <c r="G57" s="53" t="s">
        <v>431</v>
      </c>
      <c r="H57" s="57">
        <v>41579</v>
      </c>
      <c r="I57" s="53" t="s">
        <v>431</v>
      </c>
      <c r="J57" s="57">
        <f t="shared" si="16"/>
        <v>41669</v>
      </c>
      <c r="K57" s="53" t="s">
        <v>431</v>
      </c>
      <c r="L57" s="54">
        <v>2735332956018780</v>
      </c>
      <c r="M57" s="53" t="s">
        <v>432</v>
      </c>
      <c r="P57" t="s">
        <v>245</v>
      </c>
      <c r="Q57" t="s">
        <v>155</v>
      </c>
      <c r="R57" t="s">
        <v>247</v>
      </c>
      <c r="S57" t="s">
        <v>796</v>
      </c>
      <c r="T57" s="53" t="s">
        <v>826</v>
      </c>
      <c r="U57" s="53" t="s">
        <v>430</v>
      </c>
      <c r="V57">
        <v>8789</v>
      </c>
      <c r="W57" t="s">
        <v>251</v>
      </c>
      <c r="X57" t="s">
        <v>856</v>
      </c>
      <c r="Y57" s="53" t="s">
        <v>432</v>
      </c>
      <c r="Z57" s="53"/>
      <c r="AA57" t="s">
        <v>245</v>
      </c>
      <c r="AB57" t="s">
        <v>863</v>
      </c>
      <c r="AC57" t="s">
        <v>247</v>
      </c>
      <c r="AD57" t="s">
        <v>796</v>
      </c>
      <c r="AE57" s="53" t="s">
        <v>826</v>
      </c>
      <c r="AF57" t="s">
        <v>432</v>
      </c>
    </row>
    <row r="58" spans="1:32" x14ac:dyDescent="0.25">
      <c r="A58" t="s">
        <v>245</v>
      </c>
      <c r="B58" t="s">
        <v>816</v>
      </c>
      <c r="C58" t="s">
        <v>250</v>
      </c>
      <c r="D58">
        <v>8375</v>
      </c>
      <c r="E58" s="53" t="s">
        <v>251</v>
      </c>
      <c r="F58" s="56">
        <v>2324129564091870</v>
      </c>
      <c r="G58" s="53" t="s">
        <v>431</v>
      </c>
      <c r="H58" s="57">
        <v>41563</v>
      </c>
      <c r="I58" s="53" t="s">
        <v>431</v>
      </c>
      <c r="J58" s="57">
        <f t="shared" si="3"/>
        <v>41743</v>
      </c>
      <c r="K58" s="53" t="s">
        <v>431</v>
      </c>
      <c r="L58" s="54">
        <v>2690312585161850</v>
      </c>
      <c r="M58" s="53" t="s">
        <v>432</v>
      </c>
      <c r="P58" t="s">
        <v>245</v>
      </c>
      <c r="Q58" t="s">
        <v>155</v>
      </c>
      <c r="R58" t="s">
        <v>247</v>
      </c>
      <c r="S58" t="s">
        <v>797</v>
      </c>
      <c r="T58" s="53" t="s">
        <v>827</v>
      </c>
      <c r="U58" s="53" t="s">
        <v>430</v>
      </c>
      <c r="V58">
        <v>8780</v>
      </c>
      <c r="W58" t="s">
        <v>251</v>
      </c>
      <c r="X58" t="s">
        <v>857</v>
      </c>
      <c r="Y58" s="53" t="s">
        <v>432</v>
      </c>
      <c r="Z58" s="53"/>
      <c r="AA58" t="s">
        <v>245</v>
      </c>
      <c r="AB58" t="s">
        <v>863</v>
      </c>
      <c r="AC58" t="s">
        <v>247</v>
      </c>
      <c r="AD58" t="s">
        <v>797</v>
      </c>
      <c r="AE58" s="53" t="s">
        <v>827</v>
      </c>
      <c r="AF58" t="s">
        <v>432</v>
      </c>
    </row>
    <row r="59" spans="1:32" x14ac:dyDescent="0.25">
      <c r="A59" t="s">
        <v>245</v>
      </c>
      <c r="B59" t="s">
        <v>816</v>
      </c>
      <c r="C59" t="s">
        <v>250</v>
      </c>
      <c r="D59">
        <v>8366</v>
      </c>
      <c r="E59" s="53" t="s">
        <v>251</v>
      </c>
      <c r="F59" s="56">
        <v>2324129556701090</v>
      </c>
      <c r="G59" s="53" t="s">
        <v>431</v>
      </c>
      <c r="H59" s="57">
        <v>41547</v>
      </c>
      <c r="I59" s="53" t="s">
        <v>431</v>
      </c>
      <c r="J59" s="57">
        <f t="shared" si="3"/>
        <v>41727</v>
      </c>
      <c r="K59" s="53" t="s">
        <v>431</v>
      </c>
      <c r="L59" s="54">
        <v>2645292214304910</v>
      </c>
      <c r="M59" s="53" t="s">
        <v>432</v>
      </c>
      <c r="P59" t="s">
        <v>245</v>
      </c>
      <c r="Q59" t="s">
        <v>155</v>
      </c>
      <c r="R59" t="s">
        <v>247</v>
      </c>
      <c r="S59" t="s">
        <v>817</v>
      </c>
      <c r="T59" s="53" t="s">
        <v>840</v>
      </c>
      <c r="U59" s="53" t="s">
        <v>430</v>
      </c>
      <c r="V59">
        <v>8771</v>
      </c>
      <c r="W59" t="s">
        <v>251</v>
      </c>
      <c r="X59" t="s">
        <v>858</v>
      </c>
      <c r="Y59" s="53" t="s">
        <v>432</v>
      </c>
      <c r="Z59" s="53"/>
      <c r="AA59" t="s">
        <v>245</v>
      </c>
      <c r="AB59" t="s">
        <v>863</v>
      </c>
      <c r="AC59" t="s">
        <v>247</v>
      </c>
      <c r="AD59" t="s">
        <v>817</v>
      </c>
      <c r="AE59" s="53" t="s">
        <v>840</v>
      </c>
      <c r="AF59" t="s">
        <v>432</v>
      </c>
    </row>
    <row r="60" spans="1:32" x14ac:dyDescent="0.25">
      <c r="A60" t="s">
        <v>245</v>
      </c>
      <c r="B60" t="s">
        <v>816</v>
      </c>
      <c r="C60" t="s">
        <v>250</v>
      </c>
      <c r="D60">
        <v>8357</v>
      </c>
      <c r="E60" s="53" t="s">
        <v>251</v>
      </c>
      <c r="F60" s="56">
        <v>2324129549310310</v>
      </c>
      <c r="G60" s="53" t="s">
        <v>431</v>
      </c>
      <c r="H60" s="57">
        <v>41531</v>
      </c>
      <c r="I60" s="53" t="s">
        <v>431</v>
      </c>
      <c r="J60" s="57">
        <f t="shared" ref="J60" si="17">H60+(30*2)</f>
        <v>41591</v>
      </c>
      <c r="K60" s="53" t="s">
        <v>431</v>
      </c>
      <c r="L60" s="54">
        <v>2600271843447980</v>
      </c>
      <c r="M60" s="53" t="s">
        <v>432</v>
      </c>
      <c r="P60" t="s">
        <v>245</v>
      </c>
      <c r="Q60" t="s">
        <v>155</v>
      </c>
      <c r="R60" t="s">
        <v>247</v>
      </c>
      <c r="S60" t="s">
        <v>818</v>
      </c>
      <c r="T60" s="53" t="s">
        <v>841</v>
      </c>
      <c r="U60" s="53" t="s">
        <v>430</v>
      </c>
      <c r="V60">
        <v>8357</v>
      </c>
      <c r="W60" t="s">
        <v>251</v>
      </c>
      <c r="X60" t="s">
        <v>859</v>
      </c>
      <c r="Y60" s="53" t="s">
        <v>432</v>
      </c>
      <c r="Z60" s="53"/>
      <c r="AA60" t="s">
        <v>245</v>
      </c>
      <c r="AB60" t="s">
        <v>863</v>
      </c>
      <c r="AC60" t="s">
        <v>247</v>
      </c>
      <c r="AD60" t="s">
        <v>818</v>
      </c>
      <c r="AE60" s="53" t="s">
        <v>841</v>
      </c>
      <c r="AF60" t="s">
        <v>432</v>
      </c>
    </row>
    <row r="61" spans="1:32" x14ac:dyDescent="0.25">
      <c r="A61" t="s">
        <v>245</v>
      </c>
      <c r="B61" t="s">
        <v>816</v>
      </c>
      <c r="C61" t="s">
        <v>250</v>
      </c>
      <c r="D61">
        <v>8348</v>
      </c>
      <c r="E61" s="53" t="s">
        <v>251</v>
      </c>
      <c r="F61" s="56">
        <v>3620070647560700</v>
      </c>
      <c r="G61" s="53" t="s">
        <v>431</v>
      </c>
      <c r="H61" s="57">
        <v>41515</v>
      </c>
      <c r="I61" s="53" t="s">
        <v>431</v>
      </c>
      <c r="J61" s="57">
        <f t="shared" ref="J61" si="18">H61+(30*6)</f>
        <v>41695</v>
      </c>
      <c r="K61" s="53" t="s">
        <v>431</v>
      </c>
      <c r="L61" s="54">
        <v>2555251472591040</v>
      </c>
      <c r="M61" s="53" t="s">
        <v>432</v>
      </c>
      <c r="P61" t="s">
        <v>245</v>
      </c>
      <c r="Q61" t="s">
        <v>155</v>
      </c>
      <c r="R61" t="s">
        <v>247</v>
      </c>
      <c r="S61" t="s">
        <v>819</v>
      </c>
      <c r="T61" s="53" t="s">
        <v>828</v>
      </c>
      <c r="U61" s="53" t="s">
        <v>430</v>
      </c>
      <c r="V61">
        <v>8888</v>
      </c>
      <c r="W61" t="s">
        <v>251</v>
      </c>
      <c r="X61" t="s">
        <v>860</v>
      </c>
      <c r="Y61" s="53" t="s">
        <v>432</v>
      </c>
      <c r="Z61" s="53"/>
      <c r="AA61" t="s">
        <v>245</v>
      </c>
      <c r="AB61" t="s">
        <v>863</v>
      </c>
      <c r="AC61" t="s">
        <v>247</v>
      </c>
      <c r="AD61" t="s">
        <v>819</v>
      </c>
      <c r="AE61" s="53" t="s">
        <v>828</v>
      </c>
      <c r="AF61" t="s">
        <v>432</v>
      </c>
    </row>
    <row r="62" spans="1:32" x14ac:dyDescent="0.25">
      <c r="A62" t="s">
        <v>245</v>
      </c>
      <c r="B62" t="s">
        <v>816</v>
      </c>
      <c r="C62" t="s">
        <v>250</v>
      </c>
      <c r="D62">
        <v>8339</v>
      </c>
      <c r="E62" s="53" t="s">
        <v>251</v>
      </c>
      <c r="F62" s="56">
        <v>1436794966157990</v>
      </c>
      <c r="G62" s="53" t="s">
        <v>431</v>
      </c>
      <c r="H62" s="57">
        <v>41499</v>
      </c>
      <c r="I62" s="53" t="s">
        <v>431</v>
      </c>
      <c r="J62" s="57">
        <f t="shared" ref="J62" si="19">H62+(30*12)</f>
        <v>41859</v>
      </c>
      <c r="K62" s="53" t="s">
        <v>431</v>
      </c>
      <c r="L62" s="54">
        <v>2510231101734100</v>
      </c>
      <c r="M62" s="53" t="s">
        <v>432</v>
      </c>
      <c r="P62" t="s">
        <v>245</v>
      </c>
      <c r="Q62" t="s">
        <v>155</v>
      </c>
      <c r="R62" t="s">
        <v>247</v>
      </c>
      <c r="S62" t="s">
        <v>820</v>
      </c>
      <c r="T62" s="53" t="s">
        <v>829</v>
      </c>
      <c r="U62" s="53" t="s">
        <v>430</v>
      </c>
      <c r="V62">
        <v>8879</v>
      </c>
      <c r="W62" t="s">
        <v>251</v>
      </c>
      <c r="X62" t="s">
        <v>861</v>
      </c>
      <c r="Y62" s="53" t="s">
        <v>432</v>
      </c>
      <c r="Z62" s="53"/>
      <c r="AA62" t="s">
        <v>245</v>
      </c>
      <c r="AB62" t="s">
        <v>863</v>
      </c>
      <c r="AC62" t="s">
        <v>247</v>
      </c>
      <c r="AD62" t="s">
        <v>820</v>
      </c>
      <c r="AE62" s="53" t="s">
        <v>829</v>
      </c>
      <c r="AF62" t="s">
        <v>432</v>
      </c>
    </row>
    <row r="63" spans="1:32" x14ac:dyDescent="0.25">
      <c r="A63" t="s">
        <v>245</v>
      </c>
      <c r="B63" t="s">
        <v>816</v>
      </c>
      <c r="C63" t="s">
        <v>250</v>
      </c>
      <c r="D63">
        <v>8330</v>
      </c>
      <c r="E63" s="53" t="s">
        <v>251</v>
      </c>
      <c r="F63" s="56">
        <v>1436798676442170</v>
      </c>
      <c r="G63" s="53" t="s">
        <v>431</v>
      </c>
      <c r="H63" s="57">
        <v>41483</v>
      </c>
      <c r="I63" s="53" t="s">
        <v>431</v>
      </c>
      <c r="J63" s="57">
        <f t="shared" si="3"/>
        <v>41663</v>
      </c>
      <c r="K63" s="53" t="s">
        <v>431</v>
      </c>
      <c r="L63" s="54">
        <v>2465210730877170</v>
      </c>
      <c r="M63" s="53" t="s">
        <v>432</v>
      </c>
      <c r="P63" t="s">
        <v>245</v>
      </c>
      <c r="Q63" t="s">
        <v>155</v>
      </c>
      <c r="R63" t="s">
        <v>247</v>
      </c>
      <c r="S63" t="s">
        <v>821</v>
      </c>
      <c r="T63" s="53" t="s">
        <v>842</v>
      </c>
      <c r="U63" s="53" t="s">
        <v>430</v>
      </c>
      <c r="V63">
        <v>8870</v>
      </c>
      <c r="W63" t="s">
        <v>251</v>
      </c>
      <c r="X63" t="s">
        <v>862</v>
      </c>
      <c r="Y63" s="53" t="s">
        <v>432</v>
      </c>
      <c r="Z63" s="53"/>
      <c r="AA63" t="s">
        <v>245</v>
      </c>
      <c r="AB63" t="s">
        <v>863</v>
      </c>
      <c r="AC63" t="s">
        <v>247</v>
      </c>
      <c r="AD63" t="s">
        <v>821</v>
      </c>
      <c r="AE63" s="53" t="s">
        <v>842</v>
      </c>
      <c r="AF63" t="s">
        <v>432</v>
      </c>
    </row>
    <row r="64" spans="1:32" x14ac:dyDescent="0.25">
      <c r="A64" t="s">
        <v>245</v>
      </c>
      <c r="B64" t="s">
        <v>816</v>
      </c>
      <c r="C64" t="s">
        <v>250</v>
      </c>
      <c r="D64">
        <v>8321</v>
      </c>
      <c r="E64" s="53" t="s">
        <v>251</v>
      </c>
      <c r="F64" s="56">
        <v>1436802386726350</v>
      </c>
      <c r="G64" s="53" t="s">
        <v>431</v>
      </c>
      <c r="H64" s="57">
        <v>41467</v>
      </c>
      <c r="I64" s="53" t="s">
        <v>431</v>
      </c>
      <c r="J64" s="57">
        <f t="shared" ref="J64" si="20">H64+(30*8)</f>
        <v>41707</v>
      </c>
      <c r="K64" s="53" t="s">
        <v>431</v>
      </c>
      <c r="L64" s="54">
        <v>2420190360020230</v>
      </c>
      <c r="M64" s="53" t="s">
        <v>432</v>
      </c>
      <c r="P64" t="s">
        <v>245</v>
      </c>
      <c r="Q64" t="s">
        <v>155</v>
      </c>
      <c r="R64" t="s">
        <v>247</v>
      </c>
      <c r="S64" t="s">
        <v>803</v>
      </c>
      <c r="T64" s="53" t="s">
        <v>843</v>
      </c>
      <c r="U64" s="53" t="s">
        <v>430</v>
      </c>
      <c r="V64">
        <v>8861</v>
      </c>
      <c r="W64" t="s">
        <v>251</v>
      </c>
      <c r="X64" t="s">
        <v>856</v>
      </c>
      <c r="Y64" s="53" t="s">
        <v>432</v>
      </c>
      <c r="Z64" s="53"/>
      <c r="AA64" t="s">
        <v>245</v>
      </c>
      <c r="AB64" t="s">
        <v>863</v>
      </c>
      <c r="AC64" t="s">
        <v>247</v>
      </c>
      <c r="AD64" t="s">
        <v>803</v>
      </c>
      <c r="AE64" s="53" t="s">
        <v>843</v>
      </c>
      <c r="AF64" t="s">
        <v>432</v>
      </c>
    </row>
    <row r="65" spans="1:32" x14ac:dyDescent="0.25">
      <c r="A65" t="s">
        <v>245</v>
      </c>
      <c r="B65" t="s">
        <v>816</v>
      </c>
      <c r="C65" t="s">
        <v>250</v>
      </c>
      <c r="D65">
        <v>8312</v>
      </c>
      <c r="E65" s="53" t="s">
        <v>251</v>
      </c>
      <c r="F65" s="56">
        <v>1436806097010530</v>
      </c>
      <c r="G65" s="53" t="s">
        <v>431</v>
      </c>
      <c r="H65" s="57">
        <v>41451</v>
      </c>
      <c r="I65" s="53" t="s">
        <v>431</v>
      </c>
      <c r="J65" s="57">
        <f t="shared" si="3"/>
        <v>41631</v>
      </c>
      <c r="K65" s="53" t="s">
        <v>431</v>
      </c>
      <c r="L65" s="54">
        <v>2375169989163290</v>
      </c>
      <c r="M65" s="53" t="s">
        <v>432</v>
      </c>
      <c r="P65" t="s">
        <v>245</v>
      </c>
      <c r="Q65" t="s">
        <v>155</v>
      </c>
      <c r="R65" t="s">
        <v>247</v>
      </c>
      <c r="S65" t="s">
        <v>804</v>
      </c>
      <c r="T65" s="53" t="s">
        <v>830</v>
      </c>
      <c r="U65" s="53" t="s">
        <v>430</v>
      </c>
      <c r="V65">
        <v>8852</v>
      </c>
      <c r="W65" t="s">
        <v>251</v>
      </c>
      <c r="X65" t="s">
        <v>857</v>
      </c>
      <c r="Y65" s="53" t="s">
        <v>432</v>
      </c>
      <c r="Z65" s="53"/>
      <c r="AA65" t="s">
        <v>245</v>
      </c>
      <c r="AB65" t="s">
        <v>863</v>
      </c>
      <c r="AC65" t="s">
        <v>247</v>
      </c>
      <c r="AD65" t="s">
        <v>804</v>
      </c>
      <c r="AE65" s="53" t="s">
        <v>830</v>
      </c>
      <c r="AF65" t="s">
        <v>432</v>
      </c>
    </row>
    <row r="66" spans="1:32" x14ac:dyDescent="0.25">
      <c r="A66" t="s">
        <v>245</v>
      </c>
      <c r="B66" t="s">
        <v>816</v>
      </c>
      <c r="C66" t="s">
        <v>250</v>
      </c>
      <c r="D66">
        <v>8303</v>
      </c>
      <c r="E66" s="53" t="s">
        <v>251</v>
      </c>
      <c r="F66" s="56">
        <v>1436809807294710</v>
      </c>
      <c r="G66" s="53" t="s">
        <v>431</v>
      </c>
      <c r="H66" s="57">
        <v>41435</v>
      </c>
      <c r="I66" s="53" t="s">
        <v>431</v>
      </c>
      <c r="J66" s="57">
        <f t="shared" si="3"/>
        <v>41615</v>
      </c>
      <c r="K66" s="53" t="s">
        <v>431</v>
      </c>
      <c r="L66" s="54">
        <v>2330149618306360</v>
      </c>
      <c r="M66" s="53" t="s">
        <v>432</v>
      </c>
      <c r="P66" t="s">
        <v>245</v>
      </c>
      <c r="Q66" t="s">
        <v>155</v>
      </c>
      <c r="R66" t="s">
        <v>247</v>
      </c>
      <c r="S66" t="s">
        <v>805</v>
      </c>
      <c r="T66" s="53" t="s">
        <v>831</v>
      </c>
      <c r="U66" s="53" t="s">
        <v>430</v>
      </c>
      <c r="V66">
        <v>8843</v>
      </c>
      <c r="W66" t="s">
        <v>251</v>
      </c>
      <c r="X66" t="s">
        <v>858</v>
      </c>
      <c r="Y66" s="53" t="s">
        <v>432</v>
      </c>
      <c r="Z66" s="53"/>
      <c r="AA66" t="s">
        <v>245</v>
      </c>
      <c r="AB66" t="s">
        <v>863</v>
      </c>
      <c r="AC66" t="s">
        <v>247</v>
      </c>
      <c r="AD66" t="s">
        <v>805</v>
      </c>
      <c r="AE66" s="53" t="s">
        <v>831</v>
      </c>
      <c r="AF66" t="s">
        <v>432</v>
      </c>
    </row>
    <row r="67" spans="1:32" x14ac:dyDescent="0.25">
      <c r="A67" t="s">
        <v>245</v>
      </c>
      <c r="B67" t="s">
        <v>816</v>
      </c>
      <c r="C67" t="s">
        <v>250</v>
      </c>
      <c r="D67">
        <v>8294</v>
      </c>
      <c r="E67" s="53" t="s">
        <v>251</v>
      </c>
      <c r="F67" s="56">
        <v>1436813517578890</v>
      </c>
      <c r="G67" s="53" t="s">
        <v>431</v>
      </c>
      <c r="H67" s="57">
        <v>41419</v>
      </c>
      <c r="I67" s="53" t="s">
        <v>431</v>
      </c>
      <c r="J67" s="57">
        <f t="shared" ref="J67:J68" si="21">H67+(30*1)</f>
        <v>41449</v>
      </c>
      <c r="K67" s="53" t="s">
        <v>431</v>
      </c>
      <c r="L67" s="54">
        <v>2285129247449420</v>
      </c>
      <c r="M67" s="53" t="s">
        <v>432</v>
      </c>
      <c r="P67" t="s">
        <v>245</v>
      </c>
      <c r="Q67" t="s">
        <v>155</v>
      </c>
      <c r="R67" t="s">
        <v>247</v>
      </c>
      <c r="S67" t="s">
        <v>806</v>
      </c>
      <c r="T67" s="53" t="s">
        <v>844</v>
      </c>
      <c r="U67" s="53" t="s">
        <v>430</v>
      </c>
      <c r="V67">
        <v>8834</v>
      </c>
      <c r="W67" t="s">
        <v>251</v>
      </c>
      <c r="X67" t="s">
        <v>859</v>
      </c>
      <c r="Y67" s="53" t="s">
        <v>432</v>
      </c>
      <c r="Z67" s="53"/>
      <c r="AA67" t="s">
        <v>245</v>
      </c>
      <c r="AB67" t="s">
        <v>863</v>
      </c>
      <c r="AC67" t="s">
        <v>247</v>
      </c>
      <c r="AD67" t="s">
        <v>806</v>
      </c>
      <c r="AE67" s="53" t="s">
        <v>844</v>
      </c>
      <c r="AF67" t="s">
        <v>432</v>
      </c>
    </row>
    <row r="68" spans="1:32" x14ac:dyDescent="0.25">
      <c r="A68" t="s">
        <v>245</v>
      </c>
      <c r="B68" t="s">
        <v>816</v>
      </c>
      <c r="C68" t="s">
        <v>250</v>
      </c>
      <c r="D68">
        <v>8285</v>
      </c>
      <c r="E68" s="53" t="s">
        <v>251</v>
      </c>
      <c r="F68" s="56">
        <v>1436817227863070</v>
      </c>
      <c r="G68" s="53" t="s">
        <v>431</v>
      </c>
      <c r="H68" s="57">
        <v>41403</v>
      </c>
      <c r="I68" s="53" t="s">
        <v>431</v>
      </c>
      <c r="J68" s="57">
        <f t="shared" si="21"/>
        <v>41433</v>
      </c>
      <c r="K68" s="53" t="s">
        <v>431</v>
      </c>
      <c r="L68" s="54">
        <v>2240108876592490</v>
      </c>
      <c r="M68" s="53" t="s">
        <v>432</v>
      </c>
      <c r="P68" t="s">
        <v>245</v>
      </c>
      <c r="Q68" t="s">
        <v>155</v>
      </c>
      <c r="R68" t="s">
        <v>247</v>
      </c>
      <c r="S68" t="s">
        <v>807</v>
      </c>
      <c r="T68" s="53" t="s">
        <v>845</v>
      </c>
      <c r="U68" s="53" t="s">
        <v>430</v>
      </c>
      <c r="V68">
        <v>8825</v>
      </c>
      <c r="W68" t="s">
        <v>251</v>
      </c>
      <c r="X68" t="s">
        <v>860</v>
      </c>
      <c r="Y68" s="53" t="s">
        <v>432</v>
      </c>
      <c r="Z68" s="53"/>
      <c r="AA68" t="s">
        <v>245</v>
      </c>
      <c r="AB68" t="s">
        <v>863</v>
      </c>
      <c r="AC68" t="s">
        <v>247</v>
      </c>
      <c r="AD68" t="s">
        <v>807</v>
      </c>
      <c r="AE68" s="53" t="s">
        <v>845</v>
      </c>
      <c r="AF68" t="s">
        <v>432</v>
      </c>
    </row>
    <row r="69" spans="1:32" x14ac:dyDescent="0.25">
      <c r="A69" t="s">
        <v>245</v>
      </c>
      <c r="B69" t="s">
        <v>816</v>
      </c>
      <c r="C69" t="s">
        <v>250</v>
      </c>
      <c r="D69">
        <v>8276</v>
      </c>
      <c r="E69" s="53" t="s">
        <v>251</v>
      </c>
      <c r="F69" s="56">
        <v>2324129482793290</v>
      </c>
      <c r="G69" s="53" t="s">
        <v>431</v>
      </c>
      <c r="H69" s="57">
        <v>41387</v>
      </c>
      <c r="I69" s="53" t="s">
        <v>431</v>
      </c>
      <c r="J69" s="57">
        <f t="shared" si="3"/>
        <v>41567</v>
      </c>
      <c r="K69" s="53" t="s">
        <v>431</v>
      </c>
      <c r="L69" s="54">
        <v>2195088505735550</v>
      </c>
      <c r="M69" s="53" t="s">
        <v>432</v>
      </c>
      <c r="P69" t="s">
        <v>245</v>
      </c>
      <c r="Q69" t="s">
        <v>155</v>
      </c>
      <c r="R69" t="s">
        <v>247</v>
      </c>
      <c r="S69" t="s">
        <v>808</v>
      </c>
      <c r="T69" s="53" t="s">
        <v>832</v>
      </c>
      <c r="U69" s="53" t="s">
        <v>430</v>
      </c>
      <c r="V69">
        <v>8816</v>
      </c>
      <c r="W69" t="s">
        <v>251</v>
      </c>
      <c r="X69" t="s">
        <v>861</v>
      </c>
      <c r="Y69" s="53" t="s">
        <v>432</v>
      </c>
      <c r="Z69" s="53"/>
      <c r="AA69" t="s">
        <v>245</v>
      </c>
      <c r="AB69" t="s">
        <v>863</v>
      </c>
      <c r="AC69" t="s">
        <v>247</v>
      </c>
      <c r="AD69" t="s">
        <v>808</v>
      </c>
      <c r="AE69" s="53" t="s">
        <v>832</v>
      </c>
      <c r="AF69" t="s">
        <v>432</v>
      </c>
    </row>
    <row r="70" spans="1:32" x14ac:dyDescent="0.25">
      <c r="A70" t="s">
        <v>245</v>
      </c>
      <c r="B70" t="s">
        <v>816</v>
      </c>
      <c r="C70" t="s">
        <v>250</v>
      </c>
      <c r="D70">
        <v>8267</v>
      </c>
      <c r="E70" s="53" t="s">
        <v>251</v>
      </c>
      <c r="F70" s="56">
        <v>2324129475402510</v>
      </c>
      <c r="G70" s="53" t="s">
        <v>431</v>
      </c>
      <c r="H70" s="57">
        <v>41371</v>
      </c>
      <c r="I70" s="53" t="s">
        <v>431</v>
      </c>
      <c r="J70" s="57">
        <f t="shared" si="3"/>
        <v>41551</v>
      </c>
      <c r="K70" s="53" t="s">
        <v>431</v>
      </c>
      <c r="L70" s="54">
        <v>2150068134878610</v>
      </c>
      <c r="M70" s="53" t="s">
        <v>432</v>
      </c>
      <c r="P70" t="s">
        <v>245</v>
      </c>
      <c r="Q70" t="s">
        <v>155</v>
      </c>
      <c r="R70" t="s">
        <v>247</v>
      </c>
      <c r="S70" t="s">
        <v>809</v>
      </c>
      <c r="T70" s="53" t="s">
        <v>833</v>
      </c>
      <c r="U70" s="53" t="s">
        <v>430</v>
      </c>
      <c r="V70">
        <v>8807</v>
      </c>
      <c r="W70" t="s">
        <v>251</v>
      </c>
      <c r="X70" t="s">
        <v>862</v>
      </c>
      <c r="Y70" s="53" t="s">
        <v>432</v>
      </c>
      <c r="Z70" s="53"/>
      <c r="AA70" t="s">
        <v>245</v>
      </c>
      <c r="AB70" t="s">
        <v>863</v>
      </c>
      <c r="AC70" t="s">
        <v>247</v>
      </c>
      <c r="AD70" t="s">
        <v>809</v>
      </c>
      <c r="AE70" s="53" t="s">
        <v>833</v>
      </c>
      <c r="AF70" t="s">
        <v>432</v>
      </c>
    </row>
    <row r="71" spans="1:32" x14ac:dyDescent="0.25">
      <c r="A71" t="s">
        <v>245</v>
      </c>
      <c r="B71" t="s">
        <v>816</v>
      </c>
      <c r="C71" t="s">
        <v>250</v>
      </c>
      <c r="D71">
        <v>8258</v>
      </c>
      <c r="E71" s="53" t="s">
        <v>251</v>
      </c>
      <c r="F71" s="56">
        <v>2324129468011730</v>
      </c>
      <c r="G71" s="53" t="s">
        <v>431</v>
      </c>
      <c r="H71" s="57">
        <v>41355</v>
      </c>
      <c r="I71" s="53" t="s">
        <v>431</v>
      </c>
      <c r="J71" s="57">
        <f t="shared" ref="J71" si="22">H71+(30*1)</f>
        <v>41385</v>
      </c>
      <c r="K71" s="53" t="s">
        <v>431</v>
      </c>
      <c r="L71" s="54">
        <v>2105047764021680</v>
      </c>
      <c r="M71" s="53" t="s">
        <v>432</v>
      </c>
      <c r="P71" t="s">
        <v>245</v>
      </c>
      <c r="Q71" t="s">
        <v>155</v>
      </c>
      <c r="R71" t="s">
        <v>247</v>
      </c>
      <c r="S71" t="s">
        <v>796</v>
      </c>
      <c r="T71" s="53" t="s">
        <v>828</v>
      </c>
      <c r="U71" s="53" t="s">
        <v>430</v>
      </c>
      <c r="V71">
        <v>8798</v>
      </c>
      <c r="W71" t="s">
        <v>251</v>
      </c>
      <c r="X71" t="s">
        <v>856</v>
      </c>
      <c r="Y71" s="53" t="s">
        <v>432</v>
      </c>
      <c r="Z71" s="53"/>
      <c r="AA71" t="s">
        <v>245</v>
      </c>
      <c r="AB71" t="s">
        <v>863</v>
      </c>
      <c r="AC71" t="s">
        <v>247</v>
      </c>
      <c r="AD71" t="s">
        <v>796</v>
      </c>
      <c r="AE71" s="53" t="s">
        <v>828</v>
      </c>
      <c r="AF71" t="s">
        <v>432</v>
      </c>
    </row>
    <row r="72" spans="1:32" x14ac:dyDescent="0.25">
      <c r="A72" t="s">
        <v>245</v>
      </c>
      <c r="B72" t="s">
        <v>816</v>
      </c>
      <c r="C72" t="s">
        <v>250</v>
      </c>
      <c r="D72">
        <v>8249</v>
      </c>
      <c r="E72" s="53" t="s">
        <v>251</v>
      </c>
      <c r="F72" s="56">
        <v>2324129460620950</v>
      </c>
      <c r="G72" s="53" t="s">
        <v>431</v>
      </c>
      <c r="H72" s="57">
        <v>41339</v>
      </c>
      <c r="I72" s="53" t="s">
        <v>431</v>
      </c>
      <c r="J72" s="57">
        <f t="shared" si="3"/>
        <v>41519</v>
      </c>
      <c r="K72" s="53" t="s">
        <v>431</v>
      </c>
      <c r="L72" s="54">
        <v>2060027393164740</v>
      </c>
      <c r="M72" s="53" t="s">
        <v>432</v>
      </c>
      <c r="P72" t="s">
        <v>245</v>
      </c>
      <c r="Q72" t="s">
        <v>155</v>
      </c>
      <c r="R72" t="s">
        <v>247</v>
      </c>
      <c r="S72" t="s">
        <v>797</v>
      </c>
      <c r="T72" s="53" t="s">
        <v>829</v>
      </c>
      <c r="U72" s="53" t="s">
        <v>430</v>
      </c>
      <c r="V72">
        <v>8789</v>
      </c>
      <c r="W72" t="s">
        <v>251</v>
      </c>
      <c r="X72" t="s">
        <v>857</v>
      </c>
      <c r="Y72" s="53" t="s">
        <v>432</v>
      </c>
      <c r="Z72" s="53"/>
      <c r="AA72" t="s">
        <v>245</v>
      </c>
      <c r="AB72" t="s">
        <v>863</v>
      </c>
      <c r="AC72" t="s">
        <v>247</v>
      </c>
      <c r="AD72" t="s">
        <v>797</v>
      </c>
      <c r="AE72" s="53" t="s">
        <v>829</v>
      </c>
      <c r="AF72" t="s">
        <v>432</v>
      </c>
    </row>
    <row r="73" spans="1:32" x14ac:dyDescent="0.25">
      <c r="A73" t="s">
        <v>245</v>
      </c>
      <c r="B73" t="s">
        <v>816</v>
      </c>
      <c r="C73" t="s">
        <v>250</v>
      </c>
      <c r="D73">
        <v>8240</v>
      </c>
      <c r="E73" s="53" t="s">
        <v>251</v>
      </c>
      <c r="F73" s="56">
        <v>2324129453230170</v>
      </c>
      <c r="G73" s="53" t="s">
        <v>431</v>
      </c>
      <c r="H73" s="57">
        <v>41323</v>
      </c>
      <c r="I73" s="53" t="s">
        <v>431</v>
      </c>
      <c r="J73" s="57">
        <f t="shared" si="3"/>
        <v>41503</v>
      </c>
      <c r="K73" s="53" t="s">
        <v>431</v>
      </c>
      <c r="L73" s="54">
        <v>3095495922874270</v>
      </c>
      <c r="M73" s="53" t="s">
        <v>432</v>
      </c>
      <c r="P73" t="s">
        <v>245</v>
      </c>
      <c r="Q73" t="s">
        <v>155</v>
      </c>
      <c r="R73" t="s">
        <v>247</v>
      </c>
      <c r="S73" t="s">
        <v>817</v>
      </c>
      <c r="T73" s="53" t="s">
        <v>842</v>
      </c>
      <c r="U73" s="53" t="s">
        <v>430</v>
      </c>
      <c r="V73">
        <v>8780</v>
      </c>
      <c r="W73" t="s">
        <v>251</v>
      </c>
      <c r="X73" t="s">
        <v>858</v>
      </c>
      <c r="Y73" s="53" t="s">
        <v>432</v>
      </c>
      <c r="Z73" s="53"/>
      <c r="AA73" t="s">
        <v>245</v>
      </c>
      <c r="AB73" t="s">
        <v>863</v>
      </c>
      <c r="AC73" t="s">
        <v>247</v>
      </c>
      <c r="AD73" t="s">
        <v>817</v>
      </c>
      <c r="AE73" s="53" t="s">
        <v>842</v>
      </c>
      <c r="AF73" t="s">
        <v>432</v>
      </c>
    </row>
    <row r="74" spans="1:32" x14ac:dyDescent="0.25">
      <c r="A74" t="s">
        <v>245</v>
      </c>
      <c r="B74" t="s">
        <v>816</v>
      </c>
      <c r="C74" t="s">
        <v>250</v>
      </c>
      <c r="D74">
        <v>8231</v>
      </c>
      <c r="E74" s="53" t="s">
        <v>251</v>
      </c>
      <c r="F74" s="56">
        <v>2324129445839390</v>
      </c>
      <c r="G74" s="53" t="s">
        <v>431</v>
      </c>
      <c r="H74" s="57">
        <v>41307</v>
      </c>
      <c r="I74" s="53" t="s">
        <v>431</v>
      </c>
      <c r="J74" s="57">
        <f t="shared" ref="J74" si="23">H74+(30*3)</f>
        <v>41397</v>
      </c>
      <c r="K74" s="53" t="s">
        <v>431</v>
      </c>
      <c r="L74" s="54">
        <v>3050475552017330</v>
      </c>
      <c r="M74" s="53" t="s">
        <v>432</v>
      </c>
      <c r="P74" t="s">
        <v>245</v>
      </c>
      <c r="Q74" t="s">
        <v>155</v>
      </c>
      <c r="R74" t="s">
        <v>247</v>
      </c>
      <c r="S74" t="s">
        <v>818</v>
      </c>
      <c r="T74" s="53" t="s">
        <v>843</v>
      </c>
      <c r="U74" s="53" t="s">
        <v>430</v>
      </c>
      <c r="V74">
        <v>8771</v>
      </c>
      <c r="W74" t="s">
        <v>251</v>
      </c>
      <c r="X74" t="s">
        <v>859</v>
      </c>
      <c r="Y74" s="53" t="s">
        <v>432</v>
      </c>
      <c r="Z74" s="53"/>
      <c r="AA74" t="s">
        <v>245</v>
      </c>
      <c r="AB74" t="s">
        <v>863</v>
      </c>
      <c r="AC74" t="s">
        <v>247</v>
      </c>
      <c r="AD74" t="s">
        <v>818</v>
      </c>
      <c r="AE74" s="53" t="s">
        <v>843</v>
      </c>
      <c r="AF74" t="s">
        <v>432</v>
      </c>
    </row>
    <row r="75" spans="1:32" x14ac:dyDescent="0.25">
      <c r="A75" t="s">
        <v>245</v>
      </c>
      <c r="B75" t="s">
        <v>816</v>
      </c>
      <c r="C75" t="s">
        <v>250</v>
      </c>
      <c r="D75">
        <v>8222</v>
      </c>
      <c r="E75" s="53" t="s">
        <v>251</v>
      </c>
      <c r="F75" s="56">
        <v>2324129438448610</v>
      </c>
      <c r="G75" s="53" t="s">
        <v>431</v>
      </c>
      <c r="H75" s="57">
        <v>41291</v>
      </c>
      <c r="I75" s="53" t="s">
        <v>431</v>
      </c>
      <c r="J75" s="57">
        <f t="shared" si="3"/>
        <v>41471</v>
      </c>
      <c r="K75" s="53" t="s">
        <v>431</v>
      </c>
      <c r="L75" s="54">
        <v>3005455181160400</v>
      </c>
      <c r="M75" s="53" t="s">
        <v>432</v>
      </c>
      <c r="P75" t="s">
        <v>245</v>
      </c>
      <c r="Q75" t="s">
        <v>155</v>
      </c>
      <c r="R75" t="s">
        <v>247</v>
      </c>
      <c r="S75" t="s">
        <v>819</v>
      </c>
      <c r="T75" s="53" t="s">
        <v>830</v>
      </c>
      <c r="U75" s="53" t="s">
        <v>430</v>
      </c>
      <c r="V75">
        <v>8222</v>
      </c>
      <c r="W75" t="s">
        <v>251</v>
      </c>
      <c r="X75" t="s">
        <v>860</v>
      </c>
      <c r="Y75" s="53" t="s">
        <v>432</v>
      </c>
      <c r="Z75" s="53"/>
      <c r="AA75" t="s">
        <v>245</v>
      </c>
      <c r="AB75" t="s">
        <v>863</v>
      </c>
      <c r="AC75" t="s">
        <v>247</v>
      </c>
      <c r="AD75" t="s">
        <v>819</v>
      </c>
      <c r="AE75" s="53" t="s">
        <v>830</v>
      </c>
      <c r="AF75" t="s">
        <v>432</v>
      </c>
    </row>
    <row r="76" spans="1:32" x14ac:dyDescent="0.25">
      <c r="A76" t="s">
        <v>245</v>
      </c>
      <c r="B76" t="s">
        <v>816</v>
      </c>
      <c r="C76" t="s">
        <v>250</v>
      </c>
      <c r="D76">
        <v>8213</v>
      </c>
      <c r="E76" s="53" t="s">
        <v>251</v>
      </c>
      <c r="F76" s="56">
        <v>2324129431057830</v>
      </c>
      <c r="G76" s="53" t="s">
        <v>431</v>
      </c>
      <c r="H76" s="57">
        <v>41275</v>
      </c>
      <c r="I76" s="53" t="s">
        <v>431</v>
      </c>
      <c r="J76" s="57">
        <f t="shared" ref="J76:J77" si="24">H76+(30*3)</f>
        <v>41365</v>
      </c>
      <c r="K76" s="53" t="s">
        <v>431</v>
      </c>
      <c r="L76" s="54">
        <v>2960434810303460</v>
      </c>
      <c r="M76" s="53" t="s">
        <v>432</v>
      </c>
      <c r="P76" t="s">
        <v>245</v>
      </c>
      <c r="Q76" t="s">
        <v>155</v>
      </c>
      <c r="R76" t="s">
        <v>247</v>
      </c>
      <c r="S76" t="s">
        <v>820</v>
      </c>
      <c r="T76" s="53" t="s">
        <v>831</v>
      </c>
      <c r="U76" s="53" t="s">
        <v>430</v>
      </c>
      <c r="V76">
        <v>8213</v>
      </c>
      <c r="W76" t="s">
        <v>251</v>
      </c>
      <c r="X76" t="s">
        <v>861</v>
      </c>
      <c r="Y76" s="53" t="s">
        <v>432</v>
      </c>
      <c r="Z76" s="53"/>
      <c r="AA76" t="s">
        <v>245</v>
      </c>
      <c r="AB76" t="s">
        <v>863</v>
      </c>
      <c r="AC76" t="s">
        <v>247</v>
      </c>
      <c r="AD76" t="s">
        <v>820</v>
      </c>
      <c r="AE76" s="53" t="s">
        <v>831</v>
      </c>
      <c r="AF76" t="s">
        <v>432</v>
      </c>
    </row>
    <row r="77" spans="1:32" x14ac:dyDescent="0.25">
      <c r="A77" t="s">
        <v>245</v>
      </c>
      <c r="B77" t="s">
        <v>816</v>
      </c>
      <c r="C77" t="s">
        <v>250</v>
      </c>
      <c r="D77">
        <v>8204</v>
      </c>
      <c r="E77" s="53" t="s">
        <v>251</v>
      </c>
      <c r="F77" s="56">
        <v>2324129423667050</v>
      </c>
      <c r="G77" s="53" t="s">
        <v>431</v>
      </c>
      <c r="H77" s="57">
        <v>41259</v>
      </c>
      <c r="I77" s="53" t="s">
        <v>431</v>
      </c>
      <c r="J77" s="57">
        <f t="shared" si="24"/>
        <v>41349</v>
      </c>
      <c r="K77" s="53" t="s">
        <v>431</v>
      </c>
      <c r="L77" s="54">
        <v>2915414439446530</v>
      </c>
      <c r="M77" s="53" t="s">
        <v>432</v>
      </c>
      <c r="P77" t="s">
        <v>245</v>
      </c>
      <c r="Q77" t="s">
        <v>155</v>
      </c>
      <c r="R77" t="s">
        <v>247</v>
      </c>
      <c r="S77" t="s">
        <v>821</v>
      </c>
      <c r="T77" s="53" t="s">
        <v>844</v>
      </c>
      <c r="U77" s="53" t="s">
        <v>430</v>
      </c>
      <c r="V77">
        <v>8204</v>
      </c>
      <c r="W77" t="s">
        <v>251</v>
      </c>
      <c r="X77" t="s">
        <v>862</v>
      </c>
      <c r="Y77" s="53" t="s">
        <v>432</v>
      </c>
      <c r="Z77" s="53"/>
      <c r="AA77" t="s">
        <v>245</v>
      </c>
      <c r="AB77" t="s">
        <v>863</v>
      </c>
      <c r="AC77" t="s">
        <v>247</v>
      </c>
      <c r="AD77" t="s">
        <v>821</v>
      </c>
      <c r="AE77" s="53" t="s">
        <v>844</v>
      </c>
      <c r="AF77" t="s">
        <v>432</v>
      </c>
    </row>
    <row r="78" spans="1:32" x14ac:dyDescent="0.25">
      <c r="A78" t="s">
        <v>245</v>
      </c>
      <c r="B78" t="s">
        <v>816</v>
      </c>
      <c r="C78" t="s">
        <v>250</v>
      </c>
      <c r="D78">
        <v>8195</v>
      </c>
      <c r="E78" s="53" t="s">
        <v>251</v>
      </c>
      <c r="F78" s="56">
        <v>4424153516276270</v>
      </c>
      <c r="G78" s="53" t="s">
        <v>431</v>
      </c>
      <c r="H78" s="57">
        <v>41243</v>
      </c>
      <c r="I78" s="53" t="s">
        <v>431</v>
      </c>
      <c r="J78" s="57">
        <f t="shared" si="3"/>
        <v>41423</v>
      </c>
      <c r="K78" s="53" t="s">
        <v>431</v>
      </c>
      <c r="L78" s="54">
        <v>2870394068589590</v>
      </c>
      <c r="M78" s="53" t="s">
        <v>432</v>
      </c>
      <c r="P78" t="s">
        <v>245</v>
      </c>
      <c r="Q78" t="s">
        <v>155</v>
      </c>
      <c r="R78" t="s">
        <v>247</v>
      </c>
      <c r="S78" t="s">
        <v>803</v>
      </c>
      <c r="T78" s="53" t="s">
        <v>845</v>
      </c>
      <c r="U78" s="53" t="s">
        <v>430</v>
      </c>
      <c r="V78">
        <v>8195</v>
      </c>
      <c r="W78" t="s">
        <v>251</v>
      </c>
      <c r="X78" t="s">
        <v>856</v>
      </c>
      <c r="Y78" s="53" t="s">
        <v>432</v>
      </c>
      <c r="Z78" s="53"/>
      <c r="AA78" t="s">
        <v>245</v>
      </c>
      <c r="AB78" t="s">
        <v>863</v>
      </c>
      <c r="AC78" t="s">
        <v>247</v>
      </c>
      <c r="AD78" t="s">
        <v>803</v>
      </c>
      <c r="AE78" s="53" t="s">
        <v>845</v>
      </c>
      <c r="AF78" t="s">
        <v>432</v>
      </c>
    </row>
    <row r="79" spans="1:32" x14ac:dyDescent="0.25">
      <c r="A79" t="s">
        <v>245</v>
      </c>
      <c r="B79" t="s">
        <v>816</v>
      </c>
      <c r="C79" t="s">
        <v>250</v>
      </c>
      <c r="D79">
        <v>8186</v>
      </c>
      <c r="E79" s="53" t="s">
        <v>251</v>
      </c>
      <c r="F79" s="56">
        <v>3620070647560700</v>
      </c>
      <c r="G79" s="53" t="s">
        <v>431</v>
      </c>
      <c r="H79" s="57">
        <v>41227</v>
      </c>
      <c r="I79" s="53" t="s">
        <v>431</v>
      </c>
      <c r="J79" s="57">
        <f t="shared" si="3"/>
        <v>41407</v>
      </c>
      <c r="K79" s="53" t="s">
        <v>431</v>
      </c>
      <c r="L79" s="54">
        <v>2825373697732660</v>
      </c>
      <c r="M79" s="53" t="s">
        <v>432</v>
      </c>
      <c r="P79" t="s">
        <v>245</v>
      </c>
      <c r="Q79" t="s">
        <v>155</v>
      </c>
      <c r="R79" t="s">
        <v>247</v>
      </c>
      <c r="S79" t="s">
        <v>804</v>
      </c>
      <c r="T79" s="53" t="s">
        <v>832</v>
      </c>
      <c r="U79" s="53" t="s">
        <v>430</v>
      </c>
      <c r="V79">
        <v>8186</v>
      </c>
      <c r="W79" t="s">
        <v>251</v>
      </c>
      <c r="X79" t="s">
        <v>857</v>
      </c>
      <c r="Y79" s="53" t="s">
        <v>432</v>
      </c>
      <c r="Z79" s="53"/>
      <c r="AA79" t="s">
        <v>245</v>
      </c>
      <c r="AB79" t="s">
        <v>863</v>
      </c>
      <c r="AC79" t="s">
        <v>247</v>
      </c>
      <c r="AD79" t="s">
        <v>804</v>
      </c>
      <c r="AE79" s="53" t="s">
        <v>832</v>
      </c>
      <c r="AF79" t="s">
        <v>432</v>
      </c>
    </row>
    <row r="80" spans="1:32" x14ac:dyDescent="0.25">
      <c r="A80" t="s">
        <v>245</v>
      </c>
      <c r="B80" t="s">
        <v>816</v>
      </c>
      <c r="C80" t="s">
        <v>250</v>
      </c>
      <c r="D80">
        <v>8177</v>
      </c>
      <c r="E80" s="53" t="s">
        <v>251</v>
      </c>
      <c r="F80" s="56">
        <v>1436794966157990</v>
      </c>
      <c r="G80" s="53" t="s">
        <v>431</v>
      </c>
      <c r="H80" s="57">
        <v>41211</v>
      </c>
      <c r="I80" s="53" t="s">
        <v>431</v>
      </c>
      <c r="J80" s="57">
        <f t="shared" ref="J80" si="25">H80+(30*2)</f>
        <v>41271</v>
      </c>
      <c r="K80" s="53" t="s">
        <v>431</v>
      </c>
      <c r="L80" s="54">
        <v>2780353326875720</v>
      </c>
      <c r="M80" s="53" t="s">
        <v>432</v>
      </c>
      <c r="P80" t="s">
        <v>245</v>
      </c>
      <c r="Q80" t="s">
        <v>155</v>
      </c>
      <c r="R80" t="s">
        <v>247</v>
      </c>
      <c r="S80" t="s">
        <v>805</v>
      </c>
      <c r="T80" s="53" t="s">
        <v>833</v>
      </c>
      <c r="U80" s="53" t="s">
        <v>430</v>
      </c>
      <c r="V80">
        <v>8177</v>
      </c>
      <c r="W80" t="s">
        <v>251</v>
      </c>
      <c r="X80" t="s">
        <v>858</v>
      </c>
      <c r="Y80" s="53" t="s">
        <v>432</v>
      </c>
      <c r="Z80" s="53"/>
      <c r="AA80" t="s">
        <v>245</v>
      </c>
      <c r="AB80" t="s">
        <v>863</v>
      </c>
      <c r="AC80" t="s">
        <v>247</v>
      </c>
      <c r="AD80" t="s">
        <v>805</v>
      </c>
      <c r="AE80" s="53" t="s">
        <v>833</v>
      </c>
      <c r="AF80" t="s">
        <v>432</v>
      </c>
    </row>
    <row r="81" spans="1:32" x14ac:dyDescent="0.25">
      <c r="A81" t="s">
        <v>245</v>
      </c>
      <c r="B81" t="s">
        <v>816</v>
      </c>
      <c r="C81" t="s">
        <v>250</v>
      </c>
      <c r="D81">
        <v>8168</v>
      </c>
      <c r="E81" s="53" t="s">
        <v>251</v>
      </c>
      <c r="F81" s="56">
        <v>1436798676442170</v>
      </c>
      <c r="G81" s="53" t="s">
        <v>431</v>
      </c>
      <c r="H81" s="57">
        <v>41195</v>
      </c>
      <c r="I81" s="53" t="s">
        <v>431</v>
      </c>
      <c r="J81" s="57">
        <f t="shared" ref="J81" si="26">H81+(30*6)</f>
        <v>41375</v>
      </c>
      <c r="K81" s="53" t="s">
        <v>431</v>
      </c>
      <c r="L81" s="54">
        <v>2735332956018780</v>
      </c>
      <c r="M81" s="53" t="s">
        <v>432</v>
      </c>
      <c r="P81" t="s">
        <v>245</v>
      </c>
      <c r="Q81" t="s">
        <v>155</v>
      </c>
      <c r="R81" t="s">
        <v>247</v>
      </c>
      <c r="S81" t="s">
        <v>806</v>
      </c>
      <c r="T81" s="53" t="s">
        <v>846</v>
      </c>
      <c r="U81" s="53" t="s">
        <v>430</v>
      </c>
      <c r="V81">
        <v>8168</v>
      </c>
      <c r="W81" t="s">
        <v>251</v>
      </c>
      <c r="X81" t="s">
        <v>859</v>
      </c>
      <c r="Y81" s="53" t="s">
        <v>432</v>
      </c>
      <c r="Z81" s="53"/>
      <c r="AA81" t="s">
        <v>245</v>
      </c>
      <c r="AB81" t="s">
        <v>863</v>
      </c>
      <c r="AC81" t="s">
        <v>247</v>
      </c>
      <c r="AD81" t="s">
        <v>806</v>
      </c>
      <c r="AE81" s="53" t="s">
        <v>846</v>
      </c>
      <c r="AF81" t="s">
        <v>432</v>
      </c>
    </row>
    <row r="82" spans="1:32" x14ac:dyDescent="0.25">
      <c r="A82" t="s">
        <v>245</v>
      </c>
      <c r="B82" t="s">
        <v>816</v>
      </c>
      <c r="C82" t="s">
        <v>250</v>
      </c>
      <c r="D82">
        <v>8159</v>
      </c>
      <c r="E82" s="53" t="s">
        <v>251</v>
      </c>
      <c r="F82" s="56">
        <v>1436802386726350</v>
      </c>
      <c r="G82" s="53" t="s">
        <v>431</v>
      </c>
      <c r="H82" s="57">
        <v>41179</v>
      </c>
      <c r="I82" s="53" t="s">
        <v>431</v>
      </c>
      <c r="J82" s="57">
        <f t="shared" ref="J82" si="27">H82+(30*12)</f>
        <v>41539</v>
      </c>
      <c r="K82" s="53" t="s">
        <v>431</v>
      </c>
      <c r="L82" s="54">
        <v>2690312585161850</v>
      </c>
      <c r="M82" s="53" t="s">
        <v>432</v>
      </c>
      <c r="P82" t="s">
        <v>245</v>
      </c>
      <c r="Q82" t="s">
        <v>155</v>
      </c>
      <c r="R82" t="s">
        <v>247</v>
      </c>
      <c r="S82" t="s">
        <v>807</v>
      </c>
      <c r="T82" s="53" t="s">
        <v>847</v>
      </c>
      <c r="U82" s="53" t="s">
        <v>430</v>
      </c>
      <c r="V82">
        <v>8159</v>
      </c>
      <c r="W82" t="s">
        <v>251</v>
      </c>
      <c r="X82" t="s">
        <v>860</v>
      </c>
      <c r="Y82" s="53" t="s">
        <v>432</v>
      </c>
      <c r="Z82" s="53"/>
      <c r="AA82" t="s">
        <v>245</v>
      </c>
      <c r="AB82" t="s">
        <v>863</v>
      </c>
      <c r="AC82" t="s">
        <v>247</v>
      </c>
      <c r="AD82" t="s">
        <v>807</v>
      </c>
      <c r="AE82" s="53" t="s">
        <v>847</v>
      </c>
      <c r="AF82" t="s">
        <v>432</v>
      </c>
    </row>
    <row r="83" spans="1:32" x14ac:dyDescent="0.25">
      <c r="A83" t="s">
        <v>245</v>
      </c>
      <c r="B83" t="s">
        <v>816</v>
      </c>
      <c r="C83" t="s">
        <v>250</v>
      </c>
      <c r="D83">
        <v>8150</v>
      </c>
      <c r="E83" s="53" t="s">
        <v>251</v>
      </c>
      <c r="F83" s="56">
        <v>1436806097010530</v>
      </c>
      <c r="G83" s="53" t="s">
        <v>431</v>
      </c>
      <c r="H83" s="57">
        <v>41163</v>
      </c>
      <c r="I83" s="53" t="s">
        <v>431</v>
      </c>
      <c r="J83" s="57">
        <f t="shared" si="3"/>
        <v>41343</v>
      </c>
      <c r="K83" s="53" t="s">
        <v>431</v>
      </c>
      <c r="L83" s="54">
        <v>2645292214304910</v>
      </c>
      <c r="M83" s="53" t="s">
        <v>432</v>
      </c>
      <c r="P83" t="s">
        <v>245</v>
      </c>
      <c r="Q83" t="s">
        <v>155</v>
      </c>
      <c r="R83" t="s">
        <v>247</v>
      </c>
      <c r="S83" t="s">
        <v>808</v>
      </c>
      <c r="T83" s="53" t="s">
        <v>834</v>
      </c>
      <c r="U83" s="53" t="s">
        <v>430</v>
      </c>
      <c r="V83">
        <v>8222</v>
      </c>
      <c r="W83" t="s">
        <v>251</v>
      </c>
      <c r="X83" t="s">
        <v>861</v>
      </c>
      <c r="Y83" s="53" t="s">
        <v>432</v>
      </c>
      <c r="Z83" s="53"/>
      <c r="AA83" t="s">
        <v>245</v>
      </c>
      <c r="AB83" t="s">
        <v>863</v>
      </c>
      <c r="AC83" t="s">
        <v>247</v>
      </c>
      <c r="AD83" t="s">
        <v>808</v>
      </c>
      <c r="AE83" s="53" t="s">
        <v>834</v>
      </c>
      <c r="AF83" t="s">
        <v>432</v>
      </c>
    </row>
    <row r="84" spans="1:32" x14ac:dyDescent="0.25">
      <c r="A84" t="s">
        <v>245</v>
      </c>
      <c r="B84" t="s">
        <v>816</v>
      </c>
      <c r="C84" t="s">
        <v>250</v>
      </c>
      <c r="D84">
        <v>8141</v>
      </c>
      <c r="E84" s="53" t="s">
        <v>251</v>
      </c>
      <c r="F84" s="56">
        <v>1436809807294710</v>
      </c>
      <c r="G84" s="53" t="s">
        <v>431</v>
      </c>
      <c r="H84" s="57">
        <v>41147</v>
      </c>
      <c r="I84" s="53" t="s">
        <v>431</v>
      </c>
      <c r="J84" s="57">
        <f t="shared" ref="J84" si="28">H84+(30*8)</f>
        <v>41387</v>
      </c>
      <c r="K84" s="53" t="s">
        <v>431</v>
      </c>
      <c r="L84" s="54">
        <v>2600271843447980</v>
      </c>
      <c r="M84" s="53" t="s">
        <v>432</v>
      </c>
      <c r="P84" t="s">
        <v>245</v>
      </c>
      <c r="Q84" t="s">
        <v>155</v>
      </c>
      <c r="R84" t="s">
        <v>247</v>
      </c>
      <c r="S84" t="s">
        <v>809</v>
      </c>
      <c r="T84" s="53" t="s">
        <v>835</v>
      </c>
      <c r="U84" s="53" t="s">
        <v>430</v>
      </c>
      <c r="V84">
        <v>8213</v>
      </c>
      <c r="W84" t="s">
        <v>251</v>
      </c>
      <c r="X84" t="s">
        <v>862</v>
      </c>
      <c r="Y84" s="53" t="s">
        <v>432</v>
      </c>
      <c r="Z84" s="53"/>
      <c r="AA84" t="s">
        <v>245</v>
      </c>
      <c r="AB84" t="s">
        <v>863</v>
      </c>
      <c r="AC84" t="s">
        <v>247</v>
      </c>
      <c r="AD84" t="s">
        <v>809</v>
      </c>
      <c r="AE84" s="53" t="s">
        <v>835</v>
      </c>
      <c r="AF84" t="s">
        <v>432</v>
      </c>
    </row>
    <row r="85" spans="1:32" x14ac:dyDescent="0.25">
      <c r="A85" t="s">
        <v>245</v>
      </c>
      <c r="B85" t="s">
        <v>816</v>
      </c>
      <c r="C85" t="s">
        <v>250</v>
      </c>
      <c r="D85">
        <v>8132</v>
      </c>
      <c r="E85" s="53" t="s">
        <v>251</v>
      </c>
      <c r="F85" s="56">
        <v>1436813517578890</v>
      </c>
      <c r="G85" s="53" t="s">
        <v>431</v>
      </c>
      <c r="H85" s="57">
        <v>41131</v>
      </c>
      <c r="I85" s="53" t="s">
        <v>431</v>
      </c>
      <c r="J85" s="57">
        <f t="shared" si="3"/>
        <v>41311</v>
      </c>
      <c r="K85" s="53" t="s">
        <v>431</v>
      </c>
      <c r="L85" s="54">
        <v>2555251472591040</v>
      </c>
      <c r="M85" s="53" t="s">
        <v>432</v>
      </c>
      <c r="P85" t="s">
        <v>245</v>
      </c>
      <c r="Q85" t="s">
        <v>155</v>
      </c>
      <c r="R85" t="s">
        <v>247</v>
      </c>
      <c r="S85" t="s">
        <v>796</v>
      </c>
      <c r="T85" s="53" t="s">
        <v>828</v>
      </c>
      <c r="U85" s="53" t="s">
        <v>430</v>
      </c>
      <c r="V85">
        <v>8204</v>
      </c>
      <c r="W85" t="s">
        <v>251</v>
      </c>
      <c r="X85" t="s">
        <v>856</v>
      </c>
      <c r="Y85" s="53" t="s">
        <v>432</v>
      </c>
      <c r="Z85" s="53"/>
      <c r="AA85" t="s">
        <v>245</v>
      </c>
      <c r="AB85" t="s">
        <v>863</v>
      </c>
      <c r="AC85" t="s">
        <v>247</v>
      </c>
      <c r="AD85" t="s">
        <v>796</v>
      </c>
      <c r="AE85" s="53" t="s">
        <v>828</v>
      </c>
      <c r="AF85" t="s">
        <v>432</v>
      </c>
    </row>
    <row r="86" spans="1:32" x14ac:dyDescent="0.25">
      <c r="A86" t="s">
        <v>245</v>
      </c>
      <c r="B86" t="s">
        <v>816</v>
      </c>
      <c r="C86" t="s">
        <v>250</v>
      </c>
      <c r="D86">
        <v>8123</v>
      </c>
      <c r="E86" s="53" t="s">
        <v>251</v>
      </c>
      <c r="F86" s="56">
        <v>1436817227863070</v>
      </c>
      <c r="G86" s="53" t="s">
        <v>431</v>
      </c>
      <c r="H86" s="57">
        <v>41115</v>
      </c>
      <c r="I86" s="53" t="s">
        <v>431</v>
      </c>
      <c r="J86" s="57">
        <f t="shared" si="3"/>
        <v>41295</v>
      </c>
      <c r="K86" s="53" t="s">
        <v>431</v>
      </c>
      <c r="L86" s="54">
        <v>2510231101734100</v>
      </c>
      <c r="M86" s="53" t="s">
        <v>432</v>
      </c>
      <c r="P86" t="s">
        <v>245</v>
      </c>
      <c r="Q86" t="s">
        <v>155</v>
      </c>
      <c r="R86" t="s">
        <v>247</v>
      </c>
      <c r="S86" t="s">
        <v>797</v>
      </c>
      <c r="T86" s="53" t="s">
        <v>829</v>
      </c>
      <c r="U86" s="53" t="s">
        <v>430</v>
      </c>
      <c r="V86">
        <v>8195</v>
      </c>
      <c r="W86" t="s">
        <v>251</v>
      </c>
      <c r="X86" t="s">
        <v>857</v>
      </c>
      <c r="Y86" s="53" t="s">
        <v>432</v>
      </c>
      <c r="Z86" s="53"/>
      <c r="AA86" t="s">
        <v>245</v>
      </c>
      <c r="AB86" t="s">
        <v>863</v>
      </c>
      <c r="AC86" t="s">
        <v>247</v>
      </c>
      <c r="AD86" t="s">
        <v>797</v>
      </c>
      <c r="AE86" s="53" t="s">
        <v>829</v>
      </c>
      <c r="AF86" t="s">
        <v>432</v>
      </c>
    </row>
    <row r="87" spans="1:32" x14ac:dyDescent="0.25">
      <c r="A87" t="s">
        <v>245</v>
      </c>
      <c r="B87" t="s">
        <v>816</v>
      </c>
      <c r="C87" t="s">
        <v>250</v>
      </c>
      <c r="D87">
        <v>8114</v>
      </c>
      <c r="E87" s="53" t="s">
        <v>251</v>
      </c>
      <c r="F87" s="56">
        <v>4424160919759250</v>
      </c>
      <c r="G87" s="53" t="s">
        <v>431</v>
      </c>
      <c r="H87" s="57">
        <v>41099</v>
      </c>
      <c r="I87" s="53" t="s">
        <v>431</v>
      </c>
      <c r="J87" s="57">
        <f t="shared" ref="J87:J88" si="29">H87+(30*1)</f>
        <v>41129</v>
      </c>
      <c r="K87" s="53" t="s">
        <v>431</v>
      </c>
      <c r="L87" s="54">
        <v>2465210730877170</v>
      </c>
      <c r="M87" s="53" t="s">
        <v>432</v>
      </c>
      <c r="P87" t="s">
        <v>245</v>
      </c>
      <c r="Q87" t="s">
        <v>155</v>
      </c>
      <c r="R87" t="s">
        <v>247</v>
      </c>
      <c r="S87" t="s">
        <v>817</v>
      </c>
      <c r="T87" s="53" t="s">
        <v>842</v>
      </c>
      <c r="U87" s="53" t="s">
        <v>430</v>
      </c>
      <c r="V87">
        <v>8186</v>
      </c>
      <c r="W87" t="s">
        <v>251</v>
      </c>
      <c r="X87" t="s">
        <v>858</v>
      </c>
      <c r="Y87" s="53" t="s">
        <v>432</v>
      </c>
      <c r="Z87" s="53"/>
      <c r="AA87" t="s">
        <v>245</v>
      </c>
      <c r="AB87" t="s">
        <v>863</v>
      </c>
      <c r="AC87" t="s">
        <v>247</v>
      </c>
      <c r="AD87" t="s">
        <v>817</v>
      </c>
      <c r="AE87" s="53" t="s">
        <v>842</v>
      </c>
      <c r="AF87" t="s">
        <v>432</v>
      </c>
    </row>
    <row r="88" spans="1:32" x14ac:dyDescent="0.25">
      <c r="A88" t="s">
        <v>245</v>
      </c>
      <c r="B88" t="s">
        <v>816</v>
      </c>
      <c r="C88" t="s">
        <v>250</v>
      </c>
      <c r="D88">
        <v>8105</v>
      </c>
      <c r="E88" s="53" t="s">
        <v>251</v>
      </c>
      <c r="F88" s="56">
        <v>1436813517578890</v>
      </c>
      <c r="G88" s="53" t="s">
        <v>431</v>
      </c>
      <c r="H88" s="57">
        <v>41083</v>
      </c>
      <c r="I88" s="53" t="s">
        <v>431</v>
      </c>
      <c r="J88" s="57">
        <f t="shared" si="29"/>
        <v>41113</v>
      </c>
      <c r="K88" s="53" t="s">
        <v>431</v>
      </c>
      <c r="L88" s="54">
        <v>2420190360020230</v>
      </c>
      <c r="M88" s="53" t="s">
        <v>432</v>
      </c>
      <c r="P88" t="s">
        <v>245</v>
      </c>
      <c r="Q88" t="s">
        <v>155</v>
      </c>
      <c r="R88" t="s">
        <v>247</v>
      </c>
      <c r="S88" t="s">
        <v>818</v>
      </c>
      <c r="T88" s="53" t="s">
        <v>843</v>
      </c>
      <c r="U88" s="53" t="s">
        <v>430</v>
      </c>
      <c r="V88">
        <v>8177</v>
      </c>
      <c r="W88" t="s">
        <v>251</v>
      </c>
      <c r="X88" t="s">
        <v>859</v>
      </c>
      <c r="Y88" s="53" t="s">
        <v>432</v>
      </c>
      <c r="Z88" s="53"/>
      <c r="AA88" t="s">
        <v>245</v>
      </c>
      <c r="AB88" t="s">
        <v>863</v>
      </c>
      <c r="AC88" t="s">
        <v>247</v>
      </c>
      <c r="AD88" t="s">
        <v>818</v>
      </c>
      <c r="AE88" s="53" t="s">
        <v>843</v>
      </c>
      <c r="AF88" t="s">
        <v>432</v>
      </c>
    </row>
    <row r="89" spans="1:32" x14ac:dyDescent="0.25">
      <c r="A89" t="s">
        <v>245</v>
      </c>
      <c r="B89" t="s">
        <v>816</v>
      </c>
      <c r="C89" t="s">
        <v>250</v>
      </c>
      <c r="D89">
        <v>8096</v>
      </c>
      <c r="E89" s="53" t="s">
        <v>251</v>
      </c>
      <c r="F89" s="56">
        <v>1436817227863070</v>
      </c>
      <c r="G89" s="53" t="s">
        <v>431</v>
      </c>
      <c r="H89" s="57">
        <v>41067</v>
      </c>
      <c r="I89" s="53" t="s">
        <v>431</v>
      </c>
      <c r="J89" s="57">
        <f t="shared" ref="J89:J150" si="30">H89+(30*6)</f>
        <v>41247</v>
      </c>
      <c r="K89" s="53" t="s">
        <v>431</v>
      </c>
      <c r="L89" s="54">
        <v>2375169989163290</v>
      </c>
      <c r="M89" s="53" t="s">
        <v>432</v>
      </c>
      <c r="P89" t="s">
        <v>245</v>
      </c>
      <c r="Q89" t="s">
        <v>155</v>
      </c>
      <c r="R89" t="s">
        <v>247</v>
      </c>
      <c r="S89" t="s">
        <v>819</v>
      </c>
      <c r="T89" s="53" t="s">
        <v>830</v>
      </c>
      <c r="U89" s="53" t="s">
        <v>430</v>
      </c>
      <c r="V89">
        <v>8168</v>
      </c>
      <c r="W89" t="s">
        <v>251</v>
      </c>
      <c r="X89" t="s">
        <v>860</v>
      </c>
      <c r="Y89" s="53" t="s">
        <v>432</v>
      </c>
      <c r="Z89" s="53"/>
      <c r="AA89" t="s">
        <v>245</v>
      </c>
      <c r="AB89" t="s">
        <v>863</v>
      </c>
      <c r="AC89" t="s">
        <v>247</v>
      </c>
      <c r="AD89" t="s">
        <v>819</v>
      </c>
      <c r="AE89" s="53" t="s">
        <v>830</v>
      </c>
      <c r="AF89" t="s">
        <v>432</v>
      </c>
    </row>
    <row r="90" spans="1:32" x14ac:dyDescent="0.25">
      <c r="A90" t="s">
        <v>245</v>
      </c>
      <c r="B90" t="s">
        <v>816</v>
      </c>
      <c r="C90" t="s">
        <v>250</v>
      </c>
      <c r="D90">
        <v>8087</v>
      </c>
      <c r="E90" s="53" t="s">
        <v>251</v>
      </c>
      <c r="F90" s="56">
        <v>2324129482793290</v>
      </c>
      <c r="G90" s="53" t="s">
        <v>431</v>
      </c>
      <c r="H90" s="57">
        <v>41051</v>
      </c>
      <c r="I90" s="53" t="s">
        <v>431</v>
      </c>
      <c r="J90" s="57">
        <f t="shared" si="30"/>
        <v>41231</v>
      </c>
      <c r="K90" s="53" t="s">
        <v>431</v>
      </c>
      <c r="L90" s="54">
        <v>2330149618306360</v>
      </c>
      <c r="M90" s="53" t="s">
        <v>432</v>
      </c>
      <c r="P90" t="s">
        <v>245</v>
      </c>
      <c r="Q90" t="s">
        <v>155</v>
      </c>
      <c r="R90" t="s">
        <v>247</v>
      </c>
      <c r="S90" t="s">
        <v>820</v>
      </c>
      <c r="T90" s="53" t="s">
        <v>831</v>
      </c>
      <c r="U90" s="53" t="s">
        <v>430</v>
      </c>
      <c r="V90">
        <v>8159</v>
      </c>
      <c r="W90" t="s">
        <v>251</v>
      </c>
      <c r="X90" t="s">
        <v>861</v>
      </c>
      <c r="Y90" s="53" t="s">
        <v>432</v>
      </c>
      <c r="Z90" s="53"/>
      <c r="AA90" t="s">
        <v>245</v>
      </c>
      <c r="AB90" t="s">
        <v>863</v>
      </c>
      <c r="AC90" t="s">
        <v>247</v>
      </c>
      <c r="AD90" t="s">
        <v>820</v>
      </c>
      <c r="AE90" s="53" t="s">
        <v>831</v>
      </c>
      <c r="AF90" t="s">
        <v>432</v>
      </c>
    </row>
    <row r="91" spans="1:32" x14ac:dyDescent="0.25">
      <c r="A91" t="s">
        <v>245</v>
      </c>
      <c r="B91" t="s">
        <v>816</v>
      </c>
      <c r="C91" t="s">
        <v>250</v>
      </c>
      <c r="D91">
        <v>8078</v>
      </c>
      <c r="E91" s="53" t="s">
        <v>251</v>
      </c>
      <c r="F91" s="56">
        <v>2324129475402510</v>
      </c>
      <c r="G91" s="53" t="s">
        <v>431</v>
      </c>
      <c r="H91" s="57">
        <v>41035</v>
      </c>
      <c r="I91" s="53" t="s">
        <v>431</v>
      </c>
      <c r="J91" s="57">
        <f t="shared" ref="J91" si="31">H91+(30*1)</f>
        <v>41065</v>
      </c>
      <c r="K91" s="53" t="s">
        <v>431</v>
      </c>
      <c r="L91" s="54">
        <v>2285129247449420</v>
      </c>
      <c r="M91" s="53" t="s">
        <v>432</v>
      </c>
      <c r="P91" t="s">
        <v>245</v>
      </c>
      <c r="Q91" t="s">
        <v>155</v>
      </c>
      <c r="R91" t="s">
        <v>247</v>
      </c>
      <c r="S91" t="s">
        <v>821</v>
      </c>
      <c r="T91" s="53" t="s">
        <v>844</v>
      </c>
      <c r="U91" s="53" t="s">
        <v>430</v>
      </c>
      <c r="V91">
        <v>8222</v>
      </c>
      <c r="W91" t="s">
        <v>251</v>
      </c>
      <c r="X91" t="s">
        <v>862</v>
      </c>
      <c r="Y91" s="53" t="s">
        <v>432</v>
      </c>
      <c r="Z91" s="53"/>
      <c r="AA91" t="s">
        <v>245</v>
      </c>
      <c r="AB91" t="s">
        <v>863</v>
      </c>
      <c r="AC91" t="s">
        <v>247</v>
      </c>
      <c r="AD91" t="s">
        <v>821</v>
      </c>
      <c r="AE91" s="53" t="s">
        <v>844</v>
      </c>
      <c r="AF91" t="s">
        <v>432</v>
      </c>
    </row>
    <row r="92" spans="1:32" x14ac:dyDescent="0.25">
      <c r="A92" t="s">
        <v>245</v>
      </c>
      <c r="B92" t="s">
        <v>816</v>
      </c>
      <c r="C92" t="s">
        <v>250</v>
      </c>
      <c r="D92">
        <v>8069</v>
      </c>
      <c r="E92" s="53" t="s">
        <v>251</v>
      </c>
      <c r="F92" s="56">
        <v>2324129468011730</v>
      </c>
      <c r="G92" s="53" t="s">
        <v>431</v>
      </c>
      <c r="H92" s="57">
        <v>41019</v>
      </c>
      <c r="I92" s="53" t="s">
        <v>431</v>
      </c>
      <c r="J92" s="57">
        <f t="shared" si="30"/>
        <v>41199</v>
      </c>
      <c r="K92" s="53" t="s">
        <v>431</v>
      </c>
      <c r="L92" s="54">
        <v>2240108876592490</v>
      </c>
      <c r="M92" s="53" t="s">
        <v>432</v>
      </c>
      <c r="P92" t="s">
        <v>245</v>
      </c>
      <c r="Q92" t="s">
        <v>155</v>
      </c>
      <c r="R92" t="s">
        <v>247</v>
      </c>
      <c r="S92" t="s">
        <v>803</v>
      </c>
      <c r="T92" s="53" t="s">
        <v>845</v>
      </c>
      <c r="U92" s="53" t="s">
        <v>430</v>
      </c>
      <c r="V92">
        <v>8213</v>
      </c>
      <c r="W92" t="s">
        <v>251</v>
      </c>
      <c r="X92" t="s">
        <v>856</v>
      </c>
      <c r="Y92" s="53" t="s">
        <v>432</v>
      </c>
      <c r="Z92" s="53"/>
      <c r="AA92" t="s">
        <v>245</v>
      </c>
      <c r="AB92" t="s">
        <v>863</v>
      </c>
      <c r="AC92" t="s">
        <v>247</v>
      </c>
      <c r="AD92" t="s">
        <v>803</v>
      </c>
      <c r="AE92" s="53" t="s">
        <v>845</v>
      </c>
      <c r="AF92" t="s">
        <v>432</v>
      </c>
    </row>
    <row r="93" spans="1:32" x14ac:dyDescent="0.25">
      <c r="A93" t="s">
        <v>245</v>
      </c>
      <c r="B93" t="s">
        <v>816</v>
      </c>
      <c r="C93" t="s">
        <v>250</v>
      </c>
      <c r="D93">
        <v>8060</v>
      </c>
      <c r="E93" s="53" t="s">
        <v>251</v>
      </c>
      <c r="F93" s="56">
        <v>2324129460620950</v>
      </c>
      <c r="G93" s="53" t="s">
        <v>431</v>
      </c>
      <c r="H93" s="57">
        <v>41003</v>
      </c>
      <c r="I93" s="53" t="s">
        <v>431</v>
      </c>
      <c r="J93" s="57">
        <f t="shared" si="30"/>
        <v>41183</v>
      </c>
      <c r="K93" s="53" t="s">
        <v>431</v>
      </c>
      <c r="L93" s="54">
        <v>2195088505735550</v>
      </c>
      <c r="M93" s="53" t="s">
        <v>432</v>
      </c>
      <c r="P93" t="s">
        <v>245</v>
      </c>
      <c r="Q93" t="s">
        <v>155</v>
      </c>
      <c r="R93" t="s">
        <v>247</v>
      </c>
      <c r="S93" t="s">
        <v>804</v>
      </c>
      <c r="T93" s="53" t="s">
        <v>832</v>
      </c>
      <c r="U93" s="53" t="s">
        <v>430</v>
      </c>
      <c r="V93">
        <v>8204</v>
      </c>
      <c r="W93" t="s">
        <v>251</v>
      </c>
      <c r="X93" t="s">
        <v>857</v>
      </c>
      <c r="Y93" s="53" t="s">
        <v>432</v>
      </c>
      <c r="Z93" s="53"/>
      <c r="AA93" t="s">
        <v>245</v>
      </c>
      <c r="AB93" t="s">
        <v>863</v>
      </c>
      <c r="AC93" t="s">
        <v>247</v>
      </c>
      <c r="AD93" t="s">
        <v>804</v>
      </c>
      <c r="AE93" s="53" t="s">
        <v>832</v>
      </c>
      <c r="AF93" t="s">
        <v>432</v>
      </c>
    </row>
    <row r="94" spans="1:32" x14ac:dyDescent="0.25">
      <c r="A94" t="s">
        <v>245</v>
      </c>
      <c r="B94" t="s">
        <v>816</v>
      </c>
      <c r="C94" t="s">
        <v>250</v>
      </c>
      <c r="D94">
        <v>8051</v>
      </c>
      <c r="E94" s="53" t="s">
        <v>251</v>
      </c>
      <c r="F94" s="56">
        <v>4424166678023790</v>
      </c>
      <c r="G94" s="53" t="s">
        <v>431</v>
      </c>
      <c r="H94" s="57">
        <v>40987</v>
      </c>
      <c r="I94" s="53" t="s">
        <v>431</v>
      </c>
      <c r="J94" s="57">
        <f t="shared" ref="J94" si="32">H94+(30*3)</f>
        <v>41077</v>
      </c>
      <c r="K94" s="53" t="s">
        <v>431</v>
      </c>
      <c r="L94" s="54">
        <v>2150068134878610</v>
      </c>
      <c r="M94" s="53" t="s">
        <v>432</v>
      </c>
      <c r="P94" t="s">
        <v>245</v>
      </c>
      <c r="Q94" t="s">
        <v>155</v>
      </c>
      <c r="R94" t="s">
        <v>247</v>
      </c>
      <c r="S94" t="s">
        <v>805</v>
      </c>
      <c r="T94" s="53" t="s">
        <v>833</v>
      </c>
      <c r="U94" s="53" t="s">
        <v>430</v>
      </c>
      <c r="V94">
        <v>8195</v>
      </c>
      <c r="W94" t="s">
        <v>251</v>
      </c>
      <c r="X94" t="s">
        <v>858</v>
      </c>
      <c r="Y94" s="53" t="s">
        <v>432</v>
      </c>
      <c r="Z94" s="53"/>
      <c r="AA94" t="s">
        <v>245</v>
      </c>
      <c r="AB94" t="s">
        <v>863</v>
      </c>
      <c r="AC94" t="s">
        <v>247</v>
      </c>
      <c r="AD94" t="s">
        <v>805</v>
      </c>
      <c r="AE94" s="53" t="s">
        <v>833</v>
      </c>
      <c r="AF94" t="s">
        <v>432</v>
      </c>
    </row>
    <row r="95" spans="1:32" x14ac:dyDescent="0.25">
      <c r="A95" t="s">
        <v>245</v>
      </c>
      <c r="B95" t="s">
        <v>816</v>
      </c>
      <c r="C95" t="s">
        <v>250</v>
      </c>
      <c r="D95">
        <v>8042</v>
      </c>
      <c r="E95" s="53" t="s">
        <v>251</v>
      </c>
      <c r="F95" s="56">
        <v>4424167500633010</v>
      </c>
      <c r="G95" s="53" t="s">
        <v>431</v>
      </c>
      <c r="H95" s="57">
        <v>40971</v>
      </c>
      <c r="I95" s="53" t="s">
        <v>431</v>
      </c>
      <c r="J95" s="57">
        <f t="shared" si="30"/>
        <v>41151</v>
      </c>
      <c r="K95" s="53" t="s">
        <v>431</v>
      </c>
      <c r="L95" s="54">
        <v>2105047764021680</v>
      </c>
      <c r="M95" s="53" t="s">
        <v>432</v>
      </c>
      <c r="P95" t="s">
        <v>245</v>
      </c>
      <c r="Q95" t="s">
        <v>155</v>
      </c>
      <c r="R95" t="s">
        <v>247</v>
      </c>
      <c r="S95" t="s">
        <v>806</v>
      </c>
      <c r="T95" s="53" t="s">
        <v>846</v>
      </c>
      <c r="U95" s="53" t="s">
        <v>430</v>
      </c>
      <c r="V95">
        <v>8186</v>
      </c>
      <c r="W95" t="s">
        <v>251</v>
      </c>
      <c r="X95" t="s">
        <v>859</v>
      </c>
      <c r="Y95" s="53" t="s">
        <v>432</v>
      </c>
      <c r="Z95" s="53"/>
      <c r="AA95" t="s">
        <v>245</v>
      </c>
      <c r="AB95" t="s">
        <v>863</v>
      </c>
      <c r="AC95" t="s">
        <v>247</v>
      </c>
      <c r="AD95" t="s">
        <v>806</v>
      </c>
      <c r="AE95" s="53" t="s">
        <v>846</v>
      </c>
      <c r="AF95" t="s">
        <v>432</v>
      </c>
    </row>
    <row r="96" spans="1:32" x14ac:dyDescent="0.25">
      <c r="A96" t="s">
        <v>245</v>
      </c>
      <c r="B96" t="s">
        <v>816</v>
      </c>
      <c r="C96" t="s">
        <v>250</v>
      </c>
      <c r="D96">
        <v>8033</v>
      </c>
      <c r="E96" s="53" t="s">
        <v>251</v>
      </c>
      <c r="F96" s="56">
        <v>4424168323242230</v>
      </c>
      <c r="G96" s="53" t="s">
        <v>431</v>
      </c>
      <c r="H96" s="57">
        <v>40955</v>
      </c>
      <c r="I96" s="53" t="s">
        <v>431</v>
      </c>
      <c r="J96" s="57">
        <f t="shared" ref="J96:J97" si="33">H96+(30*3)</f>
        <v>41045</v>
      </c>
      <c r="K96" s="53" t="s">
        <v>431</v>
      </c>
      <c r="L96" s="54">
        <v>2060027393164740</v>
      </c>
      <c r="M96" s="53" t="s">
        <v>432</v>
      </c>
      <c r="P96" t="s">
        <v>245</v>
      </c>
      <c r="Q96" t="s">
        <v>155</v>
      </c>
      <c r="R96" t="s">
        <v>247</v>
      </c>
      <c r="S96" t="s">
        <v>807</v>
      </c>
      <c r="T96" s="53" t="s">
        <v>847</v>
      </c>
      <c r="U96" s="53" t="s">
        <v>430</v>
      </c>
      <c r="V96">
        <v>8177</v>
      </c>
      <c r="W96" t="s">
        <v>251</v>
      </c>
      <c r="X96" t="s">
        <v>860</v>
      </c>
      <c r="Y96" s="53" t="s">
        <v>432</v>
      </c>
      <c r="Z96" s="53"/>
      <c r="AA96" t="s">
        <v>245</v>
      </c>
      <c r="AB96" t="s">
        <v>863</v>
      </c>
      <c r="AC96" t="s">
        <v>247</v>
      </c>
      <c r="AD96" t="s">
        <v>807</v>
      </c>
      <c r="AE96" s="53" t="s">
        <v>847</v>
      </c>
      <c r="AF96" t="s">
        <v>432</v>
      </c>
    </row>
    <row r="97" spans="1:32" x14ac:dyDescent="0.25">
      <c r="A97" t="s">
        <v>245</v>
      </c>
      <c r="B97" t="s">
        <v>816</v>
      </c>
      <c r="C97" t="s">
        <v>250</v>
      </c>
      <c r="D97">
        <v>8024</v>
      </c>
      <c r="E97" s="53" t="s">
        <v>251</v>
      </c>
      <c r="F97" s="56">
        <v>4424169145851450</v>
      </c>
      <c r="G97" s="53" t="s">
        <v>431</v>
      </c>
      <c r="H97" s="57">
        <v>40939</v>
      </c>
      <c r="I97" s="53" t="s">
        <v>431</v>
      </c>
      <c r="J97" s="57">
        <f t="shared" si="33"/>
        <v>41029</v>
      </c>
      <c r="K97" s="53" t="s">
        <v>431</v>
      </c>
      <c r="L97" s="54">
        <v>3095495922874270</v>
      </c>
      <c r="M97" s="53" t="s">
        <v>432</v>
      </c>
      <c r="P97" t="s">
        <v>245</v>
      </c>
      <c r="Q97" t="s">
        <v>155</v>
      </c>
      <c r="R97" t="s">
        <v>247</v>
      </c>
      <c r="S97" t="s">
        <v>808</v>
      </c>
      <c r="T97" s="53" t="s">
        <v>834</v>
      </c>
      <c r="U97" s="53" t="s">
        <v>430</v>
      </c>
      <c r="V97">
        <v>8168</v>
      </c>
      <c r="W97" t="s">
        <v>251</v>
      </c>
      <c r="X97" t="s">
        <v>861</v>
      </c>
      <c r="Y97" s="53" t="s">
        <v>432</v>
      </c>
      <c r="Z97" s="53"/>
      <c r="AA97" t="s">
        <v>245</v>
      </c>
      <c r="AB97" t="s">
        <v>863</v>
      </c>
      <c r="AC97" t="s">
        <v>247</v>
      </c>
      <c r="AD97" t="s">
        <v>808</v>
      </c>
      <c r="AE97" s="53" t="s">
        <v>834</v>
      </c>
      <c r="AF97" t="s">
        <v>432</v>
      </c>
    </row>
    <row r="98" spans="1:32" x14ac:dyDescent="0.25">
      <c r="A98" t="s">
        <v>245</v>
      </c>
      <c r="B98" t="s">
        <v>816</v>
      </c>
      <c r="C98" t="s">
        <v>250</v>
      </c>
      <c r="D98">
        <v>8015</v>
      </c>
      <c r="E98" s="53" t="s">
        <v>251</v>
      </c>
      <c r="F98" s="56">
        <v>4424169968460670</v>
      </c>
      <c r="G98" s="53" t="s">
        <v>431</v>
      </c>
      <c r="H98" s="57">
        <v>40923</v>
      </c>
      <c r="I98" s="53" t="s">
        <v>431</v>
      </c>
      <c r="J98" s="57">
        <f t="shared" si="30"/>
        <v>41103</v>
      </c>
      <c r="K98" s="53" t="s">
        <v>431</v>
      </c>
      <c r="L98" s="54">
        <v>3050475552017330</v>
      </c>
      <c r="M98" s="53" t="s">
        <v>432</v>
      </c>
      <c r="P98" t="s">
        <v>245</v>
      </c>
      <c r="Q98" t="s">
        <v>155</v>
      </c>
      <c r="R98" t="s">
        <v>247</v>
      </c>
      <c r="S98" t="s">
        <v>809</v>
      </c>
      <c r="T98" s="53" t="s">
        <v>835</v>
      </c>
      <c r="U98" s="53" t="s">
        <v>430</v>
      </c>
      <c r="V98">
        <v>8159</v>
      </c>
      <c r="W98" t="s">
        <v>251</v>
      </c>
      <c r="X98" t="s">
        <v>862</v>
      </c>
      <c r="Y98" s="53" t="s">
        <v>432</v>
      </c>
      <c r="Z98" s="53"/>
      <c r="AA98" t="s">
        <v>245</v>
      </c>
      <c r="AB98" t="s">
        <v>863</v>
      </c>
      <c r="AC98" t="s">
        <v>247</v>
      </c>
      <c r="AD98" t="s">
        <v>809</v>
      </c>
      <c r="AE98" s="53" t="s">
        <v>835</v>
      </c>
      <c r="AF98" t="s">
        <v>432</v>
      </c>
    </row>
    <row r="99" spans="1:32" x14ac:dyDescent="0.25">
      <c r="A99" t="s">
        <v>245</v>
      </c>
      <c r="B99" t="s">
        <v>816</v>
      </c>
      <c r="C99" t="s">
        <v>250</v>
      </c>
      <c r="D99">
        <v>8006</v>
      </c>
      <c r="E99" s="53" t="s">
        <v>251</v>
      </c>
      <c r="F99" s="56">
        <v>4424170791069890</v>
      </c>
      <c r="G99" s="53" t="s">
        <v>431</v>
      </c>
      <c r="H99" s="57">
        <v>40907</v>
      </c>
      <c r="I99" s="53" t="s">
        <v>431</v>
      </c>
      <c r="J99" s="57">
        <f t="shared" si="30"/>
        <v>41087</v>
      </c>
      <c r="K99" s="53" t="s">
        <v>431</v>
      </c>
      <c r="L99" s="54">
        <v>3005455181160400</v>
      </c>
      <c r="M99" s="53" t="s">
        <v>432</v>
      </c>
      <c r="P99" t="s">
        <v>245</v>
      </c>
      <c r="Q99" t="s">
        <v>155</v>
      </c>
      <c r="R99" t="s">
        <v>247</v>
      </c>
      <c r="S99" t="s">
        <v>796</v>
      </c>
      <c r="T99" s="53" t="s">
        <v>830</v>
      </c>
      <c r="U99" s="53" t="s">
        <v>430</v>
      </c>
      <c r="V99">
        <v>8006</v>
      </c>
      <c r="W99" t="s">
        <v>251</v>
      </c>
      <c r="X99" t="s">
        <v>856</v>
      </c>
      <c r="Y99" s="53" t="s">
        <v>432</v>
      </c>
      <c r="Z99" s="53"/>
      <c r="AA99" t="s">
        <v>245</v>
      </c>
      <c r="AB99" t="s">
        <v>863</v>
      </c>
      <c r="AC99" t="s">
        <v>247</v>
      </c>
      <c r="AD99" t="s">
        <v>796</v>
      </c>
      <c r="AE99" s="53" t="s">
        <v>830</v>
      </c>
      <c r="AF99" t="s">
        <v>432</v>
      </c>
    </row>
    <row r="100" spans="1:32" x14ac:dyDescent="0.25">
      <c r="A100" t="s">
        <v>245</v>
      </c>
      <c r="B100" t="s">
        <v>816</v>
      </c>
      <c r="C100" t="s">
        <v>250</v>
      </c>
      <c r="D100">
        <v>7997</v>
      </c>
      <c r="E100" s="53" t="s">
        <v>251</v>
      </c>
      <c r="F100" s="56">
        <v>4424171613679110</v>
      </c>
      <c r="G100" s="53" t="s">
        <v>431</v>
      </c>
      <c r="H100" s="57">
        <v>40891</v>
      </c>
      <c r="I100" s="53" t="s">
        <v>431</v>
      </c>
      <c r="J100" s="57">
        <f t="shared" ref="J100" si="34">H100+(30*2)</f>
        <v>40951</v>
      </c>
      <c r="K100" s="53" t="s">
        <v>431</v>
      </c>
      <c r="L100" s="54">
        <v>2960434810303460</v>
      </c>
      <c r="M100" s="53" t="s">
        <v>432</v>
      </c>
      <c r="P100" t="s">
        <v>245</v>
      </c>
      <c r="Q100" t="s">
        <v>155</v>
      </c>
      <c r="R100" t="s">
        <v>247</v>
      </c>
      <c r="S100" t="s">
        <v>797</v>
      </c>
      <c r="T100" s="53" t="s">
        <v>831</v>
      </c>
      <c r="U100" s="53" t="s">
        <v>430</v>
      </c>
      <c r="V100">
        <v>7997</v>
      </c>
      <c r="W100" t="s">
        <v>251</v>
      </c>
      <c r="X100" t="s">
        <v>857</v>
      </c>
      <c r="Y100" s="53" t="s">
        <v>432</v>
      </c>
      <c r="Z100" s="53"/>
      <c r="AA100" t="s">
        <v>245</v>
      </c>
      <c r="AB100" t="s">
        <v>863</v>
      </c>
      <c r="AC100" t="s">
        <v>247</v>
      </c>
      <c r="AD100" t="s">
        <v>797</v>
      </c>
      <c r="AE100" s="53" t="s">
        <v>831</v>
      </c>
      <c r="AF100" t="s">
        <v>432</v>
      </c>
    </row>
    <row r="101" spans="1:32" x14ac:dyDescent="0.25">
      <c r="A101" t="s">
        <v>245</v>
      </c>
      <c r="B101" t="s">
        <v>816</v>
      </c>
      <c r="C101" t="s">
        <v>250</v>
      </c>
      <c r="D101">
        <v>7988</v>
      </c>
      <c r="E101" s="53" t="s">
        <v>251</v>
      </c>
      <c r="F101" s="56">
        <v>4424172436288330</v>
      </c>
      <c r="G101" s="53" t="s">
        <v>431</v>
      </c>
      <c r="H101" s="57">
        <v>40875</v>
      </c>
      <c r="I101" s="53" t="s">
        <v>431</v>
      </c>
      <c r="J101" s="57">
        <f t="shared" ref="J101" si="35">H101+(30*6)</f>
        <v>41055</v>
      </c>
      <c r="K101" s="53" t="s">
        <v>431</v>
      </c>
      <c r="L101" s="54">
        <v>2915414439446530</v>
      </c>
      <c r="M101" s="53" t="s">
        <v>432</v>
      </c>
      <c r="P101" t="s">
        <v>245</v>
      </c>
      <c r="Q101" t="s">
        <v>155</v>
      </c>
      <c r="R101" t="s">
        <v>247</v>
      </c>
      <c r="S101" t="s">
        <v>817</v>
      </c>
      <c r="T101" s="53" t="s">
        <v>844</v>
      </c>
      <c r="U101" s="53" t="s">
        <v>430</v>
      </c>
      <c r="V101">
        <v>7988</v>
      </c>
      <c r="W101" t="s">
        <v>251</v>
      </c>
      <c r="X101" t="s">
        <v>858</v>
      </c>
      <c r="Y101" s="53" t="s">
        <v>432</v>
      </c>
      <c r="Z101" s="53"/>
      <c r="AA101" t="s">
        <v>245</v>
      </c>
      <c r="AB101" t="s">
        <v>863</v>
      </c>
      <c r="AC101" t="s">
        <v>247</v>
      </c>
      <c r="AD101" t="s">
        <v>817</v>
      </c>
      <c r="AE101" s="53" t="s">
        <v>844</v>
      </c>
      <c r="AF101" t="s">
        <v>432</v>
      </c>
    </row>
    <row r="102" spans="1:32" x14ac:dyDescent="0.25">
      <c r="A102" t="s">
        <v>245</v>
      </c>
      <c r="B102" t="s">
        <v>816</v>
      </c>
      <c r="C102" t="s">
        <v>250</v>
      </c>
      <c r="D102">
        <v>7979</v>
      </c>
      <c r="E102" s="53" t="s">
        <v>251</v>
      </c>
      <c r="F102" s="56">
        <v>4424173258897550</v>
      </c>
      <c r="G102" s="53" t="s">
        <v>431</v>
      </c>
      <c r="H102" s="57">
        <v>40859</v>
      </c>
      <c r="I102" s="53" t="s">
        <v>431</v>
      </c>
      <c r="J102" s="57">
        <f t="shared" ref="J102" si="36">H102+(30*12)</f>
        <v>41219</v>
      </c>
      <c r="K102" s="53" t="s">
        <v>431</v>
      </c>
      <c r="L102" s="54">
        <v>2870394068589590</v>
      </c>
      <c r="M102" s="53" t="s">
        <v>432</v>
      </c>
      <c r="P102" t="s">
        <v>245</v>
      </c>
      <c r="Q102" t="s">
        <v>155</v>
      </c>
      <c r="R102" t="s">
        <v>247</v>
      </c>
      <c r="S102" t="s">
        <v>818</v>
      </c>
      <c r="T102" s="53" t="s">
        <v>845</v>
      </c>
      <c r="U102" s="53" t="s">
        <v>430</v>
      </c>
      <c r="V102">
        <v>7979</v>
      </c>
      <c r="W102" t="s">
        <v>251</v>
      </c>
      <c r="X102" t="s">
        <v>859</v>
      </c>
      <c r="Y102" s="53" t="s">
        <v>432</v>
      </c>
      <c r="Z102" s="53"/>
      <c r="AA102" t="s">
        <v>245</v>
      </c>
      <c r="AB102" t="s">
        <v>863</v>
      </c>
      <c r="AC102" t="s">
        <v>247</v>
      </c>
      <c r="AD102" t="s">
        <v>818</v>
      </c>
      <c r="AE102" s="53" t="s">
        <v>845</v>
      </c>
      <c r="AF102" t="s">
        <v>432</v>
      </c>
    </row>
    <row r="103" spans="1:32" x14ac:dyDescent="0.25">
      <c r="A103" t="s">
        <v>245</v>
      </c>
      <c r="B103" t="s">
        <v>816</v>
      </c>
      <c r="C103" t="s">
        <v>250</v>
      </c>
      <c r="D103">
        <v>7970</v>
      </c>
      <c r="E103" s="53" t="s">
        <v>251</v>
      </c>
      <c r="F103" s="56">
        <v>4424174081506770</v>
      </c>
      <c r="G103" s="53" t="s">
        <v>431</v>
      </c>
      <c r="H103" s="57">
        <v>40843</v>
      </c>
      <c r="I103" s="53" t="s">
        <v>431</v>
      </c>
      <c r="J103" s="57">
        <f t="shared" si="30"/>
        <v>41023</v>
      </c>
      <c r="K103" s="53" t="s">
        <v>431</v>
      </c>
      <c r="L103" s="54">
        <v>2825373697732660</v>
      </c>
      <c r="M103" s="53" t="s">
        <v>432</v>
      </c>
      <c r="P103" t="s">
        <v>245</v>
      </c>
      <c r="Q103" t="s">
        <v>155</v>
      </c>
      <c r="R103" t="s">
        <v>247</v>
      </c>
      <c r="S103" t="s">
        <v>819</v>
      </c>
      <c r="T103" s="53" t="s">
        <v>832</v>
      </c>
      <c r="U103" s="53" t="s">
        <v>430</v>
      </c>
      <c r="V103">
        <v>7970</v>
      </c>
      <c r="W103" t="s">
        <v>251</v>
      </c>
      <c r="X103" t="s">
        <v>860</v>
      </c>
      <c r="Y103" s="53" t="s">
        <v>432</v>
      </c>
      <c r="Z103" s="53"/>
      <c r="AA103" t="s">
        <v>245</v>
      </c>
      <c r="AB103" t="s">
        <v>863</v>
      </c>
      <c r="AC103" t="s">
        <v>247</v>
      </c>
      <c r="AD103" t="s">
        <v>819</v>
      </c>
      <c r="AE103" s="53" t="s">
        <v>832</v>
      </c>
      <c r="AF103" t="s">
        <v>432</v>
      </c>
    </row>
    <row r="104" spans="1:32" x14ac:dyDescent="0.25">
      <c r="A104" t="s">
        <v>245</v>
      </c>
      <c r="B104" t="s">
        <v>816</v>
      </c>
      <c r="C104" t="s">
        <v>250</v>
      </c>
      <c r="D104">
        <v>7961</v>
      </c>
      <c r="E104" s="53" t="s">
        <v>251</v>
      </c>
      <c r="F104" s="56">
        <v>4424174904115990</v>
      </c>
      <c r="G104" s="53" t="s">
        <v>431</v>
      </c>
      <c r="H104" s="57">
        <v>40827</v>
      </c>
      <c r="I104" s="53" t="s">
        <v>431</v>
      </c>
      <c r="J104" s="57">
        <f t="shared" ref="J104" si="37">H104+(30*8)</f>
        <v>41067</v>
      </c>
      <c r="K104" s="53" t="s">
        <v>431</v>
      </c>
      <c r="L104" s="54">
        <v>2780353326875720</v>
      </c>
      <c r="M104" s="53" t="s">
        <v>432</v>
      </c>
      <c r="P104" t="s">
        <v>245</v>
      </c>
      <c r="Q104" t="s">
        <v>155</v>
      </c>
      <c r="R104" t="s">
        <v>247</v>
      </c>
      <c r="S104" t="s">
        <v>820</v>
      </c>
      <c r="T104" s="53" t="s">
        <v>833</v>
      </c>
      <c r="U104" s="53" t="s">
        <v>430</v>
      </c>
      <c r="V104">
        <v>7961</v>
      </c>
      <c r="W104" t="s">
        <v>251</v>
      </c>
      <c r="X104" t="s">
        <v>861</v>
      </c>
      <c r="Y104" s="53" t="s">
        <v>432</v>
      </c>
      <c r="Z104" s="53"/>
      <c r="AA104" t="s">
        <v>245</v>
      </c>
      <c r="AB104" t="s">
        <v>863</v>
      </c>
      <c r="AC104" t="s">
        <v>247</v>
      </c>
      <c r="AD104" t="s">
        <v>820</v>
      </c>
      <c r="AE104" s="53" t="s">
        <v>833</v>
      </c>
      <c r="AF104" t="s">
        <v>432</v>
      </c>
    </row>
    <row r="105" spans="1:32" x14ac:dyDescent="0.25">
      <c r="A105" t="s">
        <v>245</v>
      </c>
      <c r="B105" t="s">
        <v>816</v>
      </c>
      <c r="C105" t="s">
        <v>250</v>
      </c>
      <c r="D105">
        <v>7952</v>
      </c>
      <c r="E105" s="53" t="s">
        <v>251</v>
      </c>
      <c r="F105" s="56">
        <v>4424175726725210</v>
      </c>
      <c r="G105" s="53" t="s">
        <v>431</v>
      </c>
      <c r="H105" s="57">
        <v>40811</v>
      </c>
      <c r="I105" s="53" t="s">
        <v>431</v>
      </c>
      <c r="J105" s="57">
        <f t="shared" si="30"/>
        <v>40991</v>
      </c>
      <c r="K105" s="53" t="s">
        <v>431</v>
      </c>
      <c r="L105" s="54">
        <v>2735332956018780</v>
      </c>
      <c r="M105" s="53" t="s">
        <v>432</v>
      </c>
      <c r="P105" t="s">
        <v>245</v>
      </c>
      <c r="Q105" t="s">
        <v>155</v>
      </c>
      <c r="R105" t="s">
        <v>247</v>
      </c>
      <c r="S105" t="s">
        <v>821</v>
      </c>
      <c r="T105" s="53" t="s">
        <v>846</v>
      </c>
      <c r="U105" s="53" t="s">
        <v>430</v>
      </c>
      <c r="V105">
        <v>7952</v>
      </c>
      <c r="W105" t="s">
        <v>251</v>
      </c>
      <c r="X105" t="s">
        <v>862</v>
      </c>
      <c r="Y105" s="53" t="s">
        <v>432</v>
      </c>
      <c r="Z105" s="53"/>
      <c r="AA105" t="s">
        <v>245</v>
      </c>
      <c r="AB105" t="s">
        <v>863</v>
      </c>
      <c r="AC105" t="s">
        <v>247</v>
      </c>
      <c r="AD105" t="s">
        <v>821</v>
      </c>
      <c r="AE105" s="53" t="s">
        <v>846</v>
      </c>
      <c r="AF105" t="s">
        <v>432</v>
      </c>
    </row>
    <row r="106" spans="1:32" x14ac:dyDescent="0.25">
      <c r="A106" t="s">
        <v>245</v>
      </c>
      <c r="B106" t="s">
        <v>816</v>
      </c>
      <c r="C106" t="s">
        <v>250</v>
      </c>
      <c r="D106">
        <v>7943</v>
      </c>
      <c r="E106" s="53" t="s">
        <v>251</v>
      </c>
      <c r="F106" s="56">
        <v>4424176549334430</v>
      </c>
      <c r="G106" s="53" t="s">
        <v>431</v>
      </c>
      <c r="H106" s="57">
        <v>40795</v>
      </c>
      <c r="I106" s="53" t="s">
        <v>431</v>
      </c>
      <c r="J106" s="57">
        <f t="shared" si="30"/>
        <v>40975</v>
      </c>
      <c r="K106" s="53" t="s">
        <v>431</v>
      </c>
      <c r="L106" s="54">
        <v>2690312585161850</v>
      </c>
      <c r="M106" s="53" t="s">
        <v>432</v>
      </c>
      <c r="P106" t="s">
        <v>245</v>
      </c>
      <c r="Q106" t="s">
        <v>155</v>
      </c>
      <c r="R106" t="s">
        <v>247</v>
      </c>
      <c r="S106" t="s">
        <v>803</v>
      </c>
      <c r="T106" s="53" t="s">
        <v>847</v>
      </c>
      <c r="U106" s="53" t="s">
        <v>430</v>
      </c>
      <c r="V106">
        <v>7943</v>
      </c>
      <c r="W106" t="s">
        <v>251</v>
      </c>
      <c r="X106" t="s">
        <v>856</v>
      </c>
      <c r="Y106" s="53" t="s">
        <v>432</v>
      </c>
      <c r="Z106" s="53"/>
      <c r="AA106" t="s">
        <v>245</v>
      </c>
      <c r="AB106" t="s">
        <v>863</v>
      </c>
      <c r="AC106" t="s">
        <v>247</v>
      </c>
      <c r="AD106" t="s">
        <v>803</v>
      </c>
      <c r="AE106" s="53" t="s">
        <v>847</v>
      </c>
      <c r="AF106" t="s">
        <v>432</v>
      </c>
    </row>
    <row r="107" spans="1:32" x14ac:dyDescent="0.25">
      <c r="A107" t="s">
        <v>245</v>
      </c>
      <c r="B107" t="s">
        <v>816</v>
      </c>
      <c r="C107" t="s">
        <v>250</v>
      </c>
      <c r="D107">
        <v>7934</v>
      </c>
      <c r="E107" s="53" t="s">
        <v>251</v>
      </c>
      <c r="F107" s="56">
        <v>4424177371943650</v>
      </c>
      <c r="G107" s="53" t="s">
        <v>431</v>
      </c>
      <c r="H107" s="57">
        <v>40779</v>
      </c>
      <c r="I107" s="53" t="s">
        <v>431</v>
      </c>
      <c r="J107" s="57">
        <f t="shared" ref="J107:J108" si="38">H107+(30*1)</f>
        <v>40809</v>
      </c>
      <c r="K107" s="53" t="s">
        <v>431</v>
      </c>
      <c r="L107" s="54">
        <v>2645292214304910</v>
      </c>
      <c r="M107" s="53" t="s">
        <v>432</v>
      </c>
      <c r="P107" t="s">
        <v>245</v>
      </c>
      <c r="Q107" t="s">
        <v>155</v>
      </c>
      <c r="R107" t="s">
        <v>247</v>
      </c>
      <c r="S107" t="s">
        <v>804</v>
      </c>
      <c r="T107" s="53" t="s">
        <v>834</v>
      </c>
      <c r="U107" s="53" t="s">
        <v>430</v>
      </c>
      <c r="V107">
        <v>7934</v>
      </c>
      <c r="W107" t="s">
        <v>251</v>
      </c>
      <c r="X107" t="s">
        <v>857</v>
      </c>
      <c r="Y107" s="53" t="s">
        <v>432</v>
      </c>
      <c r="Z107" s="53"/>
      <c r="AA107" t="s">
        <v>245</v>
      </c>
      <c r="AB107" t="s">
        <v>863</v>
      </c>
      <c r="AC107" t="s">
        <v>247</v>
      </c>
      <c r="AD107" t="s">
        <v>804</v>
      </c>
      <c r="AE107" s="53" t="s">
        <v>834</v>
      </c>
      <c r="AF107" t="s">
        <v>432</v>
      </c>
    </row>
    <row r="108" spans="1:32" x14ac:dyDescent="0.25">
      <c r="A108" t="s">
        <v>245</v>
      </c>
      <c r="B108" t="s">
        <v>816</v>
      </c>
      <c r="C108" t="s">
        <v>250</v>
      </c>
      <c r="D108">
        <v>7925</v>
      </c>
      <c r="E108" s="53" t="s">
        <v>251</v>
      </c>
      <c r="F108" s="56">
        <v>4424178194552870</v>
      </c>
      <c r="G108" s="53" t="s">
        <v>431</v>
      </c>
      <c r="H108" s="57">
        <v>40763</v>
      </c>
      <c r="I108" s="53" t="s">
        <v>431</v>
      </c>
      <c r="J108" s="57">
        <f t="shared" si="38"/>
        <v>40793</v>
      </c>
      <c r="K108" s="53" t="s">
        <v>431</v>
      </c>
      <c r="L108" s="54">
        <v>2600271843447980</v>
      </c>
      <c r="M108" s="53" t="s">
        <v>432</v>
      </c>
      <c r="P108" t="s">
        <v>245</v>
      </c>
      <c r="Q108" t="s">
        <v>155</v>
      </c>
      <c r="R108" t="s">
        <v>247</v>
      </c>
      <c r="S108" t="s">
        <v>805</v>
      </c>
      <c r="T108" s="53" t="s">
        <v>835</v>
      </c>
      <c r="U108" s="53" t="s">
        <v>430</v>
      </c>
      <c r="V108">
        <v>7925</v>
      </c>
      <c r="W108" t="s">
        <v>251</v>
      </c>
      <c r="X108" t="s">
        <v>858</v>
      </c>
      <c r="Y108" s="53" t="s">
        <v>432</v>
      </c>
      <c r="Z108" s="53"/>
      <c r="AA108" t="s">
        <v>245</v>
      </c>
      <c r="AB108" t="s">
        <v>863</v>
      </c>
      <c r="AC108" t="s">
        <v>247</v>
      </c>
      <c r="AD108" t="s">
        <v>805</v>
      </c>
      <c r="AE108" s="53" t="s">
        <v>835</v>
      </c>
      <c r="AF108" t="s">
        <v>432</v>
      </c>
    </row>
    <row r="109" spans="1:32" x14ac:dyDescent="0.25">
      <c r="A109" t="s">
        <v>245</v>
      </c>
      <c r="B109" t="s">
        <v>816</v>
      </c>
      <c r="C109" t="s">
        <v>250</v>
      </c>
      <c r="D109">
        <v>7916</v>
      </c>
      <c r="E109" s="53" t="s">
        <v>251</v>
      </c>
      <c r="F109" s="56">
        <v>4424179017162090</v>
      </c>
      <c r="G109" s="53" t="s">
        <v>431</v>
      </c>
      <c r="H109" s="57">
        <v>40747</v>
      </c>
      <c r="I109" s="53" t="s">
        <v>431</v>
      </c>
      <c r="J109" s="57">
        <f t="shared" si="30"/>
        <v>40927</v>
      </c>
      <c r="K109" s="53" t="s">
        <v>431</v>
      </c>
      <c r="L109" s="54">
        <v>2555251472591040</v>
      </c>
      <c r="M109" s="53" t="s">
        <v>432</v>
      </c>
      <c r="P109" t="s">
        <v>245</v>
      </c>
      <c r="Q109" t="s">
        <v>155</v>
      </c>
      <c r="R109" t="s">
        <v>247</v>
      </c>
      <c r="S109" t="s">
        <v>806</v>
      </c>
      <c r="T109" s="53" t="s">
        <v>848</v>
      </c>
      <c r="U109" s="53" t="s">
        <v>430</v>
      </c>
      <c r="V109">
        <v>7916</v>
      </c>
      <c r="W109" t="s">
        <v>251</v>
      </c>
      <c r="X109" t="s">
        <v>859</v>
      </c>
      <c r="Y109" s="53" t="s">
        <v>432</v>
      </c>
      <c r="Z109" s="53"/>
      <c r="AA109" t="s">
        <v>245</v>
      </c>
      <c r="AB109" t="s">
        <v>863</v>
      </c>
      <c r="AC109" t="s">
        <v>247</v>
      </c>
      <c r="AD109" t="s">
        <v>806</v>
      </c>
      <c r="AE109" s="53" t="s">
        <v>848</v>
      </c>
      <c r="AF109" t="s">
        <v>432</v>
      </c>
    </row>
    <row r="110" spans="1:32" x14ac:dyDescent="0.25">
      <c r="A110" t="s">
        <v>245</v>
      </c>
      <c r="B110" t="s">
        <v>816</v>
      </c>
      <c r="C110" t="s">
        <v>250</v>
      </c>
      <c r="D110">
        <v>7907</v>
      </c>
      <c r="E110" s="53" t="s">
        <v>251</v>
      </c>
      <c r="F110" s="56">
        <v>4424179839771310</v>
      </c>
      <c r="G110" s="53" t="s">
        <v>431</v>
      </c>
      <c r="H110" s="57">
        <v>40731</v>
      </c>
      <c r="I110" s="53" t="s">
        <v>431</v>
      </c>
      <c r="J110" s="57">
        <f t="shared" si="30"/>
        <v>40911</v>
      </c>
      <c r="K110" s="53" t="s">
        <v>431</v>
      </c>
      <c r="L110" s="54">
        <v>2510231101734100</v>
      </c>
      <c r="M110" s="53" t="s">
        <v>432</v>
      </c>
      <c r="P110" t="s">
        <v>245</v>
      </c>
      <c r="Q110" t="s">
        <v>155</v>
      </c>
      <c r="R110" t="s">
        <v>247</v>
      </c>
      <c r="S110" t="s">
        <v>807</v>
      </c>
      <c r="T110" s="53" t="s">
        <v>849</v>
      </c>
      <c r="U110" s="53" t="s">
        <v>430</v>
      </c>
      <c r="V110">
        <v>7907</v>
      </c>
      <c r="W110" t="s">
        <v>251</v>
      </c>
      <c r="X110" t="s">
        <v>860</v>
      </c>
      <c r="Y110" s="53" t="s">
        <v>432</v>
      </c>
      <c r="Z110" s="53"/>
      <c r="AA110" t="s">
        <v>245</v>
      </c>
      <c r="AB110" t="s">
        <v>863</v>
      </c>
      <c r="AC110" t="s">
        <v>247</v>
      </c>
      <c r="AD110" t="s">
        <v>807</v>
      </c>
      <c r="AE110" s="53" t="s">
        <v>849</v>
      </c>
      <c r="AF110" t="s">
        <v>432</v>
      </c>
    </row>
    <row r="111" spans="1:32" x14ac:dyDescent="0.25">
      <c r="A111" t="s">
        <v>245</v>
      </c>
      <c r="B111" t="s">
        <v>816</v>
      </c>
      <c r="C111" t="s">
        <v>250</v>
      </c>
      <c r="D111">
        <v>7898</v>
      </c>
      <c r="E111" s="53" t="s">
        <v>251</v>
      </c>
      <c r="F111" s="56">
        <v>4424180662380530</v>
      </c>
      <c r="G111" s="53" t="s">
        <v>431</v>
      </c>
      <c r="H111" s="57">
        <v>40715</v>
      </c>
      <c r="I111" s="53" t="s">
        <v>431</v>
      </c>
      <c r="J111" s="57">
        <f t="shared" ref="J111" si="39">H111+(30*1)</f>
        <v>40745</v>
      </c>
      <c r="K111" s="53" t="s">
        <v>431</v>
      </c>
      <c r="L111" s="54">
        <v>2465210730877170</v>
      </c>
      <c r="M111" s="53" t="s">
        <v>432</v>
      </c>
      <c r="P111" t="s">
        <v>245</v>
      </c>
      <c r="Q111" t="s">
        <v>155</v>
      </c>
      <c r="R111" t="s">
        <v>247</v>
      </c>
      <c r="S111" t="s">
        <v>808</v>
      </c>
      <c r="T111" s="53" t="s">
        <v>850</v>
      </c>
      <c r="U111" s="53" t="s">
        <v>430</v>
      </c>
      <c r="V111">
        <v>7898</v>
      </c>
      <c r="W111" t="s">
        <v>251</v>
      </c>
      <c r="X111" t="s">
        <v>861</v>
      </c>
      <c r="Y111" s="53" t="s">
        <v>432</v>
      </c>
      <c r="Z111" s="53"/>
      <c r="AA111" t="s">
        <v>245</v>
      </c>
      <c r="AB111" t="s">
        <v>863</v>
      </c>
      <c r="AC111" t="s">
        <v>247</v>
      </c>
      <c r="AD111" t="s">
        <v>808</v>
      </c>
      <c r="AE111" s="53" t="s">
        <v>850</v>
      </c>
      <c r="AF111" t="s">
        <v>432</v>
      </c>
    </row>
    <row r="112" spans="1:32" x14ac:dyDescent="0.25">
      <c r="A112" t="s">
        <v>245</v>
      </c>
      <c r="B112" t="s">
        <v>816</v>
      </c>
      <c r="C112" t="s">
        <v>250</v>
      </c>
      <c r="D112">
        <v>7889</v>
      </c>
      <c r="E112" s="53" t="s">
        <v>251</v>
      </c>
      <c r="F112" s="56">
        <v>4424181484989750</v>
      </c>
      <c r="G112" s="53" t="s">
        <v>431</v>
      </c>
      <c r="H112" s="57">
        <v>40699</v>
      </c>
      <c r="I112" s="53" t="s">
        <v>431</v>
      </c>
      <c r="J112" s="57">
        <f t="shared" si="30"/>
        <v>40879</v>
      </c>
      <c r="K112" s="53" t="s">
        <v>431</v>
      </c>
      <c r="L112" s="54">
        <v>2420190360020230</v>
      </c>
      <c r="M112" s="53" t="s">
        <v>432</v>
      </c>
      <c r="P112" t="s">
        <v>245</v>
      </c>
      <c r="Q112" t="s">
        <v>155</v>
      </c>
      <c r="R112" t="s">
        <v>247</v>
      </c>
      <c r="S112" t="s">
        <v>809</v>
      </c>
      <c r="T112" s="53" t="s">
        <v>851</v>
      </c>
      <c r="U112" s="53" t="s">
        <v>430</v>
      </c>
      <c r="V112">
        <v>7889</v>
      </c>
      <c r="W112" t="s">
        <v>251</v>
      </c>
      <c r="X112" t="s">
        <v>862</v>
      </c>
      <c r="Y112" s="53" t="s">
        <v>432</v>
      </c>
      <c r="Z112" s="53"/>
      <c r="AA112" t="s">
        <v>245</v>
      </c>
      <c r="AB112" t="s">
        <v>863</v>
      </c>
      <c r="AC112" t="s">
        <v>247</v>
      </c>
      <c r="AD112" t="s">
        <v>809</v>
      </c>
      <c r="AE112" s="53" t="s">
        <v>851</v>
      </c>
      <c r="AF112" t="s">
        <v>432</v>
      </c>
    </row>
    <row r="113" spans="1:32" x14ac:dyDescent="0.25">
      <c r="A113" t="s">
        <v>245</v>
      </c>
      <c r="B113" t="s">
        <v>816</v>
      </c>
      <c r="C113" t="s">
        <v>250</v>
      </c>
      <c r="D113">
        <v>7880</v>
      </c>
      <c r="E113" s="53" t="s">
        <v>251</v>
      </c>
      <c r="F113" s="56">
        <v>1436813517578890</v>
      </c>
      <c r="G113" s="53" t="s">
        <v>431</v>
      </c>
      <c r="H113" s="57">
        <v>40683</v>
      </c>
      <c r="I113" s="53" t="s">
        <v>431</v>
      </c>
      <c r="J113" s="57">
        <f t="shared" si="30"/>
        <v>40863</v>
      </c>
      <c r="K113" s="53" t="s">
        <v>431</v>
      </c>
      <c r="L113" s="54">
        <v>2375169989163290</v>
      </c>
      <c r="M113" s="53" t="s">
        <v>432</v>
      </c>
      <c r="P113" t="s">
        <v>245</v>
      </c>
      <c r="Q113" t="s">
        <v>155</v>
      </c>
      <c r="R113" t="s">
        <v>247</v>
      </c>
      <c r="S113" t="s">
        <v>796</v>
      </c>
      <c r="T113" s="53" t="s">
        <v>830</v>
      </c>
      <c r="U113" s="53" t="s">
        <v>430</v>
      </c>
      <c r="V113">
        <v>7880</v>
      </c>
      <c r="W113" t="s">
        <v>251</v>
      </c>
      <c r="X113" t="s">
        <v>856</v>
      </c>
      <c r="Y113" s="53" t="s">
        <v>432</v>
      </c>
      <c r="Z113" s="53"/>
      <c r="AA113" t="s">
        <v>245</v>
      </c>
      <c r="AB113" t="s">
        <v>863</v>
      </c>
      <c r="AC113" t="s">
        <v>247</v>
      </c>
      <c r="AD113" t="s">
        <v>796</v>
      </c>
      <c r="AE113" s="53" t="s">
        <v>830</v>
      </c>
      <c r="AF113" t="s">
        <v>432</v>
      </c>
    </row>
    <row r="114" spans="1:32" x14ac:dyDescent="0.25">
      <c r="A114" t="s">
        <v>245</v>
      </c>
      <c r="B114" t="s">
        <v>816</v>
      </c>
      <c r="C114" t="s">
        <v>250</v>
      </c>
      <c r="D114">
        <v>7871</v>
      </c>
      <c r="E114" s="53" t="s">
        <v>251</v>
      </c>
      <c r="F114" s="56">
        <v>1436817227863070</v>
      </c>
      <c r="G114" s="53" t="s">
        <v>431</v>
      </c>
      <c r="H114" s="57">
        <v>40667</v>
      </c>
      <c r="I114" s="53" t="s">
        <v>431</v>
      </c>
      <c r="J114" s="57">
        <f t="shared" ref="J114" si="40">H114+(30*3)</f>
        <v>40757</v>
      </c>
      <c r="K114" s="53" t="s">
        <v>431</v>
      </c>
      <c r="L114" s="54">
        <v>2330149618306360</v>
      </c>
      <c r="M114" s="53" t="s">
        <v>432</v>
      </c>
      <c r="P114" t="s">
        <v>245</v>
      </c>
      <c r="Q114" t="s">
        <v>155</v>
      </c>
      <c r="R114" t="s">
        <v>247</v>
      </c>
      <c r="S114" t="s">
        <v>797</v>
      </c>
      <c r="T114" s="53" t="s">
        <v>831</v>
      </c>
      <c r="U114" s="53" t="s">
        <v>430</v>
      </c>
      <c r="V114">
        <v>7871</v>
      </c>
      <c r="W114" t="s">
        <v>251</v>
      </c>
      <c r="X114" t="s">
        <v>857</v>
      </c>
      <c r="Y114" s="53" t="s">
        <v>432</v>
      </c>
      <c r="Z114" s="53"/>
      <c r="AA114" t="s">
        <v>245</v>
      </c>
      <c r="AB114" t="s">
        <v>863</v>
      </c>
      <c r="AC114" t="s">
        <v>247</v>
      </c>
      <c r="AD114" t="s">
        <v>797</v>
      </c>
      <c r="AE114" s="53" t="s">
        <v>831</v>
      </c>
      <c r="AF114" t="s">
        <v>432</v>
      </c>
    </row>
    <row r="115" spans="1:32" x14ac:dyDescent="0.25">
      <c r="A115" t="s">
        <v>245</v>
      </c>
      <c r="B115" t="s">
        <v>816</v>
      </c>
      <c r="C115" t="s">
        <v>250</v>
      </c>
      <c r="D115">
        <v>7862</v>
      </c>
      <c r="E115" s="53" t="s">
        <v>251</v>
      </c>
      <c r="F115" s="56">
        <v>2324129482793290</v>
      </c>
      <c r="G115" s="53" t="s">
        <v>431</v>
      </c>
      <c r="H115" s="57">
        <v>40651</v>
      </c>
      <c r="I115" s="53" t="s">
        <v>431</v>
      </c>
      <c r="J115" s="57">
        <f t="shared" si="30"/>
        <v>40831</v>
      </c>
      <c r="K115" s="53" t="s">
        <v>431</v>
      </c>
      <c r="L115" s="54">
        <v>2285129247449420</v>
      </c>
      <c r="M115" s="53" t="s">
        <v>432</v>
      </c>
      <c r="P115" t="s">
        <v>245</v>
      </c>
      <c r="Q115" t="s">
        <v>155</v>
      </c>
      <c r="R115" t="s">
        <v>247</v>
      </c>
      <c r="S115" t="s">
        <v>817</v>
      </c>
      <c r="T115" s="53" t="s">
        <v>844</v>
      </c>
      <c r="U115" s="53" t="s">
        <v>430</v>
      </c>
      <c r="V115">
        <v>7862</v>
      </c>
      <c r="W115" t="s">
        <v>251</v>
      </c>
      <c r="X115" t="s">
        <v>858</v>
      </c>
      <c r="Y115" s="53" t="s">
        <v>432</v>
      </c>
      <c r="Z115" s="53"/>
      <c r="AA115" t="s">
        <v>245</v>
      </c>
      <c r="AB115" t="s">
        <v>863</v>
      </c>
      <c r="AC115" t="s">
        <v>247</v>
      </c>
      <c r="AD115" t="s">
        <v>817</v>
      </c>
      <c r="AE115" s="53" t="s">
        <v>844</v>
      </c>
      <c r="AF115" t="s">
        <v>432</v>
      </c>
    </row>
    <row r="116" spans="1:32" x14ac:dyDescent="0.25">
      <c r="A116" t="s">
        <v>245</v>
      </c>
      <c r="B116" t="s">
        <v>816</v>
      </c>
      <c r="C116" t="s">
        <v>250</v>
      </c>
      <c r="D116">
        <v>7853</v>
      </c>
      <c r="E116" s="53" t="s">
        <v>251</v>
      </c>
      <c r="F116" s="56">
        <v>2324129475402510</v>
      </c>
      <c r="G116" s="53" t="s">
        <v>431</v>
      </c>
      <c r="H116" s="57">
        <v>40635</v>
      </c>
      <c r="I116" s="53" t="s">
        <v>431</v>
      </c>
      <c r="J116" s="57">
        <f t="shared" ref="J116:J117" si="41">H116+(30*3)</f>
        <v>40725</v>
      </c>
      <c r="K116" s="53" t="s">
        <v>431</v>
      </c>
      <c r="L116" s="54">
        <v>2240108876592490</v>
      </c>
      <c r="M116" s="53" t="s">
        <v>432</v>
      </c>
      <c r="P116" t="s">
        <v>245</v>
      </c>
      <c r="Q116" t="s">
        <v>155</v>
      </c>
      <c r="R116" t="s">
        <v>247</v>
      </c>
      <c r="S116" t="s">
        <v>818</v>
      </c>
      <c r="T116" s="53" t="s">
        <v>845</v>
      </c>
      <c r="U116" s="53" t="s">
        <v>430</v>
      </c>
      <c r="V116">
        <v>7853</v>
      </c>
      <c r="W116" t="s">
        <v>251</v>
      </c>
      <c r="X116" t="s">
        <v>859</v>
      </c>
      <c r="Y116" s="53" t="s">
        <v>432</v>
      </c>
      <c r="Z116" s="53"/>
      <c r="AA116" t="s">
        <v>245</v>
      </c>
      <c r="AB116" t="s">
        <v>863</v>
      </c>
      <c r="AC116" t="s">
        <v>247</v>
      </c>
      <c r="AD116" t="s">
        <v>818</v>
      </c>
      <c r="AE116" s="53" t="s">
        <v>845</v>
      </c>
      <c r="AF116" t="s">
        <v>432</v>
      </c>
    </row>
    <row r="117" spans="1:32" x14ac:dyDescent="0.25">
      <c r="A117" t="s">
        <v>245</v>
      </c>
      <c r="B117" t="s">
        <v>816</v>
      </c>
      <c r="C117" t="s">
        <v>250</v>
      </c>
      <c r="D117">
        <v>7844</v>
      </c>
      <c r="E117" s="53" t="s">
        <v>251</v>
      </c>
      <c r="F117" s="56">
        <v>2324129468011730</v>
      </c>
      <c r="G117" s="53" t="s">
        <v>431</v>
      </c>
      <c r="H117" s="57">
        <v>40619</v>
      </c>
      <c r="I117" s="53" t="s">
        <v>431</v>
      </c>
      <c r="J117" s="57">
        <f t="shared" si="41"/>
        <v>40709</v>
      </c>
      <c r="K117" s="53" t="s">
        <v>431</v>
      </c>
      <c r="L117" s="54">
        <v>2195088505735550</v>
      </c>
      <c r="M117" s="53" t="s">
        <v>432</v>
      </c>
      <c r="P117" t="s">
        <v>245</v>
      </c>
      <c r="Q117" t="s">
        <v>155</v>
      </c>
      <c r="R117" t="s">
        <v>247</v>
      </c>
      <c r="S117" t="s">
        <v>819</v>
      </c>
      <c r="T117" s="53" t="s">
        <v>832</v>
      </c>
      <c r="U117" s="53" t="s">
        <v>430</v>
      </c>
      <c r="V117">
        <v>7844</v>
      </c>
      <c r="W117" t="s">
        <v>251</v>
      </c>
      <c r="X117" t="s">
        <v>860</v>
      </c>
      <c r="Y117" s="53" t="s">
        <v>432</v>
      </c>
      <c r="Z117" s="53"/>
      <c r="AA117" t="s">
        <v>245</v>
      </c>
      <c r="AB117" t="s">
        <v>863</v>
      </c>
      <c r="AC117" t="s">
        <v>247</v>
      </c>
      <c r="AD117" t="s">
        <v>819</v>
      </c>
      <c r="AE117" s="53" t="s">
        <v>832</v>
      </c>
      <c r="AF117" t="s">
        <v>432</v>
      </c>
    </row>
    <row r="118" spans="1:32" x14ac:dyDescent="0.25">
      <c r="A118" t="s">
        <v>245</v>
      </c>
      <c r="B118" t="s">
        <v>816</v>
      </c>
      <c r="C118" t="s">
        <v>250</v>
      </c>
      <c r="D118">
        <v>7835</v>
      </c>
      <c r="E118" s="53" t="s">
        <v>251</v>
      </c>
      <c r="F118" s="56">
        <v>2324129460620950</v>
      </c>
      <c r="G118" s="53" t="s">
        <v>431</v>
      </c>
      <c r="H118" s="57">
        <v>40603</v>
      </c>
      <c r="I118" s="53" t="s">
        <v>431</v>
      </c>
      <c r="J118" s="57">
        <f t="shared" si="30"/>
        <v>40783</v>
      </c>
      <c r="K118" s="53" t="s">
        <v>431</v>
      </c>
      <c r="L118" s="54">
        <v>2150068134878610</v>
      </c>
      <c r="M118" s="53" t="s">
        <v>432</v>
      </c>
      <c r="P118" t="s">
        <v>245</v>
      </c>
      <c r="Q118" t="s">
        <v>155</v>
      </c>
      <c r="R118" t="s">
        <v>247</v>
      </c>
      <c r="S118" t="s">
        <v>820</v>
      </c>
      <c r="T118" s="53" t="s">
        <v>833</v>
      </c>
      <c r="U118" s="53" t="s">
        <v>430</v>
      </c>
      <c r="V118">
        <v>7835</v>
      </c>
      <c r="W118" t="s">
        <v>251</v>
      </c>
      <c r="X118" t="s">
        <v>861</v>
      </c>
      <c r="Y118" s="53" t="s">
        <v>432</v>
      </c>
      <c r="Z118" s="53"/>
      <c r="AA118" t="s">
        <v>245</v>
      </c>
      <c r="AB118" t="s">
        <v>863</v>
      </c>
      <c r="AC118" t="s">
        <v>247</v>
      </c>
      <c r="AD118" t="s">
        <v>820</v>
      </c>
      <c r="AE118" s="53" t="s">
        <v>833</v>
      </c>
      <c r="AF118" t="s">
        <v>432</v>
      </c>
    </row>
    <row r="119" spans="1:32" x14ac:dyDescent="0.25">
      <c r="A119" t="s">
        <v>245</v>
      </c>
      <c r="B119" t="s">
        <v>816</v>
      </c>
      <c r="C119" t="s">
        <v>250</v>
      </c>
      <c r="D119">
        <v>7826</v>
      </c>
      <c r="E119" s="53" t="s">
        <v>251</v>
      </c>
      <c r="F119" s="56">
        <v>4424187243254290</v>
      </c>
      <c r="G119" s="53" t="s">
        <v>431</v>
      </c>
      <c r="H119" s="57">
        <v>40587</v>
      </c>
      <c r="I119" s="53" t="s">
        <v>431</v>
      </c>
      <c r="J119" s="57">
        <f t="shared" si="30"/>
        <v>40767</v>
      </c>
      <c r="K119" s="53" t="s">
        <v>431</v>
      </c>
      <c r="L119" s="54">
        <v>2105047764021680</v>
      </c>
      <c r="M119" s="53" t="s">
        <v>432</v>
      </c>
      <c r="P119" t="s">
        <v>245</v>
      </c>
      <c r="Q119" t="s">
        <v>155</v>
      </c>
      <c r="R119" t="s">
        <v>247</v>
      </c>
      <c r="S119" t="s">
        <v>821</v>
      </c>
      <c r="T119" s="53" t="s">
        <v>846</v>
      </c>
      <c r="U119" s="53" t="s">
        <v>430</v>
      </c>
      <c r="V119">
        <v>7826</v>
      </c>
      <c r="W119" t="s">
        <v>251</v>
      </c>
      <c r="X119" t="s">
        <v>862</v>
      </c>
      <c r="Y119" s="53" t="s">
        <v>432</v>
      </c>
      <c r="Z119" s="53"/>
      <c r="AA119" t="s">
        <v>245</v>
      </c>
      <c r="AB119" t="s">
        <v>863</v>
      </c>
      <c r="AC119" t="s">
        <v>247</v>
      </c>
      <c r="AD119" t="s">
        <v>821</v>
      </c>
      <c r="AE119" s="53" t="s">
        <v>846</v>
      </c>
      <c r="AF119" t="s">
        <v>432</v>
      </c>
    </row>
    <row r="120" spans="1:32" x14ac:dyDescent="0.25">
      <c r="A120" t="s">
        <v>245</v>
      </c>
      <c r="B120" t="s">
        <v>816</v>
      </c>
      <c r="C120" t="s">
        <v>250</v>
      </c>
      <c r="D120">
        <v>7817</v>
      </c>
      <c r="E120" s="53" t="s">
        <v>251</v>
      </c>
      <c r="F120" s="56">
        <v>4424188065863510</v>
      </c>
      <c r="G120" s="53" t="s">
        <v>431</v>
      </c>
      <c r="H120" s="57">
        <v>42475</v>
      </c>
      <c r="I120" s="53" t="s">
        <v>431</v>
      </c>
      <c r="J120" s="57">
        <f t="shared" ref="J120" si="42">H120+(30*2)</f>
        <v>42535</v>
      </c>
      <c r="K120" s="53" t="s">
        <v>431</v>
      </c>
      <c r="L120" s="54">
        <v>2060027393164740</v>
      </c>
      <c r="M120" s="53" t="s">
        <v>432</v>
      </c>
      <c r="P120" t="s">
        <v>245</v>
      </c>
      <c r="Q120" t="s">
        <v>155</v>
      </c>
      <c r="R120" t="s">
        <v>247</v>
      </c>
      <c r="S120" t="s">
        <v>803</v>
      </c>
      <c r="T120" s="53" t="s">
        <v>847</v>
      </c>
      <c r="U120" s="53" t="s">
        <v>430</v>
      </c>
      <c r="V120">
        <v>7817</v>
      </c>
      <c r="W120" t="s">
        <v>251</v>
      </c>
      <c r="X120" t="s">
        <v>856</v>
      </c>
      <c r="Y120" s="53" t="s">
        <v>432</v>
      </c>
      <c r="Z120" s="53"/>
      <c r="AA120" t="s">
        <v>245</v>
      </c>
      <c r="AB120" t="s">
        <v>863</v>
      </c>
      <c r="AC120" t="s">
        <v>247</v>
      </c>
      <c r="AD120" t="s">
        <v>803</v>
      </c>
      <c r="AE120" s="53" t="s">
        <v>847</v>
      </c>
      <c r="AF120" t="s">
        <v>432</v>
      </c>
    </row>
    <row r="121" spans="1:32" x14ac:dyDescent="0.25">
      <c r="A121" t="s">
        <v>245</v>
      </c>
      <c r="B121" t="s">
        <v>816</v>
      </c>
      <c r="C121" t="s">
        <v>250</v>
      </c>
      <c r="D121">
        <v>7808</v>
      </c>
      <c r="E121" s="53" t="s">
        <v>251</v>
      </c>
      <c r="F121" s="56">
        <v>4424188888472730</v>
      </c>
      <c r="G121" s="53" t="s">
        <v>431</v>
      </c>
      <c r="H121" s="57">
        <v>42459</v>
      </c>
      <c r="I121" s="53" t="s">
        <v>431</v>
      </c>
      <c r="J121" s="57">
        <f t="shared" ref="J121" si="43">H121+(30*6)</f>
        <v>42639</v>
      </c>
      <c r="K121" s="53" t="s">
        <v>431</v>
      </c>
      <c r="L121" s="54">
        <v>3095495922874270</v>
      </c>
      <c r="M121" s="53" t="s">
        <v>432</v>
      </c>
      <c r="P121" t="s">
        <v>245</v>
      </c>
      <c r="Q121" t="s">
        <v>155</v>
      </c>
      <c r="R121" t="s">
        <v>247</v>
      </c>
      <c r="S121" t="s">
        <v>804</v>
      </c>
      <c r="T121" s="53" t="s">
        <v>834</v>
      </c>
      <c r="U121" s="53" t="s">
        <v>430</v>
      </c>
      <c r="V121">
        <v>7808</v>
      </c>
      <c r="W121" t="s">
        <v>251</v>
      </c>
      <c r="X121" t="s">
        <v>857</v>
      </c>
      <c r="Y121" s="53" t="s">
        <v>432</v>
      </c>
      <c r="Z121" s="53"/>
      <c r="AA121" t="s">
        <v>245</v>
      </c>
      <c r="AB121" t="s">
        <v>863</v>
      </c>
      <c r="AC121" t="s">
        <v>247</v>
      </c>
      <c r="AD121" t="s">
        <v>804</v>
      </c>
      <c r="AE121" s="53" t="s">
        <v>834</v>
      </c>
      <c r="AF121" t="s">
        <v>432</v>
      </c>
    </row>
    <row r="122" spans="1:32" x14ac:dyDescent="0.25">
      <c r="A122" t="s">
        <v>245</v>
      </c>
      <c r="B122" t="s">
        <v>816</v>
      </c>
      <c r="C122" t="s">
        <v>250</v>
      </c>
      <c r="D122">
        <v>7799</v>
      </c>
      <c r="E122" s="53" t="s">
        <v>251</v>
      </c>
      <c r="F122" s="56">
        <v>4424189711081950</v>
      </c>
      <c r="G122" s="53" t="s">
        <v>431</v>
      </c>
      <c r="H122" s="57">
        <v>42443</v>
      </c>
      <c r="I122" s="53" t="s">
        <v>431</v>
      </c>
      <c r="J122" s="57">
        <f t="shared" ref="J122" si="44">H122+(30*12)</f>
        <v>42803</v>
      </c>
      <c r="K122" s="53" t="s">
        <v>431</v>
      </c>
      <c r="L122" s="54">
        <v>3050475552017330</v>
      </c>
      <c r="M122" s="53" t="s">
        <v>432</v>
      </c>
      <c r="P122" t="s">
        <v>245</v>
      </c>
      <c r="Q122" t="s">
        <v>155</v>
      </c>
      <c r="R122" t="s">
        <v>247</v>
      </c>
      <c r="S122" t="s">
        <v>805</v>
      </c>
      <c r="T122" s="53" t="s">
        <v>835</v>
      </c>
      <c r="U122" s="53" t="s">
        <v>430</v>
      </c>
      <c r="V122">
        <v>7799</v>
      </c>
      <c r="W122" t="s">
        <v>251</v>
      </c>
      <c r="X122" t="s">
        <v>858</v>
      </c>
      <c r="Y122" s="53" t="s">
        <v>432</v>
      </c>
      <c r="Z122" s="53"/>
      <c r="AA122" t="s">
        <v>245</v>
      </c>
      <c r="AB122" t="s">
        <v>863</v>
      </c>
      <c r="AC122" t="s">
        <v>247</v>
      </c>
      <c r="AD122" t="s">
        <v>805</v>
      </c>
      <c r="AE122" s="53" t="s">
        <v>835</v>
      </c>
      <c r="AF122" t="s">
        <v>432</v>
      </c>
    </row>
    <row r="123" spans="1:32" x14ac:dyDescent="0.25">
      <c r="A123" t="s">
        <v>245</v>
      </c>
      <c r="B123" t="s">
        <v>816</v>
      </c>
      <c r="C123" t="s">
        <v>250</v>
      </c>
      <c r="D123">
        <v>7790</v>
      </c>
      <c r="E123" s="53" t="s">
        <v>251</v>
      </c>
      <c r="F123" s="56">
        <v>4424190533691170</v>
      </c>
      <c r="G123" s="53" t="s">
        <v>431</v>
      </c>
      <c r="H123" s="57">
        <v>42427</v>
      </c>
      <c r="I123" s="53" t="s">
        <v>431</v>
      </c>
      <c r="J123" s="57">
        <f t="shared" si="30"/>
        <v>42607</v>
      </c>
      <c r="K123" s="53" t="s">
        <v>431</v>
      </c>
      <c r="L123" s="54">
        <v>3005455181160400</v>
      </c>
      <c r="M123" s="53" t="s">
        <v>432</v>
      </c>
      <c r="P123" t="s">
        <v>245</v>
      </c>
      <c r="Q123" t="s">
        <v>155</v>
      </c>
      <c r="R123" t="s">
        <v>247</v>
      </c>
      <c r="S123" t="s">
        <v>806</v>
      </c>
      <c r="T123" s="53" t="s">
        <v>848</v>
      </c>
      <c r="U123" s="53" t="s">
        <v>430</v>
      </c>
      <c r="V123">
        <v>7790</v>
      </c>
      <c r="W123" t="s">
        <v>251</v>
      </c>
      <c r="X123" t="s">
        <v>859</v>
      </c>
      <c r="Y123" s="53" t="s">
        <v>432</v>
      </c>
      <c r="Z123" s="53"/>
      <c r="AA123" t="s">
        <v>245</v>
      </c>
      <c r="AB123" t="s">
        <v>863</v>
      </c>
      <c r="AC123" t="s">
        <v>247</v>
      </c>
      <c r="AD123" t="s">
        <v>806</v>
      </c>
      <c r="AE123" s="53" t="s">
        <v>848</v>
      </c>
      <c r="AF123" t="s">
        <v>432</v>
      </c>
    </row>
    <row r="124" spans="1:32" x14ac:dyDescent="0.25">
      <c r="A124" t="s">
        <v>245</v>
      </c>
      <c r="B124" t="s">
        <v>816</v>
      </c>
      <c r="C124" t="s">
        <v>250</v>
      </c>
      <c r="D124">
        <v>7781</v>
      </c>
      <c r="E124" s="53" t="s">
        <v>251</v>
      </c>
      <c r="F124" s="56">
        <v>4424191356300390</v>
      </c>
      <c r="G124" s="53" t="s">
        <v>431</v>
      </c>
      <c r="H124" s="57">
        <v>42411</v>
      </c>
      <c r="I124" s="53" t="s">
        <v>431</v>
      </c>
      <c r="J124" s="57">
        <f t="shared" ref="J124" si="45">H124+(30*8)</f>
        <v>42651</v>
      </c>
      <c r="K124" s="53" t="s">
        <v>431</v>
      </c>
      <c r="L124" s="54">
        <v>2960434810303460</v>
      </c>
      <c r="M124" s="53" t="s">
        <v>432</v>
      </c>
      <c r="P124" t="s">
        <v>245</v>
      </c>
      <c r="Q124" t="s">
        <v>155</v>
      </c>
      <c r="R124" t="s">
        <v>247</v>
      </c>
      <c r="S124" t="s">
        <v>807</v>
      </c>
      <c r="T124" s="53" t="s">
        <v>849</v>
      </c>
      <c r="U124" s="53" t="s">
        <v>430</v>
      </c>
      <c r="V124">
        <v>7781</v>
      </c>
      <c r="W124" t="s">
        <v>251</v>
      </c>
      <c r="X124" t="s">
        <v>860</v>
      </c>
      <c r="Y124" s="53" t="s">
        <v>432</v>
      </c>
      <c r="Z124" s="53"/>
      <c r="AA124" t="s">
        <v>245</v>
      </c>
      <c r="AB124" t="s">
        <v>863</v>
      </c>
      <c r="AC124" t="s">
        <v>247</v>
      </c>
      <c r="AD124" t="s">
        <v>807</v>
      </c>
      <c r="AE124" s="53" t="s">
        <v>849</v>
      </c>
      <c r="AF124" t="s">
        <v>432</v>
      </c>
    </row>
    <row r="125" spans="1:32" x14ac:dyDescent="0.25">
      <c r="A125" t="s">
        <v>245</v>
      </c>
      <c r="B125" t="s">
        <v>816</v>
      </c>
      <c r="C125" t="s">
        <v>250</v>
      </c>
      <c r="D125">
        <v>7772</v>
      </c>
      <c r="E125" s="53" t="s">
        <v>251</v>
      </c>
      <c r="F125" s="56">
        <v>4424192178909610</v>
      </c>
      <c r="G125" s="53" t="s">
        <v>431</v>
      </c>
      <c r="H125" s="57">
        <v>42395</v>
      </c>
      <c r="I125" s="53" t="s">
        <v>431</v>
      </c>
      <c r="J125" s="57">
        <f t="shared" si="30"/>
        <v>42575</v>
      </c>
      <c r="K125" s="53" t="s">
        <v>431</v>
      </c>
      <c r="L125" s="54">
        <v>2915414439446530</v>
      </c>
      <c r="M125" s="53" t="s">
        <v>432</v>
      </c>
      <c r="P125" t="s">
        <v>245</v>
      </c>
      <c r="Q125" t="s">
        <v>155</v>
      </c>
      <c r="R125" t="s">
        <v>247</v>
      </c>
      <c r="S125" t="s">
        <v>808</v>
      </c>
      <c r="T125" s="53" t="s">
        <v>850</v>
      </c>
      <c r="U125" s="53" t="s">
        <v>430</v>
      </c>
      <c r="V125">
        <v>7772</v>
      </c>
      <c r="W125" t="s">
        <v>251</v>
      </c>
      <c r="X125" t="s">
        <v>861</v>
      </c>
      <c r="Y125" s="53" t="s">
        <v>432</v>
      </c>
      <c r="Z125" s="53"/>
      <c r="AA125" t="s">
        <v>245</v>
      </c>
      <c r="AB125" t="s">
        <v>863</v>
      </c>
      <c r="AC125" t="s">
        <v>247</v>
      </c>
      <c r="AD125" t="s">
        <v>808</v>
      </c>
      <c r="AE125" s="53" t="s">
        <v>850</v>
      </c>
      <c r="AF125" t="s">
        <v>432</v>
      </c>
    </row>
    <row r="126" spans="1:32" x14ac:dyDescent="0.25">
      <c r="A126" t="s">
        <v>245</v>
      </c>
      <c r="B126" t="s">
        <v>816</v>
      </c>
      <c r="C126" t="s">
        <v>250</v>
      </c>
      <c r="D126">
        <v>7763</v>
      </c>
      <c r="E126" s="53" t="s">
        <v>251</v>
      </c>
      <c r="F126" s="56">
        <v>4424193001518830</v>
      </c>
      <c r="G126" s="53" t="s">
        <v>431</v>
      </c>
      <c r="H126" s="57">
        <v>42379</v>
      </c>
      <c r="I126" s="53" t="s">
        <v>431</v>
      </c>
      <c r="J126" s="57">
        <f t="shared" si="30"/>
        <v>42559</v>
      </c>
      <c r="K126" s="53" t="s">
        <v>431</v>
      </c>
      <c r="L126" s="54">
        <v>2870394068589590</v>
      </c>
      <c r="M126" s="53" t="s">
        <v>432</v>
      </c>
      <c r="P126" t="s">
        <v>245</v>
      </c>
      <c r="Q126" t="s">
        <v>155</v>
      </c>
      <c r="R126" t="s">
        <v>247</v>
      </c>
      <c r="S126" t="s">
        <v>809</v>
      </c>
      <c r="T126" s="53" t="s">
        <v>851</v>
      </c>
      <c r="U126" s="53" t="s">
        <v>430</v>
      </c>
      <c r="V126">
        <v>7763</v>
      </c>
      <c r="W126" t="s">
        <v>251</v>
      </c>
      <c r="X126" t="s">
        <v>862</v>
      </c>
      <c r="Y126" s="53" t="s">
        <v>432</v>
      </c>
      <c r="Z126" s="53"/>
      <c r="AA126" t="s">
        <v>245</v>
      </c>
      <c r="AB126" t="s">
        <v>863</v>
      </c>
      <c r="AC126" t="s">
        <v>247</v>
      </c>
      <c r="AD126" t="s">
        <v>809</v>
      </c>
      <c r="AE126" s="53" t="s">
        <v>851</v>
      </c>
      <c r="AF126" t="s">
        <v>432</v>
      </c>
    </row>
    <row r="127" spans="1:32" x14ac:dyDescent="0.25">
      <c r="A127" t="s">
        <v>245</v>
      </c>
      <c r="B127" t="s">
        <v>816</v>
      </c>
      <c r="C127" t="s">
        <v>250</v>
      </c>
      <c r="D127">
        <v>7754</v>
      </c>
      <c r="E127" s="53" t="s">
        <v>251</v>
      </c>
      <c r="F127" s="56">
        <v>4424193824128050</v>
      </c>
      <c r="G127" s="53" t="s">
        <v>431</v>
      </c>
      <c r="H127" s="57">
        <v>42425</v>
      </c>
      <c r="I127" s="53" t="s">
        <v>431</v>
      </c>
      <c r="J127" s="57">
        <f t="shared" ref="J127:J128" si="46">H127+(30*1)</f>
        <v>42455</v>
      </c>
      <c r="K127" s="53" t="s">
        <v>431</v>
      </c>
      <c r="L127" s="54">
        <v>2825373697732660</v>
      </c>
      <c r="M127" s="53" t="s">
        <v>432</v>
      </c>
      <c r="P127" t="s">
        <v>245</v>
      </c>
      <c r="Q127" t="s">
        <v>155</v>
      </c>
      <c r="R127" t="s">
        <v>247</v>
      </c>
      <c r="S127" t="s">
        <v>796</v>
      </c>
      <c r="T127" s="53" t="s">
        <v>832</v>
      </c>
      <c r="U127" s="53" t="s">
        <v>430</v>
      </c>
      <c r="V127">
        <v>7754</v>
      </c>
      <c r="W127" t="s">
        <v>251</v>
      </c>
      <c r="X127" t="s">
        <v>856</v>
      </c>
      <c r="Y127" s="53" t="s">
        <v>432</v>
      </c>
      <c r="Z127" s="53"/>
      <c r="AA127" t="s">
        <v>245</v>
      </c>
      <c r="AB127" t="s">
        <v>863</v>
      </c>
      <c r="AC127" t="s">
        <v>247</v>
      </c>
      <c r="AD127" t="s">
        <v>796</v>
      </c>
      <c r="AE127" s="53" t="s">
        <v>832</v>
      </c>
      <c r="AF127" t="s">
        <v>432</v>
      </c>
    </row>
    <row r="128" spans="1:32" x14ac:dyDescent="0.25">
      <c r="A128" t="s">
        <v>245</v>
      </c>
      <c r="B128" t="s">
        <v>816</v>
      </c>
      <c r="C128" t="s">
        <v>250</v>
      </c>
      <c r="D128">
        <v>7745</v>
      </c>
      <c r="E128" s="53" t="s">
        <v>251</v>
      </c>
      <c r="F128" s="56">
        <v>4424194646737270</v>
      </c>
      <c r="G128" s="53" t="s">
        <v>431</v>
      </c>
      <c r="H128" s="57">
        <v>42471</v>
      </c>
      <c r="I128" s="53" t="s">
        <v>431</v>
      </c>
      <c r="J128" s="57">
        <f t="shared" si="46"/>
        <v>42501</v>
      </c>
      <c r="K128" s="53" t="s">
        <v>431</v>
      </c>
      <c r="L128" s="54">
        <v>2780353326875720</v>
      </c>
      <c r="M128" s="53" t="s">
        <v>432</v>
      </c>
      <c r="P128" t="s">
        <v>245</v>
      </c>
      <c r="Q128" t="s">
        <v>155</v>
      </c>
      <c r="R128" t="s">
        <v>247</v>
      </c>
      <c r="S128" t="s">
        <v>797</v>
      </c>
      <c r="T128" s="53" t="s">
        <v>833</v>
      </c>
      <c r="U128" s="53" t="s">
        <v>430</v>
      </c>
      <c r="V128">
        <v>7745</v>
      </c>
      <c r="W128" t="s">
        <v>251</v>
      </c>
      <c r="X128" t="s">
        <v>857</v>
      </c>
      <c r="Y128" s="53" t="s">
        <v>432</v>
      </c>
      <c r="Z128" s="53"/>
      <c r="AA128" t="s">
        <v>245</v>
      </c>
      <c r="AB128" t="s">
        <v>863</v>
      </c>
      <c r="AC128" t="s">
        <v>247</v>
      </c>
      <c r="AD128" t="s">
        <v>797</v>
      </c>
      <c r="AE128" s="53" t="s">
        <v>833</v>
      </c>
      <c r="AF128" t="s">
        <v>432</v>
      </c>
    </row>
    <row r="129" spans="1:32" x14ac:dyDescent="0.25">
      <c r="A129" t="s">
        <v>245</v>
      </c>
      <c r="B129" t="s">
        <v>816</v>
      </c>
      <c r="C129" t="s">
        <v>250</v>
      </c>
      <c r="D129">
        <v>7736</v>
      </c>
      <c r="E129" s="53" t="s">
        <v>251</v>
      </c>
      <c r="F129" s="56">
        <v>4424195469346490</v>
      </c>
      <c r="G129" s="53" t="s">
        <v>431</v>
      </c>
      <c r="H129" s="57">
        <v>42517</v>
      </c>
      <c r="I129" s="53" t="s">
        <v>431</v>
      </c>
      <c r="J129" s="57">
        <f t="shared" si="30"/>
        <v>42697</v>
      </c>
      <c r="K129" s="53" t="s">
        <v>431</v>
      </c>
      <c r="L129" s="54">
        <v>2735332956018780</v>
      </c>
      <c r="M129" s="53" t="s">
        <v>432</v>
      </c>
      <c r="P129" t="s">
        <v>245</v>
      </c>
      <c r="Q129" t="s">
        <v>155</v>
      </c>
      <c r="R129" t="s">
        <v>247</v>
      </c>
      <c r="S129" t="s">
        <v>817</v>
      </c>
      <c r="T129" s="53" t="s">
        <v>846</v>
      </c>
      <c r="U129" s="53" t="s">
        <v>430</v>
      </c>
      <c r="V129">
        <v>7736</v>
      </c>
      <c r="W129" t="s">
        <v>251</v>
      </c>
      <c r="X129" t="s">
        <v>858</v>
      </c>
      <c r="Y129" s="53" t="s">
        <v>432</v>
      </c>
      <c r="Z129" s="53"/>
      <c r="AA129" t="s">
        <v>245</v>
      </c>
      <c r="AB129" t="s">
        <v>863</v>
      </c>
      <c r="AC129" t="s">
        <v>247</v>
      </c>
      <c r="AD129" t="s">
        <v>817</v>
      </c>
      <c r="AE129" s="53" t="s">
        <v>846</v>
      </c>
      <c r="AF129" t="s">
        <v>432</v>
      </c>
    </row>
    <row r="130" spans="1:32" x14ac:dyDescent="0.25">
      <c r="A130" t="s">
        <v>245</v>
      </c>
      <c r="B130" t="s">
        <v>816</v>
      </c>
      <c r="C130" t="s">
        <v>250</v>
      </c>
      <c r="D130">
        <v>7727</v>
      </c>
      <c r="E130" s="53" t="s">
        <v>251</v>
      </c>
      <c r="F130" s="56">
        <v>4424196291955710</v>
      </c>
      <c r="G130" s="53" t="s">
        <v>431</v>
      </c>
      <c r="H130" s="57">
        <v>42563</v>
      </c>
      <c r="I130" s="53" t="s">
        <v>431</v>
      </c>
      <c r="J130" s="57">
        <f t="shared" si="30"/>
        <v>42743</v>
      </c>
      <c r="K130" s="53" t="s">
        <v>431</v>
      </c>
      <c r="L130" s="54">
        <v>2690312585161850</v>
      </c>
      <c r="M130" s="53" t="s">
        <v>432</v>
      </c>
      <c r="P130" t="s">
        <v>245</v>
      </c>
      <c r="Q130" t="s">
        <v>155</v>
      </c>
      <c r="R130" t="s">
        <v>247</v>
      </c>
      <c r="S130" t="s">
        <v>818</v>
      </c>
      <c r="T130" s="53" t="s">
        <v>847</v>
      </c>
      <c r="U130" s="53" t="s">
        <v>430</v>
      </c>
      <c r="V130">
        <v>7727</v>
      </c>
      <c r="W130" t="s">
        <v>251</v>
      </c>
      <c r="X130" t="s">
        <v>859</v>
      </c>
      <c r="Y130" s="53" t="s">
        <v>432</v>
      </c>
      <c r="Z130" s="53"/>
      <c r="AA130" t="s">
        <v>245</v>
      </c>
      <c r="AB130" t="s">
        <v>863</v>
      </c>
      <c r="AC130" t="s">
        <v>247</v>
      </c>
      <c r="AD130" t="s">
        <v>818</v>
      </c>
      <c r="AE130" s="53" t="s">
        <v>847</v>
      </c>
      <c r="AF130" t="s">
        <v>432</v>
      </c>
    </row>
    <row r="131" spans="1:32" x14ac:dyDescent="0.25">
      <c r="A131" t="s">
        <v>245</v>
      </c>
      <c r="B131" t="s">
        <v>816</v>
      </c>
      <c r="C131" t="s">
        <v>250</v>
      </c>
      <c r="D131">
        <v>7718</v>
      </c>
      <c r="E131" s="53" t="s">
        <v>251</v>
      </c>
      <c r="F131" s="56">
        <v>4424197114564930</v>
      </c>
      <c r="G131" s="53" t="s">
        <v>431</v>
      </c>
      <c r="H131" s="57">
        <v>42609</v>
      </c>
      <c r="I131" s="53" t="s">
        <v>431</v>
      </c>
      <c r="J131" s="57">
        <f t="shared" ref="J131" si="47">H131+(30*1)</f>
        <v>42639</v>
      </c>
      <c r="K131" s="53" t="s">
        <v>431</v>
      </c>
      <c r="L131" s="54">
        <v>2645292214304910</v>
      </c>
      <c r="M131" s="53" t="s">
        <v>432</v>
      </c>
      <c r="P131" t="s">
        <v>245</v>
      </c>
      <c r="Q131" t="s">
        <v>155</v>
      </c>
      <c r="R131" t="s">
        <v>247</v>
      </c>
      <c r="S131" t="s">
        <v>819</v>
      </c>
      <c r="T131" s="53" t="s">
        <v>834</v>
      </c>
      <c r="U131" s="53" t="s">
        <v>430</v>
      </c>
      <c r="V131">
        <v>7718</v>
      </c>
      <c r="W131" t="s">
        <v>251</v>
      </c>
      <c r="X131" t="s">
        <v>860</v>
      </c>
      <c r="Y131" s="53" t="s">
        <v>432</v>
      </c>
      <c r="Z131" s="53"/>
      <c r="AA131" t="s">
        <v>245</v>
      </c>
      <c r="AB131" t="s">
        <v>863</v>
      </c>
      <c r="AC131" t="s">
        <v>247</v>
      </c>
      <c r="AD131" t="s">
        <v>819</v>
      </c>
      <c r="AE131" s="53" t="s">
        <v>834</v>
      </c>
      <c r="AF131" t="s">
        <v>432</v>
      </c>
    </row>
    <row r="132" spans="1:32" x14ac:dyDescent="0.25">
      <c r="A132" t="s">
        <v>245</v>
      </c>
      <c r="B132" t="s">
        <v>816</v>
      </c>
      <c r="C132" t="s">
        <v>250</v>
      </c>
      <c r="D132">
        <v>7709</v>
      </c>
      <c r="E132" s="53" t="s">
        <v>251</v>
      </c>
      <c r="F132" s="56">
        <v>4424197937174150</v>
      </c>
      <c r="G132" s="53" t="s">
        <v>431</v>
      </c>
      <c r="H132" s="57">
        <v>42655</v>
      </c>
      <c r="I132" s="53" t="s">
        <v>431</v>
      </c>
      <c r="J132" s="57">
        <f t="shared" si="30"/>
        <v>42835</v>
      </c>
      <c r="K132" s="53" t="s">
        <v>431</v>
      </c>
      <c r="L132" s="54">
        <v>2600271843447980</v>
      </c>
      <c r="M132" s="53" t="s">
        <v>432</v>
      </c>
      <c r="P132" t="s">
        <v>245</v>
      </c>
      <c r="Q132" t="s">
        <v>155</v>
      </c>
      <c r="R132" t="s">
        <v>247</v>
      </c>
      <c r="S132" t="s">
        <v>820</v>
      </c>
      <c r="T132" s="53" t="s">
        <v>835</v>
      </c>
      <c r="U132" s="53" t="s">
        <v>430</v>
      </c>
      <c r="V132">
        <v>7709</v>
      </c>
      <c r="W132" t="s">
        <v>251</v>
      </c>
      <c r="X132" t="s">
        <v>861</v>
      </c>
      <c r="Y132" s="53" t="s">
        <v>432</v>
      </c>
      <c r="Z132" s="53"/>
      <c r="AA132" t="s">
        <v>245</v>
      </c>
      <c r="AB132" t="s">
        <v>863</v>
      </c>
      <c r="AC132" t="s">
        <v>247</v>
      </c>
      <c r="AD132" t="s">
        <v>820</v>
      </c>
      <c r="AE132" s="53" t="s">
        <v>835</v>
      </c>
      <c r="AF132" t="s">
        <v>432</v>
      </c>
    </row>
    <row r="133" spans="1:32" x14ac:dyDescent="0.25">
      <c r="A133" t="s">
        <v>245</v>
      </c>
      <c r="B133" t="s">
        <v>816</v>
      </c>
      <c r="C133" t="s">
        <v>250</v>
      </c>
      <c r="D133">
        <v>7700</v>
      </c>
      <c r="E133" s="53" t="s">
        <v>251</v>
      </c>
      <c r="F133" s="56">
        <v>4424198759783370</v>
      </c>
      <c r="G133" s="53" t="s">
        <v>431</v>
      </c>
      <c r="H133" s="57">
        <v>42701</v>
      </c>
      <c r="I133" s="53" t="s">
        <v>431</v>
      </c>
      <c r="J133" s="57">
        <f t="shared" si="30"/>
        <v>42881</v>
      </c>
      <c r="K133" s="53" t="s">
        <v>431</v>
      </c>
      <c r="L133" s="54">
        <v>2555251472591040</v>
      </c>
      <c r="M133" s="53" t="s">
        <v>432</v>
      </c>
      <c r="P133" t="s">
        <v>245</v>
      </c>
      <c r="Q133" t="s">
        <v>155</v>
      </c>
      <c r="R133" t="s">
        <v>247</v>
      </c>
      <c r="S133" t="s">
        <v>821</v>
      </c>
      <c r="T133" s="53" t="s">
        <v>848</v>
      </c>
      <c r="U133" s="53" t="s">
        <v>430</v>
      </c>
      <c r="V133">
        <v>7817</v>
      </c>
      <c r="W133" t="s">
        <v>251</v>
      </c>
      <c r="X133" t="s">
        <v>862</v>
      </c>
      <c r="Y133" s="53" t="s">
        <v>432</v>
      </c>
      <c r="Z133" s="53"/>
      <c r="AA133" t="s">
        <v>245</v>
      </c>
      <c r="AB133" t="s">
        <v>863</v>
      </c>
      <c r="AC133" t="s">
        <v>247</v>
      </c>
      <c r="AD133" t="s">
        <v>821</v>
      </c>
      <c r="AE133" s="53" t="s">
        <v>848</v>
      </c>
      <c r="AF133" t="s">
        <v>432</v>
      </c>
    </row>
    <row r="134" spans="1:32" x14ac:dyDescent="0.25">
      <c r="A134" t="s">
        <v>245</v>
      </c>
      <c r="B134" t="s">
        <v>816</v>
      </c>
      <c r="C134" t="s">
        <v>250</v>
      </c>
      <c r="D134">
        <v>7691</v>
      </c>
      <c r="E134" s="53" t="s">
        <v>251</v>
      </c>
      <c r="F134" s="56">
        <v>4424199582392590</v>
      </c>
      <c r="G134" s="53" t="s">
        <v>431</v>
      </c>
      <c r="H134" s="57">
        <v>42747</v>
      </c>
      <c r="I134" s="53" t="s">
        <v>431</v>
      </c>
      <c r="J134" s="57">
        <f t="shared" ref="J134" si="48">H134+(30*3)</f>
        <v>42837</v>
      </c>
      <c r="K134" s="53" t="s">
        <v>431</v>
      </c>
      <c r="L134" s="54">
        <v>2510231101734100</v>
      </c>
      <c r="M134" s="53" t="s">
        <v>432</v>
      </c>
      <c r="P134" t="s">
        <v>245</v>
      </c>
      <c r="Q134" t="s">
        <v>155</v>
      </c>
      <c r="R134" t="s">
        <v>247</v>
      </c>
      <c r="S134" t="s">
        <v>803</v>
      </c>
      <c r="T134" s="53" t="s">
        <v>849</v>
      </c>
      <c r="U134" s="53" t="s">
        <v>430</v>
      </c>
      <c r="V134">
        <v>7808</v>
      </c>
      <c r="W134" t="s">
        <v>251</v>
      </c>
      <c r="X134" t="s">
        <v>856</v>
      </c>
      <c r="Y134" s="53" t="s">
        <v>432</v>
      </c>
      <c r="Z134" s="53"/>
      <c r="AA134" t="s">
        <v>245</v>
      </c>
      <c r="AB134" t="s">
        <v>863</v>
      </c>
      <c r="AC134" t="s">
        <v>247</v>
      </c>
      <c r="AD134" t="s">
        <v>803</v>
      </c>
      <c r="AE134" s="53" t="s">
        <v>849</v>
      </c>
      <c r="AF134" t="s">
        <v>432</v>
      </c>
    </row>
    <row r="135" spans="1:32" x14ac:dyDescent="0.25">
      <c r="A135" t="s">
        <v>245</v>
      </c>
      <c r="B135" t="s">
        <v>816</v>
      </c>
      <c r="C135" t="s">
        <v>250</v>
      </c>
      <c r="D135">
        <v>7682</v>
      </c>
      <c r="E135" s="53" t="s">
        <v>251</v>
      </c>
      <c r="F135" s="56">
        <v>4424200405001810</v>
      </c>
      <c r="G135" s="53" t="s">
        <v>431</v>
      </c>
      <c r="H135" s="57">
        <v>42793</v>
      </c>
      <c r="I135" s="53" t="s">
        <v>431</v>
      </c>
      <c r="J135" s="57">
        <f t="shared" si="30"/>
        <v>42973</v>
      </c>
      <c r="K135" s="53" t="s">
        <v>431</v>
      </c>
      <c r="L135" s="54">
        <v>2465210730877170</v>
      </c>
      <c r="M135" s="53" t="s">
        <v>432</v>
      </c>
      <c r="P135" t="s">
        <v>245</v>
      </c>
      <c r="Q135" t="s">
        <v>155</v>
      </c>
      <c r="R135" t="s">
        <v>247</v>
      </c>
      <c r="S135" t="s">
        <v>804</v>
      </c>
      <c r="T135" s="53" t="s">
        <v>850</v>
      </c>
      <c r="U135" s="53" t="s">
        <v>430</v>
      </c>
      <c r="V135">
        <v>7799</v>
      </c>
      <c r="W135" t="s">
        <v>251</v>
      </c>
      <c r="X135" t="s">
        <v>857</v>
      </c>
      <c r="Y135" s="53" t="s">
        <v>432</v>
      </c>
      <c r="Z135" s="53"/>
      <c r="AA135" t="s">
        <v>245</v>
      </c>
      <c r="AB135" t="s">
        <v>863</v>
      </c>
      <c r="AC135" t="s">
        <v>247</v>
      </c>
      <c r="AD135" t="s">
        <v>804</v>
      </c>
      <c r="AE135" s="53" t="s">
        <v>850</v>
      </c>
      <c r="AF135" t="s">
        <v>432</v>
      </c>
    </row>
    <row r="136" spans="1:32" x14ac:dyDescent="0.25">
      <c r="A136" t="s">
        <v>245</v>
      </c>
      <c r="B136" t="s">
        <v>816</v>
      </c>
      <c r="C136" t="s">
        <v>250</v>
      </c>
      <c r="D136">
        <v>7673</v>
      </c>
      <c r="E136" s="53" t="s">
        <v>251</v>
      </c>
      <c r="F136" s="56">
        <v>4424201227611030</v>
      </c>
      <c r="G136" s="53" t="s">
        <v>431</v>
      </c>
      <c r="H136" s="57">
        <v>42839</v>
      </c>
      <c r="I136" s="53" t="s">
        <v>431</v>
      </c>
      <c r="J136" s="57">
        <f t="shared" ref="J136:J137" si="49">H136+(30*3)</f>
        <v>42929</v>
      </c>
      <c r="K136" s="53" t="s">
        <v>431</v>
      </c>
      <c r="L136" s="54">
        <v>2420190360020230</v>
      </c>
      <c r="M136" s="53" t="s">
        <v>432</v>
      </c>
      <c r="P136" t="s">
        <v>245</v>
      </c>
      <c r="Q136" t="s">
        <v>155</v>
      </c>
      <c r="R136" t="s">
        <v>247</v>
      </c>
      <c r="S136" t="s">
        <v>805</v>
      </c>
      <c r="T136" s="53" t="s">
        <v>851</v>
      </c>
      <c r="U136" s="53" t="s">
        <v>430</v>
      </c>
      <c r="V136">
        <v>7790</v>
      </c>
      <c r="W136" t="s">
        <v>251</v>
      </c>
      <c r="X136" t="s">
        <v>858</v>
      </c>
      <c r="Y136" s="53" t="s">
        <v>432</v>
      </c>
      <c r="Z136" s="53"/>
      <c r="AA136" t="s">
        <v>245</v>
      </c>
      <c r="AB136" t="s">
        <v>863</v>
      </c>
      <c r="AC136" t="s">
        <v>247</v>
      </c>
      <c r="AD136" t="s">
        <v>805</v>
      </c>
      <c r="AE136" s="53" t="s">
        <v>851</v>
      </c>
      <c r="AF136" t="s">
        <v>432</v>
      </c>
    </row>
    <row r="137" spans="1:32" x14ac:dyDescent="0.25">
      <c r="A137" t="s">
        <v>245</v>
      </c>
      <c r="B137" t="s">
        <v>816</v>
      </c>
      <c r="C137" t="s">
        <v>250</v>
      </c>
      <c r="D137">
        <v>7664</v>
      </c>
      <c r="E137" s="53" t="s">
        <v>251</v>
      </c>
      <c r="F137" s="56">
        <v>4424202050220250</v>
      </c>
      <c r="G137" s="53" t="s">
        <v>431</v>
      </c>
      <c r="H137" s="57">
        <v>42885</v>
      </c>
      <c r="I137" s="53" t="s">
        <v>431</v>
      </c>
      <c r="J137" s="57">
        <f t="shared" si="49"/>
        <v>42975</v>
      </c>
      <c r="K137" s="53" t="s">
        <v>431</v>
      </c>
      <c r="L137" s="54">
        <v>2375169989163290</v>
      </c>
      <c r="M137" s="53" t="s">
        <v>432</v>
      </c>
      <c r="P137" t="s">
        <v>245</v>
      </c>
      <c r="Q137" t="s">
        <v>155</v>
      </c>
      <c r="R137" t="s">
        <v>247</v>
      </c>
      <c r="S137" t="s">
        <v>806</v>
      </c>
      <c r="T137" s="53" t="s">
        <v>852</v>
      </c>
      <c r="U137" s="53" t="s">
        <v>430</v>
      </c>
      <c r="V137">
        <v>7781</v>
      </c>
      <c r="W137" t="s">
        <v>251</v>
      </c>
      <c r="X137" t="s">
        <v>859</v>
      </c>
      <c r="Y137" s="53" t="s">
        <v>432</v>
      </c>
      <c r="Z137" s="53"/>
      <c r="AA137" t="s">
        <v>245</v>
      </c>
      <c r="AB137" t="s">
        <v>863</v>
      </c>
      <c r="AC137" t="s">
        <v>247</v>
      </c>
      <c r="AD137" t="s">
        <v>806</v>
      </c>
      <c r="AE137" s="53" t="s">
        <v>852</v>
      </c>
      <c r="AF137" t="s">
        <v>432</v>
      </c>
    </row>
    <row r="138" spans="1:32" x14ac:dyDescent="0.25">
      <c r="A138" t="s">
        <v>245</v>
      </c>
      <c r="B138" t="s">
        <v>816</v>
      </c>
      <c r="C138" t="s">
        <v>250</v>
      </c>
      <c r="D138">
        <v>7655</v>
      </c>
      <c r="E138" s="53" t="s">
        <v>251</v>
      </c>
      <c r="F138" s="56">
        <v>4424202872829470</v>
      </c>
      <c r="G138" s="53" t="s">
        <v>431</v>
      </c>
      <c r="H138" s="57">
        <v>42931</v>
      </c>
      <c r="I138" s="53" t="s">
        <v>431</v>
      </c>
      <c r="J138" s="57">
        <f t="shared" si="30"/>
        <v>43111</v>
      </c>
      <c r="K138" s="53" t="s">
        <v>431</v>
      </c>
      <c r="L138" s="54">
        <v>2330149618306360</v>
      </c>
      <c r="M138" s="53" t="s">
        <v>432</v>
      </c>
      <c r="P138" t="s">
        <v>245</v>
      </c>
      <c r="Q138" t="s">
        <v>155</v>
      </c>
      <c r="R138" t="s">
        <v>247</v>
      </c>
      <c r="S138" t="s">
        <v>807</v>
      </c>
      <c r="T138" s="53" t="s">
        <v>853</v>
      </c>
      <c r="U138" s="53" t="s">
        <v>430</v>
      </c>
      <c r="V138">
        <v>7772</v>
      </c>
      <c r="W138" t="s">
        <v>251</v>
      </c>
      <c r="X138" t="s">
        <v>860</v>
      </c>
      <c r="Y138" s="53" t="s">
        <v>432</v>
      </c>
      <c r="Z138" s="53"/>
      <c r="AA138" t="s">
        <v>245</v>
      </c>
      <c r="AB138" t="s">
        <v>863</v>
      </c>
      <c r="AC138" t="s">
        <v>247</v>
      </c>
      <c r="AD138" t="s">
        <v>807</v>
      </c>
      <c r="AE138" s="53" t="s">
        <v>853</v>
      </c>
      <c r="AF138" t="s">
        <v>432</v>
      </c>
    </row>
    <row r="139" spans="1:32" x14ac:dyDescent="0.25">
      <c r="A139" t="s">
        <v>245</v>
      </c>
      <c r="B139" t="s">
        <v>816</v>
      </c>
      <c r="C139" t="s">
        <v>250</v>
      </c>
      <c r="D139">
        <v>7646</v>
      </c>
      <c r="E139" s="53" t="s">
        <v>251</v>
      </c>
      <c r="F139" s="56">
        <v>4424196291955710</v>
      </c>
      <c r="G139" s="53" t="s">
        <v>431</v>
      </c>
      <c r="H139" s="57">
        <v>42977</v>
      </c>
      <c r="I139" s="53" t="s">
        <v>431</v>
      </c>
      <c r="J139" s="57">
        <f t="shared" si="30"/>
        <v>43157</v>
      </c>
      <c r="K139" s="53" t="s">
        <v>431</v>
      </c>
      <c r="L139" s="54">
        <v>2285129247449420</v>
      </c>
      <c r="M139" s="53" t="s">
        <v>432</v>
      </c>
      <c r="P139" t="s">
        <v>245</v>
      </c>
      <c r="Q139" t="s">
        <v>155</v>
      </c>
      <c r="R139" t="s">
        <v>247</v>
      </c>
      <c r="S139" t="s">
        <v>808</v>
      </c>
      <c r="T139" s="53" t="s">
        <v>854</v>
      </c>
      <c r="U139" s="53" t="s">
        <v>430</v>
      </c>
      <c r="V139">
        <v>7763</v>
      </c>
      <c r="W139" t="s">
        <v>251</v>
      </c>
      <c r="X139" t="s">
        <v>861</v>
      </c>
      <c r="Y139" s="53" t="s">
        <v>432</v>
      </c>
      <c r="Z139" s="53"/>
      <c r="AA139" t="s">
        <v>245</v>
      </c>
      <c r="AB139" t="s">
        <v>863</v>
      </c>
      <c r="AC139" t="s">
        <v>247</v>
      </c>
      <c r="AD139" t="s">
        <v>808</v>
      </c>
      <c r="AE139" s="53" t="s">
        <v>854</v>
      </c>
      <c r="AF139" t="s">
        <v>432</v>
      </c>
    </row>
    <row r="140" spans="1:32" x14ac:dyDescent="0.25">
      <c r="A140" t="s">
        <v>245</v>
      </c>
      <c r="B140" t="s">
        <v>816</v>
      </c>
      <c r="C140" t="s">
        <v>250</v>
      </c>
      <c r="D140">
        <v>7637</v>
      </c>
      <c r="E140" s="53" t="s">
        <v>251</v>
      </c>
      <c r="F140" s="56">
        <v>4424197114564930</v>
      </c>
      <c r="G140" s="53" t="s">
        <v>431</v>
      </c>
      <c r="H140" s="57">
        <v>42155</v>
      </c>
      <c r="I140" s="53" t="s">
        <v>431</v>
      </c>
      <c r="J140" s="57">
        <f t="shared" ref="J140" si="50">H140+(30*2)</f>
        <v>42215</v>
      </c>
      <c r="K140" s="53" t="s">
        <v>431</v>
      </c>
      <c r="L140" s="54">
        <v>2240108876592490</v>
      </c>
      <c r="M140" s="53" t="s">
        <v>432</v>
      </c>
      <c r="P140" t="s">
        <v>245</v>
      </c>
      <c r="Q140" t="s">
        <v>155</v>
      </c>
      <c r="R140" t="s">
        <v>247</v>
      </c>
      <c r="S140" t="s">
        <v>809</v>
      </c>
      <c r="T140" s="53" t="s">
        <v>855</v>
      </c>
      <c r="U140" s="53" t="s">
        <v>430</v>
      </c>
      <c r="V140">
        <v>7754</v>
      </c>
      <c r="W140" t="s">
        <v>251</v>
      </c>
      <c r="X140" t="s">
        <v>862</v>
      </c>
      <c r="Y140" s="53" t="s">
        <v>432</v>
      </c>
      <c r="Z140" s="53"/>
      <c r="AA140" t="s">
        <v>245</v>
      </c>
      <c r="AB140" t="s">
        <v>863</v>
      </c>
      <c r="AC140" t="s">
        <v>247</v>
      </c>
      <c r="AD140" t="s">
        <v>809</v>
      </c>
      <c r="AE140" s="53" t="s">
        <v>855</v>
      </c>
      <c r="AF140" t="s">
        <v>432</v>
      </c>
    </row>
    <row r="141" spans="1:32" x14ac:dyDescent="0.25">
      <c r="A141" t="s">
        <v>245</v>
      </c>
      <c r="B141" t="s">
        <v>816</v>
      </c>
      <c r="C141" t="s">
        <v>250</v>
      </c>
      <c r="D141">
        <v>7628</v>
      </c>
      <c r="E141" s="53" t="s">
        <v>251</v>
      </c>
      <c r="F141" s="56">
        <v>4424197937174150</v>
      </c>
      <c r="G141" s="53" t="s">
        <v>431</v>
      </c>
      <c r="H141" s="57">
        <v>42139</v>
      </c>
      <c r="I141" s="53" t="s">
        <v>431</v>
      </c>
      <c r="J141" s="57">
        <f t="shared" ref="J141" si="51">H141+(30*6)</f>
        <v>42319</v>
      </c>
      <c r="K141" s="53" t="s">
        <v>431</v>
      </c>
      <c r="L141" s="54">
        <v>2195088505735550</v>
      </c>
      <c r="M141" s="53" t="s">
        <v>432</v>
      </c>
      <c r="P141" t="s">
        <v>245</v>
      </c>
      <c r="Q141" t="s">
        <v>155</v>
      </c>
      <c r="R141" t="s">
        <v>247</v>
      </c>
      <c r="S141" t="s">
        <v>796</v>
      </c>
      <c r="T141" s="53" t="s">
        <v>832</v>
      </c>
      <c r="U141" s="53" t="s">
        <v>430</v>
      </c>
      <c r="V141">
        <v>7745</v>
      </c>
      <c r="W141" t="s">
        <v>251</v>
      </c>
      <c r="X141" t="s">
        <v>856</v>
      </c>
      <c r="Y141" s="53" t="s">
        <v>432</v>
      </c>
      <c r="Z141" s="53"/>
      <c r="AA141" t="s">
        <v>245</v>
      </c>
      <c r="AB141" t="s">
        <v>863</v>
      </c>
      <c r="AC141" t="s">
        <v>247</v>
      </c>
      <c r="AD141" t="s">
        <v>796</v>
      </c>
      <c r="AE141" s="53" t="s">
        <v>832</v>
      </c>
      <c r="AF141" t="s">
        <v>432</v>
      </c>
    </row>
    <row r="142" spans="1:32" x14ac:dyDescent="0.25">
      <c r="A142" t="s">
        <v>245</v>
      </c>
      <c r="B142" t="s">
        <v>816</v>
      </c>
      <c r="C142" t="s">
        <v>250</v>
      </c>
      <c r="D142">
        <v>7619</v>
      </c>
      <c r="E142" s="53" t="s">
        <v>251</v>
      </c>
      <c r="F142" s="56">
        <v>4424198759783370</v>
      </c>
      <c r="G142" s="53" t="s">
        <v>431</v>
      </c>
      <c r="H142" s="57">
        <v>42123</v>
      </c>
      <c r="I142" s="53" t="s">
        <v>431</v>
      </c>
      <c r="J142" s="57">
        <f t="shared" ref="J142" si="52">H142+(30*12)</f>
        <v>42483</v>
      </c>
      <c r="K142" s="53" t="s">
        <v>431</v>
      </c>
      <c r="L142" s="54">
        <v>2150068134878610</v>
      </c>
      <c r="M142" s="53" t="s">
        <v>432</v>
      </c>
      <c r="P142" t="s">
        <v>245</v>
      </c>
      <c r="Q142" t="s">
        <v>155</v>
      </c>
      <c r="R142" t="s">
        <v>247</v>
      </c>
      <c r="S142" t="s">
        <v>797</v>
      </c>
      <c r="T142" s="53" t="s">
        <v>833</v>
      </c>
      <c r="U142" s="53" t="s">
        <v>430</v>
      </c>
      <c r="V142">
        <v>7736</v>
      </c>
      <c r="W142" t="s">
        <v>251</v>
      </c>
      <c r="X142" t="s">
        <v>857</v>
      </c>
      <c r="Y142" s="53" t="s">
        <v>432</v>
      </c>
      <c r="Z142" s="53"/>
      <c r="AA142" t="s">
        <v>245</v>
      </c>
      <c r="AB142" t="s">
        <v>863</v>
      </c>
      <c r="AC142" t="s">
        <v>247</v>
      </c>
      <c r="AD142" t="s">
        <v>797</v>
      </c>
      <c r="AE142" s="53" t="s">
        <v>833</v>
      </c>
      <c r="AF142" t="s">
        <v>432</v>
      </c>
    </row>
    <row r="143" spans="1:32" x14ac:dyDescent="0.25">
      <c r="A143" t="s">
        <v>245</v>
      </c>
      <c r="B143" t="s">
        <v>816</v>
      </c>
      <c r="C143" t="s">
        <v>250</v>
      </c>
      <c r="D143">
        <v>7610</v>
      </c>
      <c r="E143" s="53" t="s">
        <v>251</v>
      </c>
      <c r="F143" s="56">
        <v>4424199582392590</v>
      </c>
      <c r="G143" s="53" t="s">
        <v>431</v>
      </c>
      <c r="H143" s="57">
        <v>42107</v>
      </c>
      <c r="I143" s="53" t="s">
        <v>431</v>
      </c>
      <c r="J143" s="57">
        <f t="shared" si="30"/>
        <v>42287</v>
      </c>
      <c r="K143" s="53" t="s">
        <v>431</v>
      </c>
      <c r="L143" s="54">
        <v>2105047764021680</v>
      </c>
      <c r="M143" s="53" t="s">
        <v>432</v>
      </c>
      <c r="P143" t="s">
        <v>245</v>
      </c>
      <c r="Q143" t="s">
        <v>155</v>
      </c>
      <c r="R143" t="s">
        <v>247</v>
      </c>
      <c r="S143" t="s">
        <v>817</v>
      </c>
      <c r="T143" s="53" t="s">
        <v>846</v>
      </c>
      <c r="U143" s="53" t="s">
        <v>430</v>
      </c>
      <c r="V143">
        <v>7727</v>
      </c>
      <c r="W143" t="s">
        <v>251</v>
      </c>
      <c r="X143" t="s">
        <v>858</v>
      </c>
      <c r="Y143" s="53" t="s">
        <v>432</v>
      </c>
      <c r="Z143" s="53"/>
      <c r="AA143" t="s">
        <v>245</v>
      </c>
      <c r="AB143" t="s">
        <v>863</v>
      </c>
      <c r="AC143" t="s">
        <v>247</v>
      </c>
      <c r="AD143" t="s">
        <v>817</v>
      </c>
      <c r="AE143" s="53" t="s">
        <v>846</v>
      </c>
      <c r="AF143" t="s">
        <v>432</v>
      </c>
    </row>
    <row r="144" spans="1:32" x14ac:dyDescent="0.25">
      <c r="A144" t="s">
        <v>245</v>
      </c>
      <c r="B144" t="s">
        <v>816</v>
      </c>
      <c r="C144" t="s">
        <v>250</v>
      </c>
      <c r="D144">
        <v>7601</v>
      </c>
      <c r="E144" s="53" t="s">
        <v>251</v>
      </c>
      <c r="F144" s="56">
        <v>4424207808484790</v>
      </c>
      <c r="G144" s="53" t="s">
        <v>431</v>
      </c>
      <c r="H144" s="57">
        <v>42091</v>
      </c>
      <c r="I144" s="53" t="s">
        <v>431</v>
      </c>
      <c r="J144" s="57">
        <f t="shared" ref="J144" si="53">H144+(30*8)</f>
        <v>42331</v>
      </c>
      <c r="K144" s="53" t="s">
        <v>431</v>
      </c>
      <c r="L144" s="54">
        <v>2060027393164740</v>
      </c>
      <c r="M144" s="53" t="s">
        <v>432</v>
      </c>
      <c r="P144" t="s">
        <v>245</v>
      </c>
      <c r="Q144" t="s">
        <v>155</v>
      </c>
      <c r="R144" t="s">
        <v>247</v>
      </c>
      <c r="S144" t="s">
        <v>818</v>
      </c>
      <c r="T144" s="53" t="s">
        <v>847</v>
      </c>
      <c r="U144" s="53" t="s">
        <v>430</v>
      </c>
      <c r="V144">
        <v>7718</v>
      </c>
      <c r="W144" t="s">
        <v>251</v>
      </c>
      <c r="X144" t="s">
        <v>859</v>
      </c>
      <c r="Y144" s="53" t="s">
        <v>432</v>
      </c>
      <c r="Z144" s="53"/>
      <c r="AA144" t="s">
        <v>245</v>
      </c>
      <c r="AB144" t="s">
        <v>863</v>
      </c>
      <c r="AC144" t="s">
        <v>247</v>
      </c>
      <c r="AD144" t="s">
        <v>818</v>
      </c>
      <c r="AE144" s="53" t="s">
        <v>847</v>
      </c>
      <c r="AF144" t="s">
        <v>432</v>
      </c>
    </row>
    <row r="145" spans="1:32" x14ac:dyDescent="0.25">
      <c r="A145" t="s">
        <v>245</v>
      </c>
      <c r="B145" t="s">
        <v>816</v>
      </c>
      <c r="C145" t="s">
        <v>250</v>
      </c>
      <c r="D145">
        <v>7592</v>
      </c>
      <c r="E145" s="53" t="s">
        <v>251</v>
      </c>
      <c r="F145" s="56">
        <v>4424208631094010</v>
      </c>
      <c r="G145" s="53" t="s">
        <v>431</v>
      </c>
      <c r="H145" s="57">
        <v>42075</v>
      </c>
      <c r="I145" s="53" t="s">
        <v>431</v>
      </c>
      <c r="J145" s="57">
        <f t="shared" si="30"/>
        <v>42255</v>
      </c>
      <c r="K145" s="53" t="s">
        <v>431</v>
      </c>
      <c r="L145" s="54">
        <v>3095495922874270</v>
      </c>
      <c r="M145" s="53" t="s">
        <v>432</v>
      </c>
      <c r="P145" t="s">
        <v>245</v>
      </c>
      <c r="Q145" t="s">
        <v>155</v>
      </c>
      <c r="R145" t="s">
        <v>247</v>
      </c>
      <c r="S145" t="s">
        <v>819</v>
      </c>
      <c r="T145" s="53" t="s">
        <v>834</v>
      </c>
      <c r="U145" s="53" t="s">
        <v>430</v>
      </c>
      <c r="V145">
        <v>7709</v>
      </c>
      <c r="W145" t="s">
        <v>251</v>
      </c>
      <c r="X145" t="s">
        <v>860</v>
      </c>
      <c r="Y145" s="53" t="s">
        <v>432</v>
      </c>
      <c r="Z145" s="53"/>
      <c r="AA145" t="s">
        <v>245</v>
      </c>
      <c r="AB145" t="s">
        <v>863</v>
      </c>
      <c r="AC145" t="s">
        <v>247</v>
      </c>
      <c r="AD145" t="s">
        <v>819</v>
      </c>
      <c r="AE145" s="53" t="s">
        <v>834</v>
      </c>
      <c r="AF145" t="s">
        <v>432</v>
      </c>
    </row>
    <row r="146" spans="1:32" x14ac:dyDescent="0.25">
      <c r="A146" t="s">
        <v>245</v>
      </c>
      <c r="B146" t="s">
        <v>816</v>
      </c>
      <c r="C146" t="s">
        <v>250</v>
      </c>
      <c r="D146">
        <v>7583</v>
      </c>
      <c r="E146" s="53" t="s">
        <v>251</v>
      </c>
      <c r="F146" s="56">
        <v>4424209453703230</v>
      </c>
      <c r="G146" s="53" t="s">
        <v>431</v>
      </c>
      <c r="H146" s="57">
        <v>42059</v>
      </c>
      <c r="I146" s="53" t="s">
        <v>431</v>
      </c>
      <c r="J146" s="57">
        <f t="shared" si="30"/>
        <v>42239</v>
      </c>
      <c r="K146" s="53" t="s">
        <v>431</v>
      </c>
      <c r="L146" s="54">
        <v>3050475552017330</v>
      </c>
      <c r="M146" s="53" t="s">
        <v>432</v>
      </c>
      <c r="P146" t="s">
        <v>245</v>
      </c>
      <c r="Q146" t="s">
        <v>155</v>
      </c>
      <c r="R146" t="s">
        <v>247</v>
      </c>
      <c r="S146" t="s">
        <v>820</v>
      </c>
      <c r="T146" s="53" t="s">
        <v>835</v>
      </c>
      <c r="U146" s="53" t="s">
        <v>430</v>
      </c>
      <c r="V146">
        <v>7583</v>
      </c>
      <c r="W146" t="s">
        <v>251</v>
      </c>
      <c r="X146" t="s">
        <v>861</v>
      </c>
      <c r="Y146" s="53" t="s">
        <v>432</v>
      </c>
      <c r="Z146" s="53"/>
      <c r="AA146" t="s">
        <v>245</v>
      </c>
      <c r="AB146" t="s">
        <v>863</v>
      </c>
      <c r="AC146" t="s">
        <v>247</v>
      </c>
      <c r="AD146" t="s">
        <v>820</v>
      </c>
      <c r="AE146" s="53" t="s">
        <v>835</v>
      </c>
      <c r="AF146" t="s">
        <v>432</v>
      </c>
    </row>
    <row r="147" spans="1:32" x14ac:dyDescent="0.25">
      <c r="A147" t="s">
        <v>245</v>
      </c>
      <c r="B147" t="s">
        <v>816</v>
      </c>
      <c r="C147" t="s">
        <v>250</v>
      </c>
      <c r="D147">
        <v>7574</v>
      </c>
      <c r="E147" s="53" t="s">
        <v>251</v>
      </c>
      <c r="F147" s="56">
        <v>4424210276312450</v>
      </c>
      <c r="G147" s="53" t="s">
        <v>431</v>
      </c>
      <c r="H147" s="57">
        <v>42043</v>
      </c>
      <c r="I147" s="53" t="s">
        <v>431</v>
      </c>
      <c r="J147" s="57">
        <f t="shared" ref="J147:J148" si="54">H147+(30*1)</f>
        <v>42073</v>
      </c>
      <c r="K147" s="53" t="s">
        <v>431</v>
      </c>
      <c r="L147" s="54">
        <v>3005455181160400</v>
      </c>
      <c r="M147" s="53" t="s">
        <v>432</v>
      </c>
      <c r="P147" t="s">
        <v>245</v>
      </c>
      <c r="Q147" t="s">
        <v>155</v>
      </c>
      <c r="R147" t="s">
        <v>247</v>
      </c>
      <c r="S147" t="s">
        <v>821</v>
      </c>
      <c r="T147" s="53" t="s">
        <v>848</v>
      </c>
      <c r="U147" s="53" t="s">
        <v>430</v>
      </c>
      <c r="V147">
        <v>7574</v>
      </c>
      <c r="W147" t="s">
        <v>251</v>
      </c>
      <c r="X147" t="s">
        <v>862</v>
      </c>
      <c r="Y147" s="53" t="s">
        <v>432</v>
      </c>
      <c r="Z147" s="53"/>
      <c r="AA147" t="s">
        <v>245</v>
      </c>
      <c r="AB147" t="s">
        <v>863</v>
      </c>
      <c r="AC147" t="s">
        <v>247</v>
      </c>
      <c r="AD147" t="s">
        <v>821</v>
      </c>
      <c r="AE147" s="53" t="s">
        <v>848</v>
      </c>
      <c r="AF147" t="s">
        <v>432</v>
      </c>
    </row>
    <row r="148" spans="1:32" x14ac:dyDescent="0.25">
      <c r="A148" t="s">
        <v>245</v>
      </c>
      <c r="B148" t="s">
        <v>816</v>
      </c>
      <c r="C148" t="s">
        <v>250</v>
      </c>
      <c r="D148">
        <v>7565</v>
      </c>
      <c r="E148" s="53" t="s">
        <v>251</v>
      </c>
      <c r="F148" s="56">
        <v>4424211098921670</v>
      </c>
      <c r="G148" s="53" t="s">
        <v>431</v>
      </c>
      <c r="H148" s="57">
        <v>42027</v>
      </c>
      <c r="I148" s="53" t="s">
        <v>431</v>
      </c>
      <c r="J148" s="57">
        <f t="shared" si="54"/>
        <v>42057</v>
      </c>
      <c r="K148" s="53" t="s">
        <v>431</v>
      </c>
      <c r="L148" s="54">
        <v>2960434810303460</v>
      </c>
      <c r="M148" s="53" t="s">
        <v>432</v>
      </c>
      <c r="P148" t="s">
        <v>245</v>
      </c>
      <c r="Q148" t="s">
        <v>155</v>
      </c>
      <c r="R148" t="s">
        <v>247</v>
      </c>
      <c r="S148" t="s">
        <v>803</v>
      </c>
      <c r="T148" s="53" t="s">
        <v>849</v>
      </c>
      <c r="U148" s="53" t="s">
        <v>430</v>
      </c>
      <c r="V148">
        <v>7565</v>
      </c>
      <c r="W148" t="s">
        <v>251</v>
      </c>
      <c r="X148" t="s">
        <v>856</v>
      </c>
      <c r="Y148" s="53" t="s">
        <v>432</v>
      </c>
      <c r="Z148" s="53"/>
      <c r="AA148" t="s">
        <v>245</v>
      </c>
      <c r="AB148" t="s">
        <v>863</v>
      </c>
      <c r="AC148" t="s">
        <v>247</v>
      </c>
      <c r="AD148" t="s">
        <v>803</v>
      </c>
      <c r="AE148" s="53" t="s">
        <v>849</v>
      </c>
      <c r="AF148" t="s">
        <v>432</v>
      </c>
    </row>
    <row r="149" spans="1:32" x14ac:dyDescent="0.25">
      <c r="A149" t="s">
        <v>245</v>
      </c>
      <c r="B149" t="s">
        <v>816</v>
      </c>
      <c r="C149" t="s">
        <v>250</v>
      </c>
      <c r="D149">
        <v>7556</v>
      </c>
      <c r="E149" s="53" t="s">
        <v>251</v>
      </c>
      <c r="F149" s="56">
        <v>4424211921530890</v>
      </c>
      <c r="G149" s="53" t="s">
        <v>431</v>
      </c>
      <c r="H149" s="57">
        <v>42011</v>
      </c>
      <c r="I149" s="53" t="s">
        <v>431</v>
      </c>
      <c r="J149" s="57">
        <f t="shared" si="30"/>
        <v>42191</v>
      </c>
      <c r="K149" s="53" t="s">
        <v>431</v>
      </c>
      <c r="L149" s="54">
        <v>2915414439446530</v>
      </c>
      <c r="M149" s="53" t="s">
        <v>432</v>
      </c>
      <c r="P149" t="s">
        <v>245</v>
      </c>
      <c r="Q149" t="s">
        <v>155</v>
      </c>
      <c r="R149" t="s">
        <v>247</v>
      </c>
      <c r="S149" t="s">
        <v>804</v>
      </c>
      <c r="T149" s="53" t="s">
        <v>850</v>
      </c>
      <c r="U149" s="53" t="s">
        <v>430</v>
      </c>
      <c r="V149">
        <v>7556</v>
      </c>
      <c r="W149" t="s">
        <v>251</v>
      </c>
      <c r="X149" t="s">
        <v>857</v>
      </c>
      <c r="Y149" s="53" t="s">
        <v>432</v>
      </c>
      <c r="Z149" s="53"/>
      <c r="AA149" t="s">
        <v>245</v>
      </c>
      <c r="AB149" t="s">
        <v>863</v>
      </c>
      <c r="AC149" t="s">
        <v>247</v>
      </c>
      <c r="AD149" t="s">
        <v>804</v>
      </c>
      <c r="AE149" s="53" t="s">
        <v>850</v>
      </c>
      <c r="AF149" t="s">
        <v>432</v>
      </c>
    </row>
    <row r="150" spans="1:32" x14ac:dyDescent="0.25">
      <c r="A150" t="s">
        <v>245</v>
      </c>
      <c r="B150" t="s">
        <v>816</v>
      </c>
      <c r="C150" t="s">
        <v>250</v>
      </c>
      <c r="D150">
        <v>7547</v>
      </c>
      <c r="E150" s="53" t="s">
        <v>251</v>
      </c>
      <c r="F150" s="56">
        <v>4424212744140110</v>
      </c>
      <c r="G150" s="53" t="s">
        <v>431</v>
      </c>
      <c r="H150" s="57">
        <v>41995</v>
      </c>
      <c r="I150" s="53" t="s">
        <v>431</v>
      </c>
      <c r="J150" s="57">
        <f t="shared" si="30"/>
        <v>42175</v>
      </c>
      <c r="K150" s="53" t="s">
        <v>431</v>
      </c>
      <c r="L150" s="54">
        <v>2870394068589590</v>
      </c>
      <c r="M150" s="53" t="s">
        <v>432</v>
      </c>
      <c r="P150" t="s">
        <v>245</v>
      </c>
      <c r="Q150" t="s">
        <v>155</v>
      </c>
      <c r="R150" t="s">
        <v>247</v>
      </c>
      <c r="S150" t="s">
        <v>805</v>
      </c>
      <c r="T150" s="53" t="s">
        <v>851</v>
      </c>
      <c r="U150" s="53" t="s">
        <v>430</v>
      </c>
      <c r="V150">
        <v>7547</v>
      </c>
      <c r="W150" t="s">
        <v>251</v>
      </c>
      <c r="X150" t="s">
        <v>858</v>
      </c>
      <c r="Y150" s="53" t="s">
        <v>432</v>
      </c>
      <c r="Z150" s="53"/>
      <c r="AA150" t="s">
        <v>245</v>
      </c>
      <c r="AB150" t="s">
        <v>863</v>
      </c>
      <c r="AC150" t="s">
        <v>247</v>
      </c>
      <c r="AD150" t="s">
        <v>805</v>
      </c>
      <c r="AE150" s="53" t="s">
        <v>851</v>
      </c>
      <c r="AF150" t="s">
        <v>432</v>
      </c>
    </row>
    <row r="151" spans="1:32" x14ac:dyDescent="0.25">
      <c r="E151" s="53"/>
      <c r="F151" s="56"/>
      <c r="H151" s="57"/>
    </row>
    <row r="152" spans="1:32" x14ac:dyDescent="0.25">
      <c r="E152" s="53"/>
      <c r="F152" s="54"/>
      <c r="H152" s="57"/>
    </row>
    <row r="153" spans="1:32" x14ac:dyDescent="0.25">
      <c r="E153" s="53"/>
      <c r="F153" s="56"/>
      <c r="H153" s="57"/>
    </row>
    <row r="154" spans="1:32" x14ac:dyDescent="0.25">
      <c r="E154" s="53"/>
      <c r="F154" s="54"/>
      <c r="H154" s="57"/>
    </row>
    <row r="155" spans="1:32" x14ac:dyDescent="0.25">
      <c r="E155" s="53"/>
      <c r="F155" s="56"/>
      <c r="H155" s="57"/>
    </row>
    <row r="156" spans="1:32" x14ac:dyDescent="0.25">
      <c r="E156" s="53"/>
      <c r="F156" s="54"/>
      <c r="H156" s="57"/>
    </row>
    <row r="157" spans="1:32" x14ac:dyDescent="0.25">
      <c r="E157" s="53"/>
      <c r="F157" s="56"/>
      <c r="H157" s="57"/>
    </row>
    <row r="158" spans="1:32" x14ac:dyDescent="0.25">
      <c r="E158" s="53"/>
      <c r="F158" s="54"/>
      <c r="H158" s="57"/>
    </row>
    <row r="159" spans="1:32" x14ac:dyDescent="0.25">
      <c r="E159" s="53"/>
      <c r="F159" s="56"/>
      <c r="H159" s="57"/>
    </row>
    <row r="160" spans="1:32" x14ac:dyDescent="0.25">
      <c r="E160" s="53"/>
      <c r="F160" s="54"/>
      <c r="H160" s="57"/>
    </row>
    <row r="161" spans="5:8" x14ac:dyDescent="0.25">
      <c r="E161" s="53"/>
      <c r="F161" s="56"/>
      <c r="H161" s="57"/>
    </row>
    <row r="162" spans="5:8" x14ac:dyDescent="0.25">
      <c r="E162" s="53"/>
      <c r="F162" s="54"/>
      <c r="H162" s="57"/>
    </row>
    <row r="163" spans="5:8" x14ac:dyDescent="0.25">
      <c r="E163" s="53"/>
      <c r="F163" s="56"/>
      <c r="H163" s="57"/>
    </row>
    <row r="164" spans="5:8" x14ac:dyDescent="0.25">
      <c r="E164" s="53"/>
      <c r="F164" s="54"/>
      <c r="H164" s="57"/>
    </row>
    <row r="165" spans="5:8" x14ac:dyDescent="0.25">
      <c r="E165" s="53"/>
      <c r="F165" s="56"/>
      <c r="H165" s="57"/>
    </row>
    <row r="166" spans="5:8" x14ac:dyDescent="0.25">
      <c r="E166" s="53"/>
      <c r="F166" s="54"/>
      <c r="H166" s="57"/>
    </row>
    <row r="167" spans="5:8" x14ac:dyDescent="0.25">
      <c r="E167" s="53"/>
      <c r="F167" s="56"/>
      <c r="H167" s="57"/>
    </row>
    <row r="168" spans="5:8" x14ac:dyDescent="0.25">
      <c r="E168" s="53"/>
      <c r="F168" s="54"/>
      <c r="H168" s="57"/>
    </row>
    <row r="169" spans="5:8" x14ac:dyDescent="0.25">
      <c r="E169" s="53"/>
      <c r="F169" s="56"/>
      <c r="H169" s="57"/>
    </row>
    <row r="170" spans="5:8" x14ac:dyDescent="0.25">
      <c r="E170" s="53"/>
      <c r="F170" s="54"/>
      <c r="H170" s="57"/>
    </row>
    <row r="171" spans="5:8" x14ac:dyDescent="0.25">
      <c r="E171" s="53"/>
      <c r="F171" s="56"/>
      <c r="H171" s="57"/>
    </row>
    <row r="172" spans="5:8" x14ac:dyDescent="0.25">
      <c r="E172" s="53"/>
      <c r="F172" s="54"/>
      <c r="H172" s="57"/>
    </row>
    <row r="173" spans="5:8" x14ac:dyDescent="0.25">
      <c r="E173" s="53"/>
      <c r="F173" s="56"/>
      <c r="H173" s="57"/>
    </row>
    <row r="174" spans="5:8" x14ac:dyDescent="0.25">
      <c r="E174" s="53"/>
      <c r="F174" s="54"/>
      <c r="H174" s="57"/>
    </row>
    <row r="175" spans="5:8" x14ac:dyDescent="0.25">
      <c r="E175" s="53"/>
      <c r="F175" s="56"/>
      <c r="H175" s="57"/>
    </row>
    <row r="176" spans="5:8" x14ac:dyDescent="0.25">
      <c r="E176" s="53"/>
      <c r="F176" s="54"/>
      <c r="H176" s="57"/>
    </row>
    <row r="177" spans="5:8" x14ac:dyDescent="0.25">
      <c r="E177" s="53"/>
      <c r="F177" s="56"/>
      <c r="H177" s="57"/>
    </row>
    <row r="178" spans="5:8" x14ac:dyDescent="0.25">
      <c r="E178" s="53"/>
      <c r="F178" s="54"/>
      <c r="H178" s="57"/>
    </row>
    <row r="179" spans="5:8" x14ac:dyDescent="0.25">
      <c r="E179" s="53"/>
      <c r="F179" s="56"/>
      <c r="H179" s="57"/>
    </row>
    <row r="180" spans="5:8" x14ac:dyDescent="0.25">
      <c r="E180" s="53"/>
      <c r="F180" s="54"/>
      <c r="H180" s="57"/>
    </row>
    <row r="181" spans="5:8" x14ac:dyDescent="0.25">
      <c r="E181" s="53"/>
      <c r="F181" s="56"/>
      <c r="H181" s="57"/>
    </row>
    <row r="182" spans="5:8" x14ac:dyDescent="0.25">
      <c r="E182" s="53"/>
      <c r="F182" s="54"/>
      <c r="H182" s="57"/>
    </row>
    <row r="183" spans="5:8" x14ac:dyDescent="0.25">
      <c r="E183" s="53"/>
      <c r="F183" s="56"/>
    </row>
    <row r="184" spans="5:8" x14ac:dyDescent="0.25">
      <c r="E184" s="53"/>
      <c r="F184" s="54"/>
    </row>
    <row r="185" spans="5:8" x14ac:dyDescent="0.25">
      <c r="E185" s="53"/>
      <c r="F185" s="56"/>
    </row>
    <row r="186" spans="5:8" x14ac:dyDescent="0.25">
      <c r="E186" s="53"/>
      <c r="F186" s="54"/>
    </row>
    <row r="187" spans="5:8" x14ac:dyDescent="0.25">
      <c r="E187" s="53"/>
      <c r="F187" s="56"/>
    </row>
    <row r="188" spans="5:8" x14ac:dyDescent="0.25">
      <c r="E188" s="53"/>
      <c r="F188" s="54"/>
    </row>
    <row r="189" spans="5:8" x14ac:dyDescent="0.25">
      <c r="E189" s="53"/>
      <c r="F189" s="56"/>
    </row>
    <row r="190" spans="5:8" x14ac:dyDescent="0.25">
      <c r="E190" s="53"/>
      <c r="F190" s="54"/>
    </row>
    <row r="191" spans="5:8" x14ac:dyDescent="0.25">
      <c r="E191" s="53"/>
      <c r="F191" s="56"/>
    </row>
    <row r="192" spans="5:8" x14ac:dyDescent="0.25">
      <c r="E192" s="53"/>
      <c r="F192" s="54"/>
    </row>
    <row r="193" spans="5:6" x14ac:dyDescent="0.25">
      <c r="E193" s="53"/>
      <c r="F193" s="56"/>
    </row>
    <row r="194" spans="5:6" x14ac:dyDescent="0.25">
      <c r="E194" s="53"/>
      <c r="F194" s="54"/>
    </row>
    <row r="195" spans="5:6" x14ac:dyDescent="0.25">
      <c r="E195" s="53"/>
      <c r="F195" s="56"/>
    </row>
    <row r="196" spans="5:6" x14ac:dyDescent="0.25">
      <c r="E196" s="53"/>
      <c r="F196" s="54"/>
    </row>
    <row r="197" spans="5:6" x14ac:dyDescent="0.25">
      <c r="E197" s="53"/>
      <c r="F197" s="56"/>
    </row>
    <row r="198" spans="5:6" x14ac:dyDescent="0.25">
      <c r="E198" s="53"/>
      <c r="F198" s="54"/>
    </row>
    <row r="199" spans="5:6" x14ac:dyDescent="0.25">
      <c r="E199" s="53"/>
      <c r="F199" s="56"/>
    </row>
    <row r="200" spans="5:6" x14ac:dyDescent="0.25">
      <c r="E200" s="53"/>
      <c r="F200" s="54"/>
    </row>
    <row r="201" spans="5:6" x14ac:dyDescent="0.25">
      <c r="F201" s="5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workbookViewId="0">
      <selection activeCell="A88" sqref="A88:C88"/>
    </sheetView>
  </sheetViews>
  <sheetFormatPr defaultRowHeight="15" x14ac:dyDescent="0.25"/>
  <cols>
    <col min="4" max="4" width="10.7109375" bestFit="1" customWidth="1"/>
    <col min="6" max="6" width="19.28515625" customWidth="1"/>
    <col min="8" max="8" width="17.28515625" bestFit="1" customWidth="1"/>
  </cols>
  <sheetData>
    <row r="1" spans="1:17" x14ac:dyDescent="0.25">
      <c r="A1" t="s">
        <v>245</v>
      </c>
      <c r="B1" t="s">
        <v>1392</v>
      </c>
      <c r="C1" t="s">
        <v>247</v>
      </c>
      <c r="D1" s="57">
        <v>42475</v>
      </c>
      <c r="E1" s="53" t="s">
        <v>431</v>
      </c>
      <c r="F1" s="54">
        <v>3950882969156060</v>
      </c>
      <c r="G1" s="53" t="s">
        <v>431</v>
      </c>
      <c r="H1" s="54" t="s">
        <v>435</v>
      </c>
      <c r="I1" s="53" t="s">
        <v>430</v>
      </c>
      <c r="J1">
        <f ca="1">RANDBETWEEN(45,120)</f>
        <v>90</v>
      </c>
      <c r="K1" t="s">
        <v>249</v>
      </c>
      <c r="L1">
        <f ca="1">RANDBETWEEN(0,50)</f>
        <v>39</v>
      </c>
      <c r="M1" t="s">
        <v>249</v>
      </c>
      <c r="N1">
        <f ca="1">100-L1-RANDBETWEEN(0,50)</f>
        <v>13</v>
      </c>
      <c r="O1" t="s">
        <v>249</v>
      </c>
      <c r="P1">
        <f ca="1">100-N1-L1</f>
        <v>48</v>
      </c>
      <c r="Q1" t="s">
        <v>253</v>
      </c>
    </row>
    <row r="2" spans="1:17" x14ac:dyDescent="0.25">
      <c r="A2" t="s">
        <v>245</v>
      </c>
      <c r="B2" t="s">
        <v>1392</v>
      </c>
      <c r="C2" t="s">
        <v>247</v>
      </c>
      <c r="D2" s="57">
        <v>42459</v>
      </c>
      <c r="E2" s="53" t="s">
        <v>431</v>
      </c>
      <c r="F2" s="54">
        <v>3905862598299130</v>
      </c>
      <c r="G2" s="53" t="s">
        <v>431</v>
      </c>
      <c r="H2" s="56">
        <v>9783672234517590</v>
      </c>
      <c r="I2" s="53" t="s">
        <v>430</v>
      </c>
      <c r="J2">
        <f t="shared" ref="J2:J65" ca="1" si="0">RANDBETWEEN(45,120)</f>
        <v>118</v>
      </c>
      <c r="K2" t="s">
        <v>249</v>
      </c>
      <c r="L2">
        <f t="shared" ref="L2:L65" ca="1" si="1">RANDBETWEEN(0,50)</f>
        <v>29</v>
      </c>
      <c r="M2" t="s">
        <v>249</v>
      </c>
      <c r="N2">
        <f t="shared" ref="N2:N65" ca="1" si="2">100-L2-RANDBETWEEN(0,50)</f>
        <v>41</v>
      </c>
      <c r="O2" t="s">
        <v>249</v>
      </c>
      <c r="P2">
        <f t="shared" ref="P2:P65" ca="1" si="3">100-N2-L2</f>
        <v>30</v>
      </c>
      <c r="Q2" t="s">
        <v>253</v>
      </c>
    </row>
    <row r="3" spans="1:17" x14ac:dyDescent="0.25">
      <c r="A3" t="s">
        <v>245</v>
      </c>
      <c r="B3" t="s">
        <v>1392</v>
      </c>
      <c r="C3" t="s">
        <v>247</v>
      </c>
      <c r="D3" s="57">
        <v>42443</v>
      </c>
      <c r="E3" s="53" t="s">
        <v>431</v>
      </c>
      <c r="F3" s="54">
        <v>3860842227442190</v>
      </c>
      <c r="G3" s="53" t="s">
        <v>431</v>
      </c>
      <c r="H3" s="56">
        <v>1312324312231210</v>
      </c>
      <c r="I3" s="53" t="s">
        <v>430</v>
      </c>
      <c r="J3">
        <f t="shared" ca="1" si="0"/>
        <v>101</v>
      </c>
      <c r="K3" t="s">
        <v>249</v>
      </c>
      <c r="L3">
        <f t="shared" ca="1" si="1"/>
        <v>0</v>
      </c>
      <c r="M3" t="s">
        <v>249</v>
      </c>
      <c r="N3">
        <f t="shared" ca="1" si="2"/>
        <v>50</v>
      </c>
      <c r="O3" t="s">
        <v>249</v>
      </c>
      <c r="P3">
        <f t="shared" ca="1" si="3"/>
        <v>50</v>
      </c>
      <c r="Q3" t="s">
        <v>253</v>
      </c>
    </row>
    <row r="4" spans="1:17" x14ac:dyDescent="0.25">
      <c r="A4" t="s">
        <v>245</v>
      </c>
      <c r="B4" t="s">
        <v>1392</v>
      </c>
      <c r="C4" t="s">
        <v>247</v>
      </c>
      <c r="D4" s="57">
        <v>42427</v>
      </c>
      <c r="E4" s="53" t="s">
        <v>431</v>
      </c>
      <c r="F4" s="54">
        <v>3815821856585250</v>
      </c>
      <c r="G4" s="53" t="s">
        <v>431</v>
      </c>
      <c r="H4" s="56">
        <v>1436891433546670</v>
      </c>
      <c r="I4" s="53" t="s">
        <v>430</v>
      </c>
      <c r="J4">
        <f t="shared" ca="1" si="0"/>
        <v>66</v>
      </c>
      <c r="K4" t="s">
        <v>249</v>
      </c>
      <c r="L4">
        <f t="shared" ca="1" si="1"/>
        <v>35</v>
      </c>
      <c r="M4" t="s">
        <v>249</v>
      </c>
      <c r="N4">
        <f t="shared" ca="1" si="2"/>
        <v>58</v>
      </c>
      <c r="O4" t="s">
        <v>249</v>
      </c>
      <c r="P4">
        <f t="shared" ca="1" si="3"/>
        <v>7</v>
      </c>
      <c r="Q4" t="s">
        <v>253</v>
      </c>
    </row>
    <row r="5" spans="1:17" x14ac:dyDescent="0.25">
      <c r="A5" t="s">
        <v>245</v>
      </c>
      <c r="B5" t="s">
        <v>1392</v>
      </c>
      <c r="C5" t="s">
        <v>247</v>
      </c>
      <c r="D5" s="57">
        <v>42411</v>
      </c>
      <c r="E5" s="53" t="s">
        <v>431</v>
      </c>
      <c r="F5" s="54">
        <v>3770801485728320</v>
      </c>
      <c r="G5" s="53" t="s">
        <v>431</v>
      </c>
      <c r="H5" s="56">
        <v>1436895143830850</v>
      </c>
      <c r="I5" s="53" t="s">
        <v>430</v>
      </c>
      <c r="J5">
        <f t="shared" ca="1" si="0"/>
        <v>115</v>
      </c>
      <c r="K5" t="s">
        <v>249</v>
      </c>
      <c r="L5">
        <f t="shared" ca="1" si="1"/>
        <v>35</v>
      </c>
      <c r="M5" t="s">
        <v>249</v>
      </c>
      <c r="N5">
        <f t="shared" ca="1" si="2"/>
        <v>30</v>
      </c>
      <c r="O5" t="s">
        <v>249</v>
      </c>
      <c r="P5">
        <f t="shared" ca="1" si="3"/>
        <v>35</v>
      </c>
      <c r="Q5" t="s">
        <v>253</v>
      </c>
    </row>
    <row r="6" spans="1:17" x14ac:dyDescent="0.25">
      <c r="A6" t="s">
        <v>245</v>
      </c>
      <c r="B6" t="s">
        <v>1392</v>
      </c>
      <c r="C6" t="s">
        <v>247</v>
      </c>
      <c r="D6" s="57">
        <v>42395</v>
      </c>
      <c r="E6" s="53" t="s">
        <v>431</v>
      </c>
      <c r="F6" s="54">
        <v>3725781114871380</v>
      </c>
      <c r="G6" s="53" t="s">
        <v>431</v>
      </c>
      <c r="H6" s="56">
        <v>1436898854115030</v>
      </c>
      <c r="I6" s="53" t="s">
        <v>430</v>
      </c>
      <c r="J6">
        <f t="shared" ca="1" si="0"/>
        <v>105</v>
      </c>
      <c r="K6" t="s">
        <v>249</v>
      </c>
      <c r="L6">
        <f t="shared" ca="1" si="1"/>
        <v>48</v>
      </c>
      <c r="M6" t="s">
        <v>249</v>
      </c>
      <c r="N6">
        <f t="shared" ca="1" si="2"/>
        <v>14</v>
      </c>
      <c r="O6" t="s">
        <v>249</v>
      </c>
      <c r="P6">
        <f t="shared" ca="1" si="3"/>
        <v>38</v>
      </c>
      <c r="Q6" t="s">
        <v>253</v>
      </c>
    </row>
    <row r="7" spans="1:17" x14ac:dyDescent="0.25">
      <c r="A7" t="s">
        <v>245</v>
      </c>
      <c r="B7" t="s">
        <v>1392</v>
      </c>
      <c r="C7" t="s">
        <v>247</v>
      </c>
      <c r="D7" s="57">
        <v>42379</v>
      </c>
      <c r="E7" s="53" t="s">
        <v>431</v>
      </c>
      <c r="F7" s="54">
        <v>3680760744014440</v>
      </c>
      <c r="G7" s="53" t="s">
        <v>431</v>
      </c>
      <c r="H7" s="56">
        <v>1436902564399210</v>
      </c>
      <c r="I7" s="53" t="s">
        <v>430</v>
      </c>
      <c r="J7">
        <f t="shared" ca="1" si="0"/>
        <v>116</v>
      </c>
      <c r="K7" t="s">
        <v>249</v>
      </c>
      <c r="L7">
        <f t="shared" ca="1" si="1"/>
        <v>42</v>
      </c>
      <c r="M7" t="s">
        <v>249</v>
      </c>
      <c r="N7">
        <f t="shared" ca="1" si="2"/>
        <v>45</v>
      </c>
      <c r="O7" t="s">
        <v>249</v>
      </c>
      <c r="P7">
        <f t="shared" ca="1" si="3"/>
        <v>13</v>
      </c>
      <c r="Q7" t="s">
        <v>253</v>
      </c>
    </row>
    <row r="8" spans="1:17" x14ac:dyDescent="0.25">
      <c r="A8" t="s">
        <v>245</v>
      </c>
      <c r="B8" t="s">
        <v>1392</v>
      </c>
      <c r="C8" t="s">
        <v>247</v>
      </c>
      <c r="D8" s="57">
        <v>42363</v>
      </c>
      <c r="E8" s="53" t="s">
        <v>431</v>
      </c>
      <c r="F8" s="54">
        <v>3635740373157500</v>
      </c>
      <c r="G8" s="53" t="s">
        <v>431</v>
      </c>
      <c r="H8" s="56">
        <v>2324129689735130</v>
      </c>
      <c r="I8" s="53" t="s">
        <v>430</v>
      </c>
      <c r="J8">
        <f t="shared" ca="1" si="0"/>
        <v>53</v>
      </c>
      <c r="K8" t="s">
        <v>249</v>
      </c>
      <c r="L8">
        <f t="shared" ca="1" si="1"/>
        <v>23</v>
      </c>
      <c r="M8" t="s">
        <v>249</v>
      </c>
      <c r="N8">
        <f t="shared" ca="1" si="2"/>
        <v>35</v>
      </c>
      <c r="O8" t="s">
        <v>249</v>
      </c>
      <c r="P8">
        <f t="shared" ca="1" si="3"/>
        <v>42</v>
      </c>
      <c r="Q8" t="s">
        <v>253</v>
      </c>
    </row>
    <row r="9" spans="1:17" x14ac:dyDescent="0.25">
      <c r="A9" t="s">
        <v>245</v>
      </c>
      <c r="B9" t="s">
        <v>1392</v>
      </c>
      <c r="C9" t="s">
        <v>247</v>
      </c>
      <c r="D9" s="57">
        <v>42347</v>
      </c>
      <c r="E9" s="53" t="s">
        <v>431</v>
      </c>
      <c r="F9" s="54">
        <v>3590720002300570</v>
      </c>
      <c r="G9" s="53" t="s">
        <v>431</v>
      </c>
      <c r="H9" s="56">
        <v>2324129682344350</v>
      </c>
      <c r="I9" s="53" t="s">
        <v>430</v>
      </c>
      <c r="J9">
        <f t="shared" ca="1" si="0"/>
        <v>116</v>
      </c>
      <c r="K9" t="s">
        <v>249</v>
      </c>
      <c r="L9">
        <f t="shared" ca="1" si="1"/>
        <v>6</v>
      </c>
      <c r="M9" t="s">
        <v>249</v>
      </c>
      <c r="N9">
        <f t="shared" ca="1" si="2"/>
        <v>50</v>
      </c>
      <c r="O9" t="s">
        <v>249</v>
      </c>
      <c r="P9">
        <f t="shared" ca="1" si="3"/>
        <v>44</v>
      </c>
      <c r="Q9" t="s">
        <v>253</v>
      </c>
    </row>
    <row r="10" spans="1:17" x14ac:dyDescent="0.25">
      <c r="A10" t="s">
        <v>245</v>
      </c>
      <c r="B10" t="s">
        <v>1392</v>
      </c>
      <c r="C10" t="s">
        <v>247</v>
      </c>
      <c r="D10" s="57">
        <v>42331</v>
      </c>
      <c r="E10" s="53" t="s">
        <v>431</v>
      </c>
      <c r="F10" s="54">
        <v>3545699631443630</v>
      </c>
      <c r="G10" s="53" t="s">
        <v>431</v>
      </c>
      <c r="H10" s="56">
        <v>2324129674953570</v>
      </c>
      <c r="I10" s="53" t="s">
        <v>430</v>
      </c>
      <c r="J10">
        <f t="shared" ca="1" si="0"/>
        <v>103</v>
      </c>
      <c r="K10" t="s">
        <v>249</v>
      </c>
      <c r="L10">
        <f t="shared" ca="1" si="1"/>
        <v>14</v>
      </c>
      <c r="M10" t="s">
        <v>249</v>
      </c>
      <c r="N10">
        <f t="shared" ca="1" si="2"/>
        <v>59</v>
      </c>
      <c r="O10" t="s">
        <v>249</v>
      </c>
      <c r="P10">
        <f t="shared" ca="1" si="3"/>
        <v>27</v>
      </c>
      <c r="Q10" t="s">
        <v>253</v>
      </c>
    </row>
    <row r="11" spans="1:17" x14ac:dyDescent="0.25">
      <c r="A11" t="s">
        <v>245</v>
      </c>
      <c r="B11" t="s">
        <v>1392</v>
      </c>
      <c r="C11" t="s">
        <v>247</v>
      </c>
      <c r="D11" s="57">
        <v>42315</v>
      </c>
      <c r="E11" s="53" t="s">
        <v>431</v>
      </c>
      <c r="F11" s="54">
        <v>3500679260586700</v>
      </c>
      <c r="G11" s="53" t="s">
        <v>431</v>
      </c>
      <c r="H11" s="56">
        <v>2324129667562790</v>
      </c>
      <c r="I11" s="53" t="s">
        <v>430</v>
      </c>
      <c r="J11">
        <f t="shared" ca="1" si="0"/>
        <v>111</v>
      </c>
      <c r="K11" t="s">
        <v>249</v>
      </c>
      <c r="L11">
        <f t="shared" ca="1" si="1"/>
        <v>3</v>
      </c>
      <c r="M11" t="s">
        <v>249</v>
      </c>
      <c r="N11">
        <f t="shared" ca="1" si="2"/>
        <v>70</v>
      </c>
      <c r="O11" t="s">
        <v>249</v>
      </c>
      <c r="P11">
        <f t="shared" ca="1" si="3"/>
        <v>27</v>
      </c>
      <c r="Q11" t="s">
        <v>253</v>
      </c>
    </row>
    <row r="12" spans="1:17" x14ac:dyDescent="0.25">
      <c r="A12" t="s">
        <v>245</v>
      </c>
      <c r="B12" t="s">
        <v>1392</v>
      </c>
      <c r="C12" t="s">
        <v>247</v>
      </c>
      <c r="D12" s="57">
        <v>42299</v>
      </c>
      <c r="E12" s="53" t="s">
        <v>431</v>
      </c>
      <c r="F12" s="54">
        <v>3455658889729760</v>
      </c>
      <c r="G12" s="53" t="s">
        <v>431</v>
      </c>
      <c r="H12" s="56">
        <v>2324129689735130</v>
      </c>
      <c r="I12" s="53" t="s">
        <v>430</v>
      </c>
      <c r="J12">
        <f t="shared" ca="1" si="0"/>
        <v>47</v>
      </c>
      <c r="K12" t="s">
        <v>249</v>
      </c>
      <c r="L12">
        <f t="shared" ca="1" si="1"/>
        <v>2</v>
      </c>
      <c r="M12" t="s">
        <v>249</v>
      </c>
      <c r="N12">
        <f t="shared" ca="1" si="2"/>
        <v>70</v>
      </c>
      <c r="O12" t="s">
        <v>249</v>
      </c>
      <c r="P12">
        <f t="shared" ca="1" si="3"/>
        <v>28</v>
      </c>
      <c r="Q12" t="s">
        <v>253</v>
      </c>
    </row>
    <row r="13" spans="1:17" x14ac:dyDescent="0.25">
      <c r="A13" t="s">
        <v>245</v>
      </c>
      <c r="B13" t="s">
        <v>1392</v>
      </c>
      <c r="C13" t="s">
        <v>247</v>
      </c>
      <c r="D13" s="57">
        <v>42283</v>
      </c>
      <c r="E13" s="53" t="s">
        <v>431</v>
      </c>
      <c r="F13" s="54">
        <v>3410638518872820</v>
      </c>
      <c r="G13" s="53" t="s">
        <v>431</v>
      </c>
      <c r="H13" s="56">
        <v>2324129682344350</v>
      </c>
      <c r="I13" s="53" t="s">
        <v>430</v>
      </c>
      <c r="J13">
        <f t="shared" ca="1" si="0"/>
        <v>97</v>
      </c>
      <c r="K13" t="s">
        <v>249</v>
      </c>
      <c r="L13">
        <f t="shared" ca="1" si="1"/>
        <v>12</v>
      </c>
      <c r="M13" t="s">
        <v>249</v>
      </c>
      <c r="N13">
        <f t="shared" ca="1" si="2"/>
        <v>86</v>
      </c>
      <c r="O13" t="s">
        <v>249</v>
      </c>
      <c r="P13">
        <f t="shared" ca="1" si="3"/>
        <v>2</v>
      </c>
      <c r="Q13" t="s">
        <v>253</v>
      </c>
    </row>
    <row r="14" spans="1:17" x14ac:dyDescent="0.25">
      <c r="A14" t="s">
        <v>245</v>
      </c>
      <c r="B14" t="s">
        <v>1392</v>
      </c>
      <c r="C14" t="s">
        <v>247</v>
      </c>
      <c r="D14" s="57">
        <v>42267</v>
      </c>
      <c r="E14" s="53" t="s">
        <v>431</v>
      </c>
      <c r="F14" s="54">
        <v>3365618148015890</v>
      </c>
      <c r="G14" s="53" t="s">
        <v>431</v>
      </c>
      <c r="H14" s="56">
        <v>2324129674953570</v>
      </c>
      <c r="I14" s="53" t="s">
        <v>430</v>
      </c>
      <c r="J14">
        <f t="shared" ca="1" si="0"/>
        <v>70</v>
      </c>
      <c r="K14" t="s">
        <v>249</v>
      </c>
      <c r="L14">
        <f t="shared" ca="1" si="1"/>
        <v>49</v>
      </c>
      <c r="M14" t="s">
        <v>249</v>
      </c>
      <c r="N14">
        <f t="shared" ca="1" si="2"/>
        <v>29</v>
      </c>
      <c r="O14" t="s">
        <v>249</v>
      </c>
      <c r="P14">
        <f t="shared" ca="1" si="3"/>
        <v>22</v>
      </c>
      <c r="Q14" t="s">
        <v>253</v>
      </c>
    </row>
    <row r="15" spans="1:17" x14ac:dyDescent="0.25">
      <c r="A15" t="s">
        <v>245</v>
      </c>
      <c r="B15" t="s">
        <v>1392</v>
      </c>
      <c r="C15" t="s">
        <v>247</v>
      </c>
      <c r="D15" s="57">
        <v>42251</v>
      </c>
      <c r="E15" s="53" t="s">
        <v>431</v>
      </c>
      <c r="F15" s="54">
        <v>3320597777158950</v>
      </c>
      <c r="G15" s="53" t="s">
        <v>431</v>
      </c>
      <c r="H15" s="56">
        <v>2324129667562790</v>
      </c>
      <c r="I15" s="53" t="s">
        <v>430</v>
      </c>
      <c r="J15">
        <f t="shared" ca="1" si="0"/>
        <v>116</v>
      </c>
      <c r="K15" t="s">
        <v>249</v>
      </c>
      <c r="L15">
        <f t="shared" ca="1" si="1"/>
        <v>40</v>
      </c>
      <c r="M15" t="s">
        <v>249</v>
      </c>
      <c r="N15">
        <f t="shared" ca="1" si="2"/>
        <v>26</v>
      </c>
      <c r="O15" t="s">
        <v>249</v>
      </c>
      <c r="P15">
        <f t="shared" ca="1" si="3"/>
        <v>34</v>
      </c>
      <c r="Q15" t="s">
        <v>253</v>
      </c>
    </row>
    <row r="16" spans="1:17" x14ac:dyDescent="0.25">
      <c r="A16" t="s">
        <v>245</v>
      </c>
      <c r="B16" t="s">
        <v>1392</v>
      </c>
      <c r="C16" t="s">
        <v>247</v>
      </c>
      <c r="D16" s="57">
        <v>42235</v>
      </c>
      <c r="E16" s="53" t="s">
        <v>431</v>
      </c>
      <c r="F16" s="54">
        <v>3275577406302020</v>
      </c>
      <c r="G16" s="53" t="s">
        <v>431</v>
      </c>
      <c r="H16" s="56">
        <v>1436813517578890</v>
      </c>
      <c r="I16" s="53" t="s">
        <v>430</v>
      </c>
      <c r="J16">
        <f t="shared" ca="1" si="0"/>
        <v>94</v>
      </c>
      <c r="K16" t="s">
        <v>249</v>
      </c>
      <c r="L16">
        <f t="shared" ca="1" si="1"/>
        <v>21</v>
      </c>
      <c r="M16" t="s">
        <v>249</v>
      </c>
      <c r="N16">
        <f t="shared" ca="1" si="2"/>
        <v>62</v>
      </c>
      <c r="O16" t="s">
        <v>249</v>
      </c>
      <c r="P16">
        <f t="shared" ca="1" si="3"/>
        <v>17</v>
      </c>
      <c r="Q16" t="s">
        <v>253</v>
      </c>
    </row>
    <row r="17" spans="1:17" x14ac:dyDescent="0.25">
      <c r="A17" t="s">
        <v>245</v>
      </c>
      <c r="B17" t="s">
        <v>1392</v>
      </c>
      <c r="C17" t="s">
        <v>247</v>
      </c>
      <c r="D17" s="57">
        <v>42219</v>
      </c>
      <c r="E17" s="53" t="s">
        <v>431</v>
      </c>
      <c r="F17" s="54">
        <v>3230557035445080</v>
      </c>
      <c r="G17" s="53" t="s">
        <v>431</v>
      </c>
      <c r="H17" s="56">
        <v>1436817227863070</v>
      </c>
      <c r="I17" s="53" t="s">
        <v>430</v>
      </c>
      <c r="J17">
        <f t="shared" ca="1" si="0"/>
        <v>78</v>
      </c>
      <c r="K17" t="s">
        <v>249</v>
      </c>
      <c r="L17">
        <f t="shared" ca="1" si="1"/>
        <v>43</v>
      </c>
      <c r="M17" t="s">
        <v>249</v>
      </c>
      <c r="N17">
        <f t="shared" ca="1" si="2"/>
        <v>21</v>
      </c>
      <c r="O17" t="s">
        <v>249</v>
      </c>
      <c r="P17">
        <f t="shared" ca="1" si="3"/>
        <v>36</v>
      </c>
      <c r="Q17" t="s">
        <v>253</v>
      </c>
    </row>
    <row r="18" spans="1:17" x14ac:dyDescent="0.25">
      <c r="A18" t="s">
        <v>245</v>
      </c>
      <c r="B18" t="s">
        <v>1392</v>
      </c>
      <c r="C18" t="s">
        <v>247</v>
      </c>
      <c r="D18" s="57">
        <v>42203</v>
      </c>
      <c r="E18" s="53" t="s">
        <v>431</v>
      </c>
      <c r="F18" s="54">
        <v>3185536664588140</v>
      </c>
      <c r="G18" s="53" t="s">
        <v>431</v>
      </c>
      <c r="H18" s="56">
        <v>1436820938147250</v>
      </c>
      <c r="I18" s="53" t="s">
        <v>430</v>
      </c>
      <c r="J18">
        <f t="shared" ca="1" si="0"/>
        <v>54</v>
      </c>
      <c r="K18" t="s">
        <v>249</v>
      </c>
      <c r="L18">
        <f t="shared" ca="1" si="1"/>
        <v>23</v>
      </c>
      <c r="M18" t="s">
        <v>249</v>
      </c>
      <c r="N18">
        <f t="shared" ca="1" si="2"/>
        <v>75</v>
      </c>
      <c r="O18" t="s">
        <v>249</v>
      </c>
      <c r="P18">
        <f t="shared" ca="1" si="3"/>
        <v>2</v>
      </c>
      <c r="Q18" t="s">
        <v>253</v>
      </c>
    </row>
    <row r="19" spans="1:17" x14ac:dyDescent="0.25">
      <c r="A19" t="s">
        <v>245</v>
      </c>
      <c r="B19" t="s">
        <v>1392</v>
      </c>
      <c r="C19" t="s">
        <v>247</v>
      </c>
      <c r="D19" s="57">
        <v>42187</v>
      </c>
      <c r="E19" s="53" t="s">
        <v>431</v>
      </c>
      <c r="F19" s="54">
        <v>3950882969156060</v>
      </c>
      <c r="G19" s="53" t="s">
        <v>431</v>
      </c>
      <c r="H19" s="56">
        <v>1436824648431430</v>
      </c>
      <c r="I19" s="53" t="s">
        <v>430</v>
      </c>
      <c r="J19">
        <f t="shared" ca="1" si="0"/>
        <v>76</v>
      </c>
      <c r="K19" t="s">
        <v>249</v>
      </c>
      <c r="L19">
        <f t="shared" ca="1" si="1"/>
        <v>13</v>
      </c>
      <c r="M19" t="s">
        <v>249</v>
      </c>
      <c r="N19">
        <f t="shared" ca="1" si="2"/>
        <v>58</v>
      </c>
      <c r="O19" t="s">
        <v>249</v>
      </c>
      <c r="P19">
        <f t="shared" ca="1" si="3"/>
        <v>29</v>
      </c>
      <c r="Q19" t="s">
        <v>253</v>
      </c>
    </row>
    <row r="20" spans="1:17" x14ac:dyDescent="0.25">
      <c r="A20" t="s">
        <v>245</v>
      </c>
      <c r="B20" t="s">
        <v>1392</v>
      </c>
      <c r="C20" t="s">
        <v>247</v>
      </c>
      <c r="D20" s="57">
        <v>42171</v>
      </c>
      <c r="E20" s="53" t="s">
        <v>431</v>
      </c>
      <c r="F20" s="54">
        <v>3905862598299130</v>
      </c>
      <c r="G20" s="53" t="s">
        <v>431</v>
      </c>
      <c r="H20" s="56">
        <v>1436828358715610</v>
      </c>
      <c r="I20" s="53" t="s">
        <v>430</v>
      </c>
      <c r="J20">
        <f t="shared" ca="1" si="0"/>
        <v>78</v>
      </c>
      <c r="K20" t="s">
        <v>249</v>
      </c>
      <c r="L20">
        <f t="shared" ca="1" si="1"/>
        <v>38</v>
      </c>
      <c r="M20" t="s">
        <v>249</v>
      </c>
      <c r="N20">
        <f t="shared" ca="1" si="2"/>
        <v>40</v>
      </c>
      <c r="O20" t="s">
        <v>249</v>
      </c>
      <c r="P20">
        <f t="shared" ca="1" si="3"/>
        <v>22</v>
      </c>
      <c r="Q20" t="s">
        <v>253</v>
      </c>
    </row>
    <row r="21" spans="1:17" x14ac:dyDescent="0.25">
      <c r="A21" t="s">
        <v>245</v>
      </c>
      <c r="B21" t="s">
        <v>1392</v>
      </c>
      <c r="C21" t="s">
        <v>247</v>
      </c>
      <c r="D21" s="57">
        <v>42155</v>
      </c>
      <c r="E21" s="53" t="s">
        <v>431</v>
      </c>
      <c r="F21" s="54">
        <v>3860842227442190</v>
      </c>
      <c r="G21" s="53" t="s">
        <v>431</v>
      </c>
      <c r="H21" s="56">
        <v>1436832068999790</v>
      </c>
      <c r="I21" s="53" t="s">
        <v>430</v>
      </c>
      <c r="J21">
        <f t="shared" ca="1" si="0"/>
        <v>113</v>
      </c>
      <c r="K21" t="s">
        <v>249</v>
      </c>
      <c r="L21">
        <f t="shared" ca="1" si="1"/>
        <v>8</v>
      </c>
      <c r="M21" t="s">
        <v>249</v>
      </c>
      <c r="N21">
        <f t="shared" ca="1" si="2"/>
        <v>50</v>
      </c>
      <c r="O21" t="s">
        <v>249</v>
      </c>
      <c r="P21">
        <f t="shared" ca="1" si="3"/>
        <v>42</v>
      </c>
      <c r="Q21" t="s">
        <v>253</v>
      </c>
    </row>
    <row r="22" spans="1:17" x14ac:dyDescent="0.25">
      <c r="A22" t="s">
        <v>245</v>
      </c>
      <c r="B22" t="s">
        <v>1392</v>
      </c>
      <c r="C22" t="s">
        <v>247</v>
      </c>
      <c r="D22" s="57">
        <v>42139</v>
      </c>
      <c r="E22" s="53" t="s">
        <v>431</v>
      </c>
      <c r="F22" s="54">
        <v>3815821856585250</v>
      </c>
      <c r="G22" s="53" t="s">
        <v>431</v>
      </c>
      <c r="H22" s="56">
        <v>1436820938147250</v>
      </c>
      <c r="I22" s="53" t="s">
        <v>430</v>
      </c>
      <c r="J22">
        <f t="shared" ca="1" si="0"/>
        <v>117</v>
      </c>
      <c r="K22" t="s">
        <v>249</v>
      </c>
      <c r="L22">
        <f t="shared" ca="1" si="1"/>
        <v>10</v>
      </c>
      <c r="M22" t="s">
        <v>249</v>
      </c>
      <c r="N22">
        <f t="shared" ca="1" si="2"/>
        <v>80</v>
      </c>
      <c r="O22" t="s">
        <v>249</v>
      </c>
      <c r="P22">
        <f t="shared" ca="1" si="3"/>
        <v>10</v>
      </c>
      <c r="Q22" t="s">
        <v>253</v>
      </c>
    </row>
    <row r="23" spans="1:17" x14ac:dyDescent="0.25">
      <c r="A23" t="s">
        <v>245</v>
      </c>
      <c r="B23" t="s">
        <v>1392</v>
      </c>
      <c r="C23" t="s">
        <v>247</v>
      </c>
      <c r="D23" s="57">
        <v>42123</v>
      </c>
      <c r="E23" s="53" t="s">
        <v>431</v>
      </c>
      <c r="F23" s="54">
        <v>3770801485728320</v>
      </c>
      <c r="G23" s="53" t="s">
        <v>431</v>
      </c>
      <c r="H23" s="56">
        <v>1436839489568150</v>
      </c>
      <c r="I23" s="53" t="s">
        <v>430</v>
      </c>
      <c r="J23">
        <f t="shared" ca="1" si="0"/>
        <v>82</v>
      </c>
      <c r="K23" t="s">
        <v>249</v>
      </c>
      <c r="L23">
        <f t="shared" ca="1" si="1"/>
        <v>30</v>
      </c>
      <c r="M23" t="s">
        <v>249</v>
      </c>
      <c r="N23">
        <f t="shared" ca="1" si="2"/>
        <v>51</v>
      </c>
      <c r="O23" t="s">
        <v>249</v>
      </c>
      <c r="P23">
        <f t="shared" ca="1" si="3"/>
        <v>19</v>
      </c>
      <c r="Q23" t="s">
        <v>253</v>
      </c>
    </row>
    <row r="24" spans="1:17" x14ac:dyDescent="0.25">
      <c r="A24" t="s">
        <v>245</v>
      </c>
      <c r="B24" t="s">
        <v>1392</v>
      </c>
      <c r="C24" t="s">
        <v>247</v>
      </c>
      <c r="D24" s="57">
        <v>42107</v>
      </c>
      <c r="E24" s="53" t="s">
        <v>431</v>
      </c>
      <c r="F24" s="54">
        <v>3725781114871380</v>
      </c>
      <c r="G24" s="53" t="s">
        <v>431</v>
      </c>
      <c r="H24" s="56">
        <v>1436843199852330</v>
      </c>
      <c r="I24" s="53" t="s">
        <v>430</v>
      </c>
      <c r="J24">
        <f t="shared" ca="1" si="0"/>
        <v>118</v>
      </c>
      <c r="K24" t="s">
        <v>249</v>
      </c>
      <c r="L24">
        <f t="shared" ca="1" si="1"/>
        <v>23</v>
      </c>
      <c r="M24" t="s">
        <v>249</v>
      </c>
      <c r="N24">
        <f t="shared" ca="1" si="2"/>
        <v>42</v>
      </c>
      <c r="O24" t="s">
        <v>249</v>
      </c>
      <c r="P24">
        <f t="shared" ca="1" si="3"/>
        <v>35</v>
      </c>
      <c r="Q24" t="s">
        <v>253</v>
      </c>
    </row>
    <row r="25" spans="1:17" x14ac:dyDescent="0.25">
      <c r="A25" t="s">
        <v>245</v>
      </c>
      <c r="B25" t="s">
        <v>1392</v>
      </c>
      <c r="C25" t="s">
        <v>247</v>
      </c>
      <c r="D25" s="57">
        <v>42091</v>
      </c>
      <c r="E25" s="53" t="s">
        <v>431</v>
      </c>
      <c r="F25" s="54">
        <v>3680760744014440</v>
      </c>
      <c r="G25" s="53" t="s">
        <v>431</v>
      </c>
      <c r="H25" s="56">
        <v>1436846910136510</v>
      </c>
      <c r="I25" s="53" t="s">
        <v>430</v>
      </c>
      <c r="J25">
        <f t="shared" ca="1" si="0"/>
        <v>101</v>
      </c>
      <c r="K25" t="s">
        <v>249</v>
      </c>
      <c r="L25">
        <f t="shared" ca="1" si="1"/>
        <v>29</v>
      </c>
      <c r="M25" t="s">
        <v>249</v>
      </c>
      <c r="N25">
        <f t="shared" ca="1" si="2"/>
        <v>32</v>
      </c>
      <c r="O25" t="s">
        <v>249</v>
      </c>
      <c r="P25">
        <f t="shared" ca="1" si="3"/>
        <v>39</v>
      </c>
      <c r="Q25" t="s">
        <v>253</v>
      </c>
    </row>
    <row r="26" spans="1:17" x14ac:dyDescent="0.25">
      <c r="A26" t="s">
        <v>245</v>
      </c>
      <c r="B26" t="s">
        <v>1392</v>
      </c>
      <c r="C26" t="s">
        <v>247</v>
      </c>
      <c r="D26" s="57">
        <v>42075</v>
      </c>
      <c r="E26" s="53" t="s">
        <v>431</v>
      </c>
      <c r="F26" s="54">
        <v>3635740373157500</v>
      </c>
      <c r="G26" s="53" t="s">
        <v>431</v>
      </c>
      <c r="H26" s="56">
        <v>1436850620420690</v>
      </c>
      <c r="I26" s="53" t="s">
        <v>430</v>
      </c>
      <c r="J26">
        <f t="shared" ca="1" si="0"/>
        <v>106</v>
      </c>
      <c r="K26" t="s">
        <v>249</v>
      </c>
      <c r="L26">
        <f t="shared" ca="1" si="1"/>
        <v>11</v>
      </c>
      <c r="M26" t="s">
        <v>249</v>
      </c>
      <c r="N26">
        <f t="shared" ca="1" si="2"/>
        <v>43</v>
      </c>
      <c r="O26" t="s">
        <v>249</v>
      </c>
      <c r="P26">
        <f t="shared" ca="1" si="3"/>
        <v>46</v>
      </c>
      <c r="Q26" t="s">
        <v>253</v>
      </c>
    </row>
    <row r="27" spans="1:17" x14ac:dyDescent="0.25">
      <c r="A27" t="s">
        <v>245</v>
      </c>
      <c r="B27" t="s">
        <v>1392</v>
      </c>
      <c r="C27" t="s">
        <v>247</v>
      </c>
      <c r="D27" s="57">
        <v>42059</v>
      </c>
      <c r="E27" s="53" t="s">
        <v>431</v>
      </c>
      <c r="F27" s="54">
        <v>3590720002300570</v>
      </c>
      <c r="G27" s="53" t="s">
        <v>431</v>
      </c>
      <c r="H27" s="56">
        <v>1436854330704870</v>
      </c>
      <c r="I27" s="53" t="s">
        <v>430</v>
      </c>
      <c r="J27">
        <f t="shared" ca="1" si="0"/>
        <v>68</v>
      </c>
      <c r="K27" t="s">
        <v>249</v>
      </c>
      <c r="L27">
        <f t="shared" ca="1" si="1"/>
        <v>11</v>
      </c>
      <c r="M27" t="s">
        <v>249</v>
      </c>
      <c r="N27">
        <f t="shared" ca="1" si="2"/>
        <v>52</v>
      </c>
      <c r="O27" t="s">
        <v>249</v>
      </c>
      <c r="P27">
        <f t="shared" ca="1" si="3"/>
        <v>37</v>
      </c>
      <c r="Q27" t="s">
        <v>253</v>
      </c>
    </row>
    <row r="28" spans="1:17" x14ac:dyDescent="0.25">
      <c r="A28" t="s">
        <v>245</v>
      </c>
      <c r="B28" t="s">
        <v>1392</v>
      </c>
      <c r="C28" t="s">
        <v>247</v>
      </c>
      <c r="D28" s="57">
        <v>42043</v>
      </c>
      <c r="E28" s="53" t="s">
        <v>431</v>
      </c>
      <c r="F28" s="54">
        <v>3545699631443630</v>
      </c>
      <c r="G28" s="53" t="s">
        <v>431</v>
      </c>
      <c r="H28" s="56">
        <v>1436858040989050</v>
      </c>
      <c r="I28" s="53" t="s">
        <v>430</v>
      </c>
      <c r="J28">
        <f t="shared" ca="1" si="0"/>
        <v>109</v>
      </c>
      <c r="K28" t="s">
        <v>249</v>
      </c>
      <c r="L28">
        <f t="shared" ca="1" si="1"/>
        <v>21</v>
      </c>
      <c r="M28" t="s">
        <v>249</v>
      </c>
      <c r="N28">
        <f t="shared" ca="1" si="2"/>
        <v>45</v>
      </c>
      <c r="O28" t="s">
        <v>249</v>
      </c>
      <c r="P28">
        <f t="shared" ca="1" si="3"/>
        <v>34</v>
      </c>
      <c r="Q28" t="s">
        <v>253</v>
      </c>
    </row>
    <row r="29" spans="1:17" x14ac:dyDescent="0.25">
      <c r="A29" t="s">
        <v>245</v>
      </c>
      <c r="B29" t="s">
        <v>1392</v>
      </c>
      <c r="C29" t="s">
        <v>247</v>
      </c>
      <c r="D29" s="57">
        <v>42027</v>
      </c>
      <c r="E29" s="53" t="s">
        <v>431</v>
      </c>
      <c r="F29" s="54">
        <v>3500679260586700</v>
      </c>
      <c r="G29" s="53" t="s">
        <v>431</v>
      </c>
      <c r="H29" s="56">
        <v>1436861751273230</v>
      </c>
      <c r="I29" s="53" t="s">
        <v>430</v>
      </c>
      <c r="J29">
        <f t="shared" ca="1" si="0"/>
        <v>61</v>
      </c>
      <c r="K29" t="s">
        <v>249</v>
      </c>
      <c r="L29">
        <f t="shared" ca="1" si="1"/>
        <v>19</v>
      </c>
      <c r="M29" t="s">
        <v>249</v>
      </c>
      <c r="N29">
        <f t="shared" ca="1" si="2"/>
        <v>59</v>
      </c>
      <c r="O29" t="s">
        <v>249</v>
      </c>
      <c r="P29">
        <f t="shared" ca="1" si="3"/>
        <v>22</v>
      </c>
      <c r="Q29" t="s">
        <v>253</v>
      </c>
    </row>
    <row r="30" spans="1:17" x14ac:dyDescent="0.25">
      <c r="A30" t="s">
        <v>245</v>
      </c>
      <c r="B30" t="s">
        <v>1392</v>
      </c>
      <c r="C30" t="s">
        <v>247</v>
      </c>
      <c r="D30" s="57">
        <v>42011</v>
      </c>
      <c r="E30" s="53" t="s">
        <v>431</v>
      </c>
      <c r="F30" s="54">
        <v>3455658889729760</v>
      </c>
      <c r="G30" s="53" t="s">
        <v>431</v>
      </c>
      <c r="H30" s="56">
        <v>1436865461557410</v>
      </c>
      <c r="I30" s="53" t="s">
        <v>430</v>
      </c>
      <c r="J30">
        <f t="shared" ca="1" si="0"/>
        <v>84</v>
      </c>
      <c r="K30" t="s">
        <v>249</v>
      </c>
      <c r="L30">
        <f t="shared" ca="1" si="1"/>
        <v>2</v>
      </c>
      <c r="M30" t="s">
        <v>249</v>
      </c>
      <c r="N30">
        <f t="shared" ca="1" si="2"/>
        <v>84</v>
      </c>
      <c r="O30" t="s">
        <v>249</v>
      </c>
      <c r="P30">
        <f t="shared" ca="1" si="3"/>
        <v>14</v>
      </c>
      <c r="Q30" t="s">
        <v>253</v>
      </c>
    </row>
    <row r="31" spans="1:17" x14ac:dyDescent="0.25">
      <c r="A31" t="s">
        <v>245</v>
      </c>
      <c r="B31" t="s">
        <v>1392</v>
      </c>
      <c r="C31" t="s">
        <v>247</v>
      </c>
      <c r="D31" s="57">
        <v>41995</v>
      </c>
      <c r="E31" s="53" t="s">
        <v>431</v>
      </c>
      <c r="F31" s="54">
        <v>3410638518872820</v>
      </c>
      <c r="G31" s="53" t="s">
        <v>431</v>
      </c>
      <c r="H31" s="56">
        <v>1436869171841590</v>
      </c>
      <c r="I31" s="53" t="s">
        <v>430</v>
      </c>
      <c r="J31">
        <f t="shared" ca="1" si="0"/>
        <v>96</v>
      </c>
      <c r="K31" t="s">
        <v>249</v>
      </c>
      <c r="L31">
        <f t="shared" ca="1" si="1"/>
        <v>25</v>
      </c>
      <c r="M31" t="s">
        <v>249</v>
      </c>
      <c r="N31">
        <f t="shared" ca="1" si="2"/>
        <v>42</v>
      </c>
      <c r="O31" t="s">
        <v>249</v>
      </c>
      <c r="P31">
        <f t="shared" ca="1" si="3"/>
        <v>33</v>
      </c>
      <c r="Q31" t="s">
        <v>253</v>
      </c>
    </row>
    <row r="32" spans="1:17" x14ac:dyDescent="0.25">
      <c r="A32" t="s">
        <v>245</v>
      </c>
      <c r="B32" t="s">
        <v>1392</v>
      </c>
      <c r="C32" t="s">
        <v>247</v>
      </c>
      <c r="D32" s="57">
        <v>41979</v>
      </c>
      <c r="E32" s="53" t="s">
        <v>431</v>
      </c>
      <c r="F32" s="54">
        <v>3365618148015890</v>
      </c>
      <c r="G32" s="53" t="s">
        <v>431</v>
      </c>
      <c r="H32" s="56">
        <v>1436872882125770</v>
      </c>
      <c r="I32" s="53" t="s">
        <v>430</v>
      </c>
      <c r="J32">
        <f t="shared" ca="1" si="0"/>
        <v>91</v>
      </c>
      <c r="K32" t="s">
        <v>249</v>
      </c>
      <c r="L32">
        <f t="shared" ca="1" si="1"/>
        <v>22</v>
      </c>
      <c r="M32" t="s">
        <v>249</v>
      </c>
      <c r="N32">
        <f t="shared" ca="1" si="2"/>
        <v>77</v>
      </c>
      <c r="O32" t="s">
        <v>249</v>
      </c>
      <c r="P32">
        <f t="shared" ca="1" si="3"/>
        <v>1</v>
      </c>
      <c r="Q32" t="s">
        <v>253</v>
      </c>
    </row>
    <row r="33" spans="1:17" x14ac:dyDescent="0.25">
      <c r="A33" t="s">
        <v>245</v>
      </c>
      <c r="B33" t="s">
        <v>1392</v>
      </c>
      <c r="C33" t="s">
        <v>247</v>
      </c>
      <c r="D33" s="57">
        <v>41963</v>
      </c>
      <c r="E33" s="53" t="s">
        <v>431</v>
      </c>
      <c r="F33" s="54">
        <v>3320597777158950</v>
      </c>
      <c r="G33" s="53" t="s">
        <v>431</v>
      </c>
      <c r="H33" s="56">
        <v>1436876592409950</v>
      </c>
      <c r="I33" s="53" t="s">
        <v>430</v>
      </c>
      <c r="J33">
        <f t="shared" ca="1" si="0"/>
        <v>74</v>
      </c>
      <c r="K33" t="s">
        <v>249</v>
      </c>
      <c r="L33">
        <f t="shared" ca="1" si="1"/>
        <v>45</v>
      </c>
      <c r="M33" t="s">
        <v>249</v>
      </c>
      <c r="N33">
        <f t="shared" ca="1" si="2"/>
        <v>31</v>
      </c>
      <c r="O33" t="s">
        <v>249</v>
      </c>
      <c r="P33">
        <f t="shared" ca="1" si="3"/>
        <v>24</v>
      </c>
      <c r="Q33" t="s">
        <v>253</v>
      </c>
    </row>
    <row r="34" spans="1:17" x14ac:dyDescent="0.25">
      <c r="A34" t="s">
        <v>245</v>
      </c>
      <c r="B34" t="s">
        <v>1392</v>
      </c>
      <c r="C34" t="s">
        <v>247</v>
      </c>
      <c r="D34" s="57">
        <v>41947</v>
      </c>
      <c r="E34" s="53" t="s">
        <v>431</v>
      </c>
      <c r="F34" s="54">
        <v>3275577406302020</v>
      </c>
      <c r="G34" s="53" t="s">
        <v>431</v>
      </c>
      <c r="H34" s="56">
        <v>1436880302694130</v>
      </c>
      <c r="I34" s="53" t="s">
        <v>430</v>
      </c>
      <c r="J34">
        <f t="shared" ca="1" si="0"/>
        <v>120</v>
      </c>
      <c r="K34" t="s">
        <v>249</v>
      </c>
      <c r="L34">
        <f t="shared" ca="1" si="1"/>
        <v>2</v>
      </c>
      <c r="M34" t="s">
        <v>249</v>
      </c>
      <c r="N34">
        <f t="shared" ca="1" si="2"/>
        <v>56</v>
      </c>
      <c r="O34" t="s">
        <v>249</v>
      </c>
      <c r="P34">
        <f t="shared" ca="1" si="3"/>
        <v>42</v>
      </c>
      <c r="Q34" t="s">
        <v>253</v>
      </c>
    </row>
    <row r="35" spans="1:17" x14ac:dyDescent="0.25">
      <c r="A35" t="s">
        <v>245</v>
      </c>
      <c r="B35" t="s">
        <v>1392</v>
      </c>
      <c r="C35" t="s">
        <v>247</v>
      </c>
      <c r="D35" s="57">
        <v>41931</v>
      </c>
      <c r="E35" s="53" t="s">
        <v>431</v>
      </c>
      <c r="F35" s="54">
        <v>3230557035445080</v>
      </c>
      <c r="G35" s="53" t="s">
        <v>431</v>
      </c>
      <c r="H35" s="56">
        <v>1436884012978310</v>
      </c>
      <c r="I35" s="53" t="s">
        <v>430</v>
      </c>
      <c r="J35">
        <f t="shared" ca="1" si="0"/>
        <v>85</v>
      </c>
      <c r="K35" t="s">
        <v>249</v>
      </c>
      <c r="L35">
        <f t="shared" ca="1" si="1"/>
        <v>11</v>
      </c>
      <c r="M35" t="s">
        <v>249</v>
      </c>
      <c r="N35">
        <f t="shared" ca="1" si="2"/>
        <v>59</v>
      </c>
      <c r="O35" t="s">
        <v>249</v>
      </c>
      <c r="P35">
        <f t="shared" ca="1" si="3"/>
        <v>30</v>
      </c>
      <c r="Q35" t="s">
        <v>253</v>
      </c>
    </row>
    <row r="36" spans="1:17" x14ac:dyDescent="0.25">
      <c r="A36" t="s">
        <v>245</v>
      </c>
      <c r="B36" t="s">
        <v>1392</v>
      </c>
      <c r="C36" t="s">
        <v>247</v>
      </c>
      <c r="D36" s="57">
        <v>41915</v>
      </c>
      <c r="E36" s="53" t="s">
        <v>431</v>
      </c>
      <c r="F36" s="54">
        <v>3185536664588140</v>
      </c>
      <c r="G36" s="53" t="s">
        <v>431</v>
      </c>
      <c r="H36" s="56">
        <v>1436887723262490</v>
      </c>
      <c r="I36" s="53" t="s">
        <v>430</v>
      </c>
      <c r="J36">
        <f t="shared" ca="1" si="0"/>
        <v>98</v>
      </c>
      <c r="K36" t="s">
        <v>249</v>
      </c>
      <c r="L36">
        <f t="shared" ca="1" si="1"/>
        <v>23</v>
      </c>
      <c r="M36" t="s">
        <v>249</v>
      </c>
      <c r="N36">
        <f t="shared" ca="1" si="2"/>
        <v>29</v>
      </c>
      <c r="O36" t="s">
        <v>249</v>
      </c>
      <c r="P36">
        <f t="shared" ca="1" si="3"/>
        <v>48</v>
      </c>
      <c r="Q36" t="s">
        <v>253</v>
      </c>
    </row>
    <row r="37" spans="1:17" x14ac:dyDescent="0.25">
      <c r="A37" t="s">
        <v>245</v>
      </c>
      <c r="B37" t="s">
        <v>1392</v>
      </c>
      <c r="C37" t="s">
        <v>247</v>
      </c>
      <c r="D37" s="57">
        <v>41899</v>
      </c>
      <c r="E37" s="53" t="s">
        <v>431</v>
      </c>
      <c r="F37" s="54">
        <v>3950882969156060</v>
      </c>
      <c r="G37" s="53" t="s">
        <v>431</v>
      </c>
      <c r="H37" s="56">
        <v>1436891433546670</v>
      </c>
      <c r="I37" s="53" t="s">
        <v>430</v>
      </c>
      <c r="J37">
        <f t="shared" ca="1" si="0"/>
        <v>91</v>
      </c>
      <c r="K37" t="s">
        <v>249</v>
      </c>
      <c r="L37">
        <f t="shared" ca="1" si="1"/>
        <v>49</v>
      </c>
      <c r="M37" t="s">
        <v>249</v>
      </c>
      <c r="N37">
        <f t="shared" ca="1" si="2"/>
        <v>36</v>
      </c>
      <c r="O37" t="s">
        <v>249</v>
      </c>
      <c r="P37">
        <f t="shared" ca="1" si="3"/>
        <v>15</v>
      </c>
      <c r="Q37" t="s">
        <v>253</v>
      </c>
    </row>
    <row r="38" spans="1:17" x14ac:dyDescent="0.25">
      <c r="A38" t="s">
        <v>245</v>
      </c>
      <c r="B38" t="s">
        <v>1392</v>
      </c>
      <c r="C38" t="s">
        <v>247</v>
      </c>
      <c r="D38" s="57">
        <v>41883</v>
      </c>
      <c r="E38" s="53" t="s">
        <v>431</v>
      </c>
      <c r="F38" s="54">
        <v>3905862598299130</v>
      </c>
      <c r="G38" s="53" t="s">
        <v>431</v>
      </c>
      <c r="H38" s="56">
        <v>1436895143830850</v>
      </c>
      <c r="I38" s="53" t="s">
        <v>430</v>
      </c>
      <c r="J38">
        <f t="shared" ca="1" si="0"/>
        <v>87</v>
      </c>
      <c r="K38" t="s">
        <v>249</v>
      </c>
      <c r="L38">
        <f t="shared" ca="1" si="1"/>
        <v>21</v>
      </c>
      <c r="M38" t="s">
        <v>249</v>
      </c>
      <c r="N38">
        <f t="shared" ca="1" si="2"/>
        <v>74</v>
      </c>
      <c r="O38" t="s">
        <v>249</v>
      </c>
      <c r="P38">
        <f t="shared" ca="1" si="3"/>
        <v>5</v>
      </c>
      <c r="Q38" t="s">
        <v>253</v>
      </c>
    </row>
    <row r="39" spans="1:17" x14ac:dyDescent="0.25">
      <c r="A39" t="s">
        <v>245</v>
      </c>
      <c r="B39" t="s">
        <v>1392</v>
      </c>
      <c r="C39" t="s">
        <v>247</v>
      </c>
      <c r="D39" s="57">
        <v>41867</v>
      </c>
      <c r="E39" s="53" t="s">
        <v>431</v>
      </c>
      <c r="F39" s="54">
        <v>3860842227442190</v>
      </c>
      <c r="G39" s="53" t="s">
        <v>431</v>
      </c>
      <c r="H39" s="56">
        <v>1436898854115030</v>
      </c>
      <c r="I39" s="53" t="s">
        <v>430</v>
      </c>
      <c r="J39">
        <f t="shared" ca="1" si="0"/>
        <v>105</v>
      </c>
      <c r="K39" t="s">
        <v>249</v>
      </c>
      <c r="L39">
        <f t="shared" ca="1" si="1"/>
        <v>8</v>
      </c>
      <c r="M39" t="s">
        <v>249</v>
      </c>
      <c r="N39">
        <f t="shared" ca="1" si="2"/>
        <v>48</v>
      </c>
      <c r="O39" t="s">
        <v>249</v>
      </c>
      <c r="P39">
        <f t="shared" ca="1" si="3"/>
        <v>44</v>
      </c>
      <c r="Q39" t="s">
        <v>253</v>
      </c>
    </row>
    <row r="40" spans="1:17" x14ac:dyDescent="0.25">
      <c r="A40" t="s">
        <v>245</v>
      </c>
      <c r="B40" t="s">
        <v>1392</v>
      </c>
      <c r="C40" t="s">
        <v>247</v>
      </c>
      <c r="D40" s="57">
        <v>41851</v>
      </c>
      <c r="E40" s="53" t="s">
        <v>431</v>
      </c>
      <c r="F40" s="54">
        <v>3815821856585250</v>
      </c>
      <c r="G40" s="53" t="s">
        <v>431</v>
      </c>
      <c r="H40" s="56">
        <v>1436902564399210</v>
      </c>
      <c r="I40" s="53" t="s">
        <v>430</v>
      </c>
      <c r="J40">
        <f t="shared" ca="1" si="0"/>
        <v>53</v>
      </c>
      <c r="K40" t="s">
        <v>249</v>
      </c>
      <c r="L40">
        <f t="shared" ca="1" si="1"/>
        <v>45</v>
      </c>
      <c r="M40" t="s">
        <v>249</v>
      </c>
      <c r="N40">
        <f t="shared" ca="1" si="2"/>
        <v>21</v>
      </c>
      <c r="O40" t="s">
        <v>249</v>
      </c>
      <c r="P40">
        <f t="shared" ca="1" si="3"/>
        <v>34</v>
      </c>
      <c r="Q40" t="s">
        <v>253</v>
      </c>
    </row>
    <row r="41" spans="1:17" x14ac:dyDescent="0.25">
      <c r="A41" t="s">
        <v>245</v>
      </c>
      <c r="B41" t="s">
        <v>1392</v>
      </c>
      <c r="C41" t="s">
        <v>247</v>
      </c>
      <c r="D41" s="57">
        <v>41835</v>
      </c>
      <c r="E41" s="53" t="s">
        <v>431</v>
      </c>
      <c r="F41" s="54">
        <v>3770801485728320</v>
      </c>
      <c r="G41" s="53" t="s">
        <v>431</v>
      </c>
      <c r="H41" s="56">
        <v>1436820938147250</v>
      </c>
      <c r="I41" s="53" t="s">
        <v>430</v>
      </c>
      <c r="J41">
        <f t="shared" ca="1" si="0"/>
        <v>47</v>
      </c>
      <c r="K41" t="s">
        <v>249</v>
      </c>
      <c r="L41">
        <f t="shared" ca="1" si="1"/>
        <v>1</v>
      </c>
      <c r="M41" t="s">
        <v>249</v>
      </c>
      <c r="N41">
        <f t="shared" ca="1" si="2"/>
        <v>68</v>
      </c>
      <c r="O41" t="s">
        <v>249</v>
      </c>
      <c r="P41">
        <f t="shared" ca="1" si="3"/>
        <v>31</v>
      </c>
      <c r="Q41" t="s">
        <v>253</v>
      </c>
    </row>
    <row r="42" spans="1:17" x14ac:dyDescent="0.25">
      <c r="A42" t="s">
        <v>245</v>
      </c>
      <c r="B42" t="s">
        <v>1392</v>
      </c>
      <c r="C42" t="s">
        <v>247</v>
      </c>
      <c r="D42" s="57">
        <v>41819</v>
      </c>
      <c r="E42" s="53" t="s">
        <v>431</v>
      </c>
      <c r="F42" s="54">
        <v>3725781114871380</v>
      </c>
      <c r="G42" s="53" t="s">
        <v>431</v>
      </c>
      <c r="H42" s="56">
        <v>2324129682344350</v>
      </c>
      <c r="I42" s="53" t="s">
        <v>430</v>
      </c>
      <c r="J42">
        <f t="shared" ca="1" si="0"/>
        <v>75</v>
      </c>
      <c r="K42" t="s">
        <v>249</v>
      </c>
      <c r="L42">
        <f t="shared" ca="1" si="1"/>
        <v>15</v>
      </c>
      <c r="M42" t="s">
        <v>249</v>
      </c>
      <c r="N42">
        <f t="shared" ca="1" si="2"/>
        <v>63</v>
      </c>
      <c r="O42" t="s">
        <v>249</v>
      </c>
      <c r="P42">
        <f t="shared" ca="1" si="3"/>
        <v>22</v>
      </c>
      <c r="Q42" t="s">
        <v>253</v>
      </c>
    </row>
    <row r="43" spans="1:17" x14ac:dyDescent="0.25">
      <c r="A43" t="s">
        <v>245</v>
      </c>
      <c r="B43" t="s">
        <v>1392</v>
      </c>
      <c r="C43" t="s">
        <v>247</v>
      </c>
      <c r="D43" s="57">
        <v>41803</v>
      </c>
      <c r="E43" s="53" t="s">
        <v>431</v>
      </c>
      <c r="F43" s="54">
        <v>3680760744014440</v>
      </c>
      <c r="G43" s="53" t="s">
        <v>431</v>
      </c>
      <c r="H43" s="56">
        <v>2324129674953570</v>
      </c>
      <c r="I43" s="53" t="s">
        <v>430</v>
      </c>
      <c r="J43">
        <f t="shared" ca="1" si="0"/>
        <v>112</v>
      </c>
      <c r="K43" t="s">
        <v>249</v>
      </c>
      <c r="L43">
        <f t="shared" ca="1" si="1"/>
        <v>46</v>
      </c>
      <c r="M43" t="s">
        <v>249</v>
      </c>
      <c r="N43">
        <f t="shared" ca="1" si="2"/>
        <v>37</v>
      </c>
      <c r="O43" t="s">
        <v>249</v>
      </c>
      <c r="P43">
        <f t="shared" ca="1" si="3"/>
        <v>17</v>
      </c>
      <c r="Q43" t="s">
        <v>253</v>
      </c>
    </row>
    <row r="44" spans="1:17" x14ac:dyDescent="0.25">
      <c r="A44" t="s">
        <v>245</v>
      </c>
      <c r="B44" t="s">
        <v>1392</v>
      </c>
      <c r="C44" t="s">
        <v>247</v>
      </c>
      <c r="D44" s="57">
        <v>41787</v>
      </c>
      <c r="E44" s="53" t="s">
        <v>431</v>
      </c>
      <c r="F44" s="54">
        <v>3635740373157500</v>
      </c>
      <c r="G44" s="53" t="s">
        <v>431</v>
      </c>
      <c r="H44" s="56">
        <v>2324129667562790</v>
      </c>
      <c r="I44" s="53" t="s">
        <v>430</v>
      </c>
      <c r="J44">
        <f t="shared" ca="1" si="0"/>
        <v>86</v>
      </c>
      <c r="K44" t="s">
        <v>249</v>
      </c>
      <c r="L44">
        <f t="shared" ca="1" si="1"/>
        <v>12</v>
      </c>
      <c r="M44" t="s">
        <v>249</v>
      </c>
      <c r="N44">
        <f t="shared" ca="1" si="2"/>
        <v>49</v>
      </c>
      <c r="O44" t="s">
        <v>249</v>
      </c>
      <c r="P44">
        <f t="shared" ca="1" si="3"/>
        <v>39</v>
      </c>
      <c r="Q44" t="s">
        <v>253</v>
      </c>
    </row>
    <row r="45" spans="1:17" x14ac:dyDescent="0.25">
      <c r="A45" t="s">
        <v>245</v>
      </c>
      <c r="B45" t="s">
        <v>1392</v>
      </c>
      <c r="C45" t="s">
        <v>247</v>
      </c>
      <c r="D45" s="57">
        <v>41771</v>
      </c>
      <c r="E45" s="53" t="s">
        <v>431</v>
      </c>
      <c r="F45" s="54">
        <v>3590720002300570</v>
      </c>
      <c r="G45" s="53" t="s">
        <v>431</v>
      </c>
      <c r="H45" s="56">
        <v>2324129660172010</v>
      </c>
      <c r="I45" s="53" t="s">
        <v>430</v>
      </c>
      <c r="J45">
        <f t="shared" ca="1" si="0"/>
        <v>90</v>
      </c>
      <c r="K45" t="s">
        <v>249</v>
      </c>
      <c r="L45">
        <f t="shared" ca="1" si="1"/>
        <v>32</v>
      </c>
      <c r="M45" t="s">
        <v>249</v>
      </c>
      <c r="N45">
        <f t="shared" ca="1" si="2"/>
        <v>44</v>
      </c>
      <c r="O45" t="s">
        <v>249</v>
      </c>
      <c r="P45">
        <f t="shared" ca="1" si="3"/>
        <v>24</v>
      </c>
      <c r="Q45" t="s">
        <v>253</v>
      </c>
    </row>
    <row r="46" spans="1:17" x14ac:dyDescent="0.25">
      <c r="A46" t="s">
        <v>245</v>
      </c>
      <c r="B46" t="s">
        <v>1392</v>
      </c>
      <c r="C46" t="s">
        <v>247</v>
      </c>
      <c r="D46" s="57">
        <v>41755</v>
      </c>
      <c r="E46" s="53" t="s">
        <v>431</v>
      </c>
      <c r="F46" s="54">
        <v>3545699631443630</v>
      </c>
      <c r="G46" s="53" t="s">
        <v>431</v>
      </c>
      <c r="H46" s="56">
        <v>2324129652781230</v>
      </c>
      <c r="I46" s="53" t="s">
        <v>430</v>
      </c>
      <c r="J46">
        <f t="shared" ca="1" si="0"/>
        <v>105</v>
      </c>
      <c r="K46" t="s">
        <v>249</v>
      </c>
      <c r="L46">
        <f t="shared" ca="1" si="1"/>
        <v>12</v>
      </c>
      <c r="M46" t="s">
        <v>249</v>
      </c>
      <c r="N46">
        <f t="shared" ca="1" si="2"/>
        <v>47</v>
      </c>
      <c r="O46" t="s">
        <v>249</v>
      </c>
      <c r="P46">
        <f t="shared" ca="1" si="3"/>
        <v>41</v>
      </c>
      <c r="Q46" t="s">
        <v>253</v>
      </c>
    </row>
    <row r="47" spans="1:17" x14ac:dyDescent="0.25">
      <c r="A47" t="s">
        <v>245</v>
      </c>
      <c r="B47" t="s">
        <v>1392</v>
      </c>
      <c r="C47" t="s">
        <v>247</v>
      </c>
      <c r="D47" s="57">
        <v>41739</v>
      </c>
      <c r="E47" s="53" t="s">
        <v>431</v>
      </c>
      <c r="F47" s="54">
        <v>3500679260586700</v>
      </c>
      <c r="G47" s="53" t="s">
        <v>431</v>
      </c>
      <c r="H47" s="56">
        <v>1436891433546670</v>
      </c>
      <c r="I47" s="53" t="s">
        <v>430</v>
      </c>
      <c r="J47">
        <f t="shared" ca="1" si="0"/>
        <v>75</v>
      </c>
      <c r="K47" t="s">
        <v>249</v>
      </c>
      <c r="L47">
        <f t="shared" ca="1" si="1"/>
        <v>36</v>
      </c>
      <c r="M47" t="s">
        <v>249</v>
      </c>
      <c r="N47">
        <f t="shared" ca="1" si="2"/>
        <v>58</v>
      </c>
      <c r="O47" t="s">
        <v>249</v>
      </c>
      <c r="P47">
        <f t="shared" ca="1" si="3"/>
        <v>6</v>
      </c>
      <c r="Q47" t="s">
        <v>253</v>
      </c>
    </row>
    <row r="48" spans="1:17" x14ac:dyDescent="0.25">
      <c r="A48" t="s">
        <v>245</v>
      </c>
      <c r="B48" t="s">
        <v>1392</v>
      </c>
      <c r="C48" t="s">
        <v>247</v>
      </c>
      <c r="D48" s="57">
        <v>41723</v>
      </c>
      <c r="E48" s="53" t="s">
        <v>431</v>
      </c>
      <c r="F48" s="54">
        <v>3455658889729760</v>
      </c>
      <c r="G48" s="53" t="s">
        <v>431</v>
      </c>
      <c r="H48" s="56">
        <v>1436895143830850</v>
      </c>
      <c r="I48" s="53" t="s">
        <v>430</v>
      </c>
      <c r="J48">
        <f t="shared" ca="1" si="0"/>
        <v>79</v>
      </c>
      <c r="K48" t="s">
        <v>249</v>
      </c>
      <c r="L48">
        <f t="shared" ca="1" si="1"/>
        <v>25</v>
      </c>
      <c r="M48" t="s">
        <v>249</v>
      </c>
      <c r="N48">
        <f t="shared" ca="1" si="2"/>
        <v>52</v>
      </c>
      <c r="O48" t="s">
        <v>249</v>
      </c>
      <c r="P48">
        <f t="shared" ca="1" si="3"/>
        <v>23</v>
      </c>
      <c r="Q48" t="s">
        <v>253</v>
      </c>
    </row>
    <row r="49" spans="1:17" x14ac:dyDescent="0.25">
      <c r="A49" t="s">
        <v>245</v>
      </c>
      <c r="B49" t="s">
        <v>1392</v>
      </c>
      <c r="C49" t="s">
        <v>247</v>
      </c>
      <c r="D49" s="57">
        <v>41707</v>
      </c>
      <c r="E49" s="53" t="s">
        <v>431</v>
      </c>
      <c r="F49" s="54">
        <v>3410638518872820</v>
      </c>
      <c r="G49" s="53" t="s">
        <v>431</v>
      </c>
      <c r="H49" s="56">
        <v>1436898854115030</v>
      </c>
      <c r="I49" s="53" t="s">
        <v>430</v>
      </c>
      <c r="J49">
        <f t="shared" ca="1" si="0"/>
        <v>62</v>
      </c>
      <c r="K49" t="s">
        <v>249</v>
      </c>
      <c r="L49">
        <f t="shared" ca="1" si="1"/>
        <v>42</v>
      </c>
      <c r="M49" t="s">
        <v>249</v>
      </c>
      <c r="N49">
        <f t="shared" ca="1" si="2"/>
        <v>35</v>
      </c>
      <c r="O49" t="s">
        <v>249</v>
      </c>
      <c r="P49">
        <f t="shared" ca="1" si="3"/>
        <v>23</v>
      </c>
      <c r="Q49" t="s">
        <v>253</v>
      </c>
    </row>
    <row r="50" spans="1:17" x14ac:dyDescent="0.25">
      <c r="A50" t="s">
        <v>245</v>
      </c>
      <c r="B50" t="s">
        <v>1392</v>
      </c>
      <c r="C50" t="s">
        <v>247</v>
      </c>
      <c r="D50" s="57">
        <v>41691</v>
      </c>
      <c r="E50" s="53" t="s">
        <v>431</v>
      </c>
      <c r="F50" s="54">
        <v>3365618148015890</v>
      </c>
      <c r="G50" s="53" t="s">
        <v>431</v>
      </c>
      <c r="H50" s="56">
        <v>1436902564399210</v>
      </c>
      <c r="I50" s="53" t="s">
        <v>430</v>
      </c>
      <c r="J50">
        <f t="shared" ca="1" si="0"/>
        <v>104</v>
      </c>
      <c r="K50" t="s">
        <v>249</v>
      </c>
      <c r="L50">
        <f t="shared" ca="1" si="1"/>
        <v>24</v>
      </c>
      <c r="M50" t="s">
        <v>249</v>
      </c>
      <c r="N50">
        <f t="shared" ca="1" si="2"/>
        <v>61</v>
      </c>
      <c r="O50" t="s">
        <v>249</v>
      </c>
      <c r="P50">
        <f t="shared" ca="1" si="3"/>
        <v>15</v>
      </c>
      <c r="Q50" t="s">
        <v>253</v>
      </c>
    </row>
    <row r="51" spans="1:17" x14ac:dyDescent="0.25">
      <c r="A51" t="s">
        <v>245</v>
      </c>
      <c r="B51" t="s">
        <v>1392</v>
      </c>
      <c r="C51" t="s">
        <v>247</v>
      </c>
      <c r="D51" s="57">
        <v>41675</v>
      </c>
      <c r="E51" s="53" t="s">
        <v>431</v>
      </c>
      <c r="F51" s="54">
        <v>3320597777158950</v>
      </c>
      <c r="G51" s="53" t="s">
        <v>431</v>
      </c>
      <c r="H51" s="56">
        <v>2324129689735130</v>
      </c>
      <c r="I51" s="53" t="s">
        <v>430</v>
      </c>
      <c r="J51">
        <f t="shared" ca="1" si="0"/>
        <v>50</v>
      </c>
      <c r="K51" t="s">
        <v>249</v>
      </c>
      <c r="L51">
        <f t="shared" ca="1" si="1"/>
        <v>12</v>
      </c>
      <c r="M51" t="s">
        <v>249</v>
      </c>
      <c r="N51">
        <f t="shared" ca="1" si="2"/>
        <v>43</v>
      </c>
      <c r="O51" t="s">
        <v>249</v>
      </c>
      <c r="P51">
        <f t="shared" ca="1" si="3"/>
        <v>45</v>
      </c>
      <c r="Q51" t="s">
        <v>253</v>
      </c>
    </row>
    <row r="52" spans="1:17" x14ac:dyDescent="0.25">
      <c r="A52" t="s">
        <v>245</v>
      </c>
      <c r="B52" t="s">
        <v>1392</v>
      </c>
      <c r="C52" t="s">
        <v>247</v>
      </c>
      <c r="D52" s="57">
        <v>41659</v>
      </c>
      <c r="E52" s="53" t="s">
        <v>431</v>
      </c>
      <c r="F52" s="54">
        <v>3275577406302020</v>
      </c>
      <c r="G52" s="53" t="s">
        <v>431</v>
      </c>
      <c r="H52" s="56">
        <v>2324129682344350</v>
      </c>
      <c r="I52" s="53" t="s">
        <v>430</v>
      </c>
      <c r="J52">
        <f t="shared" ca="1" si="0"/>
        <v>96</v>
      </c>
      <c r="K52" t="s">
        <v>249</v>
      </c>
      <c r="L52">
        <f t="shared" ca="1" si="1"/>
        <v>8</v>
      </c>
      <c r="M52" t="s">
        <v>249</v>
      </c>
      <c r="N52">
        <f t="shared" ca="1" si="2"/>
        <v>58</v>
      </c>
      <c r="O52" t="s">
        <v>249</v>
      </c>
      <c r="P52">
        <f t="shared" ca="1" si="3"/>
        <v>34</v>
      </c>
      <c r="Q52" t="s">
        <v>253</v>
      </c>
    </row>
    <row r="53" spans="1:17" x14ac:dyDescent="0.25">
      <c r="A53" t="s">
        <v>245</v>
      </c>
      <c r="B53" t="s">
        <v>1392</v>
      </c>
      <c r="C53" t="s">
        <v>247</v>
      </c>
      <c r="D53" s="57">
        <v>41643</v>
      </c>
      <c r="E53" s="53" t="s">
        <v>431</v>
      </c>
      <c r="F53" s="54">
        <v>3230557035445080</v>
      </c>
      <c r="G53" s="53" t="s">
        <v>431</v>
      </c>
      <c r="H53" s="56">
        <v>2324129674953570</v>
      </c>
      <c r="I53" s="53" t="s">
        <v>430</v>
      </c>
      <c r="J53">
        <f t="shared" ca="1" si="0"/>
        <v>63</v>
      </c>
      <c r="K53" t="s">
        <v>249</v>
      </c>
      <c r="L53">
        <f t="shared" ca="1" si="1"/>
        <v>49</v>
      </c>
      <c r="M53" t="s">
        <v>249</v>
      </c>
      <c r="N53">
        <f t="shared" ca="1" si="2"/>
        <v>45</v>
      </c>
      <c r="O53" t="s">
        <v>249</v>
      </c>
      <c r="P53">
        <f t="shared" ca="1" si="3"/>
        <v>6</v>
      </c>
      <c r="Q53" t="s">
        <v>253</v>
      </c>
    </row>
    <row r="54" spans="1:17" x14ac:dyDescent="0.25">
      <c r="A54" t="s">
        <v>245</v>
      </c>
      <c r="B54" t="s">
        <v>1392</v>
      </c>
      <c r="C54" t="s">
        <v>247</v>
      </c>
      <c r="D54" s="57">
        <v>41627</v>
      </c>
      <c r="E54" s="53" t="s">
        <v>431</v>
      </c>
      <c r="F54" s="54">
        <v>3185536664588140</v>
      </c>
      <c r="G54" s="53" t="s">
        <v>431</v>
      </c>
      <c r="H54" s="56">
        <v>2324129667562790</v>
      </c>
      <c r="I54" s="53" t="s">
        <v>430</v>
      </c>
      <c r="J54">
        <f t="shared" ca="1" si="0"/>
        <v>113</v>
      </c>
      <c r="K54" t="s">
        <v>249</v>
      </c>
      <c r="L54">
        <f t="shared" ca="1" si="1"/>
        <v>9</v>
      </c>
      <c r="M54" t="s">
        <v>249</v>
      </c>
      <c r="N54">
        <f t="shared" ca="1" si="2"/>
        <v>69</v>
      </c>
      <c r="O54" t="s">
        <v>249</v>
      </c>
      <c r="P54">
        <f t="shared" ca="1" si="3"/>
        <v>22</v>
      </c>
      <c r="Q54" t="s">
        <v>253</v>
      </c>
    </row>
    <row r="55" spans="1:17" x14ac:dyDescent="0.25">
      <c r="A55" t="s">
        <v>245</v>
      </c>
      <c r="B55" t="s">
        <v>1392</v>
      </c>
      <c r="C55" t="s">
        <v>247</v>
      </c>
      <c r="D55" s="57">
        <v>41611</v>
      </c>
      <c r="E55" s="53" t="s">
        <v>431</v>
      </c>
      <c r="F55" s="54">
        <v>3950882969156060</v>
      </c>
      <c r="G55" s="53" t="s">
        <v>431</v>
      </c>
      <c r="H55" s="56">
        <v>2324129586264210</v>
      </c>
      <c r="I55" s="53" t="s">
        <v>430</v>
      </c>
      <c r="J55">
        <f t="shared" ca="1" si="0"/>
        <v>84</v>
      </c>
      <c r="K55" t="s">
        <v>249</v>
      </c>
      <c r="L55">
        <f t="shared" ca="1" si="1"/>
        <v>25</v>
      </c>
      <c r="M55" t="s">
        <v>249</v>
      </c>
      <c r="N55">
        <f t="shared" ca="1" si="2"/>
        <v>52</v>
      </c>
      <c r="O55" t="s">
        <v>249</v>
      </c>
      <c r="P55">
        <f t="shared" ca="1" si="3"/>
        <v>23</v>
      </c>
      <c r="Q55" t="s">
        <v>253</v>
      </c>
    </row>
    <row r="56" spans="1:17" x14ac:dyDescent="0.25">
      <c r="A56" t="s">
        <v>245</v>
      </c>
      <c r="B56" t="s">
        <v>1392</v>
      </c>
      <c r="C56" t="s">
        <v>247</v>
      </c>
      <c r="D56" s="57">
        <v>41595</v>
      </c>
      <c r="E56" s="53" t="s">
        <v>431</v>
      </c>
      <c r="F56" s="54">
        <v>3905862598299130</v>
      </c>
      <c r="G56" s="53" t="s">
        <v>431</v>
      </c>
      <c r="H56" s="56">
        <v>2324129578873430</v>
      </c>
      <c r="I56" s="53" t="s">
        <v>430</v>
      </c>
      <c r="J56">
        <f t="shared" ca="1" si="0"/>
        <v>59</v>
      </c>
      <c r="K56" t="s">
        <v>249</v>
      </c>
      <c r="L56">
        <f t="shared" ca="1" si="1"/>
        <v>32</v>
      </c>
      <c r="M56" t="s">
        <v>249</v>
      </c>
      <c r="N56">
        <f t="shared" ca="1" si="2"/>
        <v>34</v>
      </c>
      <c r="O56" t="s">
        <v>249</v>
      </c>
      <c r="P56">
        <f t="shared" ca="1" si="3"/>
        <v>34</v>
      </c>
      <c r="Q56" t="s">
        <v>253</v>
      </c>
    </row>
    <row r="57" spans="1:17" x14ac:dyDescent="0.25">
      <c r="A57" t="s">
        <v>245</v>
      </c>
      <c r="B57" t="s">
        <v>1392</v>
      </c>
      <c r="C57" t="s">
        <v>247</v>
      </c>
      <c r="D57" s="57">
        <v>41579</v>
      </c>
      <c r="E57" s="53" t="s">
        <v>431</v>
      </c>
      <c r="F57" s="54">
        <v>3860842227442190</v>
      </c>
      <c r="G57" s="53" t="s">
        <v>431</v>
      </c>
      <c r="H57" s="56">
        <v>2324129571482650</v>
      </c>
      <c r="I57" s="53" t="s">
        <v>430</v>
      </c>
      <c r="J57">
        <f t="shared" ca="1" si="0"/>
        <v>104</v>
      </c>
      <c r="K57" t="s">
        <v>249</v>
      </c>
      <c r="L57">
        <f t="shared" ca="1" si="1"/>
        <v>29</v>
      </c>
      <c r="M57" t="s">
        <v>249</v>
      </c>
      <c r="N57">
        <f t="shared" ca="1" si="2"/>
        <v>59</v>
      </c>
      <c r="O57" t="s">
        <v>249</v>
      </c>
      <c r="P57">
        <f t="shared" ca="1" si="3"/>
        <v>12</v>
      </c>
      <c r="Q57" t="s">
        <v>253</v>
      </c>
    </row>
    <row r="58" spans="1:17" x14ac:dyDescent="0.25">
      <c r="A58" t="s">
        <v>245</v>
      </c>
      <c r="B58" t="s">
        <v>1392</v>
      </c>
      <c r="C58" t="s">
        <v>247</v>
      </c>
      <c r="D58" s="57">
        <v>41563</v>
      </c>
      <c r="E58" s="53" t="s">
        <v>431</v>
      </c>
      <c r="F58" s="54">
        <v>3815821856585250</v>
      </c>
      <c r="G58" s="53" t="s">
        <v>431</v>
      </c>
      <c r="H58" s="56">
        <v>2324129564091870</v>
      </c>
      <c r="I58" s="53" t="s">
        <v>430</v>
      </c>
      <c r="J58">
        <f t="shared" ca="1" si="0"/>
        <v>114</v>
      </c>
      <c r="K58" t="s">
        <v>249</v>
      </c>
      <c r="L58">
        <f t="shared" ca="1" si="1"/>
        <v>49</v>
      </c>
      <c r="M58" t="s">
        <v>249</v>
      </c>
      <c r="N58">
        <f t="shared" ca="1" si="2"/>
        <v>17</v>
      </c>
      <c r="O58" t="s">
        <v>249</v>
      </c>
      <c r="P58">
        <f t="shared" ca="1" si="3"/>
        <v>34</v>
      </c>
      <c r="Q58" t="s">
        <v>253</v>
      </c>
    </row>
    <row r="59" spans="1:17" x14ac:dyDescent="0.25">
      <c r="A59" t="s">
        <v>245</v>
      </c>
      <c r="B59" t="s">
        <v>1392</v>
      </c>
      <c r="C59" t="s">
        <v>247</v>
      </c>
      <c r="D59" s="57">
        <v>41547</v>
      </c>
      <c r="E59" s="53" t="s">
        <v>431</v>
      </c>
      <c r="F59" s="54">
        <v>3770801485728320</v>
      </c>
      <c r="G59" s="53" t="s">
        <v>431</v>
      </c>
      <c r="H59" s="56">
        <v>2324129556701090</v>
      </c>
      <c r="I59" s="53" t="s">
        <v>430</v>
      </c>
      <c r="J59">
        <f t="shared" ca="1" si="0"/>
        <v>51</v>
      </c>
      <c r="K59" t="s">
        <v>249</v>
      </c>
      <c r="L59">
        <f t="shared" ca="1" si="1"/>
        <v>28</v>
      </c>
      <c r="M59" t="s">
        <v>249</v>
      </c>
      <c r="N59">
        <f t="shared" ca="1" si="2"/>
        <v>24</v>
      </c>
      <c r="O59" t="s">
        <v>249</v>
      </c>
      <c r="P59">
        <f t="shared" ca="1" si="3"/>
        <v>48</v>
      </c>
      <c r="Q59" t="s">
        <v>253</v>
      </c>
    </row>
    <row r="60" spans="1:17" x14ac:dyDescent="0.25">
      <c r="A60" t="s">
        <v>245</v>
      </c>
      <c r="B60" t="s">
        <v>1392</v>
      </c>
      <c r="C60" t="s">
        <v>247</v>
      </c>
      <c r="D60" s="57">
        <v>41531</v>
      </c>
      <c r="E60" s="53" t="s">
        <v>431</v>
      </c>
      <c r="F60" s="54">
        <v>3725781114871380</v>
      </c>
      <c r="G60" s="53" t="s">
        <v>431</v>
      </c>
      <c r="H60" s="56">
        <v>2324129549310310</v>
      </c>
      <c r="I60" s="53" t="s">
        <v>430</v>
      </c>
      <c r="J60">
        <f t="shared" ca="1" si="0"/>
        <v>68</v>
      </c>
      <c r="K60" t="s">
        <v>249</v>
      </c>
      <c r="L60">
        <f t="shared" ca="1" si="1"/>
        <v>44</v>
      </c>
      <c r="M60" t="s">
        <v>249</v>
      </c>
      <c r="N60">
        <f t="shared" ca="1" si="2"/>
        <v>44</v>
      </c>
      <c r="O60" t="s">
        <v>249</v>
      </c>
      <c r="P60">
        <f t="shared" ca="1" si="3"/>
        <v>12</v>
      </c>
      <c r="Q60" t="s">
        <v>253</v>
      </c>
    </row>
    <row r="61" spans="1:17" x14ac:dyDescent="0.25">
      <c r="A61" t="s">
        <v>245</v>
      </c>
      <c r="B61" t="s">
        <v>1392</v>
      </c>
      <c r="C61" t="s">
        <v>247</v>
      </c>
      <c r="D61" s="57">
        <v>41515</v>
      </c>
      <c r="E61" s="53" t="s">
        <v>431</v>
      </c>
      <c r="F61" s="54">
        <v>3680760744014440</v>
      </c>
      <c r="G61" s="53" t="s">
        <v>431</v>
      </c>
      <c r="H61" s="56">
        <v>2324129541919530</v>
      </c>
      <c r="I61" s="53" t="s">
        <v>430</v>
      </c>
      <c r="J61">
        <f t="shared" ca="1" si="0"/>
        <v>45</v>
      </c>
      <c r="K61" t="s">
        <v>249</v>
      </c>
      <c r="L61">
        <f t="shared" ca="1" si="1"/>
        <v>27</v>
      </c>
      <c r="M61" t="s">
        <v>249</v>
      </c>
      <c r="N61">
        <f t="shared" ca="1" si="2"/>
        <v>28</v>
      </c>
      <c r="O61" t="s">
        <v>249</v>
      </c>
      <c r="P61">
        <f t="shared" ca="1" si="3"/>
        <v>45</v>
      </c>
      <c r="Q61" t="s">
        <v>253</v>
      </c>
    </row>
    <row r="62" spans="1:17" x14ac:dyDescent="0.25">
      <c r="A62" t="s">
        <v>245</v>
      </c>
      <c r="B62" t="s">
        <v>1392</v>
      </c>
      <c r="C62" t="s">
        <v>247</v>
      </c>
      <c r="D62" s="57">
        <v>41499</v>
      </c>
      <c r="E62" s="53" t="s">
        <v>431</v>
      </c>
      <c r="F62" s="54">
        <v>3635740373157500</v>
      </c>
      <c r="G62" s="53" t="s">
        <v>431</v>
      </c>
      <c r="H62" s="56">
        <v>4424153516276270</v>
      </c>
      <c r="I62" s="53" t="s">
        <v>430</v>
      </c>
      <c r="J62">
        <f t="shared" ca="1" si="0"/>
        <v>69</v>
      </c>
      <c r="K62" t="s">
        <v>249</v>
      </c>
      <c r="L62">
        <f t="shared" ca="1" si="1"/>
        <v>35</v>
      </c>
      <c r="M62" t="s">
        <v>249</v>
      </c>
      <c r="N62">
        <f t="shared" ca="1" si="2"/>
        <v>42</v>
      </c>
      <c r="O62" t="s">
        <v>249</v>
      </c>
      <c r="P62">
        <f t="shared" ca="1" si="3"/>
        <v>23</v>
      </c>
      <c r="Q62" t="s">
        <v>253</v>
      </c>
    </row>
    <row r="63" spans="1:17" x14ac:dyDescent="0.25">
      <c r="A63" t="s">
        <v>245</v>
      </c>
      <c r="B63" t="s">
        <v>1392</v>
      </c>
      <c r="C63" t="s">
        <v>247</v>
      </c>
      <c r="D63" s="57">
        <v>41483</v>
      </c>
      <c r="E63" s="53" t="s">
        <v>431</v>
      </c>
      <c r="F63" s="54">
        <v>3590720002300570</v>
      </c>
      <c r="G63" s="53" t="s">
        <v>431</v>
      </c>
      <c r="H63" s="56">
        <v>2324129527137970</v>
      </c>
      <c r="I63" s="53" t="s">
        <v>430</v>
      </c>
      <c r="J63">
        <f t="shared" ca="1" si="0"/>
        <v>48</v>
      </c>
      <c r="K63" t="s">
        <v>249</v>
      </c>
      <c r="L63">
        <f t="shared" ca="1" si="1"/>
        <v>48</v>
      </c>
      <c r="M63" t="s">
        <v>249</v>
      </c>
      <c r="N63">
        <f t="shared" ca="1" si="2"/>
        <v>13</v>
      </c>
      <c r="O63" t="s">
        <v>249</v>
      </c>
      <c r="P63">
        <f t="shared" ca="1" si="3"/>
        <v>39</v>
      </c>
      <c r="Q63" t="s">
        <v>253</v>
      </c>
    </row>
    <row r="64" spans="1:17" x14ac:dyDescent="0.25">
      <c r="A64" t="s">
        <v>245</v>
      </c>
      <c r="B64" t="s">
        <v>1392</v>
      </c>
      <c r="C64" t="s">
        <v>247</v>
      </c>
      <c r="D64" s="57">
        <v>41467</v>
      </c>
      <c r="E64" s="53" t="s">
        <v>431</v>
      </c>
      <c r="F64" s="54">
        <v>3545699631443630</v>
      </c>
      <c r="G64" s="53" t="s">
        <v>431</v>
      </c>
      <c r="H64" s="56">
        <v>2324129519747190</v>
      </c>
      <c r="I64" s="53" t="s">
        <v>430</v>
      </c>
      <c r="J64">
        <f t="shared" ca="1" si="0"/>
        <v>118</v>
      </c>
      <c r="K64" t="s">
        <v>249</v>
      </c>
      <c r="L64">
        <f t="shared" ca="1" si="1"/>
        <v>27</v>
      </c>
      <c r="M64" t="s">
        <v>249</v>
      </c>
      <c r="N64">
        <f t="shared" ca="1" si="2"/>
        <v>65</v>
      </c>
      <c r="O64" t="s">
        <v>249</v>
      </c>
      <c r="P64">
        <f t="shared" ca="1" si="3"/>
        <v>8</v>
      </c>
      <c r="Q64" t="s">
        <v>253</v>
      </c>
    </row>
    <row r="65" spans="1:17" x14ac:dyDescent="0.25">
      <c r="A65" t="s">
        <v>245</v>
      </c>
      <c r="B65" t="s">
        <v>1392</v>
      </c>
      <c r="C65" t="s">
        <v>247</v>
      </c>
      <c r="D65" s="57">
        <v>41451</v>
      </c>
      <c r="E65" s="53" t="s">
        <v>431</v>
      </c>
      <c r="F65" s="54">
        <v>3500679260586700</v>
      </c>
      <c r="G65" s="53" t="s">
        <v>431</v>
      </c>
      <c r="H65" s="56">
        <v>2324129512356410</v>
      </c>
      <c r="I65" s="53" t="s">
        <v>430</v>
      </c>
      <c r="J65">
        <f t="shared" ca="1" si="0"/>
        <v>96</v>
      </c>
      <c r="K65" t="s">
        <v>249</v>
      </c>
      <c r="L65">
        <f t="shared" ca="1" si="1"/>
        <v>27</v>
      </c>
      <c r="M65" t="s">
        <v>249</v>
      </c>
      <c r="N65">
        <f t="shared" ca="1" si="2"/>
        <v>32</v>
      </c>
      <c r="O65" t="s">
        <v>249</v>
      </c>
      <c r="P65">
        <f t="shared" ca="1" si="3"/>
        <v>41</v>
      </c>
      <c r="Q65" t="s">
        <v>253</v>
      </c>
    </row>
    <row r="66" spans="1:17" x14ac:dyDescent="0.25">
      <c r="A66" t="s">
        <v>245</v>
      </c>
      <c r="B66" t="s">
        <v>1392</v>
      </c>
      <c r="C66" t="s">
        <v>247</v>
      </c>
      <c r="D66" s="57">
        <v>41435</v>
      </c>
      <c r="E66" s="53" t="s">
        <v>431</v>
      </c>
      <c r="F66" s="54">
        <v>3455658889729760</v>
      </c>
      <c r="G66" s="53" t="s">
        <v>431</v>
      </c>
      <c r="H66" s="56">
        <v>2324129504965630</v>
      </c>
      <c r="I66" s="53" t="s">
        <v>430</v>
      </c>
      <c r="J66">
        <f t="shared" ref="J66:J129" ca="1" si="4">RANDBETWEEN(45,120)</f>
        <v>82</v>
      </c>
      <c r="K66" t="s">
        <v>249</v>
      </c>
      <c r="L66">
        <f t="shared" ref="L66:L129" ca="1" si="5">RANDBETWEEN(0,50)</f>
        <v>20</v>
      </c>
      <c r="M66" t="s">
        <v>249</v>
      </c>
      <c r="N66">
        <f t="shared" ref="N66:N129" ca="1" si="6">100-L66-RANDBETWEEN(0,50)</f>
        <v>64</v>
      </c>
      <c r="O66" t="s">
        <v>249</v>
      </c>
      <c r="P66">
        <f t="shared" ref="P66:P129" ca="1" si="7">100-N66-L66</f>
        <v>16</v>
      </c>
      <c r="Q66" t="s">
        <v>253</v>
      </c>
    </row>
    <row r="67" spans="1:17" x14ac:dyDescent="0.25">
      <c r="A67" t="s">
        <v>245</v>
      </c>
      <c r="B67" t="s">
        <v>1392</v>
      </c>
      <c r="C67" t="s">
        <v>247</v>
      </c>
      <c r="D67" s="57">
        <v>41419</v>
      </c>
      <c r="E67" s="53" t="s">
        <v>431</v>
      </c>
      <c r="F67" s="54">
        <v>3410638518872820</v>
      </c>
      <c r="G67" s="53" t="s">
        <v>431</v>
      </c>
      <c r="H67" s="56">
        <v>2324129497574850</v>
      </c>
      <c r="I67" s="53" t="s">
        <v>430</v>
      </c>
      <c r="J67">
        <f t="shared" ca="1" si="4"/>
        <v>95</v>
      </c>
      <c r="K67" t="s">
        <v>249</v>
      </c>
      <c r="L67">
        <f t="shared" ca="1" si="5"/>
        <v>26</v>
      </c>
      <c r="M67" t="s">
        <v>249</v>
      </c>
      <c r="N67">
        <f t="shared" ca="1" si="6"/>
        <v>31</v>
      </c>
      <c r="O67" t="s">
        <v>249</v>
      </c>
      <c r="P67">
        <f t="shared" ca="1" si="7"/>
        <v>43</v>
      </c>
      <c r="Q67" t="s">
        <v>253</v>
      </c>
    </row>
    <row r="68" spans="1:17" x14ac:dyDescent="0.25">
      <c r="A68" t="s">
        <v>245</v>
      </c>
      <c r="B68" t="s">
        <v>1392</v>
      </c>
      <c r="C68" t="s">
        <v>247</v>
      </c>
      <c r="D68" s="57">
        <v>41403</v>
      </c>
      <c r="E68" s="53" t="s">
        <v>431</v>
      </c>
      <c r="F68" s="54">
        <v>3365618148015890</v>
      </c>
      <c r="G68" s="53" t="s">
        <v>431</v>
      </c>
      <c r="H68" s="56">
        <v>2324129490184070</v>
      </c>
      <c r="I68" s="53" t="s">
        <v>430</v>
      </c>
      <c r="J68">
        <f t="shared" ca="1" si="4"/>
        <v>105</v>
      </c>
      <c r="K68" t="s">
        <v>249</v>
      </c>
      <c r="L68">
        <f t="shared" ca="1" si="5"/>
        <v>8</v>
      </c>
      <c r="M68" t="s">
        <v>249</v>
      </c>
      <c r="N68">
        <f t="shared" ca="1" si="6"/>
        <v>56</v>
      </c>
      <c r="O68" t="s">
        <v>249</v>
      </c>
      <c r="P68">
        <f t="shared" ca="1" si="7"/>
        <v>36</v>
      </c>
      <c r="Q68" t="s">
        <v>253</v>
      </c>
    </row>
    <row r="69" spans="1:17" x14ac:dyDescent="0.25">
      <c r="A69" t="s">
        <v>245</v>
      </c>
      <c r="B69" t="s">
        <v>1392</v>
      </c>
      <c r="C69" t="s">
        <v>247</v>
      </c>
      <c r="D69" s="57">
        <v>41387</v>
      </c>
      <c r="E69" s="53" t="s">
        <v>431</v>
      </c>
      <c r="F69" s="54">
        <v>3320597777158950</v>
      </c>
      <c r="G69" s="53" t="s">
        <v>431</v>
      </c>
      <c r="H69" s="56">
        <v>4424190533691170</v>
      </c>
      <c r="I69" s="53" t="s">
        <v>430</v>
      </c>
      <c r="J69">
        <f t="shared" ca="1" si="4"/>
        <v>82</v>
      </c>
      <c r="K69" t="s">
        <v>249</v>
      </c>
      <c r="L69">
        <f t="shared" ca="1" si="5"/>
        <v>40</v>
      </c>
      <c r="M69" t="s">
        <v>249</v>
      </c>
      <c r="N69">
        <f t="shared" ca="1" si="6"/>
        <v>55</v>
      </c>
      <c r="O69" t="s">
        <v>249</v>
      </c>
      <c r="P69">
        <f t="shared" ca="1" si="7"/>
        <v>5</v>
      </c>
      <c r="Q69" t="s">
        <v>253</v>
      </c>
    </row>
    <row r="70" spans="1:17" x14ac:dyDescent="0.25">
      <c r="A70" t="s">
        <v>245</v>
      </c>
      <c r="B70" t="s">
        <v>1392</v>
      </c>
      <c r="C70" t="s">
        <v>247</v>
      </c>
      <c r="D70" s="57">
        <v>41371</v>
      </c>
      <c r="E70" s="53" t="s">
        <v>431</v>
      </c>
      <c r="F70" s="54">
        <v>3275577406302020</v>
      </c>
      <c r="G70" s="53" t="s">
        <v>431</v>
      </c>
      <c r="H70" s="56">
        <v>4424191356300390</v>
      </c>
      <c r="I70" s="53" t="s">
        <v>430</v>
      </c>
      <c r="J70">
        <f t="shared" ca="1" si="4"/>
        <v>106</v>
      </c>
      <c r="K70" t="s">
        <v>249</v>
      </c>
      <c r="L70">
        <f t="shared" ca="1" si="5"/>
        <v>17</v>
      </c>
      <c r="M70" t="s">
        <v>249</v>
      </c>
      <c r="N70">
        <f t="shared" ca="1" si="6"/>
        <v>37</v>
      </c>
      <c r="O70" t="s">
        <v>249</v>
      </c>
      <c r="P70">
        <f t="shared" ca="1" si="7"/>
        <v>46</v>
      </c>
      <c r="Q70" t="s">
        <v>253</v>
      </c>
    </row>
    <row r="71" spans="1:17" x14ac:dyDescent="0.25">
      <c r="A71" t="s">
        <v>245</v>
      </c>
      <c r="B71" t="s">
        <v>1392</v>
      </c>
      <c r="C71" t="s">
        <v>247</v>
      </c>
      <c r="D71" s="57">
        <v>41355</v>
      </c>
      <c r="E71" s="53" t="s">
        <v>431</v>
      </c>
      <c r="F71" s="54">
        <v>3230557035445080</v>
      </c>
      <c r="G71" s="53" t="s">
        <v>431</v>
      </c>
      <c r="H71" s="56">
        <v>4424192178909610</v>
      </c>
      <c r="I71" s="53" t="s">
        <v>430</v>
      </c>
      <c r="J71">
        <f t="shared" ca="1" si="4"/>
        <v>73</v>
      </c>
      <c r="K71" t="s">
        <v>249</v>
      </c>
      <c r="L71">
        <f t="shared" ca="1" si="5"/>
        <v>37</v>
      </c>
      <c r="M71" t="s">
        <v>249</v>
      </c>
      <c r="N71">
        <f t="shared" ca="1" si="6"/>
        <v>19</v>
      </c>
      <c r="O71" t="s">
        <v>249</v>
      </c>
      <c r="P71">
        <f t="shared" ca="1" si="7"/>
        <v>44</v>
      </c>
      <c r="Q71" t="s">
        <v>253</v>
      </c>
    </row>
    <row r="72" spans="1:17" x14ac:dyDescent="0.25">
      <c r="A72" t="s">
        <v>245</v>
      </c>
      <c r="B72" t="s">
        <v>1392</v>
      </c>
      <c r="C72" t="s">
        <v>247</v>
      </c>
      <c r="D72" s="57">
        <v>41339</v>
      </c>
      <c r="E72" s="53" t="s">
        <v>431</v>
      </c>
      <c r="F72" s="54">
        <v>3185536664588140</v>
      </c>
      <c r="G72" s="53" t="s">
        <v>431</v>
      </c>
      <c r="H72" s="56">
        <v>4424193001518830</v>
      </c>
      <c r="I72" s="53" t="s">
        <v>430</v>
      </c>
      <c r="J72">
        <f t="shared" ca="1" si="4"/>
        <v>116</v>
      </c>
      <c r="K72" t="s">
        <v>249</v>
      </c>
      <c r="L72">
        <f t="shared" ca="1" si="5"/>
        <v>15</v>
      </c>
      <c r="M72" t="s">
        <v>249</v>
      </c>
      <c r="N72">
        <f t="shared" ca="1" si="6"/>
        <v>62</v>
      </c>
      <c r="O72" t="s">
        <v>249</v>
      </c>
      <c r="P72">
        <f t="shared" ca="1" si="7"/>
        <v>23</v>
      </c>
      <c r="Q72" t="s">
        <v>253</v>
      </c>
    </row>
    <row r="73" spans="1:17" x14ac:dyDescent="0.25">
      <c r="A73" t="s">
        <v>245</v>
      </c>
      <c r="B73" t="s">
        <v>1392</v>
      </c>
      <c r="C73" t="s">
        <v>247</v>
      </c>
      <c r="D73" s="57">
        <v>41323</v>
      </c>
      <c r="E73" s="53" t="s">
        <v>431</v>
      </c>
      <c r="F73" s="54">
        <v>3950882969156060</v>
      </c>
      <c r="G73" s="53" t="s">
        <v>431</v>
      </c>
      <c r="H73" s="56">
        <v>4424193824128050</v>
      </c>
      <c r="I73" s="53" t="s">
        <v>430</v>
      </c>
      <c r="J73">
        <f t="shared" ca="1" si="4"/>
        <v>103</v>
      </c>
      <c r="K73" t="s">
        <v>249</v>
      </c>
      <c r="L73">
        <f t="shared" ca="1" si="5"/>
        <v>27</v>
      </c>
      <c r="M73" t="s">
        <v>249</v>
      </c>
      <c r="N73">
        <f t="shared" ca="1" si="6"/>
        <v>48</v>
      </c>
      <c r="O73" t="s">
        <v>249</v>
      </c>
      <c r="P73">
        <f t="shared" ca="1" si="7"/>
        <v>25</v>
      </c>
      <c r="Q73" t="s">
        <v>253</v>
      </c>
    </row>
    <row r="74" spans="1:17" x14ac:dyDescent="0.25">
      <c r="A74" t="s">
        <v>245</v>
      </c>
      <c r="B74" t="s">
        <v>1392</v>
      </c>
      <c r="C74" t="s">
        <v>247</v>
      </c>
      <c r="D74" s="57">
        <v>41307</v>
      </c>
      <c r="E74" s="53" t="s">
        <v>431</v>
      </c>
      <c r="F74" s="54">
        <v>3905862598299130</v>
      </c>
      <c r="G74" s="53" t="s">
        <v>431</v>
      </c>
      <c r="H74" s="56">
        <v>2324129445839390</v>
      </c>
      <c r="I74" s="53" t="s">
        <v>430</v>
      </c>
      <c r="J74">
        <f t="shared" ca="1" si="4"/>
        <v>108</v>
      </c>
      <c r="K74" t="s">
        <v>249</v>
      </c>
      <c r="L74">
        <f t="shared" ca="1" si="5"/>
        <v>45</v>
      </c>
      <c r="M74" t="s">
        <v>249</v>
      </c>
      <c r="N74">
        <f t="shared" ca="1" si="6"/>
        <v>41</v>
      </c>
      <c r="O74" t="s">
        <v>249</v>
      </c>
      <c r="P74">
        <f t="shared" ca="1" si="7"/>
        <v>14</v>
      </c>
      <c r="Q74" t="s">
        <v>253</v>
      </c>
    </row>
    <row r="75" spans="1:17" x14ac:dyDescent="0.25">
      <c r="A75" t="s">
        <v>245</v>
      </c>
      <c r="B75" t="s">
        <v>1392</v>
      </c>
      <c r="C75" t="s">
        <v>247</v>
      </c>
      <c r="D75" s="57">
        <v>41291</v>
      </c>
      <c r="E75" s="53" t="s">
        <v>431</v>
      </c>
      <c r="F75" s="54">
        <v>3860842227442190</v>
      </c>
      <c r="G75" s="53" t="s">
        <v>431</v>
      </c>
      <c r="H75" s="56">
        <v>2324129438448610</v>
      </c>
      <c r="I75" s="53" t="s">
        <v>430</v>
      </c>
      <c r="J75">
        <f t="shared" ca="1" si="4"/>
        <v>75</v>
      </c>
      <c r="K75" t="s">
        <v>249</v>
      </c>
      <c r="L75">
        <f t="shared" ca="1" si="5"/>
        <v>47</v>
      </c>
      <c r="M75" t="s">
        <v>249</v>
      </c>
      <c r="N75">
        <f t="shared" ca="1" si="6"/>
        <v>31</v>
      </c>
      <c r="O75" t="s">
        <v>249</v>
      </c>
      <c r="P75">
        <f t="shared" ca="1" si="7"/>
        <v>22</v>
      </c>
      <c r="Q75" t="s">
        <v>253</v>
      </c>
    </row>
    <row r="76" spans="1:17" x14ac:dyDescent="0.25">
      <c r="A76" t="s">
        <v>245</v>
      </c>
      <c r="B76" t="s">
        <v>1392</v>
      </c>
      <c r="C76" t="s">
        <v>247</v>
      </c>
      <c r="D76" s="57">
        <v>41275</v>
      </c>
      <c r="E76" s="53" t="s">
        <v>431</v>
      </c>
      <c r="F76" s="54">
        <v>3815821856585250</v>
      </c>
      <c r="G76" s="53" t="s">
        <v>431</v>
      </c>
      <c r="H76" s="56">
        <v>2324129431057830</v>
      </c>
      <c r="I76" s="53" t="s">
        <v>430</v>
      </c>
      <c r="J76">
        <f t="shared" ca="1" si="4"/>
        <v>99</v>
      </c>
      <c r="K76" t="s">
        <v>249</v>
      </c>
      <c r="L76">
        <f t="shared" ca="1" si="5"/>
        <v>30</v>
      </c>
      <c r="M76" t="s">
        <v>249</v>
      </c>
      <c r="N76">
        <f t="shared" ca="1" si="6"/>
        <v>65</v>
      </c>
      <c r="O76" t="s">
        <v>249</v>
      </c>
      <c r="P76">
        <f t="shared" ca="1" si="7"/>
        <v>5</v>
      </c>
      <c r="Q76" t="s">
        <v>253</v>
      </c>
    </row>
    <row r="77" spans="1:17" x14ac:dyDescent="0.25">
      <c r="A77" t="s">
        <v>245</v>
      </c>
      <c r="B77" t="s">
        <v>1392</v>
      </c>
      <c r="C77" t="s">
        <v>247</v>
      </c>
      <c r="D77" s="57">
        <v>41259</v>
      </c>
      <c r="E77" s="53" t="s">
        <v>431</v>
      </c>
      <c r="F77" s="54">
        <v>3770801485728320</v>
      </c>
      <c r="G77" s="53" t="s">
        <v>431</v>
      </c>
      <c r="H77" s="56">
        <v>2324129423667050</v>
      </c>
      <c r="I77" s="53" t="s">
        <v>430</v>
      </c>
      <c r="J77">
        <f t="shared" ca="1" si="4"/>
        <v>70</v>
      </c>
      <c r="K77" t="s">
        <v>249</v>
      </c>
      <c r="L77">
        <f t="shared" ca="1" si="5"/>
        <v>16</v>
      </c>
      <c r="M77" t="s">
        <v>249</v>
      </c>
      <c r="N77">
        <f t="shared" ca="1" si="6"/>
        <v>47</v>
      </c>
      <c r="O77" t="s">
        <v>249</v>
      </c>
      <c r="P77">
        <f t="shared" ca="1" si="7"/>
        <v>37</v>
      </c>
      <c r="Q77" t="s">
        <v>253</v>
      </c>
    </row>
    <row r="78" spans="1:17" x14ac:dyDescent="0.25">
      <c r="A78" t="s">
        <v>245</v>
      </c>
      <c r="B78" t="s">
        <v>1392</v>
      </c>
      <c r="C78" t="s">
        <v>247</v>
      </c>
      <c r="D78" s="57">
        <v>41243</v>
      </c>
      <c r="E78" s="53" t="s">
        <v>431</v>
      </c>
      <c r="F78" s="54">
        <v>3725781114871380</v>
      </c>
      <c r="G78" s="53" t="s">
        <v>431</v>
      </c>
      <c r="H78" s="56">
        <v>4424153516276270</v>
      </c>
      <c r="I78" s="53" t="s">
        <v>430</v>
      </c>
      <c r="J78">
        <f t="shared" ca="1" si="4"/>
        <v>70</v>
      </c>
      <c r="K78" t="s">
        <v>249</v>
      </c>
      <c r="L78">
        <f t="shared" ca="1" si="5"/>
        <v>25</v>
      </c>
      <c r="M78" t="s">
        <v>249</v>
      </c>
      <c r="N78">
        <f t="shared" ca="1" si="6"/>
        <v>66</v>
      </c>
      <c r="O78" t="s">
        <v>249</v>
      </c>
      <c r="P78">
        <f t="shared" ca="1" si="7"/>
        <v>9</v>
      </c>
      <c r="Q78" t="s">
        <v>253</v>
      </c>
    </row>
    <row r="79" spans="1:17" x14ac:dyDescent="0.25">
      <c r="A79" t="s">
        <v>245</v>
      </c>
      <c r="B79" t="s">
        <v>1392</v>
      </c>
      <c r="C79" t="s">
        <v>247</v>
      </c>
      <c r="D79" s="57">
        <v>41227</v>
      </c>
      <c r="E79" s="53" t="s">
        <v>431</v>
      </c>
      <c r="F79" s="54">
        <v>3680760744014440</v>
      </c>
      <c r="G79" s="53" t="s">
        <v>431</v>
      </c>
      <c r="H79" s="56">
        <v>4424154338885490</v>
      </c>
      <c r="I79" s="53" t="s">
        <v>430</v>
      </c>
      <c r="J79">
        <f t="shared" ca="1" si="4"/>
        <v>51</v>
      </c>
      <c r="K79" t="s">
        <v>249</v>
      </c>
      <c r="L79">
        <f t="shared" ca="1" si="5"/>
        <v>35</v>
      </c>
      <c r="M79" t="s">
        <v>249</v>
      </c>
      <c r="N79">
        <f t="shared" ca="1" si="6"/>
        <v>52</v>
      </c>
      <c r="O79" t="s">
        <v>249</v>
      </c>
      <c r="P79">
        <f t="shared" ca="1" si="7"/>
        <v>13</v>
      </c>
      <c r="Q79" t="s">
        <v>253</v>
      </c>
    </row>
    <row r="80" spans="1:17" x14ac:dyDescent="0.25">
      <c r="A80" t="s">
        <v>245</v>
      </c>
      <c r="B80" t="s">
        <v>1392</v>
      </c>
      <c r="C80" t="s">
        <v>247</v>
      </c>
      <c r="D80" s="57">
        <v>41211</v>
      </c>
      <c r="E80" s="53" t="s">
        <v>431</v>
      </c>
      <c r="F80" s="54">
        <v>3635740373157500</v>
      </c>
      <c r="G80" s="53" t="s">
        <v>431</v>
      </c>
      <c r="H80" s="56">
        <v>4424155161494710</v>
      </c>
      <c r="I80" s="53" t="s">
        <v>430</v>
      </c>
      <c r="J80">
        <f t="shared" ca="1" si="4"/>
        <v>77</v>
      </c>
      <c r="K80" t="s">
        <v>249</v>
      </c>
      <c r="L80">
        <f t="shared" ca="1" si="5"/>
        <v>9</v>
      </c>
      <c r="M80" t="s">
        <v>249</v>
      </c>
      <c r="N80">
        <f t="shared" ca="1" si="6"/>
        <v>60</v>
      </c>
      <c r="O80" t="s">
        <v>249</v>
      </c>
      <c r="P80">
        <f t="shared" ca="1" si="7"/>
        <v>31</v>
      </c>
      <c r="Q80" t="s">
        <v>253</v>
      </c>
    </row>
    <row r="81" spans="1:17" x14ac:dyDescent="0.25">
      <c r="A81" t="s">
        <v>245</v>
      </c>
      <c r="B81" t="s">
        <v>1392</v>
      </c>
      <c r="C81" t="s">
        <v>247</v>
      </c>
      <c r="D81" s="57">
        <v>41195</v>
      </c>
      <c r="E81" s="53" t="s">
        <v>431</v>
      </c>
      <c r="F81" s="54">
        <v>3590720002300570</v>
      </c>
      <c r="G81" s="53" t="s">
        <v>431</v>
      </c>
      <c r="H81" s="56">
        <v>4424155984103930</v>
      </c>
      <c r="I81" s="53" t="s">
        <v>430</v>
      </c>
      <c r="J81">
        <f t="shared" ca="1" si="4"/>
        <v>67</v>
      </c>
      <c r="K81" t="s">
        <v>249</v>
      </c>
      <c r="L81">
        <f t="shared" ca="1" si="5"/>
        <v>48</v>
      </c>
      <c r="M81" t="s">
        <v>249</v>
      </c>
      <c r="N81">
        <f t="shared" ca="1" si="6"/>
        <v>32</v>
      </c>
      <c r="O81" t="s">
        <v>249</v>
      </c>
      <c r="P81">
        <f t="shared" ca="1" si="7"/>
        <v>20</v>
      </c>
      <c r="Q81" t="s">
        <v>253</v>
      </c>
    </row>
    <row r="82" spans="1:17" x14ac:dyDescent="0.25">
      <c r="A82" t="s">
        <v>245</v>
      </c>
      <c r="B82" t="s">
        <v>1392</v>
      </c>
      <c r="C82" t="s">
        <v>247</v>
      </c>
      <c r="D82" s="57">
        <v>41179</v>
      </c>
      <c r="E82" s="53" t="s">
        <v>431</v>
      </c>
      <c r="F82" s="54">
        <v>3545699631443630</v>
      </c>
      <c r="G82" s="53" t="s">
        <v>431</v>
      </c>
      <c r="H82" s="56">
        <v>4424156806713150</v>
      </c>
      <c r="I82" s="53" t="s">
        <v>430</v>
      </c>
      <c r="J82">
        <f t="shared" ca="1" si="4"/>
        <v>47</v>
      </c>
      <c r="K82" t="s">
        <v>249</v>
      </c>
      <c r="L82">
        <f t="shared" ca="1" si="5"/>
        <v>42</v>
      </c>
      <c r="M82" t="s">
        <v>249</v>
      </c>
      <c r="N82">
        <f t="shared" ca="1" si="6"/>
        <v>23</v>
      </c>
      <c r="O82" t="s">
        <v>249</v>
      </c>
      <c r="P82">
        <f t="shared" ca="1" si="7"/>
        <v>35</v>
      </c>
      <c r="Q82" t="s">
        <v>253</v>
      </c>
    </row>
    <row r="83" spans="1:17" x14ac:dyDescent="0.25">
      <c r="A83" t="s">
        <v>245</v>
      </c>
      <c r="B83" t="s">
        <v>1392</v>
      </c>
      <c r="C83" t="s">
        <v>247</v>
      </c>
      <c r="D83" s="57">
        <v>41163</v>
      </c>
      <c r="E83" s="53" t="s">
        <v>431</v>
      </c>
      <c r="F83" s="54">
        <v>3500679260586700</v>
      </c>
      <c r="G83" s="53" t="s">
        <v>431</v>
      </c>
      <c r="H83" s="56">
        <v>4424157629322370</v>
      </c>
      <c r="I83" s="53" t="s">
        <v>430</v>
      </c>
      <c r="J83">
        <f t="shared" ca="1" si="4"/>
        <v>88</v>
      </c>
      <c r="K83" t="s">
        <v>249</v>
      </c>
      <c r="L83">
        <f t="shared" ca="1" si="5"/>
        <v>3</v>
      </c>
      <c r="M83" t="s">
        <v>249</v>
      </c>
      <c r="N83">
        <f t="shared" ca="1" si="6"/>
        <v>55</v>
      </c>
      <c r="O83" t="s">
        <v>249</v>
      </c>
      <c r="P83">
        <f t="shared" ca="1" si="7"/>
        <v>42</v>
      </c>
      <c r="Q83" t="s">
        <v>253</v>
      </c>
    </row>
    <row r="84" spans="1:17" x14ac:dyDescent="0.25">
      <c r="A84" t="s">
        <v>245</v>
      </c>
      <c r="B84" t="s">
        <v>1392</v>
      </c>
      <c r="C84" t="s">
        <v>247</v>
      </c>
      <c r="D84" s="57">
        <v>41147</v>
      </c>
      <c r="E84" s="53" t="s">
        <v>431</v>
      </c>
      <c r="F84" s="54">
        <v>3455658889729760</v>
      </c>
      <c r="G84" s="53" t="s">
        <v>431</v>
      </c>
      <c r="H84" s="56">
        <v>2324129490184070</v>
      </c>
      <c r="I84" s="53" t="s">
        <v>430</v>
      </c>
      <c r="J84">
        <f t="shared" ca="1" si="4"/>
        <v>97</v>
      </c>
      <c r="K84" t="s">
        <v>249</v>
      </c>
      <c r="L84">
        <f t="shared" ca="1" si="5"/>
        <v>20</v>
      </c>
      <c r="M84" t="s">
        <v>249</v>
      </c>
      <c r="N84">
        <f t="shared" ca="1" si="6"/>
        <v>39</v>
      </c>
      <c r="O84" t="s">
        <v>249</v>
      </c>
      <c r="P84">
        <f t="shared" ca="1" si="7"/>
        <v>41</v>
      </c>
      <c r="Q84" t="s">
        <v>253</v>
      </c>
    </row>
    <row r="85" spans="1:17" x14ac:dyDescent="0.25">
      <c r="A85" t="s">
        <v>245</v>
      </c>
      <c r="B85" t="s">
        <v>1392</v>
      </c>
      <c r="C85" t="s">
        <v>247</v>
      </c>
      <c r="D85" s="57">
        <v>41131</v>
      </c>
      <c r="E85" s="53" t="s">
        <v>431</v>
      </c>
      <c r="F85" s="54">
        <v>3410638518872820</v>
      </c>
      <c r="G85" s="53" t="s">
        <v>431</v>
      </c>
      <c r="H85" s="56">
        <v>4424190533691170</v>
      </c>
      <c r="I85" s="53" t="s">
        <v>430</v>
      </c>
      <c r="J85">
        <f t="shared" ca="1" si="4"/>
        <v>78</v>
      </c>
      <c r="K85" t="s">
        <v>249</v>
      </c>
      <c r="L85">
        <f t="shared" ca="1" si="5"/>
        <v>4</v>
      </c>
      <c r="M85" t="s">
        <v>249</v>
      </c>
      <c r="N85">
        <f t="shared" ca="1" si="6"/>
        <v>87</v>
      </c>
      <c r="O85" t="s">
        <v>249</v>
      </c>
      <c r="P85">
        <f t="shared" ca="1" si="7"/>
        <v>9</v>
      </c>
      <c r="Q85" t="s">
        <v>253</v>
      </c>
    </row>
    <row r="86" spans="1:17" x14ac:dyDescent="0.25">
      <c r="A86" t="s">
        <v>245</v>
      </c>
      <c r="B86" t="s">
        <v>1392</v>
      </c>
      <c r="C86" t="s">
        <v>247</v>
      </c>
      <c r="D86" s="57">
        <v>41115</v>
      </c>
      <c r="E86" s="53" t="s">
        <v>431</v>
      </c>
      <c r="F86" s="54">
        <v>3365618148015890</v>
      </c>
      <c r="G86" s="53" t="s">
        <v>431</v>
      </c>
      <c r="H86" s="56">
        <v>4424191356300390</v>
      </c>
      <c r="I86" s="53" t="s">
        <v>430</v>
      </c>
      <c r="J86">
        <f t="shared" ca="1" si="4"/>
        <v>118</v>
      </c>
      <c r="K86" t="s">
        <v>249</v>
      </c>
      <c r="L86">
        <f t="shared" ca="1" si="5"/>
        <v>48</v>
      </c>
      <c r="M86" t="s">
        <v>249</v>
      </c>
      <c r="N86">
        <f t="shared" ca="1" si="6"/>
        <v>21</v>
      </c>
      <c r="O86" t="s">
        <v>249</v>
      </c>
      <c r="P86">
        <f t="shared" ca="1" si="7"/>
        <v>31</v>
      </c>
      <c r="Q86" t="s">
        <v>253</v>
      </c>
    </row>
    <row r="87" spans="1:17" x14ac:dyDescent="0.25">
      <c r="A87" t="s">
        <v>245</v>
      </c>
      <c r="B87" t="s">
        <v>1392</v>
      </c>
      <c r="C87" t="s">
        <v>247</v>
      </c>
      <c r="D87" s="57">
        <v>41099</v>
      </c>
      <c r="E87" s="53" t="s">
        <v>431</v>
      </c>
      <c r="F87" s="54">
        <v>3320597777158950</v>
      </c>
      <c r="G87" s="53" t="s">
        <v>431</v>
      </c>
      <c r="H87" s="56">
        <v>4424192178909610</v>
      </c>
      <c r="I87" s="53" t="s">
        <v>430</v>
      </c>
      <c r="J87">
        <f t="shared" ca="1" si="4"/>
        <v>80</v>
      </c>
      <c r="K87" t="s">
        <v>249</v>
      </c>
      <c r="L87">
        <f t="shared" ca="1" si="5"/>
        <v>17</v>
      </c>
      <c r="M87" t="s">
        <v>249</v>
      </c>
      <c r="N87">
        <f t="shared" ca="1" si="6"/>
        <v>76</v>
      </c>
      <c r="O87" t="s">
        <v>249</v>
      </c>
      <c r="P87">
        <f t="shared" ca="1" si="7"/>
        <v>7</v>
      </c>
      <c r="Q87" t="s">
        <v>253</v>
      </c>
    </row>
    <row r="88" spans="1:17" x14ac:dyDescent="0.25">
      <c r="A88" t="s">
        <v>245</v>
      </c>
      <c r="B88" t="s">
        <v>1392</v>
      </c>
      <c r="C88" t="s">
        <v>247</v>
      </c>
      <c r="D88" s="57">
        <v>41083</v>
      </c>
      <c r="E88" s="53" t="s">
        <v>431</v>
      </c>
      <c r="F88" s="54">
        <v>3275577406302020</v>
      </c>
      <c r="G88" s="53" t="s">
        <v>431</v>
      </c>
      <c r="H88" s="56">
        <v>4424193001518830</v>
      </c>
      <c r="I88" s="53" t="s">
        <v>430</v>
      </c>
      <c r="J88">
        <f t="shared" ca="1" si="4"/>
        <v>104</v>
      </c>
      <c r="K88" t="s">
        <v>249</v>
      </c>
      <c r="L88">
        <f t="shared" ca="1" si="5"/>
        <v>28</v>
      </c>
      <c r="M88" t="s">
        <v>249</v>
      </c>
      <c r="N88">
        <f t="shared" ca="1" si="6"/>
        <v>28</v>
      </c>
      <c r="O88" t="s">
        <v>249</v>
      </c>
      <c r="P88">
        <f t="shared" ca="1" si="7"/>
        <v>44</v>
      </c>
      <c r="Q88" t="s">
        <v>253</v>
      </c>
    </row>
    <row r="89" spans="1:17" x14ac:dyDescent="0.25">
      <c r="A89" t="s">
        <v>245</v>
      </c>
      <c r="B89" t="s">
        <v>1392</v>
      </c>
      <c r="C89" t="s">
        <v>247</v>
      </c>
      <c r="D89" s="57">
        <v>41067</v>
      </c>
      <c r="E89" s="53" t="s">
        <v>431</v>
      </c>
      <c r="F89" s="54">
        <v>3230557035445080</v>
      </c>
      <c r="G89" s="53" t="s">
        <v>431</v>
      </c>
      <c r="H89" s="56">
        <v>4424193824128050</v>
      </c>
      <c r="I89" s="53" t="s">
        <v>430</v>
      </c>
      <c r="J89">
        <f t="shared" ca="1" si="4"/>
        <v>69</v>
      </c>
      <c r="K89" t="s">
        <v>249</v>
      </c>
      <c r="L89">
        <f t="shared" ca="1" si="5"/>
        <v>12</v>
      </c>
      <c r="M89" t="s">
        <v>249</v>
      </c>
      <c r="N89">
        <f t="shared" ca="1" si="6"/>
        <v>84</v>
      </c>
      <c r="O89" t="s">
        <v>249</v>
      </c>
      <c r="P89">
        <f t="shared" ca="1" si="7"/>
        <v>4</v>
      </c>
      <c r="Q89" t="s">
        <v>253</v>
      </c>
    </row>
    <row r="90" spans="1:17" x14ac:dyDescent="0.25">
      <c r="A90" t="s">
        <v>245</v>
      </c>
      <c r="B90" t="s">
        <v>1392</v>
      </c>
      <c r="C90" t="s">
        <v>247</v>
      </c>
      <c r="D90" s="57">
        <v>41051</v>
      </c>
      <c r="E90" s="53" t="s">
        <v>431</v>
      </c>
      <c r="F90" s="54">
        <v>3185536664588140</v>
      </c>
      <c r="G90" s="53" t="s">
        <v>431</v>
      </c>
      <c r="H90" s="56">
        <v>2324129445839390</v>
      </c>
      <c r="I90" s="53" t="s">
        <v>430</v>
      </c>
      <c r="J90">
        <f t="shared" ca="1" si="4"/>
        <v>96</v>
      </c>
      <c r="K90" t="s">
        <v>249</v>
      </c>
      <c r="L90">
        <f t="shared" ca="1" si="5"/>
        <v>4</v>
      </c>
      <c r="M90" t="s">
        <v>249</v>
      </c>
      <c r="N90">
        <f t="shared" ca="1" si="6"/>
        <v>58</v>
      </c>
      <c r="O90" t="s">
        <v>249</v>
      </c>
      <c r="P90">
        <f t="shared" ca="1" si="7"/>
        <v>38</v>
      </c>
      <c r="Q90" t="s">
        <v>253</v>
      </c>
    </row>
    <row r="91" spans="1:17" x14ac:dyDescent="0.25">
      <c r="A91" t="s">
        <v>245</v>
      </c>
      <c r="B91" t="s">
        <v>1392</v>
      </c>
      <c r="C91" t="s">
        <v>247</v>
      </c>
      <c r="D91" s="57">
        <v>41035</v>
      </c>
      <c r="E91" s="53" t="s">
        <v>431</v>
      </c>
      <c r="F91" s="54">
        <v>3950882969156060</v>
      </c>
      <c r="G91" s="53" t="s">
        <v>431</v>
      </c>
      <c r="H91" s="56">
        <v>2324129438448610</v>
      </c>
      <c r="I91" s="53" t="s">
        <v>430</v>
      </c>
      <c r="J91">
        <f t="shared" ca="1" si="4"/>
        <v>48</v>
      </c>
      <c r="K91" t="s">
        <v>249</v>
      </c>
      <c r="L91">
        <f t="shared" ca="1" si="5"/>
        <v>7</v>
      </c>
      <c r="M91" t="s">
        <v>249</v>
      </c>
      <c r="N91">
        <f t="shared" ca="1" si="6"/>
        <v>44</v>
      </c>
      <c r="O91" t="s">
        <v>249</v>
      </c>
      <c r="P91">
        <f t="shared" ca="1" si="7"/>
        <v>49</v>
      </c>
      <c r="Q91" t="s">
        <v>253</v>
      </c>
    </row>
    <row r="92" spans="1:17" x14ac:dyDescent="0.25">
      <c r="A92" t="s">
        <v>245</v>
      </c>
      <c r="B92" t="s">
        <v>1392</v>
      </c>
      <c r="C92" t="s">
        <v>247</v>
      </c>
      <c r="D92" s="57">
        <v>41019</v>
      </c>
      <c r="E92" s="53" t="s">
        <v>431</v>
      </c>
      <c r="F92" s="54">
        <v>3905862598299130</v>
      </c>
      <c r="G92" s="53" t="s">
        <v>431</v>
      </c>
      <c r="H92" s="56">
        <v>2324129431057830</v>
      </c>
      <c r="I92" s="53" t="s">
        <v>430</v>
      </c>
      <c r="J92">
        <f t="shared" ca="1" si="4"/>
        <v>92</v>
      </c>
      <c r="K92" t="s">
        <v>249</v>
      </c>
      <c r="L92">
        <f t="shared" ca="1" si="5"/>
        <v>0</v>
      </c>
      <c r="M92" t="s">
        <v>249</v>
      </c>
      <c r="N92">
        <f t="shared" ca="1" si="6"/>
        <v>83</v>
      </c>
      <c r="O92" t="s">
        <v>249</v>
      </c>
      <c r="P92">
        <f t="shared" ca="1" si="7"/>
        <v>17</v>
      </c>
      <c r="Q92" t="s">
        <v>253</v>
      </c>
    </row>
    <row r="93" spans="1:17" x14ac:dyDescent="0.25">
      <c r="A93" t="s">
        <v>245</v>
      </c>
      <c r="B93" t="s">
        <v>1392</v>
      </c>
      <c r="C93" t="s">
        <v>247</v>
      </c>
      <c r="D93" s="57">
        <v>41003</v>
      </c>
      <c r="E93" s="53" t="s">
        <v>431</v>
      </c>
      <c r="F93" s="54">
        <v>3860842227442190</v>
      </c>
      <c r="G93" s="53" t="s">
        <v>431</v>
      </c>
      <c r="H93" s="56">
        <v>4424165855414570</v>
      </c>
      <c r="I93" s="53" t="s">
        <v>430</v>
      </c>
      <c r="J93">
        <f t="shared" ca="1" si="4"/>
        <v>113</v>
      </c>
      <c r="K93" t="s">
        <v>249</v>
      </c>
      <c r="L93">
        <f t="shared" ca="1" si="5"/>
        <v>22</v>
      </c>
      <c r="M93" t="s">
        <v>249</v>
      </c>
      <c r="N93">
        <f t="shared" ca="1" si="6"/>
        <v>55</v>
      </c>
      <c r="O93" t="s">
        <v>249</v>
      </c>
      <c r="P93">
        <f t="shared" ca="1" si="7"/>
        <v>23</v>
      </c>
      <c r="Q93" t="s">
        <v>253</v>
      </c>
    </row>
    <row r="94" spans="1:17" x14ac:dyDescent="0.25">
      <c r="A94" t="s">
        <v>245</v>
      </c>
      <c r="B94" t="s">
        <v>1392</v>
      </c>
      <c r="C94" t="s">
        <v>247</v>
      </c>
      <c r="D94" s="57">
        <v>40987</v>
      </c>
      <c r="E94" s="53" t="s">
        <v>431</v>
      </c>
      <c r="F94" s="54">
        <v>3815821856585250</v>
      </c>
      <c r="G94" s="53" t="s">
        <v>431</v>
      </c>
      <c r="H94" s="56">
        <v>4424166678023790</v>
      </c>
      <c r="I94" s="53" t="s">
        <v>430</v>
      </c>
      <c r="J94">
        <f t="shared" ca="1" si="4"/>
        <v>67</v>
      </c>
      <c r="K94" t="s">
        <v>249</v>
      </c>
      <c r="L94">
        <f t="shared" ca="1" si="5"/>
        <v>11</v>
      </c>
      <c r="M94" t="s">
        <v>249</v>
      </c>
      <c r="N94">
        <f t="shared" ca="1" si="6"/>
        <v>67</v>
      </c>
      <c r="O94" t="s">
        <v>249</v>
      </c>
      <c r="P94">
        <f t="shared" ca="1" si="7"/>
        <v>22</v>
      </c>
      <c r="Q94" t="s">
        <v>253</v>
      </c>
    </row>
    <row r="95" spans="1:17" x14ac:dyDescent="0.25">
      <c r="A95" t="s">
        <v>245</v>
      </c>
      <c r="B95" t="s">
        <v>1392</v>
      </c>
      <c r="C95" t="s">
        <v>247</v>
      </c>
      <c r="D95" s="57">
        <v>40971</v>
      </c>
      <c r="E95" s="53" t="s">
        <v>431</v>
      </c>
      <c r="F95" s="54">
        <v>3770801485728320</v>
      </c>
      <c r="G95" s="53" t="s">
        <v>431</v>
      </c>
      <c r="H95" s="56">
        <v>4424167500633010</v>
      </c>
      <c r="I95" s="53" t="s">
        <v>430</v>
      </c>
      <c r="J95">
        <f t="shared" ca="1" si="4"/>
        <v>119</v>
      </c>
      <c r="K95" t="s">
        <v>249</v>
      </c>
      <c r="L95">
        <f t="shared" ca="1" si="5"/>
        <v>27</v>
      </c>
      <c r="M95" t="s">
        <v>249</v>
      </c>
      <c r="N95">
        <f t="shared" ca="1" si="6"/>
        <v>59</v>
      </c>
      <c r="O95" t="s">
        <v>249</v>
      </c>
      <c r="P95">
        <f t="shared" ca="1" si="7"/>
        <v>14</v>
      </c>
      <c r="Q95" t="s">
        <v>253</v>
      </c>
    </row>
    <row r="96" spans="1:17" x14ac:dyDescent="0.25">
      <c r="A96" t="s">
        <v>245</v>
      </c>
      <c r="B96" t="s">
        <v>1392</v>
      </c>
      <c r="C96" t="s">
        <v>247</v>
      </c>
      <c r="D96" s="57">
        <v>40955</v>
      </c>
      <c r="E96" s="53" t="s">
        <v>431</v>
      </c>
      <c r="F96" s="54">
        <v>3725781114871380</v>
      </c>
      <c r="G96" s="53" t="s">
        <v>431</v>
      </c>
      <c r="H96" s="56">
        <v>4424168323242230</v>
      </c>
      <c r="I96" s="53" t="s">
        <v>430</v>
      </c>
      <c r="J96">
        <f t="shared" ca="1" si="4"/>
        <v>116</v>
      </c>
      <c r="K96" t="s">
        <v>249</v>
      </c>
      <c r="L96">
        <f t="shared" ca="1" si="5"/>
        <v>47</v>
      </c>
      <c r="M96" t="s">
        <v>249</v>
      </c>
      <c r="N96">
        <f t="shared" ca="1" si="6"/>
        <v>14</v>
      </c>
      <c r="O96" t="s">
        <v>249</v>
      </c>
      <c r="P96">
        <f t="shared" ca="1" si="7"/>
        <v>39</v>
      </c>
      <c r="Q96" t="s">
        <v>253</v>
      </c>
    </row>
    <row r="97" spans="1:17" x14ac:dyDescent="0.25">
      <c r="A97" t="s">
        <v>245</v>
      </c>
      <c r="B97" t="s">
        <v>1392</v>
      </c>
      <c r="C97" t="s">
        <v>247</v>
      </c>
      <c r="D97" s="57">
        <v>40939</v>
      </c>
      <c r="E97" s="53" t="s">
        <v>431</v>
      </c>
      <c r="F97" s="54">
        <v>3680760744014440</v>
      </c>
      <c r="G97" s="53" t="s">
        <v>431</v>
      </c>
      <c r="H97" s="56">
        <v>4424169145851450</v>
      </c>
      <c r="I97" s="53" t="s">
        <v>430</v>
      </c>
      <c r="J97">
        <f t="shared" ca="1" si="4"/>
        <v>75</v>
      </c>
      <c r="K97" t="s">
        <v>249</v>
      </c>
      <c r="L97">
        <f t="shared" ca="1" si="5"/>
        <v>21</v>
      </c>
      <c r="M97" t="s">
        <v>249</v>
      </c>
      <c r="N97">
        <f t="shared" ca="1" si="6"/>
        <v>31</v>
      </c>
      <c r="O97" t="s">
        <v>249</v>
      </c>
      <c r="P97">
        <f t="shared" ca="1" si="7"/>
        <v>48</v>
      </c>
      <c r="Q97" t="s">
        <v>253</v>
      </c>
    </row>
    <row r="98" spans="1:17" x14ac:dyDescent="0.25">
      <c r="A98" t="s">
        <v>245</v>
      </c>
      <c r="B98" t="s">
        <v>1392</v>
      </c>
      <c r="C98" t="s">
        <v>247</v>
      </c>
      <c r="D98" s="57">
        <v>40923</v>
      </c>
      <c r="E98" s="53" t="s">
        <v>431</v>
      </c>
      <c r="F98" s="54">
        <v>3635740373157500</v>
      </c>
      <c r="G98" s="53" t="s">
        <v>431</v>
      </c>
      <c r="H98" s="56">
        <v>4424169968460670</v>
      </c>
      <c r="I98" s="53" t="s">
        <v>430</v>
      </c>
      <c r="J98">
        <f t="shared" ca="1" si="4"/>
        <v>101</v>
      </c>
      <c r="K98" t="s">
        <v>249</v>
      </c>
      <c r="L98">
        <f t="shared" ca="1" si="5"/>
        <v>26</v>
      </c>
      <c r="M98" t="s">
        <v>249</v>
      </c>
      <c r="N98">
        <f t="shared" ca="1" si="6"/>
        <v>45</v>
      </c>
      <c r="O98" t="s">
        <v>249</v>
      </c>
      <c r="P98">
        <f t="shared" ca="1" si="7"/>
        <v>29</v>
      </c>
      <c r="Q98" t="s">
        <v>253</v>
      </c>
    </row>
    <row r="99" spans="1:17" x14ac:dyDescent="0.25">
      <c r="A99" t="s">
        <v>245</v>
      </c>
      <c r="B99" t="s">
        <v>1392</v>
      </c>
      <c r="C99" t="s">
        <v>247</v>
      </c>
      <c r="D99" s="57">
        <v>40907</v>
      </c>
      <c r="E99" s="53" t="s">
        <v>431</v>
      </c>
      <c r="F99" s="54">
        <v>3590720002300570</v>
      </c>
      <c r="G99" s="53" t="s">
        <v>431</v>
      </c>
      <c r="H99" s="56">
        <v>4424190533691170</v>
      </c>
      <c r="I99" s="53" t="s">
        <v>430</v>
      </c>
      <c r="J99">
        <f t="shared" ca="1" si="4"/>
        <v>85</v>
      </c>
      <c r="K99" t="s">
        <v>249</v>
      </c>
      <c r="L99">
        <f t="shared" ca="1" si="5"/>
        <v>32</v>
      </c>
      <c r="M99" t="s">
        <v>249</v>
      </c>
      <c r="N99">
        <f t="shared" ca="1" si="6"/>
        <v>38</v>
      </c>
      <c r="O99" t="s">
        <v>249</v>
      </c>
      <c r="P99">
        <f t="shared" ca="1" si="7"/>
        <v>30</v>
      </c>
      <c r="Q99" t="s">
        <v>253</v>
      </c>
    </row>
    <row r="100" spans="1:17" x14ac:dyDescent="0.25">
      <c r="A100" t="s">
        <v>245</v>
      </c>
      <c r="B100" t="s">
        <v>1392</v>
      </c>
      <c r="C100" t="s">
        <v>247</v>
      </c>
      <c r="D100" s="57">
        <v>40891</v>
      </c>
      <c r="E100" s="53" t="s">
        <v>431</v>
      </c>
      <c r="F100" s="54">
        <v>3545699631443630</v>
      </c>
      <c r="G100" s="53" t="s">
        <v>431</v>
      </c>
      <c r="H100" s="56">
        <v>4424191356300390</v>
      </c>
      <c r="I100" s="53" t="s">
        <v>430</v>
      </c>
      <c r="J100">
        <f t="shared" ca="1" si="4"/>
        <v>93</v>
      </c>
      <c r="K100" t="s">
        <v>249</v>
      </c>
      <c r="L100">
        <f t="shared" ca="1" si="5"/>
        <v>12</v>
      </c>
      <c r="M100" t="s">
        <v>249</v>
      </c>
      <c r="N100">
        <f t="shared" ca="1" si="6"/>
        <v>86</v>
      </c>
      <c r="O100" t="s">
        <v>249</v>
      </c>
      <c r="P100">
        <f t="shared" ca="1" si="7"/>
        <v>2</v>
      </c>
      <c r="Q100" t="s">
        <v>253</v>
      </c>
    </row>
    <row r="101" spans="1:17" x14ac:dyDescent="0.25">
      <c r="A101" t="s">
        <v>245</v>
      </c>
      <c r="B101" t="s">
        <v>1392</v>
      </c>
      <c r="C101" t="s">
        <v>247</v>
      </c>
      <c r="D101" s="57">
        <v>40875</v>
      </c>
      <c r="E101" s="53" t="s">
        <v>431</v>
      </c>
      <c r="F101" s="54">
        <v>3500679260586700</v>
      </c>
      <c r="G101" s="53" t="s">
        <v>431</v>
      </c>
      <c r="H101" s="56">
        <v>4424192178909610</v>
      </c>
      <c r="I101" s="53" t="s">
        <v>430</v>
      </c>
      <c r="J101">
        <f t="shared" ca="1" si="4"/>
        <v>109</v>
      </c>
      <c r="K101" t="s">
        <v>249</v>
      </c>
      <c r="L101">
        <f t="shared" ca="1" si="5"/>
        <v>46</v>
      </c>
      <c r="M101" t="s">
        <v>249</v>
      </c>
      <c r="N101">
        <f t="shared" ca="1" si="6"/>
        <v>13</v>
      </c>
      <c r="O101" t="s">
        <v>249</v>
      </c>
      <c r="P101">
        <f t="shared" ca="1" si="7"/>
        <v>41</v>
      </c>
      <c r="Q101" t="s">
        <v>253</v>
      </c>
    </row>
    <row r="102" spans="1:17" x14ac:dyDescent="0.25">
      <c r="A102" t="s">
        <v>245</v>
      </c>
      <c r="B102" t="s">
        <v>1392</v>
      </c>
      <c r="C102" t="s">
        <v>247</v>
      </c>
      <c r="D102" s="57">
        <v>40859</v>
      </c>
      <c r="E102" s="53" t="s">
        <v>431</v>
      </c>
      <c r="F102" s="54">
        <v>3455658889729760</v>
      </c>
      <c r="G102" s="53" t="s">
        <v>431</v>
      </c>
      <c r="H102" s="56">
        <v>4424193001518830</v>
      </c>
      <c r="I102" s="53" t="s">
        <v>430</v>
      </c>
      <c r="J102">
        <f t="shared" ca="1" si="4"/>
        <v>101</v>
      </c>
      <c r="K102" t="s">
        <v>249</v>
      </c>
      <c r="L102">
        <f t="shared" ca="1" si="5"/>
        <v>14</v>
      </c>
      <c r="M102" t="s">
        <v>249</v>
      </c>
      <c r="N102">
        <f t="shared" ca="1" si="6"/>
        <v>37</v>
      </c>
      <c r="O102" t="s">
        <v>249</v>
      </c>
      <c r="P102">
        <f t="shared" ca="1" si="7"/>
        <v>49</v>
      </c>
      <c r="Q102" t="s">
        <v>253</v>
      </c>
    </row>
    <row r="103" spans="1:17" x14ac:dyDescent="0.25">
      <c r="A103" t="s">
        <v>245</v>
      </c>
      <c r="B103" t="s">
        <v>1392</v>
      </c>
      <c r="C103" t="s">
        <v>247</v>
      </c>
      <c r="D103" s="57">
        <v>40843</v>
      </c>
      <c r="E103" s="53" t="s">
        <v>431</v>
      </c>
      <c r="F103" s="54">
        <v>3410638518872820</v>
      </c>
      <c r="G103" s="53" t="s">
        <v>431</v>
      </c>
      <c r="H103" s="56">
        <v>4424193824128050</v>
      </c>
      <c r="I103" s="53" t="s">
        <v>430</v>
      </c>
      <c r="J103">
        <f t="shared" ca="1" si="4"/>
        <v>67</v>
      </c>
      <c r="K103" t="s">
        <v>249</v>
      </c>
      <c r="L103">
        <f t="shared" ca="1" si="5"/>
        <v>28</v>
      </c>
      <c r="M103" t="s">
        <v>249</v>
      </c>
      <c r="N103">
        <f t="shared" ca="1" si="6"/>
        <v>72</v>
      </c>
      <c r="O103" t="s">
        <v>249</v>
      </c>
      <c r="P103">
        <f t="shared" ca="1" si="7"/>
        <v>0</v>
      </c>
      <c r="Q103" t="s">
        <v>253</v>
      </c>
    </row>
    <row r="104" spans="1:17" x14ac:dyDescent="0.25">
      <c r="A104" t="s">
        <v>245</v>
      </c>
      <c r="B104" t="s">
        <v>1392</v>
      </c>
      <c r="C104" t="s">
        <v>247</v>
      </c>
      <c r="D104" s="57">
        <v>40827</v>
      </c>
      <c r="E104" s="53" t="s">
        <v>431</v>
      </c>
      <c r="F104" s="54">
        <v>3365618148015890</v>
      </c>
      <c r="G104" s="53" t="s">
        <v>431</v>
      </c>
      <c r="H104" s="56">
        <v>4424174904115990</v>
      </c>
      <c r="I104" s="53" t="s">
        <v>430</v>
      </c>
      <c r="J104">
        <f t="shared" ca="1" si="4"/>
        <v>78</v>
      </c>
      <c r="K104" t="s">
        <v>249</v>
      </c>
      <c r="L104">
        <f t="shared" ca="1" si="5"/>
        <v>35</v>
      </c>
      <c r="M104" t="s">
        <v>249</v>
      </c>
      <c r="N104">
        <f t="shared" ca="1" si="6"/>
        <v>39</v>
      </c>
      <c r="O104" t="s">
        <v>249</v>
      </c>
      <c r="P104">
        <f t="shared" ca="1" si="7"/>
        <v>26</v>
      </c>
      <c r="Q104" t="s">
        <v>253</v>
      </c>
    </row>
    <row r="105" spans="1:17" x14ac:dyDescent="0.25">
      <c r="A105" t="s">
        <v>245</v>
      </c>
      <c r="B105" t="s">
        <v>1392</v>
      </c>
      <c r="C105" t="s">
        <v>247</v>
      </c>
      <c r="D105" s="57">
        <v>40811</v>
      </c>
      <c r="E105" s="53" t="s">
        <v>431</v>
      </c>
      <c r="F105" s="54">
        <v>3320597777158950</v>
      </c>
      <c r="G105" s="53" t="s">
        <v>431</v>
      </c>
      <c r="H105" s="56">
        <v>4424175726725210</v>
      </c>
      <c r="I105" s="53" t="s">
        <v>430</v>
      </c>
      <c r="J105">
        <f t="shared" ca="1" si="4"/>
        <v>65</v>
      </c>
      <c r="K105" t="s">
        <v>249</v>
      </c>
      <c r="L105">
        <f t="shared" ca="1" si="5"/>
        <v>30</v>
      </c>
      <c r="M105" t="s">
        <v>249</v>
      </c>
      <c r="N105">
        <f t="shared" ca="1" si="6"/>
        <v>32</v>
      </c>
      <c r="O105" t="s">
        <v>249</v>
      </c>
      <c r="P105">
        <f t="shared" ca="1" si="7"/>
        <v>38</v>
      </c>
      <c r="Q105" t="s">
        <v>253</v>
      </c>
    </row>
    <row r="106" spans="1:17" x14ac:dyDescent="0.25">
      <c r="A106" t="s">
        <v>245</v>
      </c>
      <c r="B106" t="s">
        <v>1392</v>
      </c>
      <c r="C106" t="s">
        <v>247</v>
      </c>
      <c r="D106" s="57">
        <v>40795</v>
      </c>
      <c r="E106" s="53" t="s">
        <v>431</v>
      </c>
      <c r="F106" s="54">
        <v>3275577406302020</v>
      </c>
      <c r="G106" s="53" t="s">
        <v>431</v>
      </c>
      <c r="H106" s="56">
        <v>4424176549334430</v>
      </c>
      <c r="I106" s="53" t="s">
        <v>430</v>
      </c>
      <c r="J106">
        <f t="shared" ca="1" si="4"/>
        <v>105</v>
      </c>
      <c r="K106" t="s">
        <v>249</v>
      </c>
      <c r="L106">
        <f t="shared" ca="1" si="5"/>
        <v>3</v>
      </c>
      <c r="M106" t="s">
        <v>249</v>
      </c>
      <c r="N106">
        <f t="shared" ca="1" si="6"/>
        <v>72</v>
      </c>
      <c r="O106" t="s">
        <v>249</v>
      </c>
      <c r="P106">
        <f t="shared" ca="1" si="7"/>
        <v>25</v>
      </c>
      <c r="Q106" t="s">
        <v>253</v>
      </c>
    </row>
    <row r="107" spans="1:17" x14ac:dyDescent="0.25">
      <c r="A107" t="s">
        <v>245</v>
      </c>
      <c r="B107" t="s">
        <v>1392</v>
      </c>
      <c r="C107" t="s">
        <v>247</v>
      </c>
      <c r="D107" s="57">
        <v>40779</v>
      </c>
      <c r="E107" s="53" t="s">
        <v>431</v>
      </c>
      <c r="F107" s="54">
        <v>3230557035445080</v>
      </c>
      <c r="G107" s="53" t="s">
        <v>431</v>
      </c>
      <c r="H107" s="56">
        <v>4424177371943650</v>
      </c>
      <c r="I107" s="53" t="s">
        <v>430</v>
      </c>
      <c r="J107">
        <f t="shared" ca="1" si="4"/>
        <v>95</v>
      </c>
      <c r="K107" t="s">
        <v>249</v>
      </c>
      <c r="L107">
        <f t="shared" ca="1" si="5"/>
        <v>27</v>
      </c>
      <c r="M107" t="s">
        <v>249</v>
      </c>
      <c r="N107">
        <f t="shared" ca="1" si="6"/>
        <v>35</v>
      </c>
      <c r="O107" t="s">
        <v>249</v>
      </c>
      <c r="P107">
        <f t="shared" ca="1" si="7"/>
        <v>38</v>
      </c>
      <c r="Q107" t="s">
        <v>253</v>
      </c>
    </row>
    <row r="108" spans="1:17" x14ac:dyDescent="0.25">
      <c r="A108" t="s">
        <v>245</v>
      </c>
      <c r="B108" t="s">
        <v>1392</v>
      </c>
      <c r="C108" t="s">
        <v>247</v>
      </c>
      <c r="D108" s="57">
        <v>40763</v>
      </c>
      <c r="E108" s="53" t="s">
        <v>431</v>
      </c>
      <c r="F108" s="54">
        <v>3185536664588140</v>
      </c>
      <c r="G108" s="53" t="s">
        <v>431</v>
      </c>
      <c r="H108" s="56">
        <v>4424178194552870</v>
      </c>
      <c r="I108" s="53" t="s">
        <v>430</v>
      </c>
      <c r="J108">
        <f t="shared" ca="1" si="4"/>
        <v>81</v>
      </c>
      <c r="K108" t="s">
        <v>249</v>
      </c>
      <c r="L108">
        <f t="shared" ca="1" si="5"/>
        <v>45</v>
      </c>
      <c r="M108" t="s">
        <v>249</v>
      </c>
      <c r="N108">
        <f t="shared" ca="1" si="6"/>
        <v>29</v>
      </c>
      <c r="O108" t="s">
        <v>249</v>
      </c>
      <c r="P108">
        <f t="shared" ca="1" si="7"/>
        <v>26</v>
      </c>
      <c r="Q108" t="s">
        <v>253</v>
      </c>
    </row>
    <row r="109" spans="1:17" x14ac:dyDescent="0.25">
      <c r="A109" t="s">
        <v>245</v>
      </c>
      <c r="B109" t="s">
        <v>1392</v>
      </c>
      <c r="C109" t="s">
        <v>247</v>
      </c>
      <c r="D109" s="57">
        <v>40747</v>
      </c>
      <c r="E109" s="53" t="s">
        <v>431</v>
      </c>
      <c r="F109" s="54">
        <v>3950882969156060</v>
      </c>
      <c r="G109" s="53" t="s">
        <v>431</v>
      </c>
      <c r="H109" s="56">
        <v>4424179017162090</v>
      </c>
      <c r="I109" s="53" t="s">
        <v>430</v>
      </c>
      <c r="J109">
        <f t="shared" ca="1" si="4"/>
        <v>102</v>
      </c>
      <c r="K109" t="s">
        <v>249</v>
      </c>
      <c r="L109">
        <f t="shared" ca="1" si="5"/>
        <v>49</v>
      </c>
      <c r="M109" t="s">
        <v>249</v>
      </c>
      <c r="N109">
        <f t="shared" ca="1" si="6"/>
        <v>47</v>
      </c>
      <c r="O109" t="s">
        <v>249</v>
      </c>
      <c r="P109">
        <f t="shared" ca="1" si="7"/>
        <v>4</v>
      </c>
      <c r="Q109" t="s">
        <v>253</v>
      </c>
    </row>
    <row r="110" spans="1:17" x14ac:dyDescent="0.25">
      <c r="A110" t="s">
        <v>245</v>
      </c>
      <c r="B110" t="s">
        <v>1392</v>
      </c>
      <c r="C110" t="s">
        <v>247</v>
      </c>
      <c r="D110" s="57">
        <v>40731</v>
      </c>
      <c r="E110" s="53" t="s">
        <v>431</v>
      </c>
      <c r="F110" s="54">
        <v>3905862598299130</v>
      </c>
      <c r="G110" s="53" t="s">
        <v>431</v>
      </c>
      <c r="H110" s="56">
        <v>4424179839771310</v>
      </c>
      <c r="I110" s="53" t="s">
        <v>430</v>
      </c>
      <c r="J110">
        <f t="shared" ca="1" si="4"/>
        <v>79</v>
      </c>
      <c r="K110" t="s">
        <v>249</v>
      </c>
      <c r="L110">
        <f t="shared" ca="1" si="5"/>
        <v>12</v>
      </c>
      <c r="M110" t="s">
        <v>249</v>
      </c>
      <c r="N110">
        <f t="shared" ca="1" si="6"/>
        <v>49</v>
      </c>
      <c r="O110" t="s">
        <v>249</v>
      </c>
      <c r="P110">
        <f t="shared" ca="1" si="7"/>
        <v>39</v>
      </c>
      <c r="Q110" t="s">
        <v>253</v>
      </c>
    </row>
    <row r="111" spans="1:17" x14ac:dyDescent="0.25">
      <c r="A111" t="s">
        <v>245</v>
      </c>
      <c r="B111" t="s">
        <v>1392</v>
      </c>
      <c r="C111" t="s">
        <v>247</v>
      </c>
      <c r="D111" s="57">
        <v>40715</v>
      </c>
      <c r="E111" s="53" t="s">
        <v>431</v>
      </c>
      <c r="F111" s="54">
        <v>3860842227442190</v>
      </c>
      <c r="G111" s="53" t="s">
        <v>431</v>
      </c>
      <c r="H111" s="56">
        <v>4424180662380530</v>
      </c>
      <c r="I111" s="53" t="s">
        <v>430</v>
      </c>
      <c r="J111">
        <f t="shared" ca="1" si="4"/>
        <v>116</v>
      </c>
      <c r="K111" t="s">
        <v>249</v>
      </c>
      <c r="L111">
        <f t="shared" ca="1" si="5"/>
        <v>25</v>
      </c>
      <c r="M111" t="s">
        <v>249</v>
      </c>
      <c r="N111">
        <f t="shared" ca="1" si="6"/>
        <v>57</v>
      </c>
      <c r="O111" t="s">
        <v>249</v>
      </c>
      <c r="P111">
        <f t="shared" ca="1" si="7"/>
        <v>18</v>
      </c>
      <c r="Q111" t="s">
        <v>253</v>
      </c>
    </row>
    <row r="112" spans="1:17" x14ac:dyDescent="0.25">
      <c r="A112" t="s">
        <v>245</v>
      </c>
      <c r="B112" t="s">
        <v>1392</v>
      </c>
      <c r="C112" t="s">
        <v>247</v>
      </c>
      <c r="D112" s="57">
        <v>40699</v>
      </c>
      <c r="E112" s="53" t="s">
        <v>431</v>
      </c>
      <c r="F112" s="54">
        <v>3815821856585250</v>
      </c>
      <c r="G112" s="53" t="s">
        <v>431</v>
      </c>
      <c r="H112" s="56">
        <v>4424181484989750</v>
      </c>
      <c r="I112" s="53" t="s">
        <v>430</v>
      </c>
      <c r="J112">
        <f t="shared" ca="1" si="4"/>
        <v>111</v>
      </c>
      <c r="K112" t="s">
        <v>249</v>
      </c>
      <c r="L112">
        <f t="shared" ca="1" si="5"/>
        <v>11</v>
      </c>
      <c r="M112" t="s">
        <v>249</v>
      </c>
      <c r="N112">
        <f t="shared" ca="1" si="6"/>
        <v>40</v>
      </c>
      <c r="O112" t="s">
        <v>249</v>
      </c>
      <c r="P112">
        <f t="shared" ca="1" si="7"/>
        <v>49</v>
      </c>
      <c r="Q112" t="s">
        <v>253</v>
      </c>
    </row>
    <row r="113" spans="1:17" x14ac:dyDescent="0.25">
      <c r="A113" t="s">
        <v>245</v>
      </c>
      <c r="B113" t="s">
        <v>1392</v>
      </c>
      <c r="C113" t="s">
        <v>247</v>
      </c>
      <c r="D113" s="57">
        <v>40683</v>
      </c>
      <c r="E113" s="53" t="s">
        <v>431</v>
      </c>
      <c r="F113" s="54">
        <v>3770801485728320</v>
      </c>
      <c r="G113" s="53" t="s">
        <v>431</v>
      </c>
      <c r="H113" s="56">
        <v>4424182307598970</v>
      </c>
      <c r="I113" s="53" t="s">
        <v>430</v>
      </c>
      <c r="J113">
        <f t="shared" ca="1" si="4"/>
        <v>66</v>
      </c>
      <c r="K113" t="s">
        <v>249</v>
      </c>
      <c r="L113">
        <f t="shared" ca="1" si="5"/>
        <v>19</v>
      </c>
      <c r="M113" t="s">
        <v>249</v>
      </c>
      <c r="N113">
        <f t="shared" ca="1" si="6"/>
        <v>44</v>
      </c>
      <c r="O113" t="s">
        <v>249</v>
      </c>
      <c r="P113">
        <f t="shared" ca="1" si="7"/>
        <v>37</v>
      </c>
      <c r="Q113" t="s">
        <v>253</v>
      </c>
    </row>
    <row r="114" spans="1:17" x14ac:dyDescent="0.25">
      <c r="A114" t="s">
        <v>245</v>
      </c>
      <c r="B114" t="s">
        <v>1392</v>
      </c>
      <c r="C114" t="s">
        <v>247</v>
      </c>
      <c r="D114" s="57">
        <v>40667</v>
      </c>
      <c r="E114" s="53" t="s">
        <v>431</v>
      </c>
      <c r="F114" s="54">
        <v>3725781114871380</v>
      </c>
      <c r="G114" s="53" t="s">
        <v>431</v>
      </c>
      <c r="H114" s="56">
        <v>4424183130208190</v>
      </c>
      <c r="I114" s="53" t="s">
        <v>430</v>
      </c>
      <c r="J114">
        <f t="shared" ca="1" si="4"/>
        <v>59</v>
      </c>
      <c r="K114" t="s">
        <v>249</v>
      </c>
      <c r="L114">
        <f t="shared" ca="1" si="5"/>
        <v>1</v>
      </c>
      <c r="M114" t="s">
        <v>249</v>
      </c>
      <c r="N114">
        <f t="shared" ca="1" si="6"/>
        <v>63</v>
      </c>
      <c r="O114" t="s">
        <v>249</v>
      </c>
      <c r="P114">
        <f t="shared" ca="1" si="7"/>
        <v>36</v>
      </c>
      <c r="Q114" t="s">
        <v>253</v>
      </c>
    </row>
    <row r="115" spans="1:17" x14ac:dyDescent="0.25">
      <c r="A115" t="s">
        <v>245</v>
      </c>
      <c r="B115" t="s">
        <v>1392</v>
      </c>
      <c r="C115" t="s">
        <v>247</v>
      </c>
      <c r="D115" s="57">
        <v>40651</v>
      </c>
      <c r="E115" s="53" t="s">
        <v>431</v>
      </c>
      <c r="F115" s="54">
        <v>3680760744014440</v>
      </c>
      <c r="G115" s="53" t="s">
        <v>431</v>
      </c>
      <c r="H115" s="56">
        <v>4424183952817410</v>
      </c>
      <c r="I115" s="53" t="s">
        <v>430</v>
      </c>
      <c r="J115">
        <f t="shared" ca="1" si="4"/>
        <v>54</v>
      </c>
      <c r="K115" t="s">
        <v>249</v>
      </c>
      <c r="L115">
        <f t="shared" ca="1" si="5"/>
        <v>16</v>
      </c>
      <c r="M115" t="s">
        <v>249</v>
      </c>
      <c r="N115">
        <f t="shared" ca="1" si="6"/>
        <v>57</v>
      </c>
      <c r="O115" t="s">
        <v>249</v>
      </c>
      <c r="P115">
        <f t="shared" ca="1" si="7"/>
        <v>27</v>
      </c>
      <c r="Q115" t="s">
        <v>253</v>
      </c>
    </row>
    <row r="116" spans="1:17" x14ac:dyDescent="0.25">
      <c r="A116" t="s">
        <v>245</v>
      </c>
      <c r="B116" t="s">
        <v>1392</v>
      </c>
      <c r="C116" t="s">
        <v>247</v>
      </c>
      <c r="D116" s="57">
        <v>40635</v>
      </c>
      <c r="E116" s="53" t="s">
        <v>431</v>
      </c>
      <c r="F116" s="54">
        <v>3635740373157500</v>
      </c>
      <c r="G116" s="53" t="s">
        <v>431</v>
      </c>
      <c r="H116" s="56">
        <v>4424184775426630</v>
      </c>
      <c r="I116" s="53" t="s">
        <v>430</v>
      </c>
      <c r="J116">
        <f t="shared" ca="1" si="4"/>
        <v>81</v>
      </c>
      <c r="K116" t="s">
        <v>249</v>
      </c>
      <c r="L116">
        <f t="shared" ca="1" si="5"/>
        <v>34</v>
      </c>
      <c r="M116" t="s">
        <v>249</v>
      </c>
      <c r="N116">
        <f t="shared" ca="1" si="6"/>
        <v>41</v>
      </c>
      <c r="O116" t="s">
        <v>249</v>
      </c>
      <c r="P116">
        <f t="shared" ca="1" si="7"/>
        <v>25</v>
      </c>
      <c r="Q116" t="s">
        <v>253</v>
      </c>
    </row>
    <row r="117" spans="1:17" x14ac:dyDescent="0.25">
      <c r="A117" t="s">
        <v>245</v>
      </c>
      <c r="B117" t="s">
        <v>1392</v>
      </c>
      <c r="C117" t="s">
        <v>247</v>
      </c>
      <c r="D117" s="57">
        <v>40619</v>
      </c>
      <c r="E117" s="53" t="s">
        <v>431</v>
      </c>
      <c r="F117" s="54">
        <v>3590720002300570</v>
      </c>
      <c r="G117" s="53" t="s">
        <v>431</v>
      </c>
      <c r="H117" s="56">
        <v>4424185598035850</v>
      </c>
      <c r="I117" s="53" t="s">
        <v>430</v>
      </c>
      <c r="J117">
        <f t="shared" ca="1" si="4"/>
        <v>102</v>
      </c>
      <c r="K117" t="s">
        <v>249</v>
      </c>
      <c r="L117">
        <f t="shared" ca="1" si="5"/>
        <v>8</v>
      </c>
      <c r="M117" t="s">
        <v>249</v>
      </c>
      <c r="N117">
        <f t="shared" ca="1" si="6"/>
        <v>73</v>
      </c>
      <c r="O117" t="s">
        <v>249</v>
      </c>
      <c r="P117">
        <f t="shared" ca="1" si="7"/>
        <v>19</v>
      </c>
      <c r="Q117" t="s">
        <v>253</v>
      </c>
    </row>
    <row r="118" spans="1:17" x14ac:dyDescent="0.25">
      <c r="A118" t="s">
        <v>245</v>
      </c>
      <c r="B118" t="s">
        <v>1392</v>
      </c>
      <c r="C118" t="s">
        <v>247</v>
      </c>
      <c r="D118" s="57">
        <v>40603</v>
      </c>
      <c r="E118" s="53" t="s">
        <v>431</v>
      </c>
      <c r="F118" s="54">
        <v>3545699631443630</v>
      </c>
      <c r="G118" s="53" t="s">
        <v>431</v>
      </c>
      <c r="H118" s="56">
        <v>4424186420645070</v>
      </c>
      <c r="I118" s="53" t="s">
        <v>430</v>
      </c>
      <c r="J118">
        <f t="shared" ca="1" si="4"/>
        <v>65</v>
      </c>
      <c r="K118" t="s">
        <v>249</v>
      </c>
      <c r="L118">
        <f t="shared" ca="1" si="5"/>
        <v>47</v>
      </c>
      <c r="M118" t="s">
        <v>249</v>
      </c>
      <c r="N118">
        <f t="shared" ca="1" si="6"/>
        <v>19</v>
      </c>
      <c r="O118" t="s">
        <v>249</v>
      </c>
      <c r="P118">
        <f t="shared" ca="1" si="7"/>
        <v>34</v>
      </c>
      <c r="Q118" t="s">
        <v>253</v>
      </c>
    </row>
    <row r="119" spans="1:17" x14ac:dyDescent="0.25">
      <c r="A119" t="s">
        <v>245</v>
      </c>
      <c r="B119" t="s">
        <v>1392</v>
      </c>
      <c r="C119" t="s">
        <v>247</v>
      </c>
      <c r="D119" s="57">
        <v>40587</v>
      </c>
      <c r="E119" s="53" t="s">
        <v>431</v>
      </c>
      <c r="F119" s="54">
        <v>3500679260586700</v>
      </c>
      <c r="G119" s="53" t="s">
        <v>431</v>
      </c>
      <c r="H119" s="56">
        <v>4424187243254290</v>
      </c>
      <c r="I119" s="53" t="s">
        <v>430</v>
      </c>
      <c r="J119">
        <f t="shared" ca="1" si="4"/>
        <v>57</v>
      </c>
      <c r="K119" t="s">
        <v>249</v>
      </c>
      <c r="L119">
        <f t="shared" ca="1" si="5"/>
        <v>4</v>
      </c>
      <c r="M119" t="s">
        <v>249</v>
      </c>
      <c r="N119">
        <f t="shared" ca="1" si="6"/>
        <v>75</v>
      </c>
      <c r="O119" t="s">
        <v>249</v>
      </c>
      <c r="P119">
        <f t="shared" ca="1" si="7"/>
        <v>21</v>
      </c>
      <c r="Q119" t="s">
        <v>253</v>
      </c>
    </row>
    <row r="120" spans="1:17" x14ac:dyDescent="0.25">
      <c r="A120" t="s">
        <v>245</v>
      </c>
      <c r="B120" t="s">
        <v>1392</v>
      </c>
      <c r="C120" t="s">
        <v>247</v>
      </c>
      <c r="D120" s="57">
        <v>42475</v>
      </c>
      <c r="E120" s="53" t="s">
        <v>431</v>
      </c>
      <c r="F120" s="54">
        <v>3455658889729760</v>
      </c>
      <c r="G120" s="53" t="s">
        <v>431</v>
      </c>
      <c r="H120" s="56">
        <v>4424188065863510</v>
      </c>
      <c r="I120" s="53" t="s">
        <v>430</v>
      </c>
      <c r="J120">
        <f t="shared" ca="1" si="4"/>
        <v>60</v>
      </c>
      <c r="K120" t="s">
        <v>249</v>
      </c>
      <c r="L120">
        <f t="shared" ca="1" si="5"/>
        <v>31</v>
      </c>
      <c r="M120" t="s">
        <v>249</v>
      </c>
      <c r="N120">
        <f t="shared" ca="1" si="6"/>
        <v>36</v>
      </c>
      <c r="O120" t="s">
        <v>249</v>
      </c>
      <c r="P120">
        <f t="shared" ca="1" si="7"/>
        <v>33</v>
      </c>
      <c r="Q120" t="s">
        <v>253</v>
      </c>
    </row>
    <row r="121" spans="1:17" x14ac:dyDescent="0.25">
      <c r="A121" t="s">
        <v>245</v>
      </c>
      <c r="B121" t="s">
        <v>1392</v>
      </c>
      <c r="C121" t="s">
        <v>247</v>
      </c>
      <c r="D121" s="57">
        <v>42459</v>
      </c>
      <c r="E121" s="53" t="s">
        <v>431</v>
      </c>
      <c r="F121" s="54">
        <v>3410638518872820</v>
      </c>
      <c r="G121" s="53" t="s">
        <v>431</v>
      </c>
      <c r="H121" s="56">
        <v>4424188888472730</v>
      </c>
      <c r="I121" s="53" t="s">
        <v>430</v>
      </c>
      <c r="J121">
        <f t="shared" ca="1" si="4"/>
        <v>55</v>
      </c>
      <c r="K121" t="s">
        <v>249</v>
      </c>
      <c r="L121">
        <f t="shared" ca="1" si="5"/>
        <v>48</v>
      </c>
      <c r="M121" t="s">
        <v>249</v>
      </c>
      <c r="N121">
        <f t="shared" ca="1" si="6"/>
        <v>32</v>
      </c>
      <c r="O121" t="s">
        <v>249</v>
      </c>
      <c r="P121">
        <f t="shared" ca="1" si="7"/>
        <v>20</v>
      </c>
      <c r="Q121" t="s">
        <v>253</v>
      </c>
    </row>
    <row r="122" spans="1:17" x14ac:dyDescent="0.25">
      <c r="A122" t="s">
        <v>245</v>
      </c>
      <c r="B122" t="s">
        <v>1392</v>
      </c>
      <c r="C122" t="s">
        <v>247</v>
      </c>
      <c r="D122" s="57">
        <v>42443</v>
      </c>
      <c r="E122" s="53" t="s">
        <v>431</v>
      </c>
      <c r="F122" s="54">
        <v>3365618148015890</v>
      </c>
      <c r="G122" s="53" t="s">
        <v>431</v>
      </c>
      <c r="H122" s="56">
        <v>4424189711081950</v>
      </c>
      <c r="I122" s="53" t="s">
        <v>430</v>
      </c>
      <c r="J122">
        <f t="shared" ca="1" si="4"/>
        <v>55</v>
      </c>
      <c r="K122" t="s">
        <v>249</v>
      </c>
      <c r="L122">
        <f t="shared" ca="1" si="5"/>
        <v>24</v>
      </c>
      <c r="M122" t="s">
        <v>249</v>
      </c>
      <c r="N122">
        <f t="shared" ca="1" si="6"/>
        <v>34</v>
      </c>
      <c r="O122" t="s">
        <v>249</v>
      </c>
      <c r="P122">
        <f t="shared" ca="1" si="7"/>
        <v>42</v>
      </c>
      <c r="Q122" t="s">
        <v>253</v>
      </c>
    </row>
    <row r="123" spans="1:17" x14ac:dyDescent="0.25">
      <c r="A123" t="s">
        <v>245</v>
      </c>
      <c r="B123" t="s">
        <v>1392</v>
      </c>
      <c r="C123" t="s">
        <v>247</v>
      </c>
      <c r="D123" s="57">
        <v>42427</v>
      </c>
      <c r="E123" s="53" t="s">
        <v>431</v>
      </c>
      <c r="F123" s="54">
        <v>3320597777158950</v>
      </c>
      <c r="G123" s="53" t="s">
        <v>431</v>
      </c>
      <c r="H123" s="56">
        <v>4424190533691170</v>
      </c>
      <c r="I123" s="53" t="s">
        <v>430</v>
      </c>
      <c r="J123">
        <f t="shared" ca="1" si="4"/>
        <v>83</v>
      </c>
      <c r="K123" t="s">
        <v>249</v>
      </c>
      <c r="L123">
        <f t="shared" ca="1" si="5"/>
        <v>7</v>
      </c>
      <c r="M123" t="s">
        <v>249</v>
      </c>
      <c r="N123">
        <f t="shared" ca="1" si="6"/>
        <v>47</v>
      </c>
      <c r="O123" t="s">
        <v>249</v>
      </c>
      <c r="P123">
        <f t="shared" ca="1" si="7"/>
        <v>46</v>
      </c>
      <c r="Q123" t="s">
        <v>253</v>
      </c>
    </row>
    <row r="124" spans="1:17" x14ac:dyDescent="0.25">
      <c r="A124" t="s">
        <v>245</v>
      </c>
      <c r="B124" t="s">
        <v>1392</v>
      </c>
      <c r="C124" t="s">
        <v>247</v>
      </c>
      <c r="D124" s="57">
        <v>42411</v>
      </c>
      <c r="E124" s="53" t="s">
        <v>431</v>
      </c>
      <c r="F124" s="54">
        <v>3275577406302020</v>
      </c>
      <c r="G124" s="53" t="s">
        <v>431</v>
      </c>
      <c r="H124" s="56">
        <v>4424191356300390</v>
      </c>
      <c r="I124" s="53" t="s">
        <v>430</v>
      </c>
      <c r="J124">
        <f t="shared" ca="1" si="4"/>
        <v>69</v>
      </c>
      <c r="K124" t="s">
        <v>249</v>
      </c>
      <c r="L124">
        <f t="shared" ca="1" si="5"/>
        <v>24</v>
      </c>
      <c r="M124" t="s">
        <v>249</v>
      </c>
      <c r="N124">
        <f t="shared" ca="1" si="6"/>
        <v>68</v>
      </c>
      <c r="O124" t="s">
        <v>249</v>
      </c>
      <c r="P124">
        <f t="shared" ca="1" si="7"/>
        <v>8</v>
      </c>
      <c r="Q124" t="s">
        <v>253</v>
      </c>
    </row>
    <row r="125" spans="1:17" x14ac:dyDescent="0.25">
      <c r="A125" t="s">
        <v>245</v>
      </c>
      <c r="B125" t="s">
        <v>1392</v>
      </c>
      <c r="C125" t="s">
        <v>247</v>
      </c>
      <c r="D125" s="57">
        <v>42395</v>
      </c>
      <c r="E125" s="53" t="s">
        <v>431</v>
      </c>
      <c r="F125" s="54">
        <v>3230557035445080</v>
      </c>
      <c r="G125" s="53" t="s">
        <v>431</v>
      </c>
      <c r="H125" s="56">
        <v>4424192178909610</v>
      </c>
      <c r="I125" s="53" t="s">
        <v>430</v>
      </c>
      <c r="J125">
        <f t="shared" ca="1" si="4"/>
        <v>77</v>
      </c>
      <c r="K125" t="s">
        <v>249</v>
      </c>
      <c r="L125">
        <f t="shared" ca="1" si="5"/>
        <v>7</v>
      </c>
      <c r="M125" t="s">
        <v>249</v>
      </c>
      <c r="N125">
        <f t="shared" ca="1" si="6"/>
        <v>83</v>
      </c>
      <c r="O125" t="s">
        <v>249</v>
      </c>
      <c r="P125">
        <f t="shared" ca="1" si="7"/>
        <v>10</v>
      </c>
      <c r="Q125" t="s">
        <v>253</v>
      </c>
    </row>
    <row r="126" spans="1:17" x14ac:dyDescent="0.25">
      <c r="A126" t="s">
        <v>245</v>
      </c>
      <c r="B126" t="s">
        <v>1392</v>
      </c>
      <c r="C126" t="s">
        <v>247</v>
      </c>
      <c r="D126" s="57">
        <v>42379</v>
      </c>
      <c r="E126" s="53" t="s">
        <v>431</v>
      </c>
      <c r="F126" s="54">
        <v>3185536664588140</v>
      </c>
      <c r="G126" s="53" t="s">
        <v>431</v>
      </c>
      <c r="H126" s="56">
        <v>4424193001518830</v>
      </c>
      <c r="I126" s="53" t="s">
        <v>430</v>
      </c>
      <c r="J126">
        <f t="shared" ca="1" si="4"/>
        <v>107</v>
      </c>
      <c r="K126" t="s">
        <v>249</v>
      </c>
      <c r="L126">
        <f t="shared" ca="1" si="5"/>
        <v>4</v>
      </c>
      <c r="M126" t="s">
        <v>249</v>
      </c>
      <c r="N126">
        <f t="shared" ca="1" si="6"/>
        <v>78</v>
      </c>
      <c r="O126" t="s">
        <v>249</v>
      </c>
      <c r="P126">
        <f t="shared" ca="1" si="7"/>
        <v>18</v>
      </c>
      <c r="Q126" t="s">
        <v>253</v>
      </c>
    </row>
    <row r="127" spans="1:17" x14ac:dyDescent="0.25">
      <c r="A127" t="s">
        <v>245</v>
      </c>
      <c r="B127" t="s">
        <v>1392</v>
      </c>
      <c r="C127" t="s">
        <v>247</v>
      </c>
      <c r="D127" s="57">
        <v>42425</v>
      </c>
      <c r="E127" s="53" t="s">
        <v>431</v>
      </c>
      <c r="F127" s="54">
        <v>3950882969156060</v>
      </c>
      <c r="G127" s="53" t="s">
        <v>431</v>
      </c>
      <c r="H127" s="56">
        <v>4424193824128050</v>
      </c>
      <c r="I127" s="53" t="s">
        <v>430</v>
      </c>
      <c r="J127">
        <f t="shared" ca="1" si="4"/>
        <v>77</v>
      </c>
      <c r="K127" t="s">
        <v>249</v>
      </c>
      <c r="L127">
        <f t="shared" ca="1" si="5"/>
        <v>43</v>
      </c>
      <c r="M127" t="s">
        <v>249</v>
      </c>
      <c r="N127">
        <f t="shared" ca="1" si="6"/>
        <v>21</v>
      </c>
      <c r="O127" t="s">
        <v>249</v>
      </c>
      <c r="P127">
        <f t="shared" ca="1" si="7"/>
        <v>36</v>
      </c>
      <c r="Q127" t="s">
        <v>253</v>
      </c>
    </row>
    <row r="128" spans="1:17" x14ac:dyDescent="0.25">
      <c r="A128" t="s">
        <v>245</v>
      </c>
      <c r="B128" t="s">
        <v>1392</v>
      </c>
      <c r="C128" t="s">
        <v>247</v>
      </c>
      <c r="D128" s="57">
        <v>42471</v>
      </c>
      <c r="E128" s="53" t="s">
        <v>431</v>
      </c>
      <c r="F128" s="54">
        <v>3905862598299130</v>
      </c>
      <c r="G128" s="53" t="s">
        <v>431</v>
      </c>
      <c r="H128" s="56">
        <v>4424194646737270</v>
      </c>
      <c r="I128" s="53" t="s">
        <v>430</v>
      </c>
      <c r="J128">
        <f t="shared" ca="1" si="4"/>
        <v>79</v>
      </c>
      <c r="K128" t="s">
        <v>249</v>
      </c>
      <c r="L128">
        <f t="shared" ca="1" si="5"/>
        <v>14</v>
      </c>
      <c r="M128" t="s">
        <v>249</v>
      </c>
      <c r="N128">
        <f t="shared" ca="1" si="6"/>
        <v>48</v>
      </c>
      <c r="O128" t="s">
        <v>249</v>
      </c>
      <c r="P128">
        <f t="shared" ca="1" si="7"/>
        <v>38</v>
      </c>
      <c r="Q128" t="s">
        <v>253</v>
      </c>
    </row>
    <row r="129" spans="1:17" x14ac:dyDescent="0.25">
      <c r="A129" t="s">
        <v>245</v>
      </c>
      <c r="B129" t="s">
        <v>1392</v>
      </c>
      <c r="C129" t="s">
        <v>247</v>
      </c>
      <c r="D129" s="57">
        <v>42517</v>
      </c>
      <c r="E129" s="53" t="s">
        <v>431</v>
      </c>
      <c r="F129" s="54">
        <v>3860842227442190</v>
      </c>
      <c r="G129" s="53" t="s">
        <v>431</v>
      </c>
      <c r="H129" s="56">
        <v>4424195469346490</v>
      </c>
      <c r="I129" s="53" t="s">
        <v>430</v>
      </c>
      <c r="J129">
        <f t="shared" ca="1" si="4"/>
        <v>60</v>
      </c>
      <c r="K129" t="s">
        <v>249</v>
      </c>
      <c r="L129">
        <f t="shared" ca="1" si="5"/>
        <v>35</v>
      </c>
      <c r="M129" t="s">
        <v>249</v>
      </c>
      <c r="N129">
        <f t="shared" ca="1" si="6"/>
        <v>53</v>
      </c>
      <c r="O129" t="s">
        <v>249</v>
      </c>
      <c r="P129">
        <f t="shared" ca="1" si="7"/>
        <v>12</v>
      </c>
      <c r="Q129" t="s">
        <v>253</v>
      </c>
    </row>
    <row r="130" spans="1:17" x14ac:dyDescent="0.25">
      <c r="A130" t="s">
        <v>245</v>
      </c>
      <c r="B130" t="s">
        <v>1392</v>
      </c>
      <c r="C130" t="s">
        <v>247</v>
      </c>
      <c r="D130" s="57">
        <v>42563</v>
      </c>
      <c r="E130" s="53" t="s">
        <v>431</v>
      </c>
      <c r="F130" s="54">
        <v>3815821856585250</v>
      </c>
      <c r="G130" s="53" t="s">
        <v>431</v>
      </c>
      <c r="H130" s="56">
        <v>4424196291955710</v>
      </c>
      <c r="I130" s="53" t="s">
        <v>430</v>
      </c>
      <c r="J130">
        <f t="shared" ref="J130:J150" ca="1" si="8">RANDBETWEEN(45,120)</f>
        <v>71</v>
      </c>
      <c r="K130" t="s">
        <v>249</v>
      </c>
      <c r="L130">
        <f t="shared" ref="L130:L150" ca="1" si="9">RANDBETWEEN(0,50)</f>
        <v>11</v>
      </c>
      <c r="M130" t="s">
        <v>249</v>
      </c>
      <c r="N130">
        <f t="shared" ref="N130:N150" ca="1" si="10">100-L130-RANDBETWEEN(0,50)</f>
        <v>66</v>
      </c>
      <c r="O130" t="s">
        <v>249</v>
      </c>
      <c r="P130">
        <f t="shared" ref="P130:P150" ca="1" si="11">100-N130-L130</f>
        <v>23</v>
      </c>
      <c r="Q130" t="s">
        <v>253</v>
      </c>
    </row>
    <row r="131" spans="1:17" x14ac:dyDescent="0.25">
      <c r="A131" t="s">
        <v>245</v>
      </c>
      <c r="B131" t="s">
        <v>1392</v>
      </c>
      <c r="C131" t="s">
        <v>247</v>
      </c>
      <c r="D131" s="57">
        <v>42609</v>
      </c>
      <c r="E131" s="53" t="s">
        <v>431</v>
      </c>
      <c r="F131" s="54">
        <v>3770801485728320</v>
      </c>
      <c r="G131" s="53" t="s">
        <v>431</v>
      </c>
      <c r="H131" s="56">
        <v>4424197114564930</v>
      </c>
      <c r="I131" s="53" t="s">
        <v>430</v>
      </c>
      <c r="J131">
        <f t="shared" ca="1" si="8"/>
        <v>74</v>
      </c>
      <c r="K131" t="s">
        <v>249</v>
      </c>
      <c r="L131">
        <f t="shared" ca="1" si="9"/>
        <v>13</v>
      </c>
      <c r="M131" t="s">
        <v>249</v>
      </c>
      <c r="N131">
        <f t="shared" ca="1" si="10"/>
        <v>75</v>
      </c>
      <c r="O131" t="s">
        <v>249</v>
      </c>
      <c r="P131">
        <f t="shared" ca="1" si="11"/>
        <v>12</v>
      </c>
      <c r="Q131" t="s">
        <v>253</v>
      </c>
    </row>
    <row r="132" spans="1:17" x14ac:dyDescent="0.25">
      <c r="A132" t="s">
        <v>245</v>
      </c>
      <c r="B132" t="s">
        <v>1392</v>
      </c>
      <c r="C132" t="s">
        <v>247</v>
      </c>
      <c r="D132" s="57">
        <v>42655</v>
      </c>
      <c r="E132" s="53" t="s">
        <v>431</v>
      </c>
      <c r="F132" s="54">
        <v>3725781114871380</v>
      </c>
      <c r="G132" s="53" t="s">
        <v>431</v>
      </c>
      <c r="H132" s="56">
        <v>4424197937174150</v>
      </c>
      <c r="I132" s="53" t="s">
        <v>430</v>
      </c>
      <c r="J132">
        <f t="shared" ca="1" si="8"/>
        <v>47</v>
      </c>
      <c r="K132" t="s">
        <v>249</v>
      </c>
      <c r="L132">
        <f t="shared" ca="1" si="9"/>
        <v>25</v>
      </c>
      <c r="M132" t="s">
        <v>249</v>
      </c>
      <c r="N132">
        <f t="shared" ca="1" si="10"/>
        <v>75</v>
      </c>
      <c r="O132" t="s">
        <v>249</v>
      </c>
      <c r="P132">
        <f t="shared" ca="1" si="11"/>
        <v>0</v>
      </c>
      <c r="Q132" t="s">
        <v>253</v>
      </c>
    </row>
    <row r="133" spans="1:17" x14ac:dyDescent="0.25">
      <c r="A133" t="s">
        <v>245</v>
      </c>
      <c r="B133" t="s">
        <v>1392</v>
      </c>
      <c r="C133" t="s">
        <v>247</v>
      </c>
      <c r="D133" s="57">
        <v>42701</v>
      </c>
      <c r="E133" s="53" t="s">
        <v>431</v>
      </c>
      <c r="F133" s="54">
        <v>3680760744014440</v>
      </c>
      <c r="G133" s="53" t="s">
        <v>431</v>
      </c>
      <c r="H133" s="56">
        <v>4424198759783370</v>
      </c>
      <c r="I133" s="53" t="s">
        <v>430</v>
      </c>
      <c r="J133">
        <f t="shared" ca="1" si="8"/>
        <v>90</v>
      </c>
      <c r="K133" t="s">
        <v>249</v>
      </c>
      <c r="L133">
        <f t="shared" ca="1" si="9"/>
        <v>3</v>
      </c>
      <c r="M133" t="s">
        <v>249</v>
      </c>
      <c r="N133">
        <f t="shared" ca="1" si="10"/>
        <v>50</v>
      </c>
      <c r="O133" t="s">
        <v>249</v>
      </c>
      <c r="P133">
        <f t="shared" ca="1" si="11"/>
        <v>47</v>
      </c>
      <c r="Q133" t="s">
        <v>253</v>
      </c>
    </row>
    <row r="134" spans="1:17" x14ac:dyDescent="0.25">
      <c r="A134" t="s">
        <v>245</v>
      </c>
      <c r="B134" t="s">
        <v>1392</v>
      </c>
      <c r="C134" t="s">
        <v>247</v>
      </c>
      <c r="D134" s="57">
        <v>42747</v>
      </c>
      <c r="E134" s="53" t="s">
        <v>431</v>
      </c>
      <c r="F134" s="54">
        <v>3635740373157500</v>
      </c>
      <c r="G134" s="53" t="s">
        <v>431</v>
      </c>
      <c r="H134" s="56">
        <v>4424199582392590</v>
      </c>
      <c r="I134" s="53" t="s">
        <v>430</v>
      </c>
      <c r="J134">
        <f t="shared" ca="1" si="8"/>
        <v>64</v>
      </c>
      <c r="K134" t="s">
        <v>249</v>
      </c>
      <c r="L134">
        <f t="shared" ca="1" si="9"/>
        <v>26</v>
      </c>
      <c r="M134" t="s">
        <v>249</v>
      </c>
      <c r="N134">
        <f t="shared" ca="1" si="10"/>
        <v>30</v>
      </c>
      <c r="O134" t="s">
        <v>249</v>
      </c>
      <c r="P134">
        <f t="shared" ca="1" si="11"/>
        <v>44</v>
      </c>
      <c r="Q134" t="s">
        <v>253</v>
      </c>
    </row>
    <row r="135" spans="1:17" x14ac:dyDescent="0.25">
      <c r="A135" t="s">
        <v>245</v>
      </c>
      <c r="B135" t="s">
        <v>1392</v>
      </c>
      <c r="C135" t="s">
        <v>247</v>
      </c>
      <c r="D135" s="57">
        <v>42793</v>
      </c>
      <c r="E135" s="53" t="s">
        <v>431</v>
      </c>
      <c r="F135" s="54">
        <v>3590720002300570</v>
      </c>
      <c r="G135" s="53" t="s">
        <v>431</v>
      </c>
      <c r="H135" s="56">
        <v>4424200405001810</v>
      </c>
      <c r="I135" s="53" t="s">
        <v>430</v>
      </c>
      <c r="J135">
        <f t="shared" ca="1" si="8"/>
        <v>114</v>
      </c>
      <c r="K135" t="s">
        <v>249</v>
      </c>
      <c r="L135">
        <f t="shared" ca="1" si="9"/>
        <v>35</v>
      </c>
      <c r="M135" t="s">
        <v>249</v>
      </c>
      <c r="N135">
        <f t="shared" ca="1" si="10"/>
        <v>55</v>
      </c>
      <c r="O135" t="s">
        <v>249</v>
      </c>
      <c r="P135">
        <f t="shared" ca="1" si="11"/>
        <v>10</v>
      </c>
      <c r="Q135" t="s">
        <v>253</v>
      </c>
    </row>
    <row r="136" spans="1:17" x14ac:dyDescent="0.25">
      <c r="A136" t="s">
        <v>245</v>
      </c>
      <c r="B136" t="s">
        <v>1392</v>
      </c>
      <c r="C136" t="s">
        <v>247</v>
      </c>
      <c r="D136" s="57">
        <v>42839</v>
      </c>
      <c r="E136" s="53" t="s">
        <v>431</v>
      </c>
      <c r="F136" s="54">
        <v>3545699631443630</v>
      </c>
      <c r="G136" s="53" t="s">
        <v>431</v>
      </c>
      <c r="H136" s="56">
        <v>4424201227611030</v>
      </c>
      <c r="I136" s="53" t="s">
        <v>430</v>
      </c>
      <c r="J136">
        <f t="shared" ca="1" si="8"/>
        <v>104</v>
      </c>
      <c r="K136" t="s">
        <v>249</v>
      </c>
      <c r="L136">
        <f t="shared" ca="1" si="9"/>
        <v>48</v>
      </c>
      <c r="M136" t="s">
        <v>249</v>
      </c>
      <c r="N136">
        <f t="shared" ca="1" si="10"/>
        <v>20</v>
      </c>
      <c r="O136" t="s">
        <v>249</v>
      </c>
      <c r="P136">
        <f t="shared" ca="1" si="11"/>
        <v>32</v>
      </c>
      <c r="Q136" t="s">
        <v>253</v>
      </c>
    </row>
    <row r="137" spans="1:17" x14ac:dyDescent="0.25">
      <c r="A137" t="s">
        <v>245</v>
      </c>
      <c r="B137" t="s">
        <v>1392</v>
      </c>
      <c r="C137" t="s">
        <v>247</v>
      </c>
      <c r="D137" s="57">
        <v>42885</v>
      </c>
      <c r="E137" s="53" t="s">
        <v>431</v>
      </c>
      <c r="F137" s="54">
        <v>3500679260586700</v>
      </c>
      <c r="G137" s="53" t="s">
        <v>431</v>
      </c>
      <c r="H137" s="56">
        <v>4424202050220250</v>
      </c>
      <c r="I137" s="53" t="s">
        <v>430</v>
      </c>
      <c r="J137">
        <f t="shared" ca="1" si="8"/>
        <v>116</v>
      </c>
      <c r="K137" t="s">
        <v>249</v>
      </c>
      <c r="L137">
        <f t="shared" ca="1" si="9"/>
        <v>35</v>
      </c>
      <c r="M137" t="s">
        <v>249</v>
      </c>
      <c r="N137">
        <f t="shared" ca="1" si="10"/>
        <v>23</v>
      </c>
      <c r="O137" t="s">
        <v>249</v>
      </c>
      <c r="P137">
        <f t="shared" ca="1" si="11"/>
        <v>42</v>
      </c>
      <c r="Q137" t="s">
        <v>253</v>
      </c>
    </row>
    <row r="138" spans="1:17" x14ac:dyDescent="0.25">
      <c r="A138" t="s">
        <v>245</v>
      </c>
      <c r="B138" t="s">
        <v>1392</v>
      </c>
      <c r="C138" t="s">
        <v>247</v>
      </c>
      <c r="D138" s="57">
        <v>42931</v>
      </c>
      <c r="E138" s="53" t="s">
        <v>431</v>
      </c>
      <c r="F138" s="54">
        <v>3455658889729760</v>
      </c>
      <c r="G138" s="53" t="s">
        <v>431</v>
      </c>
      <c r="H138" s="56">
        <v>4424202872829470</v>
      </c>
      <c r="I138" s="53" t="s">
        <v>430</v>
      </c>
      <c r="J138">
        <f t="shared" ca="1" si="8"/>
        <v>52</v>
      </c>
      <c r="K138" t="s">
        <v>249</v>
      </c>
      <c r="L138">
        <f t="shared" ca="1" si="9"/>
        <v>32</v>
      </c>
      <c r="M138" t="s">
        <v>249</v>
      </c>
      <c r="N138">
        <f t="shared" ca="1" si="10"/>
        <v>58</v>
      </c>
      <c r="O138" t="s">
        <v>249</v>
      </c>
      <c r="P138">
        <f t="shared" ca="1" si="11"/>
        <v>10</v>
      </c>
      <c r="Q138" t="s">
        <v>253</v>
      </c>
    </row>
    <row r="139" spans="1:17" x14ac:dyDescent="0.25">
      <c r="A139" t="s">
        <v>245</v>
      </c>
      <c r="B139" t="s">
        <v>1392</v>
      </c>
      <c r="C139" t="s">
        <v>247</v>
      </c>
      <c r="D139" s="57">
        <v>42977</v>
      </c>
      <c r="E139" s="53" t="s">
        <v>431</v>
      </c>
      <c r="F139" s="54">
        <v>3410638518872820</v>
      </c>
      <c r="G139" s="53" t="s">
        <v>431</v>
      </c>
      <c r="H139" s="56">
        <v>4424203695438690</v>
      </c>
      <c r="I139" s="53" t="s">
        <v>430</v>
      </c>
      <c r="J139">
        <f t="shared" ca="1" si="8"/>
        <v>113</v>
      </c>
      <c r="K139" t="s">
        <v>249</v>
      </c>
      <c r="L139">
        <f t="shared" ca="1" si="9"/>
        <v>31</v>
      </c>
      <c r="M139" t="s">
        <v>249</v>
      </c>
      <c r="N139">
        <f t="shared" ca="1" si="10"/>
        <v>43</v>
      </c>
      <c r="O139" t="s">
        <v>249</v>
      </c>
      <c r="P139">
        <f t="shared" ca="1" si="11"/>
        <v>26</v>
      </c>
      <c r="Q139" t="s">
        <v>253</v>
      </c>
    </row>
    <row r="140" spans="1:17" x14ac:dyDescent="0.25">
      <c r="A140" t="s">
        <v>245</v>
      </c>
      <c r="B140" t="s">
        <v>1392</v>
      </c>
      <c r="C140" t="s">
        <v>247</v>
      </c>
      <c r="D140" s="57">
        <v>42155</v>
      </c>
      <c r="E140" s="53" t="s">
        <v>431</v>
      </c>
      <c r="F140" s="54">
        <v>3365618148015890</v>
      </c>
      <c r="G140" s="53" t="s">
        <v>431</v>
      </c>
      <c r="H140" s="56">
        <v>4424204518047910</v>
      </c>
      <c r="I140" s="53" t="s">
        <v>430</v>
      </c>
      <c r="J140">
        <f t="shared" ca="1" si="8"/>
        <v>60</v>
      </c>
      <c r="K140" t="s">
        <v>249</v>
      </c>
      <c r="L140">
        <f t="shared" ca="1" si="9"/>
        <v>5</v>
      </c>
      <c r="M140" t="s">
        <v>249</v>
      </c>
      <c r="N140">
        <f t="shared" ca="1" si="10"/>
        <v>78</v>
      </c>
      <c r="O140" t="s">
        <v>249</v>
      </c>
      <c r="P140">
        <f t="shared" ca="1" si="11"/>
        <v>17</v>
      </c>
      <c r="Q140" t="s">
        <v>253</v>
      </c>
    </row>
    <row r="141" spans="1:17" x14ac:dyDescent="0.25">
      <c r="A141" t="s">
        <v>245</v>
      </c>
      <c r="B141" t="s">
        <v>1392</v>
      </c>
      <c r="C141" t="s">
        <v>247</v>
      </c>
      <c r="D141" s="57">
        <v>42139</v>
      </c>
      <c r="E141" s="53" t="s">
        <v>431</v>
      </c>
      <c r="F141" s="54">
        <v>3320597777158950</v>
      </c>
      <c r="G141" s="53" t="s">
        <v>431</v>
      </c>
      <c r="H141" s="56">
        <v>4424205340657130</v>
      </c>
      <c r="I141" s="53" t="s">
        <v>430</v>
      </c>
      <c r="J141">
        <f t="shared" ca="1" si="8"/>
        <v>66</v>
      </c>
      <c r="K141" t="s">
        <v>249</v>
      </c>
      <c r="L141">
        <f t="shared" ca="1" si="9"/>
        <v>7</v>
      </c>
      <c r="M141" t="s">
        <v>249</v>
      </c>
      <c r="N141">
        <f t="shared" ca="1" si="10"/>
        <v>47</v>
      </c>
      <c r="O141" t="s">
        <v>249</v>
      </c>
      <c r="P141">
        <f t="shared" ca="1" si="11"/>
        <v>46</v>
      </c>
      <c r="Q141" t="s">
        <v>253</v>
      </c>
    </row>
    <row r="142" spans="1:17" x14ac:dyDescent="0.25">
      <c r="A142" t="s">
        <v>245</v>
      </c>
      <c r="B142" t="s">
        <v>1392</v>
      </c>
      <c r="C142" t="s">
        <v>247</v>
      </c>
      <c r="D142" s="57">
        <v>42123</v>
      </c>
      <c r="E142" s="53" t="s">
        <v>431</v>
      </c>
      <c r="F142" s="54">
        <v>3275577406302020</v>
      </c>
      <c r="G142" s="53" t="s">
        <v>431</v>
      </c>
      <c r="H142" s="56">
        <v>4424206163266350</v>
      </c>
      <c r="I142" s="53" t="s">
        <v>430</v>
      </c>
      <c r="J142">
        <f t="shared" ca="1" si="8"/>
        <v>61</v>
      </c>
      <c r="K142" t="s">
        <v>249</v>
      </c>
      <c r="L142">
        <f t="shared" ca="1" si="9"/>
        <v>17</v>
      </c>
      <c r="M142" t="s">
        <v>249</v>
      </c>
      <c r="N142">
        <f t="shared" ca="1" si="10"/>
        <v>45</v>
      </c>
      <c r="O142" t="s">
        <v>249</v>
      </c>
      <c r="P142">
        <f t="shared" ca="1" si="11"/>
        <v>38</v>
      </c>
      <c r="Q142" t="s">
        <v>253</v>
      </c>
    </row>
    <row r="143" spans="1:17" x14ac:dyDescent="0.25">
      <c r="A143" t="s">
        <v>245</v>
      </c>
      <c r="B143" t="s">
        <v>1392</v>
      </c>
      <c r="C143" t="s">
        <v>247</v>
      </c>
      <c r="D143" s="57">
        <v>42107</v>
      </c>
      <c r="E143" s="53" t="s">
        <v>431</v>
      </c>
      <c r="F143" s="54">
        <v>3230557035445080</v>
      </c>
      <c r="G143" s="53" t="s">
        <v>431</v>
      </c>
      <c r="H143" s="56">
        <v>4424206985875570</v>
      </c>
      <c r="I143" s="53" t="s">
        <v>430</v>
      </c>
      <c r="J143">
        <f t="shared" ca="1" si="8"/>
        <v>116</v>
      </c>
      <c r="K143" t="s">
        <v>249</v>
      </c>
      <c r="L143">
        <f t="shared" ca="1" si="9"/>
        <v>19</v>
      </c>
      <c r="M143" t="s">
        <v>249</v>
      </c>
      <c r="N143">
        <f t="shared" ca="1" si="10"/>
        <v>77</v>
      </c>
      <c r="O143" t="s">
        <v>249</v>
      </c>
      <c r="P143">
        <f t="shared" ca="1" si="11"/>
        <v>4</v>
      </c>
      <c r="Q143" t="s">
        <v>253</v>
      </c>
    </row>
    <row r="144" spans="1:17" x14ac:dyDescent="0.25">
      <c r="A144" t="s">
        <v>245</v>
      </c>
      <c r="B144" t="s">
        <v>1392</v>
      </c>
      <c r="C144" t="s">
        <v>247</v>
      </c>
      <c r="D144" s="57">
        <v>42091</v>
      </c>
      <c r="E144" s="53" t="s">
        <v>431</v>
      </c>
      <c r="F144" s="54">
        <v>3185536664588140</v>
      </c>
      <c r="G144" s="53" t="s">
        <v>431</v>
      </c>
      <c r="H144" s="56">
        <v>4424207808484790</v>
      </c>
      <c r="I144" s="53" t="s">
        <v>430</v>
      </c>
      <c r="J144">
        <f t="shared" ca="1" si="8"/>
        <v>57</v>
      </c>
      <c r="K144" t="s">
        <v>249</v>
      </c>
      <c r="L144">
        <f t="shared" ca="1" si="9"/>
        <v>11</v>
      </c>
      <c r="M144" t="s">
        <v>249</v>
      </c>
      <c r="N144">
        <f t="shared" ca="1" si="10"/>
        <v>76</v>
      </c>
      <c r="O144" t="s">
        <v>249</v>
      </c>
      <c r="P144">
        <f t="shared" ca="1" si="11"/>
        <v>13</v>
      </c>
      <c r="Q144" t="s">
        <v>253</v>
      </c>
    </row>
    <row r="145" spans="1:17" x14ac:dyDescent="0.25">
      <c r="A145" t="s">
        <v>245</v>
      </c>
      <c r="B145" t="s">
        <v>1392</v>
      </c>
      <c r="C145" t="s">
        <v>247</v>
      </c>
      <c r="D145" s="57">
        <v>42075</v>
      </c>
      <c r="E145" s="53" t="s">
        <v>431</v>
      </c>
      <c r="F145" s="54">
        <v>3455658889729760</v>
      </c>
      <c r="G145" s="53" t="s">
        <v>431</v>
      </c>
      <c r="H145" s="56">
        <v>4424208631094010</v>
      </c>
      <c r="I145" s="53" t="s">
        <v>430</v>
      </c>
      <c r="J145">
        <f t="shared" ca="1" si="8"/>
        <v>61</v>
      </c>
      <c r="K145" t="s">
        <v>249</v>
      </c>
      <c r="L145">
        <f t="shared" ca="1" si="9"/>
        <v>8</v>
      </c>
      <c r="M145" t="s">
        <v>249</v>
      </c>
      <c r="N145">
        <f t="shared" ca="1" si="10"/>
        <v>43</v>
      </c>
      <c r="O145" t="s">
        <v>249</v>
      </c>
      <c r="P145">
        <f t="shared" ca="1" si="11"/>
        <v>49</v>
      </c>
      <c r="Q145" t="s">
        <v>253</v>
      </c>
    </row>
    <row r="146" spans="1:17" x14ac:dyDescent="0.25">
      <c r="A146" t="s">
        <v>245</v>
      </c>
      <c r="B146" t="s">
        <v>1392</v>
      </c>
      <c r="C146" t="s">
        <v>247</v>
      </c>
      <c r="D146" s="57">
        <v>42059</v>
      </c>
      <c r="E146" s="53" t="s">
        <v>431</v>
      </c>
      <c r="F146" s="54">
        <v>3410638518872820</v>
      </c>
      <c r="G146" s="53" t="s">
        <v>431</v>
      </c>
      <c r="H146" s="56">
        <v>4424209453703230</v>
      </c>
      <c r="I146" s="53" t="s">
        <v>430</v>
      </c>
      <c r="J146">
        <f t="shared" ca="1" si="8"/>
        <v>66</v>
      </c>
      <c r="K146" t="s">
        <v>249</v>
      </c>
      <c r="L146">
        <f t="shared" ca="1" si="9"/>
        <v>6</v>
      </c>
      <c r="M146" t="s">
        <v>249</v>
      </c>
      <c r="N146">
        <f t="shared" ca="1" si="10"/>
        <v>73</v>
      </c>
      <c r="O146" t="s">
        <v>249</v>
      </c>
      <c r="P146">
        <f t="shared" ca="1" si="11"/>
        <v>21</v>
      </c>
      <c r="Q146" t="s">
        <v>253</v>
      </c>
    </row>
    <row r="147" spans="1:17" x14ac:dyDescent="0.25">
      <c r="A147" t="s">
        <v>245</v>
      </c>
      <c r="B147" t="s">
        <v>1392</v>
      </c>
      <c r="C147" t="s">
        <v>247</v>
      </c>
      <c r="D147" s="57">
        <v>42043</v>
      </c>
      <c r="E147" s="53" t="s">
        <v>431</v>
      </c>
      <c r="F147" s="54">
        <v>3365618148015890</v>
      </c>
      <c r="G147" s="53" t="s">
        <v>431</v>
      </c>
      <c r="H147" s="56">
        <v>4424210276312450</v>
      </c>
      <c r="I147" s="53" t="s">
        <v>430</v>
      </c>
      <c r="J147">
        <f t="shared" ca="1" si="8"/>
        <v>64</v>
      </c>
      <c r="K147" t="s">
        <v>249</v>
      </c>
      <c r="L147">
        <f t="shared" ca="1" si="9"/>
        <v>22</v>
      </c>
      <c r="M147" t="s">
        <v>249</v>
      </c>
      <c r="N147">
        <f t="shared" ca="1" si="10"/>
        <v>42</v>
      </c>
      <c r="O147" t="s">
        <v>249</v>
      </c>
      <c r="P147">
        <f t="shared" ca="1" si="11"/>
        <v>36</v>
      </c>
      <c r="Q147" t="s">
        <v>253</v>
      </c>
    </row>
    <row r="148" spans="1:17" x14ac:dyDescent="0.25">
      <c r="A148" t="s">
        <v>245</v>
      </c>
      <c r="B148" t="s">
        <v>1392</v>
      </c>
      <c r="C148" t="s">
        <v>247</v>
      </c>
      <c r="D148" s="57">
        <v>42027</v>
      </c>
      <c r="E148" s="53" t="s">
        <v>431</v>
      </c>
      <c r="F148" s="54">
        <v>3320597777158950</v>
      </c>
      <c r="G148" s="53" t="s">
        <v>431</v>
      </c>
      <c r="H148" s="56">
        <v>4424211098921670</v>
      </c>
      <c r="I148" s="53" t="s">
        <v>430</v>
      </c>
      <c r="J148">
        <f t="shared" ca="1" si="8"/>
        <v>79</v>
      </c>
      <c r="K148" t="s">
        <v>249</v>
      </c>
      <c r="L148">
        <f t="shared" ca="1" si="9"/>
        <v>47</v>
      </c>
      <c r="M148" t="s">
        <v>249</v>
      </c>
      <c r="N148">
        <f t="shared" ca="1" si="10"/>
        <v>25</v>
      </c>
      <c r="O148" t="s">
        <v>249</v>
      </c>
      <c r="P148">
        <f t="shared" ca="1" si="11"/>
        <v>28</v>
      </c>
      <c r="Q148" t="s">
        <v>253</v>
      </c>
    </row>
    <row r="149" spans="1:17" x14ac:dyDescent="0.25">
      <c r="A149" t="s">
        <v>245</v>
      </c>
      <c r="B149" t="s">
        <v>1392</v>
      </c>
      <c r="C149" t="s">
        <v>247</v>
      </c>
      <c r="D149" s="57">
        <v>42011</v>
      </c>
      <c r="E149" s="53" t="s">
        <v>431</v>
      </c>
      <c r="F149" s="54">
        <v>3275577406302020</v>
      </c>
      <c r="G149" s="53" t="s">
        <v>431</v>
      </c>
      <c r="H149" s="56">
        <v>4424211921530890</v>
      </c>
      <c r="I149" s="53" t="s">
        <v>430</v>
      </c>
      <c r="J149">
        <f t="shared" ca="1" si="8"/>
        <v>109</v>
      </c>
      <c r="K149" t="s">
        <v>249</v>
      </c>
      <c r="L149">
        <f t="shared" ca="1" si="9"/>
        <v>29</v>
      </c>
      <c r="M149" t="s">
        <v>249</v>
      </c>
      <c r="N149">
        <f t="shared" ca="1" si="10"/>
        <v>35</v>
      </c>
      <c r="O149" t="s">
        <v>249</v>
      </c>
      <c r="P149">
        <f t="shared" ca="1" si="11"/>
        <v>36</v>
      </c>
      <c r="Q149" t="s">
        <v>253</v>
      </c>
    </row>
    <row r="150" spans="1:17" x14ac:dyDescent="0.25">
      <c r="A150" t="s">
        <v>245</v>
      </c>
      <c r="B150" t="s">
        <v>1392</v>
      </c>
      <c r="C150" t="s">
        <v>247</v>
      </c>
      <c r="D150" s="57">
        <v>41995</v>
      </c>
      <c r="E150" s="53" t="s">
        <v>431</v>
      </c>
      <c r="F150" s="54">
        <v>3230557035445080</v>
      </c>
      <c r="G150" s="53" t="s">
        <v>431</v>
      </c>
      <c r="H150" s="56">
        <v>4424212744140110</v>
      </c>
      <c r="I150" s="53" t="s">
        <v>430</v>
      </c>
      <c r="J150">
        <f t="shared" ca="1" si="8"/>
        <v>100</v>
      </c>
      <c r="K150" t="s">
        <v>249</v>
      </c>
      <c r="L150">
        <f t="shared" ca="1" si="9"/>
        <v>4</v>
      </c>
      <c r="M150" t="s">
        <v>249</v>
      </c>
      <c r="N150">
        <f t="shared" ca="1" si="10"/>
        <v>62</v>
      </c>
      <c r="O150" t="s">
        <v>249</v>
      </c>
      <c r="P150">
        <f t="shared" ca="1" si="11"/>
        <v>34</v>
      </c>
      <c r="Q150" t="s">
        <v>253</v>
      </c>
    </row>
    <row r="151" spans="1:17" x14ac:dyDescent="0.25">
      <c r="D151" s="57"/>
      <c r="F151" s="54"/>
    </row>
    <row r="152" spans="1:17" x14ac:dyDescent="0.25">
      <c r="D152" s="57"/>
    </row>
    <row r="153" spans="1:17" x14ac:dyDescent="0.25">
      <c r="D153" s="57"/>
    </row>
    <row r="154" spans="1:17" x14ac:dyDescent="0.25">
      <c r="D154" s="57"/>
    </row>
    <row r="155" spans="1:17" x14ac:dyDescent="0.25">
      <c r="D155" s="57"/>
    </row>
    <row r="156" spans="1:17" x14ac:dyDescent="0.25">
      <c r="D156" s="57"/>
    </row>
    <row r="157" spans="1:17" x14ac:dyDescent="0.25">
      <c r="D157" s="57"/>
    </row>
    <row r="158" spans="1:17" x14ac:dyDescent="0.25">
      <c r="D158" s="57"/>
    </row>
    <row r="159" spans="1:17" x14ac:dyDescent="0.25">
      <c r="D159" s="57"/>
    </row>
    <row r="160" spans="1:17" x14ac:dyDescent="0.25">
      <c r="D160" s="57"/>
    </row>
    <row r="161" spans="4:4" x14ac:dyDescent="0.25">
      <c r="D161" s="57"/>
    </row>
    <row r="162" spans="4:4" x14ac:dyDescent="0.25">
      <c r="D162" s="57"/>
    </row>
    <row r="163" spans="4:4" x14ac:dyDescent="0.25">
      <c r="D163" s="57"/>
    </row>
    <row r="164" spans="4:4" x14ac:dyDescent="0.25">
      <c r="D164" s="57"/>
    </row>
    <row r="165" spans="4:4" x14ac:dyDescent="0.25">
      <c r="D165" s="57"/>
    </row>
    <row r="166" spans="4:4" x14ac:dyDescent="0.25">
      <c r="D166" s="57"/>
    </row>
    <row r="167" spans="4:4" x14ac:dyDescent="0.25">
      <c r="D167" s="57"/>
    </row>
    <row r="168" spans="4:4" x14ac:dyDescent="0.25">
      <c r="D168" s="57"/>
    </row>
    <row r="169" spans="4:4" x14ac:dyDescent="0.25">
      <c r="D169" s="57"/>
    </row>
    <row r="170" spans="4:4" x14ac:dyDescent="0.25">
      <c r="D170" s="57"/>
    </row>
    <row r="171" spans="4:4" x14ac:dyDescent="0.25">
      <c r="D171" s="57"/>
    </row>
    <row r="172" spans="4:4" x14ac:dyDescent="0.25">
      <c r="D172" s="57"/>
    </row>
    <row r="173" spans="4:4" x14ac:dyDescent="0.25">
      <c r="D173" s="57"/>
    </row>
    <row r="174" spans="4:4" x14ac:dyDescent="0.25">
      <c r="D174" s="57"/>
    </row>
    <row r="175" spans="4:4" x14ac:dyDescent="0.25">
      <c r="D175" s="57"/>
    </row>
    <row r="176" spans="4:4" x14ac:dyDescent="0.25">
      <c r="D176" s="57"/>
    </row>
    <row r="177" spans="4:4" x14ac:dyDescent="0.25">
      <c r="D177" s="57"/>
    </row>
    <row r="178" spans="4:4" x14ac:dyDescent="0.25">
      <c r="D178" s="57"/>
    </row>
    <row r="179" spans="4:4" x14ac:dyDescent="0.25">
      <c r="D179" s="57"/>
    </row>
    <row r="180" spans="4:4" x14ac:dyDescent="0.25">
      <c r="D180" s="57"/>
    </row>
    <row r="181" spans="4:4" x14ac:dyDescent="0.25">
      <c r="D181" s="57"/>
    </row>
    <row r="182" spans="4:4" x14ac:dyDescent="0.25">
      <c r="D182" s="5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0"/>
  <sheetViews>
    <sheetView zoomScale="85" zoomScaleNormal="85" workbookViewId="0">
      <selection activeCell="R137" sqref="R137"/>
    </sheetView>
  </sheetViews>
  <sheetFormatPr defaultRowHeight="15" x14ac:dyDescent="0.25"/>
  <cols>
    <col min="6" max="6" width="17.28515625" bestFit="1" customWidth="1"/>
  </cols>
  <sheetData>
    <row r="1" spans="1:7" x14ac:dyDescent="0.25">
      <c r="A1" t="s">
        <v>245</v>
      </c>
      <c r="B1" t="s">
        <v>1393</v>
      </c>
      <c r="C1" t="s">
        <v>987</v>
      </c>
      <c r="D1" t="s">
        <v>1394</v>
      </c>
      <c r="E1" s="53" t="s">
        <v>431</v>
      </c>
      <c r="F1" s="54" t="s">
        <v>435</v>
      </c>
      <c r="G1" s="53" t="s">
        <v>432</v>
      </c>
    </row>
    <row r="2" spans="1:7" x14ac:dyDescent="0.25">
      <c r="A2" t="s">
        <v>245</v>
      </c>
      <c r="B2" t="s">
        <v>1393</v>
      </c>
      <c r="C2" t="s">
        <v>987</v>
      </c>
      <c r="D2" t="s">
        <v>1395</v>
      </c>
      <c r="E2" s="53" t="s">
        <v>431</v>
      </c>
      <c r="F2" s="56">
        <v>9783672234517590</v>
      </c>
      <c r="G2" s="53" t="s">
        <v>432</v>
      </c>
    </row>
    <row r="3" spans="1:7" x14ac:dyDescent="0.25">
      <c r="A3" t="s">
        <v>245</v>
      </c>
      <c r="B3" t="s">
        <v>1393</v>
      </c>
      <c r="C3" t="s">
        <v>987</v>
      </c>
      <c r="D3" t="s">
        <v>1396</v>
      </c>
      <c r="E3" s="53" t="s">
        <v>431</v>
      </c>
      <c r="F3" s="56">
        <v>1312324312231210</v>
      </c>
      <c r="G3" s="53" t="s">
        <v>432</v>
      </c>
    </row>
    <row r="4" spans="1:7" x14ac:dyDescent="0.25">
      <c r="A4" t="s">
        <v>245</v>
      </c>
      <c r="B4" t="s">
        <v>1393</v>
      </c>
      <c r="C4" t="s">
        <v>987</v>
      </c>
      <c r="D4" t="s">
        <v>1397</v>
      </c>
      <c r="E4" s="53" t="s">
        <v>431</v>
      </c>
      <c r="F4" s="56">
        <v>4326245645745620</v>
      </c>
      <c r="G4" s="53" t="s">
        <v>432</v>
      </c>
    </row>
    <row r="5" spans="1:7" x14ac:dyDescent="0.25">
      <c r="A5" t="s">
        <v>245</v>
      </c>
      <c r="B5" t="s">
        <v>1393</v>
      </c>
      <c r="C5" t="s">
        <v>987</v>
      </c>
      <c r="D5" t="s">
        <v>1398</v>
      </c>
      <c r="E5" s="53" t="s">
        <v>431</v>
      </c>
      <c r="F5" s="56">
        <v>1453642574574250</v>
      </c>
      <c r="G5" s="53" t="s">
        <v>432</v>
      </c>
    </row>
    <row r="6" spans="1:7" x14ac:dyDescent="0.25">
      <c r="A6" t="s">
        <v>245</v>
      </c>
      <c r="B6" t="s">
        <v>1393</v>
      </c>
      <c r="C6" t="s">
        <v>987</v>
      </c>
      <c r="D6" t="s">
        <v>1399</v>
      </c>
      <c r="E6" s="53" t="s">
        <v>431</v>
      </c>
      <c r="F6" s="56">
        <v>1235315473171540</v>
      </c>
      <c r="G6" s="53" t="s">
        <v>432</v>
      </c>
    </row>
    <row r="7" spans="1:7" x14ac:dyDescent="0.25">
      <c r="A7" t="s">
        <v>245</v>
      </c>
      <c r="B7" t="s">
        <v>1393</v>
      </c>
      <c r="C7" t="s">
        <v>987</v>
      </c>
      <c r="D7" t="s">
        <v>1400</v>
      </c>
      <c r="E7" s="53" t="s">
        <v>431</v>
      </c>
      <c r="F7" s="56">
        <v>1016988371768830</v>
      </c>
      <c r="G7" s="53" t="s">
        <v>432</v>
      </c>
    </row>
    <row r="8" spans="1:7" x14ac:dyDescent="0.25">
      <c r="A8" t="s">
        <v>245</v>
      </c>
      <c r="B8" t="s">
        <v>1393</v>
      </c>
      <c r="C8" t="s">
        <v>987</v>
      </c>
      <c r="D8" t="s">
        <v>1401</v>
      </c>
      <c r="E8" s="53" t="s">
        <v>431</v>
      </c>
      <c r="F8" s="56">
        <v>7986612270366120</v>
      </c>
      <c r="G8" s="53" t="s">
        <v>432</v>
      </c>
    </row>
    <row r="9" spans="1:7" x14ac:dyDescent="0.25">
      <c r="A9" t="s">
        <v>245</v>
      </c>
      <c r="B9" t="s">
        <v>1393</v>
      </c>
      <c r="C9" t="s">
        <v>987</v>
      </c>
      <c r="D9" t="s">
        <v>1402</v>
      </c>
      <c r="E9" s="53" t="s">
        <v>431</v>
      </c>
      <c r="F9" s="56">
        <v>5803341448963410</v>
      </c>
      <c r="G9" s="53" t="s">
        <v>432</v>
      </c>
    </row>
    <row r="10" spans="1:7" x14ac:dyDescent="0.25">
      <c r="A10" t="s">
        <v>245</v>
      </c>
      <c r="B10" t="s">
        <v>1393</v>
      </c>
      <c r="C10" t="s">
        <v>987</v>
      </c>
      <c r="D10" t="s">
        <v>1403</v>
      </c>
      <c r="E10" s="53" t="s">
        <v>431</v>
      </c>
      <c r="F10" s="56">
        <v>3620070647560700</v>
      </c>
      <c r="G10" s="53" t="s">
        <v>432</v>
      </c>
    </row>
    <row r="11" spans="1:7" x14ac:dyDescent="0.25">
      <c r="A11" t="s">
        <v>245</v>
      </c>
      <c r="B11" t="s">
        <v>1393</v>
      </c>
      <c r="C11" t="s">
        <v>987</v>
      </c>
      <c r="D11" t="s">
        <v>1404</v>
      </c>
      <c r="E11" s="53" t="s">
        <v>431</v>
      </c>
      <c r="F11" s="56">
        <v>1436794966157990</v>
      </c>
      <c r="G11" s="53" t="s">
        <v>432</v>
      </c>
    </row>
    <row r="12" spans="1:7" x14ac:dyDescent="0.25">
      <c r="A12" t="s">
        <v>245</v>
      </c>
      <c r="B12" t="s">
        <v>1393</v>
      </c>
      <c r="C12" t="s">
        <v>987</v>
      </c>
      <c r="D12" t="s">
        <v>1405</v>
      </c>
      <c r="E12" s="53" t="s">
        <v>431</v>
      </c>
      <c r="F12" s="56">
        <v>1436798676442170</v>
      </c>
      <c r="G12" s="53" t="s">
        <v>432</v>
      </c>
    </row>
    <row r="13" spans="1:7" x14ac:dyDescent="0.25">
      <c r="A13" t="s">
        <v>245</v>
      </c>
      <c r="B13" t="s">
        <v>1393</v>
      </c>
      <c r="C13" t="s">
        <v>987</v>
      </c>
      <c r="D13" t="s">
        <v>1406</v>
      </c>
      <c r="E13" s="53" t="s">
        <v>431</v>
      </c>
      <c r="F13" s="56">
        <v>1436802386726350</v>
      </c>
      <c r="G13" s="53" t="s">
        <v>432</v>
      </c>
    </row>
    <row r="14" spans="1:7" x14ac:dyDescent="0.25">
      <c r="A14" t="s">
        <v>245</v>
      </c>
      <c r="B14" t="s">
        <v>1393</v>
      </c>
      <c r="C14" t="s">
        <v>987</v>
      </c>
      <c r="D14" t="s">
        <v>1407</v>
      </c>
      <c r="E14" s="53" t="s">
        <v>431</v>
      </c>
      <c r="F14" s="56">
        <v>1436806097010530</v>
      </c>
      <c r="G14" s="53" t="s">
        <v>432</v>
      </c>
    </row>
    <row r="15" spans="1:7" x14ac:dyDescent="0.25">
      <c r="A15" t="s">
        <v>245</v>
      </c>
      <c r="B15" t="s">
        <v>1393</v>
      </c>
      <c r="C15" t="s">
        <v>987</v>
      </c>
      <c r="D15" t="s">
        <v>1408</v>
      </c>
      <c r="E15" s="53" t="s">
        <v>431</v>
      </c>
      <c r="F15" s="56">
        <v>1436809807294710</v>
      </c>
      <c r="G15" s="53" t="s">
        <v>432</v>
      </c>
    </row>
    <row r="16" spans="1:7" x14ac:dyDescent="0.25">
      <c r="A16" t="s">
        <v>245</v>
      </c>
      <c r="B16" t="s">
        <v>1393</v>
      </c>
      <c r="C16" t="s">
        <v>987</v>
      </c>
      <c r="D16" t="s">
        <v>1409</v>
      </c>
      <c r="E16" s="53" t="s">
        <v>431</v>
      </c>
      <c r="F16" s="56">
        <v>1436813517578890</v>
      </c>
      <c r="G16" s="53" t="s">
        <v>432</v>
      </c>
    </row>
    <row r="17" spans="1:7" x14ac:dyDescent="0.25">
      <c r="A17" t="s">
        <v>245</v>
      </c>
      <c r="B17" t="s">
        <v>1393</v>
      </c>
      <c r="C17" t="s">
        <v>987</v>
      </c>
      <c r="D17" t="s">
        <v>1410</v>
      </c>
      <c r="E17" s="53" t="s">
        <v>431</v>
      </c>
      <c r="F17" s="56">
        <v>1436817227863070</v>
      </c>
      <c r="G17" s="53" t="s">
        <v>432</v>
      </c>
    </row>
    <row r="18" spans="1:7" x14ac:dyDescent="0.25">
      <c r="A18" t="s">
        <v>245</v>
      </c>
      <c r="B18" t="s">
        <v>1393</v>
      </c>
      <c r="C18" t="s">
        <v>987</v>
      </c>
      <c r="D18" t="s">
        <v>1411</v>
      </c>
      <c r="E18" s="53" t="s">
        <v>431</v>
      </c>
      <c r="F18" s="56">
        <v>1436820938147250</v>
      </c>
      <c r="G18" s="53" t="s">
        <v>432</v>
      </c>
    </row>
    <row r="19" spans="1:7" x14ac:dyDescent="0.25">
      <c r="A19" t="s">
        <v>245</v>
      </c>
      <c r="B19" t="s">
        <v>1393</v>
      </c>
      <c r="C19" t="s">
        <v>987</v>
      </c>
      <c r="D19" t="s">
        <v>1412</v>
      </c>
      <c r="E19" s="53" t="s">
        <v>431</v>
      </c>
      <c r="F19" s="56">
        <v>1436824648431430</v>
      </c>
      <c r="G19" s="53" t="s">
        <v>432</v>
      </c>
    </row>
    <row r="20" spans="1:7" x14ac:dyDescent="0.25">
      <c r="A20" t="s">
        <v>245</v>
      </c>
      <c r="B20" t="s">
        <v>1393</v>
      </c>
      <c r="C20" t="s">
        <v>987</v>
      </c>
      <c r="D20" t="s">
        <v>1413</v>
      </c>
      <c r="E20" s="53" t="s">
        <v>431</v>
      </c>
      <c r="F20" s="56">
        <v>1436828358715610</v>
      </c>
      <c r="G20" s="53" t="s">
        <v>432</v>
      </c>
    </row>
    <row r="21" spans="1:7" x14ac:dyDescent="0.25">
      <c r="A21" t="s">
        <v>245</v>
      </c>
      <c r="B21" t="s">
        <v>1393</v>
      </c>
      <c r="C21" t="s">
        <v>987</v>
      </c>
      <c r="D21" t="s">
        <v>1414</v>
      </c>
      <c r="E21" s="53" t="s">
        <v>431</v>
      </c>
      <c r="F21" s="56">
        <v>1436832068999790</v>
      </c>
      <c r="G21" s="53" t="s">
        <v>432</v>
      </c>
    </row>
    <row r="22" spans="1:7" x14ac:dyDescent="0.25">
      <c r="A22" t="s">
        <v>245</v>
      </c>
      <c r="B22" t="s">
        <v>1393</v>
      </c>
      <c r="C22" t="s">
        <v>987</v>
      </c>
      <c r="D22" t="s">
        <v>1415</v>
      </c>
      <c r="E22" s="53" t="s">
        <v>431</v>
      </c>
      <c r="F22" s="56">
        <v>1436835779283970</v>
      </c>
      <c r="G22" s="53" t="s">
        <v>432</v>
      </c>
    </row>
    <row r="23" spans="1:7" x14ac:dyDescent="0.25">
      <c r="A23" t="s">
        <v>245</v>
      </c>
      <c r="B23" t="s">
        <v>1393</v>
      </c>
      <c r="C23" t="s">
        <v>987</v>
      </c>
      <c r="D23" t="s">
        <v>1416</v>
      </c>
      <c r="E23" s="53" t="s">
        <v>431</v>
      </c>
      <c r="F23" s="56">
        <v>1436839489568150</v>
      </c>
      <c r="G23" s="53" t="s">
        <v>432</v>
      </c>
    </row>
    <row r="24" spans="1:7" x14ac:dyDescent="0.25">
      <c r="A24" t="s">
        <v>245</v>
      </c>
      <c r="B24" t="s">
        <v>1393</v>
      </c>
      <c r="C24" t="s">
        <v>987</v>
      </c>
      <c r="D24" t="s">
        <v>1417</v>
      </c>
      <c r="E24" s="53" t="s">
        <v>431</v>
      </c>
      <c r="F24" s="56">
        <v>1436843199852330</v>
      </c>
      <c r="G24" s="53" t="s">
        <v>432</v>
      </c>
    </row>
    <row r="25" spans="1:7" x14ac:dyDescent="0.25">
      <c r="A25" t="s">
        <v>245</v>
      </c>
      <c r="B25" t="s">
        <v>1393</v>
      </c>
      <c r="C25" t="s">
        <v>987</v>
      </c>
      <c r="D25" t="s">
        <v>1418</v>
      </c>
      <c r="E25" s="53" t="s">
        <v>431</v>
      </c>
      <c r="F25" s="56">
        <v>1436846910136510</v>
      </c>
      <c r="G25" s="53" t="s">
        <v>432</v>
      </c>
    </row>
    <row r="26" spans="1:7" x14ac:dyDescent="0.25">
      <c r="A26" t="s">
        <v>245</v>
      </c>
      <c r="B26" t="s">
        <v>1393</v>
      </c>
      <c r="C26" t="s">
        <v>987</v>
      </c>
      <c r="D26" s="68" t="s">
        <v>1419</v>
      </c>
      <c r="E26" s="53" t="s">
        <v>431</v>
      </c>
      <c r="F26" s="56">
        <v>1436850620420690</v>
      </c>
      <c r="G26" s="53" t="s">
        <v>432</v>
      </c>
    </row>
    <row r="27" spans="1:7" x14ac:dyDescent="0.25">
      <c r="A27" t="s">
        <v>245</v>
      </c>
      <c r="B27" t="s">
        <v>1393</v>
      </c>
      <c r="C27" t="s">
        <v>987</v>
      </c>
      <c r="D27" t="s">
        <v>1420</v>
      </c>
      <c r="E27" s="53" t="s">
        <v>431</v>
      </c>
      <c r="F27" s="56">
        <v>1436854330704870</v>
      </c>
      <c r="G27" s="53" t="s">
        <v>432</v>
      </c>
    </row>
    <row r="28" spans="1:7" x14ac:dyDescent="0.25">
      <c r="A28" t="s">
        <v>245</v>
      </c>
      <c r="B28" t="s">
        <v>1393</v>
      </c>
      <c r="C28" t="s">
        <v>987</v>
      </c>
      <c r="D28" t="s">
        <v>1421</v>
      </c>
      <c r="E28" s="53" t="s">
        <v>431</v>
      </c>
      <c r="F28" s="56">
        <v>1436858040989050</v>
      </c>
      <c r="G28" s="53" t="s">
        <v>432</v>
      </c>
    </row>
    <row r="29" spans="1:7" x14ac:dyDescent="0.25">
      <c r="A29" t="s">
        <v>245</v>
      </c>
      <c r="B29" t="s">
        <v>1393</v>
      </c>
      <c r="C29" t="s">
        <v>987</v>
      </c>
      <c r="D29" t="s">
        <v>1422</v>
      </c>
      <c r="E29" s="53" t="s">
        <v>431</v>
      </c>
      <c r="F29" s="56">
        <v>1436861751273230</v>
      </c>
      <c r="G29" s="53" t="s">
        <v>432</v>
      </c>
    </row>
    <row r="30" spans="1:7" x14ac:dyDescent="0.25">
      <c r="A30" t="s">
        <v>245</v>
      </c>
      <c r="B30" t="s">
        <v>1393</v>
      </c>
      <c r="C30" t="s">
        <v>987</v>
      </c>
      <c r="D30" t="s">
        <v>1423</v>
      </c>
      <c r="E30" s="53" t="s">
        <v>431</v>
      </c>
      <c r="F30" s="56">
        <v>1436865461557410</v>
      </c>
      <c r="G30" s="53" t="s">
        <v>432</v>
      </c>
    </row>
    <row r="31" spans="1:7" x14ac:dyDescent="0.25">
      <c r="A31" t="s">
        <v>245</v>
      </c>
      <c r="B31" t="s">
        <v>1393</v>
      </c>
      <c r="C31" t="s">
        <v>987</v>
      </c>
      <c r="D31" t="s">
        <v>1424</v>
      </c>
      <c r="E31" s="53" t="s">
        <v>431</v>
      </c>
      <c r="F31" s="56">
        <v>1436869171841590</v>
      </c>
      <c r="G31" s="53" t="s">
        <v>432</v>
      </c>
    </row>
    <row r="32" spans="1:7" x14ac:dyDescent="0.25">
      <c r="A32" t="s">
        <v>245</v>
      </c>
      <c r="B32" t="s">
        <v>1393</v>
      </c>
      <c r="C32" t="s">
        <v>987</v>
      </c>
      <c r="D32" t="s">
        <v>1425</v>
      </c>
      <c r="E32" s="53" t="s">
        <v>431</v>
      </c>
      <c r="F32" s="56">
        <v>1436872882125770</v>
      </c>
      <c r="G32" s="53" t="s">
        <v>432</v>
      </c>
    </row>
    <row r="33" spans="1:7" x14ac:dyDescent="0.25">
      <c r="A33" t="s">
        <v>245</v>
      </c>
      <c r="B33" t="s">
        <v>1393</v>
      </c>
      <c r="C33" t="s">
        <v>987</v>
      </c>
      <c r="D33" t="s">
        <v>1426</v>
      </c>
      <c r="E33" s="53" t="s">
        <v>431</v>
      </c>
      <c r="F33" s="56">
        <v>1436876592409950</v>
      </c>
      <c r="G33" s="53" t="s">
        <v>432</v>
      </c>
    </row>
    <row r="34" spans="1:7" x14ac:dyDescent="0.25">
      <c r="A34" t="s">
        <v>245</v>
      </c>
      <c r="B34" t="s">
        <v>1393</v>
      </c>
      <c r="C34" t="s">
        <v>987</v>
      </c>
      <c r="D34" t="s">
        <v>1427</v>
      </c>
      <c r="E34" s="53" t="s">
        <v>431</v>
      </c>
      <c r="F34" s="56">
        <v>1436880302694130</v>
      </c>
      <c r="G34" s="53" t="s">
        <v>432</v>
      </c>
    </row>
    <row r="35" spans="1:7" x14ac:dyDescent="0.25">
      <c r="A35" t="s">
        <v>245</v>
      </c>
      <c r="B35" t="s">
        <v>1393</v>
      </c>
      <c r="C35" t="s">
        <v>987</v>
      </c>
      <c r="D35" t="s">
        <v>1428</v>
      </c>
      <c r="E35" s="53" t="s">
        <v>431</v>
      </c>
      <c r="F35" s="56">
        <v>1436884012978310</v>
      </c>
      <c r="G35" s="53" t="s">
        <v>432</v>
      </c>
    </row>
    <row r="36" spans="1:7" x14ac:dyDescent="0.25">
      <c r="A36" t="s">
        <v>245</v>
      </c>
      <c r="B36" t="s">
        <v>1393</v>
      </c>
      <c r="C36" t="s">
        <v>987</v>
      </c>
      <c r="D36" t="s">
        <v>1429</v>
      </c>
      <c r="E36" s="53" t="s">
        <v>431</v>
      </c>
      <c r="F36" s="56">
        <v>1436887723262490</v>
      </c>
      <c r="G36" s="53" t="s">
        <v>432</v>
      </c>
    </row>
    <row r="37" spans="1:7" x14ac:dyDescent="0.25">
      <c r="A37" t="s">
        <v>245</v>
      </c>
      <c r="B37" t="s">
        <v>1393</v>
      </c>
      <c r="C37" t="s">
        <v>987</v>
      </c>
      <c r="D37" t="s">
        <v>1430</v>
      </c>
      <c r="E37" s="53" t="s">
        <v>431</v>
      </c>
      <c r="F37" s="56">
        <v>1436891433546670</v>
      </c>
      <c r="G37" s="53" t="s">
        <v>432</v>
      </c>
    </row>
    <row r="38" spans="1:7" x14ac:dyDescent="0.25">
      <c r="A38" t="s">
        <v>245</v>
      </c>
      <c r="B38" t="s">
        <v>1393</v>
      </c>
      <c r="C38" t="s">
        <v>987</v>
      </c>
      <c r="D38" t="s">
        <v>1431</v>
      </c>
      <c r="E38" s="53" t="s">
        <v>431</v>
      </c>
      <c r="F38" s="56">
        <v>1436895143830850</v>
      </c>
      <c r="G38" s="53" t="s">
        <v>432</v>
      </c>
    </row>
    <row r="39" spans="1:7" x14ac:dyDescent="0.25">
      <c r="A39" t="s">
        <v>245</v>
      </c>
      <c r="B39" t="s">
        <v>1393</v>
      </c>
      <c r="C39" t="s">
        <v>987</v>
      </c>
      <c r="D39" t="s">
        <v>1432</v>
      </c>
      <c r="E39" s="53" t="s">
        <v>431</v>
      </c>
      <c r="F39" s="56">
        <v>1436898854115030</v>
      </c>
      <c r="G39" s="53" t="s">
        <v>432</v>
      </c>
    </row>
    <row r="40" spans="1:7" x14ac:dyDescent="0.25">
      <c r="A40" t="s">
        <v>245</v>
      </c>
      <c r="B40" t="s">
        <v>1393</v>
      </c>
      <c r="C40" t="s">
        <v>987</v>
      </c>
      <c r="D40" t="s">
        <v>1433</v>
      </c>
      <c r="E40" s="53" t="s">
        <v>431</v>
      </c>
      <c r="F40" s="56">
        <v>1436902564399210</v>
      </c>
      <c r="G40" s="53" t="s">
        <v>432</v>
      </c>
    </row>
    <row r="41" spans="1:7" x14ac:dyDescent="0.25">
      <c r="A41" t="s">
        <v>245</v>
      </c>
      <c r="B41" t="s">
        <v>1393</v>
      </c>
      <c r="C41" t="s">
        <v>987</v>
      </c>
      <c r="D41" t="s">
        <v>1434</v>
      </c>
      <c r="E41" s="53" t="s">
        <v>431</v>
      </c>
      <c r="F41" s="56">
        <v>2324129689735130</v>
      </c>
      <c r="G41" s="53" t="s">
        <v>432</v>
      </c>
    </row>
    <row r="42" spans="1:7" x14ac:dyDescent="0.25">
      <c r="A42" t="s">
        <v>245</v>
      </c>
      <c r="B42" t="s">
        <v>1393</v>
      </c>
      <c r="C42" t="s">
        <v>987</v>
      </c>
      <c r="D42" t="s">
        <v>1435</v>
      </c>
      <c r="E42" s="53" t="s">
        <v>431</v>
      </c>
      <c r="F42" s="56">
        <v>2324129682344350</v>
      </c>
      <c r="G42" s="53" t="s">
        <v>432</v>
      </c>
    </row>
    <row r="43" spans="1:7" x14ac:dyDescent="0.25">
      <c r="A43" t="s">
        <v>245</v>
      </c>
      <c r="B43" t="s">
        <v>1393</v>
      </c>
      <c r="C43" t="s">
        <v>987</v>
      </c>
      <c r="D43" t="s">
        <v>1436</v>
      </c>
      <c r="E43" s="53" t="s">
        <v>431</v>
      </c>
      <c r="F43" s="56">
        <v>2324129674953570</v>
      </c>
      <c r="G43" s="53" t="s">
        <v>432</v>
      </c>
    </row>
    <row r="44" spans="1:7" x14ac:dyDescent="0.25">
      <c r="A44" t="s">
        <v>245</v>
      </c>
      <c r="B44" t="s">
        <v>1393</v>
      </c>
      <c r="C44" t="s">
        <v>987</v>
      </c>
      <c r="D44" t="s">
        <v>1437</v>
      </c>
      <c r="E44" s="53" t="s">
        <v>431</v>
      </c>
      <c r="F44" s="56">
        <v>2324129667562790</v>
      </c>
      <c r="G44" s="53" t="s">
        <v>432</v>
      </c>
    </row>
    <row r="45" spans="1:7" x14ac:dyDescent="0.25">
      <c r="A45" t="s">
        <v>245</v>
      </c>
      <c r="B45" t="s">
        <v>1393</v>
      </c>
      <c r="C45" t="s">
        <v>987</v>
      </c>
      <c r="D45" t="s">
        <v>1438</v>
      </c>
      <c r="E45" s="53" t="s">
        <v>431</v>
      </c>
      <c r="F45" s="56">
        <v>2324129660172010</v>
      </c>
      <c r="G45" s="53" t="s">
        <v>432</v>
      </c>
    </row>
    <row r="46" spans="1:7" x14ac:dyDescent="0.25">
      <c r="A46" t="s">
        <v>245</v>
      </c>
      <c r="B46" t="s">
        <v>1393</v>
      </c>
      <c r="C46" t="s">
        <v>987</v>
      </c>
      <c r="D46" t="s">
        <v>1439</v>
      </c>
      <c r="E46" s="53" t="s">
        <v>431</v>
      </c>
      <c r="F46" s="56">
        <v>2324129652781230</v>
      </c>
      <c r="G46" s="53" t="s">
        <v>432</v>
      </c>
    </row>
    <row r="47" spans="1:7" x14ac:dyDescent="0.25">
      <c r="A47" t="s">
        <v>245</v>
      </c>
      <c r="B47" t="s">
        <v>1393</v>
      </c>
      <c r="C47" t="s">
        <v>987</v>
      </c>
      <c r="D47" t="s">
        <v>1440</v>
      </c>
      <c r="E47" s="53" t="s">
        <v>431</v>
      </c>
      <c r="F47" s="56">
        <v>2324129645390450</v>
      </c>
      <c r="G47" s="53" t="s">
        <v>432</v>
      </c>
    </row>
    <row r="48" spans="1:7" x14ac:dyDescent="0.25">
      <c r="A48" t="s">
        <v>245</v>
      </c>
      <c r="B48" t="s">
        <v>1393</v>
      </c>
      <c r="C48" t="s">
        <v>987</v>
      </c>
      <c r="D48" t="s">
        <v>1441</v>
      </c>
      <c r="E48" s="53" t="s">
        <v>431</v>
      </c>
      <c r="F48" s="56">
        <v>2324129637999670</v>
      </c>
      <c r="G48" s="53" t="s">
        <v>432</v>
      </c>
    </row>
    <row r="49" spans="1:7" x14ac:dyDescent="0.25">
      <c r="A49" t="s">
        <v>245</v>
      </c>
      <c r="B49" t="s">
        <v>1393</v>
      </c>
      <c r="C49" t="s">
        <v>987</v>
      </c>
      <c r="D49" t="s">
        <v>1442</v>
      </c>
      <c r="E49" s="53" t="s">
        <v>431</v>
      </c>
      <c r="F49" s="56">
        <v>2324129630608890</v>
      </c>
      <c r="G49" s="53" t="s">
        <v>432</v>
      </c>
    </row>
    <row r="50" spans="1:7" x14ac:dyDescent="0.25">
      <c r="A50" t="s">
        <v>245</v>
      </c>
      <c r="B50" t="s">
        <v>1393</v>
      </c>
      <c r="C50" t="s">
        <v>987</v>
      </c>
      <c r="D50" t="s">
        <v>1443</v>
      </c>
      <c r="E50" s="53" t="s">
        <v>431</v>
      </c>
      <c r="F50" s="56">
        <v>2324129623218110</v>
      </c>
      <c r="G50" s="53" t="s">
        <v>432</v>
      </c>
    </row>
    <row r="51" spans="1:7" x14ac:dyDescent="0.25">
      <c r="A51" t="s">
        <v>245</v>
      </c>
      <c r="B51" t="s">
        <v>1393</v>
      </c>
      <c r="C51" t="s">
        <v>987</v>
      </c>
      <c r="D51" t="s">
        <v>1444</v>
      </c>
      <c r="E51" s="53" t="s">
        <v>431</v>
      </c>
      <c r="F51" s="56">
        <v>2324129615827330</v>
      </c>
      <c r="G51" s="53" t="s">
        <v>432</v>
      </c>
    </row>
    <row r="52" spans="1:7" x14ac:dyDescent="0.25">
      <c r="A52" t="s">
        <v>245</v>
      </c>
      <c r="B52" t="s">
        <v>1393</v>
      </c>
      <c r="C52" t="s">
        <v>987</v>
      </c>
      <c r="D52" t="s">
        <v>1445</v>
      </c>
      <c r="E52" s="53" t="s">
        <v>431</v>
      </c>
      <c r="F52" s="56">
        <v>2324129608436550</v>
      </c>
      <c r="G52" s="53" t="s">
        <v>432</v>
      </c>
    </row>
    <row r="53" spans="1:7" x14ac:dyDescent="0.25">
      <c r="A53" t="s">
        <v>245</v>
      </c>
      <c r="B53" t="s">
        <v>1393</v>
      </c>
      <c r="C53" t="s">
        <v>987</v>
      </c>
      <c r="D53" t="s">
        <v>1446</v>
      </c>
      <c r="E53" s="53" t="s">
        <v>431</v>
      </c>
      <c r="F53" s="56">
        <v>2324129601045770</v>
      </c>
      <c r="G53" s="53" t="s">
        <v>432</v>
      </c>
    </row>
    <row r="54" spans="1:7" x14ac:dyDescent="0.25">
      <c r="A54" t="s">
        <v>245</v>
      </c>
      <c r="B54" t="s">
        <v>1393</v>
      </c>
      <c r="C54" t="s">
        <v>987</v>
      </c>
      <c r="D54" t="s">
        <v>1447</v>
      </c>
      <c r="E54" s="53" t="s">
        <v>431</v>
      </c>
      <c r="F54" s="56">
        <v>2324129593654990</v>
      </c>
      <c r="G54" s="53" t="s">
        <v>432</v>
      </c>
    </row>
    <row r="55" spans="1:7" x14ac:dyDescent="0.25">
      <c r="A55" t="s">
        <v>245</v>
      </c>
      <c r="B55" t="s">
        <v>1393</v>
      </c>
      <c r="C55" t="s">
        <v>987</v>
      </c>
      <c r="D55" t="s">
        <v>1448</v>
      </c>
      <c r="E55" s="53" t="s">
        <v>431</v>
      </c>
      <c r="F55" s="56">
        <v>2324129586264210</v>
      </c>
      <c r="G55" s="53" t="s">
        <v>432</v>
      </c>
    </row>
    <row r="56" spans="1:7" x14ac:dyDescent="0.25">
      <c r="A56" t="s">
        <v>245</v>
      </c>
      <c r="B56" t="s">
        <v>1393</v>
      </c>
      <c r="C56" t="s">
        <v>987</v>
      </c>
      <c r="D56" t="s">
        <v>1394</v>
      </c>
      <c r="E56" s="53" t="s">
        <v>431</v>
      </c>
      <c r="F56" s="56">
        <v>2324129578873430</v>
      </c>
      <c r="G56" s="53" t="s">
        <v>432</v>
      </c>
    </row>
    <row r="57" spans="1:7" x14ac:dyDescent="0.25">
      <c r="A57" t="s">
        <v>245</v>
      </c>
      <c r="B57" t="s">
        <v>1393</v>
      </c>
      <c r="C57" t="s">
        <v>987</v>
      </c>
      <c r="D57" t="s">
        <v>1395</v>
      </c>
      <c r="E57" s="53" t="s">
        <v>431</v>
      </c>
      <c r="F57" s="56">
        <v>2324129571482650</v>
      </c>
      <c r="G57" s="53" t="s">
        <v>432</v>
      </c>
    </row>
    <row r="58" spans="1:7" x14ac:dyDescent="0.25">
      <c r="A58" t="s">
        <v>245</v>
      </c>
      <c r="B58" t="s">
        <v>1393</v>
      </c>
      <c r="C58" t="s">
        <v>987</v>
      </c>
      <c r="D58" t="s">
        <v>1396</v>
      </c>
      <c r="E58" s="53" t="s">
        <v>431</v>
      </c>
      <c r="F58" s="56">
        <v>2324129564091870</v>
      </c>
      <c r="G58" s="53" t="s">
        <v>432</v>
      </c>
    </row>
    <row r="59" spans="1:7" x14ac:dyDescent="0.25">
      <c r="A59" t="s">
        <v>245</v>
      </c>
      <c r="B59" t="s">
        <v>1393</v>
      </c>
      <c r="C59" t="s">
        <v>987</v>
      </c>
      <c r="D59" t="s">
        <v>1397</v>
      </c>
      <c r="E59" s="53" t="s">
        <v>431</v>
      </c>
      <c r="F59" s="56">
        <v>2324129556701090</v>
      </c>
      <c r="G59" s="53" t="s">
        <v>432</v>
      </c>
    </row>
    <row r="60" spans="1:7" x14ac:dyDescent="0.25">
      <c r="A60" t="s">
        <v>245</v>
      </c>
      <c r="B60" t="s">
        <v>1393</v>
      </c>
      <c r="C60" t="s">
        <v>987</v>
      </c>
      <c r="D60" t="s">
        <v>1398</v>
      </c>
      <c r="E60" s="53" t="s">
        <v>431</v>
      </c>
      <c r="F60" s="56">
        <v>2324129549310310</v>
      </c>
      <c r="G60" s="53" t="s">
        <v>432</v>
      </c>
    </row>
    <row r="61" spans="1:7" x14ac:dyDescent="0.25">
      <c r="A61" t="s">
        <v>245</v>
      </c>
      <c r="B61" t="s">
        <v>1393</v>
      </c>
      <c r="C61" t="s">
        <v>987</v>
      </c>
      <c r="D61" t="s">
        <v>1399</v>
      </c>
      <c r="E61" s="53" t="s">
        <v>431</v>
      </c>
      <c r="F61" s="56">
        <v>2324129541919530</v>
      </c>
      <c r="G61" s="53" t="s">
        <v>432</v>
      </c>
    </row>
    <row r="62" spans="1:7" x14ac:dyDescent="0.25">
      <c r="A62" t="s">
        <v>245</v>
      </c>
      <c r="B62" t="s">
        <v>1393</v>
      </c>
      <c r="C62" t="s">
        <v>987</v>
      </c>
      <c r="D62" t="s">
        <v>1400</v>
      </c>
      <c r="E62" s="53" t="s">
        <v>431</v>
      </c>
      <c r="F62" s="56">
        <v>2324129534528750</v>
      </c>
      <c r="G62" s="53" t="s">
        <v>432</v>
      </c>
    </row>
    <row r="63" spans="1:7" x14ac:dyDescent="0.25">
      <c r="A63" t="s">
        <v>245</v>
      </c>
      <c r="B63" t="s">
        <v>1393</v>
      </c>
      <c r="C63" t="s">
        <v>987</v>
      </c>
      <c r="D63" t="s">
        <v>1401</v>
      </c>
      <c r="E63" s="53" t="s">
        <v>431</v>
      </c>
      <c r="F63" s="56">
        <v>2324129527137970</v>
      </c>
      <c r="G63" s="53" t="s">
        <v>432</v>
      </c>
    </row>
    <row r="64" spans="1:7" x14ac:dyDescent="0.25">
      <c r="A64" t="s">
        <v>245</v>
      </c>
      <c r="B64" t="s">
        <v>1393</v>
      </c>
      <c r="C64" t="s">
        <v>987</v>
      </c>
      <c r="D64" t="s">
        <v>1402</v>
      </c>
      <c r="E64" s="53" t="s">
        <v>431</v>
      </c>
      <c r="F64" s="56">
        <v>2324129519747190</v>
      </c>
      <c r="G64" s="53" t="s">
        <v>432</v>
      </c>
    </row>
    <row r="65" spans="1:7" x14ac:dyDescent="0.25">
      <c r="A65" t="s">
        <v>245</v>
      </c>
      <c r="B65" t="s">
        <v>1393</v>
      </c>
      <c r="C65" t="s">
        <v>987</v>
      </c>
      <c r="D65" t="s">
        <v>1403</v>
      </c>
      <c r="E65" s="53" t="s">
        <v>431</v>
      </c>
      <c r="F65" s="56">
        <v>2324129512356410</v>
      </c>
      <c r="G65" s="53" t="s">
        <v>432</v>
      </c>
    </row>
    <row r="66" spans="1:7" x14ac:dyDescent="0.25">
      <c r="A66" t="s">
        <v>245</v>
      </c>
      <c r="B66" t="s">
        <v>1393</v>
      </c>
      <c r="C66" t="s">
        <v>987</v>
      </c>
      <c r="D66" t="s">
        <v>1404</v>
      </c>
      <c r="E66" s="53" t="s">
        <v>431</v>
      </c>
      <c r="F66" s="56">
        <v>2324129504965630</v>
      </c>
      <c r="G66" s="53" t="s">
        <v>432</v>
      </c>
    </row>
    <row r="67" spans="1:7" x14ac:dyDescent="0.25">
      <c r="A67" t="s">
        <v>245</v>
      </c>
      <c r="B67" t="s">
        <v>1393</v>
      </c>
      <c r="C67" t="s">
        <v>987</v>
      </c>
      <c r="D67" t="s">
        <v>1405</v>
      </c>
      <c r="E67" s="53" t="s">
        <v>431</v>
      </c>
      <c r="F67" s="56">
        <v>2324129497574850</v>
      </c>
      <c r="G67" s="53" t="s">
        <v>432</v>
      </c>
    </row>
    <row r="68" spans="1:7" x14ac:dyDescent="0.25">
      <c r="A68" t="s">
        <v>245</v>
      </c>
      <c r="B68" t="s">
        <v>1393</v>
      </c>
      <c r="C68" t="s">
        <v>987</v>
      </c>
      <c r="D68" t="s">
        <v>1406</v>
      </c>
      <c r="E68" s="53" t="s">
        <v>431</v>
      </c>
      <c r="F68" s="56">
        <v>2324129490184070</v>
      </c>
      <c r="G68" s="53" t="s">
        <v>432</v>
      </c>
    </row>
    <row r="69" spans="1:7" x14ac:dyDescent="0.25">
      <c r="A69" t="s">
        <v>245</v>
      </c>
      <c r="B69" t="s">
        <v>1393</v>
      </c>
      <c r="C69" t="s">
        <v>987</v>
      </c>
      <c r="D69" t="s">
        <v>1407</v>
      </c>
      <c r="E69" s="53" t="s">
        <v>431</v>
      </c>
      <c r="F69" s="56">
        <v>2324129482793290</v>
      </c>
      <c r="G69" s="53" t="s">
        <v>432</v>
      </c>
    </row>
    <row r="70" spans="1:7" x14ac:dyDescent="0.25">
      <c r="A70" t="s">
        <v>245</v>
      </c>
      <c r="B70" t="s">
        <v>1393</v>
      </c>
      <c r="C70" t="s">
        <v>987</v>
      </c>
      <c r="D70" t="s">
        <v>1408</v>
      </c>
      <c r="E70" s="53" t="s">
        <v>431</v>
      </c>
      <c r="F70" s="56">
        <v>2324129475402510</v>
      </c>
      <c r="G70" s="53" t="s">
        <v>432</v>
      </c>
    </row>
    <row r="71" spans="1:7" x14ac:dyDescent="0.25">
      <c r="A71" t="s">
        <v>245</v>
      </c>
      <c r="B71" t="s">
        <v>1393</v>
      </c>
      <c r="C71" t="s">
        <v>987</v>
      </c>
      <c r="D71" t="s">
        <v>1409</v>
      </c>
      <c r="E71" s="53" t="s">
        <v>431</v>
      </c>
      <c r="F71" s="56">
        <v>2324129468011730</v>
      </c>
      <c r="G71" s="53" t="s">
        <v>432</v>
      </c>
    </row>
    <row r="72" spans="1:7" x14ac:dyDescent="0.25">
      <c r="A72" t="s">
        <v>245</v>
      </c>
      <c r="B72" t="s">
        <v>1393</v>
      </c>
      <c r="C72" t="s">
        <v>987</v>
      </c>
      <c r="D72" t="s">
        <v>1410</v>
      </c>
      <c r="E72" s="53" t="s">
        <v>431</v>
      </c>
      <c r="F72" s="56">
        <v>2324129460620950</v>
      </c>
      <c r="G72" s="53" t="s">
        <v>432</v>
      </c>
    </row>
    <row r="73" spans="1:7" x14ac:dyDescent="0.25">
      <c r="A73" t="s">
        <v>245</v>
      </c>
      <c r="B73" t="s">
        <v>1393</v>
      </c>
      <c r="C73" t="s">
        <v>987</v>
      </c>
      <c r="D73" t="s">
        <v>1411</v>
      </c>
      <c r="E73" s="53" t="s">
        <v>431</v>
      </c>
      <c r="F73" s="56">
        <v>2324129453230170</v>
      </c>
      <c r="G73" s="53" t="s">
        <v>432</v>
      </c>
    </row>
    <row r="74" spans="1:7" x14ac:dyDescent="0.25">
      <c r="A74" t="s">
        <v>245</v>
      </c>
      <c r="B74" t="s">
        <v>1393</v>
      </c>
      <c r="C74" t="s">
        <v>987</v>
      </c>
      <c r="D74" t="s">
        <v>1412</v>
      </c>
      <c r="E74" s="53" t="s">
        <v>431</v>
      </c>
      <c r="F74" s="56">
        <v>2324129445839390</v>
      </c>
      <c r="G74" s="53" t="s">
        <v>432</v>
      </c>
    </row>
    <row r="75" spans="1:7" x14ac:dyDescent="0.25">
      <c r="A75" t="s">
        <v>245</v>
      </c>
      <c r="B75" t="s">
        <v>1393</v>
      </c>
      <c r="C75" t="s">
        <v>987</v>
      </c>
      <c r="D75" t="s">
        <v>1413</v>
      </c>
      <c r="E75" s="53" t="s">
        <v>431</v>
      </c>
      <c r="F75" s="56">
        <v>2324129438448610</v>
      </c>
      <c r="G75" s="53" t="s">
        <v>432</v>
      </c>
    </row>
    <row r="76" spans="1:7" x14ac:dyDescent="0.25">
      <c r="A76" t="s">
        <v>245</v>
      </c>
      <c r="B76" t="s">
        <v>1393</v>
      </c>
      <c r="C76" t="s">
        <v>987</v>
      </c>
      <c r="D76" t="s">
        <v>1414</v>
      </c>
      <c r="E76" s="53" t="s">
        <v>431</v>
      </c>
      <c r="F76" s="56">
        <v>2324129431057830</v>
      </c>
      <c r="G76" s="53" t="s">
        <v>432</v>
      </c>
    </row>
    <row r="77" spans="1:7" x14ac:dyDescent="0.25">
      <c r="A77" t="s">
        <v>245</v>
      </c>
      <c r="B77" t="s">
        <v>1393</v>
      </c>
      <c r="C77" t="s">
        <v>987</v>
      </c>
      <c r="D77" t="s">
        <v>1415</v>
      </c>
      <c r="E77" s="53" t="s">
        <v>431</v>
      </c>
      <c r="F77" s="56">
        <v>2324129423667050</v>
      </c>
      <c r="G77" s="53" t="s">
        <v>432</v>
      </c>
    </row>
    <row r="78" spans="1:7" x14ac:dyDescent="0.25">
      <c r="A78" t="s">
        <v>245</v>
      </c>
      <c r="B78" t="s">
        <v>1393</v>
      </c>
      <c r="C78" t="s">
        <v>987</v>
      </c>
      <c r="D78" t="s">
        <v>1416</v>
      </c>
      <c r="E78" s="53" t="s">
        <v>431</v>
      </c>
      <c r="F78" s="56">
        <v>4424153516276270</v>
      </c>
      <c r="G78" s="53" t="s">
        <v>432</v>
      </c>
    </row>
    <row r="79" spans="1:7" x14ac:dyDescent="0.25">
      <c r="A79" t="s">
        <v>245</v>
      </c>
      <c r="B79" t="s">
        <v>1393</v>
      </c>
      <c r="C79" t="s">
        <v>987</v>
      </c>
      <c r="D79" t="s">
        <v>1417</v>
      </c>
      <c r="E79" s="53" t="s">
        <v>431</v>
      </c>
      <c r="F79" s="56">
        <v>4424154338885490</v>
      </c>
      <c r="G79" s="53" t="s">
        <v>432</v>
      </c>
    </row>
    <row r="80" spans="1:7" x14ac:dyDescent="0.25">
      <c r="A80" t="s">
        <v>245</v>
      </c>
      <c r="B80" t="s">
        <v>1393</v>
      </c>
      <c r="C80" t="s">
        <v>987</v>
      </c>
      <c r="D80" t="s">
        <v>1418</v>
      </c>
      <c r="E80" s="53" t="s">
        <v>431</v>
      </c>
      <c r="F80" s="56">
        <v>4424155161494710</v>
      </c>
      <c r="G80" s="53" t="s">
        <v>432</v>
      </c>
    </row>
    <row r="81" spans="1:7" x14ac:dyDescent="0.25">
      <c r="A81" t="s">
        <v>245</v>
      </c>
      <c r="B81" t="s">
        <v>1393</v>
      </c>
      <c r="C81" t="s">
        <v>987</v>
      </c>
      <c r="D81" s="68" t="s">
        <v>1419</v>
      </c>
      <c r="E81" s="53" t="s">
        <v>431</v>
      </c>
      <c r="F81" s="56">
        <v>4424155984103930</v>
      </c>
      <c r="G81" s="53" t="s">
        <v>432</v>
      </c>
    </row>
    <row r="82" spans="1:7" x14ac:dyDescent="0.25">
      <c r="A82" t="s">
        <v>245</v>
      </c>
      <c r="B82" t="s">
        <v>1393</v>
      </c>
      <c r="C82" t="s">
        <v>987</v>
      </c>
      <c r="D82" t="s">
        <v>1420</v>
      </c>
      <c r="E82" s="53" t="s">
        <v>431</v>
      </c>
      <c r="F82" s="56">
        <v>4424156806713150</v>
      </c>
      <c r="G82" s="53" t="s">
        <v>432</v>
      </c>
    </row>
    <row r="83" spans="1:7" x14ac:dyDescent="0.25">
      <c r="A83" t="s">
        <v>245</v>
      </c>
      <c r="B83" t="s">
        <v>1393</v>
      </c>
      <c r="C83" t="s">
        <v>987</v>
      </c>
      <c r="D83" t="s">
        <v>1421</v>
      </c>
      <c r="E83" s="53" t="s">
        <v>431</v>
      </c>
      <c r="F83" s="56">
        <v>4424157629322370</v>
      </c>
      <c r="G83" s="53" t="s">
        <v>432</v>
      </c>
    </row>
    <row r="84" spans="1:7" x14ac:dyDescent="0.25">
      <c r="A84" t="s">
        <v>245</v>
      </c>
      <c r="B84" t="s">
        <v>1393</v>
      </c>
      <c r="C84" t="s">
        <v>987</v>
      </c>
      <c r="D84" t="s">
        <v>1422</v>
      </c>
      <c r="E84" s="53" t="s">
        <v>431</v>
      </c>
      <c r="F84" s="56">
        <v>4424158451931590</v>
      </c>
      <c r="G84" s="53" t="s">
        <v>432</v>
      </c>
    </row>
    <row r="85" spans="1:7" x14ac:dyDescent="0.25">
      <c r="A85" t="s">
        <v>245</v>
      </c>
      <c r="B85" t="s">
        <v>1393</v>
      </c>
      <c r="C85" t="s">
        <v>987</v>
      </c>
      <c r="D85" t="s">
        <v>1423</v>
      </c>
      <c r="E85" s="53" t="s">
        <v>431</v>
      </c>
      <c r="F85" s="56">
        <v>4424159274540810</v>
      </c>
      <c r="G85" s="53" t="s">
        <v>432</v>
      </c>
    </row>
    <row r="86" spans="1:7" x14ac:dyDescent="0.25">
      <c r="A86" t="s">
        <v>245</v>
      </c>
      <c r="B86" t="s">
        <v>1393</v>
      </c>
      <c r="C86" t="s">
        <v>987</v>
      </c>
      <c r="D86" t="s">
        <v>1424</v>
      </c>
      <c r="E86" s="53" t="s">
        <v>431</v>
      </c>
      <c r="F86" s="56">
        <v>4424160097150030</v>
      </c>
      <c r="G86" s="53" t="s">
        <v>432</v>
      </c>
    </row>
    <row r="87" spans="1:7" x14ac:dyDescent="0.25">
      <c r="A87" t="s">
        <v>245</v>
      </c>
      <c r="B87" t="s">
        <v>1393</v>
      </c>
      <c r="C87" t="s">
        <v>987</v>
      </c>
      <c r="D87" t="s">
        <v>1425</v>
      </c>
      <c r="E87" s="53" t="s">
        <v>431</v>
      </c>
      <c r="F87" s="56">
        <v>4424160919759250</v>
      </c>
      <c r="G87" s="53" t="s">
        <v>432</v>
      </c>
    </row>
    <row r="88" spans="1:7" x14ac:dyDescent="0.25">
      <c r="A88" t="s">
        <v>245</v>
      </c>
      <c r="B88" t="s">
        <v>1393</v>
      </c>
      <c r="C88" t="s">
        <v>987</v>
      </c>
      <c r="D88" t="s">
        <v>1426</v>
      </c>
      <c r="E88" s="53" t="s">
        <v>431</v>
      </c>
      <c r="F88" s="56">
        <v>4424161742368470</v>
      </c>
      <c r="G88" s="53" t="s">
        <v>432</v>
      </c>
    </row>
    <row r="89" spans="1:7" x14ac:dyDescent="0.25">
      <c r="A89" t="s">
        <v>245</v>
      </c>
      <c r="B89" t="s">
        <v>1393</v>
      </c>
      <c r="C89" t="s">
        <v>987</v>
      </c>
      <c r="D89" t="s">
        <v>1427</v>
      </c>
      <c r="E89" s="53" t="s">
        <v>431</v>
      </c>
      <c r="F89" s="56">
        <v>4424162564977690</v>
      </c>
      <c r="G89" s="53" t="s">
        <v>432</v>
      </c>
    </row>
    <row r="90" spans="1:7" x14ac:dyDescent="0.25">
      <c r="A90" t="s">
        <v>245</v>
      </c>
      <c r="B90" t="s">
        <v>1393</v>
      </c>
      <c r="C90" t="s">
        <v>987</v>
      </c>
      <c r="D90" t="s">
        <v>1428</v>
      </c>
      <c r="E90" s="53" t="s">
        <v>431</v>
      </c>
      <c r="F90" s="56">
        <v>4424163387586910</v>
      </c>
      <c r="G90" s="53" t="s">
        <v>432</v>
      </c>
    </row>
    <row r="91" spans="1:7" x14ac:dyDescent="0.25">
      <c r="A91" t="s">
        <v>245</v>
      </c>
      <c r="B91" t="s">
        <v>1393</v>
      </c>
      <c r="C91" t="s">
        <v>987</v>
      </c>
      <c r="D91" t="s">
        <v>1429</v>
      </c>
      <c r="E91" s="53" t="s">
        <v>431</v>
      </c>
      <c r="F91" s="56">
        <v>4424164210196130</v>
      </c>
      <c r="G91" s="53" t="s">
        <v>432</v>
      </c>
    </row>
    <row r="92" spans="1:7" x14ac:dyDescent="0.25">
      <c r="A92" t="s">
        <v>245</v>
      </c>
      <c r="B92" t="s">
        <v>1393</v>
      </c>
      <c r="C92" t="s">
        <v>987</v>
      </c>
      <c r="D92" t="s">
        <v>1430</v>
      </c>
      <c r="E92" s="53" t="s">
        <v>431</v>
      </c>
      <c r="F92" s="56">
        <v>4424165032805350</v>
      </c>
      <c r="G92" s="53" t="s">
        <v>432</v>
      </c>
    </row>
    <row r="93" spans="1:7" x14ac:dyDescent="0.25">
      <c r="A93" t="s">
        <v>245</v>
      </c>
      <c r="B93" t="s">
        <v>1393</v>
      </c>
      <c r="C93" t="s">
        <v>987</v>
      </c>
      <c r="D93" t="s">
        <v>1431</v>
      </c>
      <c r="E93" s="53" t="s">
        <v>431</v>
      </c>
      <c r="F93" s="56">
        <v>4424165855414570</v>
      </c>
      <c r="G93" s="53" t="s">
        <v>432</v>
      </c>
    </row>
    <row r="94" spans="1:7" x14ac:dyDescent="0.25">
      <c r="A94" t="s">
        <v>245</v>
      </c>
      <c r="B94" t="s">
        <v>1393</v>
      </c>
      <c r="C94" t="s">
        <v>987</v>
      </c>
      <c r="D94" t="s">
        <v>1432</v>
      </c>
      <c r="E94" s="53" t="s">
        <v>431</v>
      </c>
      <c r="F94" s="56">
        <v>4424166678023790</v>
      </c>
      <c r="G94" s="53" t="s">
        <v>432</v>
      </c>
    </row>
    <row r="95" spans="1:7" x14ac:dyDescent="0.25">
      <c r="A95" t="s">
        <v>245</v>
      </c>
      <c r="B95" t="s">
        <v>1393</v>
      </c>
      <c r="C95" t="s">
        <v>987</v>
      </c>
      <c r="D95" t="s">
        <v>1433</v>
      </c>
      <c r="E95" s="53" t="s">
        <v>431</v>
      </c>
      <c r="F95" s="56">
        <v>4424167500633010</v>
      </c>
      <c r="G95" s="53" t="s">
        <v>432</v>
      </c>
    </row>
    <row r="96" spans="1:7" x14ac:dyDescent="0.25">
      <c r="A96" t="s">
        <v>245</v>
      </c>
      <c r="B96" t="s">
        <v>1393</v>
      </c>
      <c r="C96" t="s">
        <v>987</v>
      </c>
      <c r="D96" t="s">
        <v>1434</v>
      </c>
      <c r="E96" s="53" t="s">
        <v>431</v>
      </c>
      <c r="F96" s="56">
        <v>4424168323242230</v>
      </c>
      <c r="G96" s="53" t="s">
        <v>432</v>
      </c>
    </row>
    <row r="97" spans="1:7" x14ac:dyDescent="0.25">
      <c r="A97" t="s">
        <v>245</v>
      </c>
      <c r="B97" t="s">
        <v>1393</v>
      </c>
      <c r="C97" t="s">
        <v>987</v>
      </c>
      <c r="D97" t="s">
        <v>1435</v>
      </c>
      <c r="E97" s="53" t="s">
        <v>431</v>
      </c>
      <c r="F97" s="56">
        <v>4424169145851450</v>
      </c>
      <c r="G97" s="53" t="s">
        <v>432</v>
      </c>
    </row>
    <row r="98" spans="1:7" x14ac:dyDescent="0.25">
      <c r="A98" t="s">
        <v>245</v>
      </c>
      <c r="B98" t="s">
        <v>1393</v>
      </c>
      <c r="C98" t="s">
        <v>987</v>
      </c>
      <c r="D98" t="s">
        <v>1436</v>
      </c>
      <c r="E98" s="53" t="s">
        <v>431</v>
      </c>
      <c r="F98" s="56">
        <v>4424169968460670</v>
      </c>
      <c r="G98" s="53" t="s">
        <v>432</v>
      </c>
    </row>
    <row r="99" spans="1:7" x14ac:dyDescent="0.25">
      <c r="A99" t="s">
        <v>245</v>
      </c>
      <c r="B99" t="s">
        <v>1393</v>
      </c>
      <c r="C99" t="s">
        <v>987</v>
      </c>
      <c r="D99" t="s">
        <v>1437</v>
      </c>
      <c r="E99" s="53" t="s">
        <v>431</v>
      </c>
      <c r="F99" s="56">
        <v>4424170791069890</v>
      </c>
      <c r="G99" s="53" t="s">
        <v>432</v>
      </c>
    </row>
    <row r="100" spans="1:7" x14ac:dyDescent="0.25">
      <c r="A100" t="s">
        <v>245</v>
      </c>
      <c r="B100" t="s">
        <v>1393</v>
      </c>
      <c r="C100" t="s">
        <v>987</v>
      </c>
      <c r="D100" t="s">
        <v>1438</v>
      </c>
      <c r="E100" s="53" t="s">
        <v>431</v>
      </c>
      <c r="F100" s="56">
        <v>4424171613679110</v>
      </c>
      <c r="G100" s="53" t="s">
        <v>432</v>
      </c>
    </row>
    <row r="101" spans="1:7" x14ac:dyDescent="0.25">
      <c r="A101" t="s">
        <v>245</v>
      </c>
      <c r="B101" t="s">
        <v>1393</v>
      </c>
      <c r="C101" t="s">
        <v>987</v>
      </c>
      <c r="D101" t="s">
        <v>1439</v>
      </c>
      <c r="E101" s="53" t="s">
        <v>431</v>
      </c>
      <c r="F101" s="56">
        <v>4424172436288330</v>
      </c>
      <c r="G101" s="53" t="s">
        <v>432</v>
      </c>
    </row>
    <row r="102" spans="1:7" x14ac:dyDescent="0.25">
      <c r="A102" t="s">
        <v>245</v>
      </c>
      <c r="B102" t="s">
        <v>1393</v>
      </c>
      <c r="C102" t="s">
        <v>987</v>
      </c>
      <c r="D102" t="s">
        <v>1440</v>
      </c>
      <c r="E102" s="53" t="s">
        <v>431</v>
      </c>
      <c r="F102" s="56">
        <v>4424173258897550</v>
      </c>
      <c r="G102" s="53" t="s">
        <v>432</v>
      </c>
    </row>
    <row r="103" spans="1:7" x14ac:dyDescent="0.25">
      <c r="A103" t="s">
        <v>245</v>
      </c>
      <c r="B103" t="s">
        <v>1393</v>
      </c>
      <c r="C103" t="s">
        <v>987</v>
      </c>
      <c r="D103" t="s">
        <v>1441</v>
      </c>
      <c r="E103" s="53" t="s">
        <v>431</v>
      </c>
      <c r="F103" s="56">
        <v>4424174081506770</v>
      </c>
      <c r="G103" s="53" t="s">
        <v>432</v>
      </c>
    </row>
    <row r="104" spans="1:7" x14ac:dyDescent="0.25">
      <c r="A104" t="s">
        <v>245</v>
      </c>
      <c r="B104" t="s">
        <v>1393</v>
      </c>
      <c r="C104" t="s">
        <v>987</v>
      </c>
      <c r="D104" t="s">
        <v>1442</v>
      </c>
      <c r="E104" s="53" t="s">
        <v>431</v>
      </c>
      <c r="F104" s="56">
        <v>4424174904115990</v>
      </c>
      <c r="G104" s="53" t="s">
        <v>432</v>
      </c>
    </row>
    <row r="105" spans="1:7" x14ac:dyDescent="0.25">
      <c r="A105" t="s">
        <v>245</v>
      </c>
      <c r="B105" t="s">
        <v>1393</v>
      </c>
      <c r="C105" t="s">
        <v>987</v>
      </c>
      <c r="D105" t="s">
        <v>1443</v>
      </c>
      <c r="E105" s="53" t="s">
        <v>431</v>
      </c>
      <c r="F105" s="56">
        <v>4424175726725210</v>
      </c>
      <c r="G105" s="53" t="s">
        <v>432</v>
      </c>
    </row>
    <row r="106" spans="1:7" x14ac:dyDescent="0.25">
      <c r="A106" t="s">
        <v>245</v>
      </c>
      <c r="B106" t="s">
        <v>1393</v>
      </c>
      <c r="C106" t="s">
        <v>987</v>
      </c>
      <c r="D106" t="s">
        <v>1444</v>
      </c>
      <c r="E106" s="53" t="s">
        <v>431</v>
      </c>
      <c r="F106" s="56">
        <v>4424176549334430</v>
      </c>
      <c r="G106" s="53" t="s">
        <v>432</v>
      </c>
    </row>
    <row r="107" spans="1:7" x14ac:dyDescent="0.25">
      <c r="A107" t="s">
        <v>245</v>
      </c>
      <c r="B107" t="s">
        <v>1393</v>
      </c>
      <c r="C107" t="s">
        <v>987</v>
      </c>
      <c r="D107" t="s">
        <v>1445</v>
      </c>
      <c r="E107" s="53" t="s">
        <v>431</v>
      </c>
      <c r="F107" s="56">
        <v>4424177371943650</v>
      </c>
      <c r="G107" s="53" t="s">
        <v>432</v>
      </c>
    </row>
    <row r="108" spans="1:7" x14ac:dyDescent="0.25">
      <c r="A108" t="s">
        <v>245</v>
      </c>
      <c r="B108" t="s">
        <v>1393</v>
      </c>
      <c r="C108" t="s">
        <v>987</v>
      </c>
      <c r="D108" t="s">
        <v>1446</v>
      </c>
      <c r="E108" s="53" t="s">
        <v>431</v>
      </c>
      <c r="F108" s="56">
        <v>4424178194552870</v>
      </c>
      <c r="G108" s="53" t="s">
        <v>432</v>
      </c>
    </row>
    <row r="109" spans="1:7" x14ac:dyDescent="0.25">
      <c r="A109" t="s">
        <v>245</v>
      </c>
      <c r="B109" t="s">
        <v>1393</v>
      </c>
      <c r="C109" t="s">
        <v>987</v>
      </c>
      <c r="D109" t="s">
        <v>1447</v>
      </c>
      <c r="E109" s="53" t="s">
        <v>431</v>
      </c>
      <c r="F109" s="56">
        <v>4424179017162090</v>
      </c>
      <c r="G109" s="53" t="s">
        <v>432</v>
      </c>
    </row>
    <row r="110" spans="1:7" x14ac:dyDescent="0.25">
      <c r="A110" t="s">
        <v>245</v>
      </c>
      <c r="B110" t="s">
        <v>1393</v>
      </c>
      <c r="C110" t="s">
        <v>987</v>
      </c>
      <c r="D110" t="s">
        <v>1448</v>
      </c>
      <c r="E110" s="53" t="s">
        <v>431</v>
      </c>
      <c r="F110" s="56">
        <v>4424179839771310</v>
      </c>
      <c r="G110" s="53" t="s">
        <v>432</v>
      </c>
    </row>
    <row r="111" spans="1:7" x14ac:dyDescent="0.25">
      <c r="A111" t="s">
        <v>245</v>
      </c>
      <c r="B111" t="s">
        <v>1393</v>
      </c>
      <c r="C111" t="s">
        <v>987</v>
      </c>
      <c r="D111" t="s">
        <v>1394</v>
      </c>
      <c r="E111" s="53" t="s">
        <v>431</v>
      </c>
      <c r="F111" s="56">
        <v>4424180662380530</v>
      </c>
      <c r="G111" s="53" t="s">
        <v>432</v>
      </c>
    </row>
    <row r="112" spans="1:7" x14ac:dyDescent="0.25">
      <c r="A112" t="s">
        <v>245</v>
      </c>
      <c r="B112" t="s">
        <v>1393</v>
      </c>
      <c r="C112" t="s">
        <v>987</v>
      </c>
      <c r="D112" t="s">
        <v>1395</v>
      </c>
      <c r="E112" s="53" t="s">
        <v>431</v>
      </c>
      <c r="F112" s="56">
        <v>4424181484989750</v>
      </c>
      <c r="G112" s="53" t="s">
        <v>432</v>
      </c>
    </row>
    <row r="113" spans="1:7" x14ac:dyDescent="0.25">
      <c r="A113" t="s">
        <v>245</v>
      </c>
      <c r="B113" t="s">
        <v>1393</v>
      </c>
      <c r="C113" t="s">
        <v>987</v>
      </c>
      <c r="D113" t="s">
        <v>1396</v>
      </c>
      <c r="E113" s="53" t="s">
        <v>431</v>
      </c>
      <c r="F113" s="56">
        <v>4424182307598970</v>
      </c>
      <c r="G113" s="53" t="s">
        <v>432</v>
      </c>
    </row>
    <row r="114" spans="1:7" x14ac:dyDescent="0.25">
      <c r="A114" t="s">
        <v>245</v>
      </c>
      <c r="B114" t="s">
        <v>1393</v>
      </c>
      <c r="C114" t="s">
        <v>987</v>
      </c>
      <c r="D114" t="s">
        <v>1397</v>
      </c>
      <c r="E114" s="53" t="s">
        <v>431</v>
      </c>
      <c r="F114" s="56">
        <v>4424183130208190</v>
      </c>
      <c r="G114" s="53" t="s">
        <v>432</v>
      </c>
    </row>
    <row r="115" spans="1:7" x14ac:dyDescent="0.25">
      <c r="A115" t="s">
        <v>245</v>
      </c>
      <c r="B115" t="s">
        <v>1393</v>
      </c>
      <c r="C115" t="s">
        <v>987</v>
      </c>
      <c r="D115" t="s">
        <v>1398</v>
      </c>
      <c r="E115" s="53" t="s">
        <v>431</v>
      </c>
      <c r="F115" s="56">
        <v>4424183952817410</v>
      </c>
      <c r="G115" s="53" t="s">
        <v>432</v>
      </c>
    </row>
    <row r="116" spans="1:7" x14ac:dyDescent="0.25">
      <c r="A116" t="s">
        <v>245</v>
      </c>
      <c r="B116" t="s">
        <v>1393</v>
      </c>
      <c r="C116" t="s">
        <v>987</v>
      </c>
      <c r="D116" t="s">
        <v>1399</v>
      </c>
      <c r="E116" s="53" t="s">
        <v>431</v>
      </c>
      <c r="F116" s="56">
        <v>4424184775426630</v>
      </c>
      <c r="G116" s="53" t="s">
        <v>432</v>
      </c>
    </row>
    <row r="117" spans="1:7" x14ac:dyDescent="0.25">
      <c r="A117" t="s">
        <v>245</v>
      </c>
      <c r="B117" t="s">
        <v>1393</v>
      </c>
      <c r="C117" t="s">
        <v>987</v>
      </c>
      <c r="D117" t="s">
        <v>1400</v>
      </c>
      <c r="E117" s="53" t="s">
        <v>431</v>
      </c>
      <c r="F117" s="56">
        <v>4424185598035850</v>
      </c>
      <c r="G117" s="53" t="s">
        <v>432</v>
      </c>
    </row>
    <row r="118" spans="1:7" x14ac:dyDescent="0.25">
      <c r="A118" t="s">
        <v>245</v>
      </c>
      <c r="B118" t="s">
        <v>1393</v>
      </c>
      <c r="C118" t="s">
        <v>987</v>
      </c>
      <c r="D118" t="s">
        <v>1401</v>
      </c>
      <c r="E118" s="53" t="s">
        <v>431</v>
      </c>
      <c r="F118" s="56">
        <v>4424186420645070</v>
      </c>
      <c r="G118" s="53" t="s">
        <v>432</v>
      </c>
    </row>
    <row r="119" spans="1:7" x14ac:dyDescent="0.25">
      <c r="A119" t="s">
        <v>245</v>
      </c>
      <c r="B119" t="s">
        <v>1393</v>
      </c>
      <c r="C119" t="s">
        <v>987</v>
      </c>
      <c r="D119" t="s">
        <v>1402</v>
      </c>
      <c r="E119" s="53" t="s">
        <v>431</v>
      </c>
      <c r="F119" s="56">
        <v>4424187243254290</v>
      </c>
      <c r="G119" s="53" t="s">
        <v>432</v>
      </c>
    </row>
    <row r="120" spans="1:7" x14ac:dyDescent="0.25">
      <c r="A120" t="s">
        <v>245</v>
      </c>
      <c r="B120" t="s">
        <v>1393</v>
      </c>
      <c r="C120" t="s">
        <v>987</v>
      </c>
      <c r="D120" t="s">
        <v>1403</v>
      </c>
      <c r="E120" s="53" t="s">
        <v>431</v>
      </c>
      <c r="F120" s="56">
        <v>4424188065863510</v>
      </c>
      <c r="G120" s="53" t="s">
        <v>432</v>
      </c>
    </row>
    <row r="121" spans="1:7" x14ac:dyDescent="0.25">
      <c r="A121" t="s">
        <v>245</v>
      </c>
      <c r="B121" t="s">
        <v>1393</v>
      </c>
      <c r="C121" t="s">
        <v>987</v>
      </c>
      <c r="D121" t="s">
        <v>1404</v>
      </c>
      <c r="E121" s="53" t="s">
        <v>431</v>
      </c>
      <c r="F121" s="56">
        <v>4424188888472730</v>
      </c>
      <c r="G121" s="53" t="s">
        <v>432</v>
      </c>
    </row>
    <row r="122" spans="1:7" x14ac:dyDescent="0.25">
      <c r="A122" t="s">
        <v>245</v>
      </c>
      <c r="B122" t="s">
        <v>1393</v>
      </c>
      <c r="C122" t="s">
        <v>987</v>
      </c>
      <c r="D122" t="s">
        <v>1405</v>
      </c>
      <c r="E122" s="53" t="s">
        <v>431</v>
      </c>
      <c r="F122" s="56">
        <v>4424189711081950</v>
      </c>
      <c r="G122" s="53" t="s">
        <v>432</v>
      </c>
    </row>
    <row r="123" spans="1:7" x14ac:dyDescent="0.25">
      <c r="A123" t="s">
        <v>245</v>
      </c>
      <c r="B123" t="s">
        <v>1393</v>
      </c>
      <c r="C123" t="s">
        <v>987</v>
      </c>
      <c r="D123" t="s">
        <v>1406</v>
      </c>
      <c r="E123" s="53" t="s">
        <v>431</v>
      </c>
      <c r="F123" s="56">
        <v>4424190533691170</v>
      </c>
      <c r="G123" s="53" t="s">
        <v>432</v>
      </c>
    </row>
    <row r="124" spans="1:7" x14ac:dyDescent="0.25">
      <c r="A124" t="s">
        <v>245</v>
      </c>
      <c r="B124" t="s">
        <v>1393</v>
      </c>
      <c r="C124" t="s">
        <v>987</v>
      </c>
      <c r="D124" t="s">
        <v>1407</v>
      </c>
      <c r="E124" s="53" t="s">
        <v>431</v>
      </c>
      <c r="F124" s="56">
        <v>4424191356300390</v>
      </c>
      <c r="G124" s="53" t="s">
        <v>432</v>
      </c>
    </row>
    <row r="125" spans="1:7" x14ac:dyDescent="0.25">
      <c r="A125" t="s">
        <v>245</v>
      </c>
      <c r="B125" t="s">
        <v>1393</v>
      </c>
      <c r="C125" t="s">
        <v>987</v>
      </c>
      <c r="D125" t="s">
        <v>1408</v>
      </c>
      <c r="E125" s="53" t="s">
        <v>431</v>
      </c>
      <c r="F125" s="56">
        <v>4424192178909610</v>
      </c>
      <c r="G125" s="53" t="s">
        <v>432</v>
      </c>
    </row>
    <row r="126" spans="1:7" x14ac:dyDescent="0.25">
      <c r="A126" t="s">
        <v>245</v>
      </c>
      <c r="B126" t="s">
        <v>1393</v>
      </c>
      <c r="C126" t="s">
        <v>987</v>
      </c>
      <c r="D126" t="s">
        <v>1409</v>
      </c>
      <c r="E126" s="53" t="s">
        <v>431</v>
      </c>
      <c r="F126" s="56">
        <v>4424193001518830</v>
      </c>
      <c r="G126" s="53" t="s">
        <v>432</v>
      </c>
    </row>
    <row r="127" spans="1:7" x14ac:dyDescent="0.25">
      <c r="A127" t="s">
        <v>245</v>
      </c>
      <c r="B127" t="s">
        <v>1393</v>
      </c>
      <c r="C127" t="s">
        <v>987</v>
      </c>
      <c r="D127" t="s">
        <v>1410</v>
      </c>
      <c r="E127" s="53" t="s">
        <v>431</v>
      </c>
      <c r="F127" s="56">
        <v>4424193824128050</v>
      </c>
      <c r="G127" s="53" t="s">
        <v>432</v>
      </c>
    </row>
    <row r="128" spans="1:7" x14ac:dyDescent="0.25">
      <c r="A128" t="s">
        <v>245</v>
      </c>
      <c r="B128" t="s">
        <v>1393</v>
      </c>
      <c r="C128" t="s">
        <v>987</v>
      </c>
      <c r="D128" t="s">
        <v>1411</v>
      </c>
      <c r="E128" s="53" t="s">
        <v>431</v>
      </c>
      <c r="F128" s="56">
        <v>4424194646737270</v>
      </c>
      <c r="G128" s="53" t="s">
        <v>432</v>
      </c>
    </row>
    <row r="129" spans="1:7" x14ac:dyDescent="0.25">
      <c r="A129" t="s">
        <v>245</v>
      </c>
      <c r="B129" t="s">
        <v>1393</v>
      </c>
      <c r="C129" t="s">
        <v>987</v>
      </c>
      <c r="D129" t="s">
        <v>1412</v>
      </c>
      <c r="E129" s="53" t="s">
        <v>431</v>
      </c>
      <c r="F129" s="56">
        <v>4424195469346490</v>
      </c>
      <c r="G129" s="53" t="s">
        <v>432</v>
      </c>
    </row>
    <row r="130" spans="1:7" x14ac:dyDescent="0.25">
      <c r="A130" t="s">
        <v>245</v>
      </c>
      <c r="B130" t="s">
        <v>1393</v>
      </c>
      <c r="C130" t="s">
        <v>987</v>
      </c>
      <c r="D130" t="s">
        <v>1413</v>
      </c>
      <c r="E130" s="53" t="s">
        <v>431</v>
      </c>
      <c r="F130" s="56">
        <v>4424196291955710</v>
      </c>
      <c r="G130" s="53" t="s">
        <v>432</v>
      </c>
    </row>
    <row r="131" spans="1:7" x14ac:dyDescent="0.25">
      <c r="A131" t="s">
        <v>245</v>
      </c>
      <c r="B131" t="s">
        <v>1393</v>
      </c>
      <c r="C131" t="s">
        <v>987</v>
      </c>
      <c r="D131" t="s">
        <v>1414</v>
      </c>
      <c r="E131" s="53" t="s">
        <v>431</v>
      </c>
      <c r="F131" s="56">
        <v>4424197114564930</v>
      </c>
      <c r="G131" s="53" t="s">
        <v>432</v>
      </c>
    </row>
    <row r="132" spans="1:7" x14ac:dyDescent="0.25">
      <c r="A132" t="s">
        <v>245</v>
      </c>
      <c r="B132" t="s">
        <v>1393</v>
      </c>
      <c r="C132" t="s">
        <v>987</v>
      </c>
      <c r="D132" t="s">
        <v>1415</v>
      </c>
      <c r="E132" s="53" t="s">
        <v>431</v>
      </c>
      <c r="F132" s="56">
        <v>4424197937174150</v>
      </c>
      <c r="G132" s="53" t="s">
        <v>432</v>
      </c>
    </row>
    <row r="133" spans="1:7" x14ac:dyDescent="0.25">
      <c r="A133" t="s">
        <v>245</v>
      </c>
      <c r="B133" t="s">
        <v>1393</v>
      </c>
      <c r="C133" t="s">
        <v>987</v>
      </c>
      <c r="D133" t="s">
        <v>1416</v>
      </c>
      <c r="E133" s="53" t="s">
        <v>431</v>
      </c>
      <c r="F133" s="56">
        <v>4424198759783370</v>
      </c>
      <c r="G133" s="53" t="s">
        <v>432</v>
      </c>
    </row>
    <row r="134" spans="1:7" x14ac:dyDescent="0.25">
      <c r="A134" t="s">
        <v>245</v>
      </c>
      <c r="B134" t="s">
        <v>1393</v>
      </c>
      <c r="C134" t="s">
        <v>987</v>
      </c>
      <c r="D134" t="s">
        <v>1417</v>
      </c>
      <c r="E134" s="53" t="s">
        <v>431</v>
      </c>
      <c r="F134" s="56">
        <v>4424199582392590</v>
      </c>
      <c r="G134" s="53" t="s">
        <v>432</v>
      </c>
    </row>
    <row r="135" spans="1:7" x14ac:dyDescent="0.25">
      <c r="A135" t="s">
        <v>245</v>
      </c>
      <c r="B135" t="s">
        <v>1393</v>
      </c>
      <c r="C135" t="s">
        <v>987</v>
      </c>
      <c r="D135" t="s">
        <v>1418</v>
      </c>
      <c r="E135" s="53" t="s">
        <v>431</v>
      </c>
      <c r="F135" s="56">
        <v>4424200405001810</v>
      </c>
      <c r="G135" s="53" t="s">
        <v>432</v>
      </c>
    </row>
    <row r="136" spans="1:7" x14ac:dyDescent="0.25">
      <c r="A136" t="s">
        <v>245</v>
      </c>
      <c r="B136" t="s">
        <v>1393</v>
      </c>
      <c r="C136" t="s">
        <v>987</v>
      </c>
      <c r="D136" s="68" t="s">
        <v>1419</v>
      </c>
      <c r="E136" s="53" t="s">
        <v>431</v>
      </c>
      <c r="F136" s="56">
        <v>4424201227611030</v>
      </c>
      <c r="G136" s="53" t="s">
        <v>432</v>
      </c>
    </row>
    <row r="137" spans="1:7" x14ac:dyDescent="0.25">
      <c r="A137" t="s">
        <v>245</v>
      </c>
      <c r="B137" t="s">
        <v>1393</v>
      </c>
      <c r="C137" t="s">
        <v>987</v>
      </c>
      <c r="D137" t="s">
        <v>1420</v>
      </c>
      <c r="E137" s="53" t="s">
        <v>431</v>
      </c>
      <c r="F137" s="56">
        <v>4424202050220250</v>
      </c>
      <c r="G137" s="53" t="s">
        <v>432</v>
      </c>
    </row>
    <row r="138" spans="1:7" x14ac:dyDescent="0.25">
      <c r="A138" t="s">
        <v>245</v>
      </c>
      <c r="B138" t="s">
        <v>1393</v>
      </c>
      <c r="C138" t="s">
        <v>987</v>
      </c>
      <c r="D138" t="s">
        <v>1421</v>
      </c>
      <c r="E138" s="53" t="s">
        <v>431</v>
      </c>
      <c r="F138" s="56">
        <v>4424202872829470</v>
      </c>
      <c r="G138" s="53" t="s">
        <v>432</v>
      </c>
    </row>
    <row r="139" spans="1:7" x14ac:dyDescent="0.25">
      <c r="A139" t="s">
        <v>245</v>
      </c>
      <c r="B139" t="s">
        <v>1393</v>
      </c>
      <c r="C139" t="s">
        <v>987</v>
      </c>
      <c r="D139" t="s">
        <v>1422</v>
      </c>
      <c r="E139" s="53" t="s">
        <v>431</v>
      </c>
      <c r="F139" s="56">
        <v>4424203695438690</v>
      </c>
      <c r="G139" s="53" t="s">
        <v>432</v>
      </c>
    </row>
    <row r="140" spans="1:7" x14ac:dyDescent="0.25">
      <c r="A140" t="s">
        <v>245</v>
      </c>
      <c r="B140" t="s">
        <v>1393</v>
      </c>
      <c r="C140" t="s">
        <v>987</v>
      </c>
      <c r="D140" t="s">
        <v>1423</v>
      </c>
      <c r="E140" s="53" t="s">
        <v>431</v>
      </c>
      <c r="F140" s="56">
        <v>4424204518047910</v>
      </c>
      <c r="G140" s="53" t="s">
        <v>432</v>
      </c>
    </row>
    <row r="141" spans="1:7" x14ac:dyDescent="0.25">
      <c r="A141" t="s">
        <v>245</v>
      </c>
      <c r="B141" t="s">
        <v>1393</v>
      </c>
      <c r="C141" t="s">
        <v>987</v>
      </c>
      <c r="D141" t="s">
        <v>1424</v>
      </c>
      <c r="E141" s="53" t="s">
        <v>431</v>
      </c>
      <c r="F141" s="56">
        <v>4424205340657130</v>
      </c>
      <c r="G141" s="53" t="s">
        <v>432</v>
      </c>
    </row>
    <row r="142" spans="1:7" x14ac:dyDescent="0.25">
      <c r="A142" t="s">
        <v>245</v>
      </c>
      <c r="B142" t="s">
        <v>1393</v>
      </c>
      <c r="C142" t="s">
        <v>987</v>
      </c>
      <c r="D142" t="s">
        <v>1425</v>
      </c>
      <c r="E142" s="53" t="s">
        <v>431</v>
      </c>
      <c r="F142" s="56">
        <v>4424206163266350</v>
      </c>
      <c r="G142" s="53" t="s">
        <v>432</v>
      </c>
    </row>
    <row r="143" spans="1:7" x14ac:dyDescent="0.25">
      <c r="A143" t="s">
        <v>245</v>
      </c>
      <c r="B143" t="s">
        <v>1393</v>
      </c>
      <c r="C143" t="s">
        <v>987</v>
      </c>
      <c r="D143" t="s">
        <v>1426</v>
      </c>
      <c r="E143" s="53" t="s">
        <v>431</v>
      </c>
      <c r="F143" s="56">
        <v>4424206985875570</v>
      </c>
      <c r="G143" s="53" t="s">
        <v>432</v>
      </c>
    </row>
    <row r="144" spans="1:7" x14ac:dyDescent="0.25">
      <c r="A144" t="s">
        <v>245</v>
      </c>
      <c r="B144" t="s">
        <v>1393</v>
      </c>
      <c r="C144" t="s">
        <v>987</v>
      </c>
      <c r="D144" t="s">
        <v>1427</v>
      </c>
      <c r="E144" s="53" t="s">
        <v>431</v>
      </c>
      <c r="F144" s="56">
        <v>4424207808484790</v>
      </c>
      <c r="G144" s="53" t="s">
        <v>432</v>
      </c>
    </row>
    <row r="145" spans="1:7" x14ac:dyDescent="0.25">
      <c r="A145" t="s">
        <v>245</v>
      </c>
      <c r="B145" t="s">
        <v>1393</v>
      </c>
      <c r="C145" t="s">
        <v>987</v>
      </c>
      <c r="D145" t="s">
        <v>1428</v>
      </c>
      <c r="E145" s="53" t="s">
        <v>431</v>
      </c>
      <c r="F145" s="56">
        <v>4424208631094010</v>
      </c>
      <c r="G145" s="53" t="s">
        <v>432</v>
      </c>
    </row>
    <row r="146" spans="1:7" x14ac:dyDescent="0.25">
      <c r="A146" t="s">
        <v>245</v>
      </c>
      <c r="B146" t="s">
        <v>1393</v>
      </c>
      <c r="C146" t="s">
        <v>987</v>
      </c>
      <c r="D146" t="s">
        <v>1429</v>
      </c>
      <c r="E146" s="53" t="s">
        <v>431</v>
      </c>
      <c r="F146" s="56">
        <v>4424209453703230</v>
      </c>
      <c r="G146" s="53" t="s">
        <v>432</v>
      </c>
    </row>
    <row r="147" spans="1:7" x14ac:dyDescent="0.25">
      <c r="A147" t="s">
        <v>245</v>
      </c>
      <c r="B147" t="s">
        <v>1393</v>
      </c>
      <c r="C147" t="s">
        <v>987</v>
      </c>
      <c r="D147" t="s">
        <v>1430</v>
      </c>
      <c r="E147" s="53" t="s">
        <v>431</v>
      </c>
      <c r="F147" s="56">
        <v>4424210276312450</v>
      </c>
      <c r="G147" s="53" t="s">
        <v>432</v>
      </c>
    </row>
    <row r="148" spans="1:7" x14ac:dyDescent="0.25">
      <c r="A148" t="s">
        <v>245</v>
      </c>
      <c r="B148" t="s">
        <v>1393</v>
      </c>
      <c r="C148" t="s">
        <v>987</v>
      </c>
      <c r="D148" t="s">
        <v>1431</v>
      </c>
      <c r="E148" s="53" t="s">
        <v>431</v>
      </c>
      <c r="F148" s="56">
        <v>4424211098921670</v>
      </c>
      <c r="G148" s="53" t="s">
        <v>432</v>
      </c>
    </row>
    <row r="149" spans="1:7" x14ac:dyDescent="0.25">
      <c r="A149" t="s">
        <v>245</v>
      </c>
      <c r="B149" t="s">
        <v>1393</v>
      </c>
      <c r="C149" t="s">
        <v>987</v>
      </c>
      <c r="D149" t="s">
        <v>1432</v>
      </c>
      <c r="E149" s="53" t="s">
        <v>431</v>
      </c>
      <c r="F149" s="56">
        <v>4424211921530890</v>
      </c>
      <c r="G149" s="53" t="s">
        <v>432</v>
      </c>
    </row>
    <row r="150" spans="1:7" x14ac:dyDescent="0.25">
      <c r="A150" t="s">
        <v>245</v>
      </c>
      <c r="B150" t="s">
        <v>1393</v>
      </c>
      <c r="C150" t="s">
        <v>987</v>
      </c>
      <c r="D150" t="s">
        <v>1433</v>
      </c>
      <c r="E150" s="53" t="s">
        <v>431</v>
      </c>
      <c r="F150" s="56">
        <v>4424212744140110</v>
      </c>
      <c r="G150" s="53" t="s">
        <v>432</v>
      </c>
    </row>
    <row r="151" spans="1:7" x14ac:dyDescent="0.25">
      <c r="A151" t="s">
        <v>245</v>
      </c>
      <c r="B151" t="s">
        <v>1393</v>
      </c>
      <c r="C151" t="s">
        <v>987</v>
      </c>
      <c r="D151" t="s">
        <v>1394</v>
      </c>
      <c r="E151" s="53" t="s">
        <v>431</v>
      </c>
      <c r="F151" s="56">
        <v>4424212744140110</v>
      </c>
      <c r="G151" s="53" t="s">
        <v>432</v>
      </c>
    </row>
    <row r="152" spans="1:7" x14ac:dyDescent="0.25">
      <c r="A152" t="s">
        <v>245</v>
      </c>
      <c r="B152" t="s">
        <v>1393</v>
      </c>
      <c r="C152" t="s">
        <v>987</v>
      </c>
      <c r="D152" t="s">
        <v>1395</v>
      </c>
      <c r="E152" s="53" t="s">
        <v>431</v>
      </c>
      <c r="F152" s="54" t="s">
        <v>435</v>
      </c>
      <c r="G152" s="53" t="s">
        <v>432</v>
      </c>
    </row>
    <row r="153" spans="1:7" x14ac:dyDescent="0.25">
      <c r="A153" t="s">
        <v>245</v>
      </c>
      <c r="B153" t="s">
        <v>1393</v>
      </c>
      <c r="C153" t="s">
        <v>987</v>
      </c>
      <c r="D153" t="s">
        <v>1396</v>
      </c>
      <c r="E153" s="53" t="s">
        <v>431</v>
      </c>
      <c r="F153" s="56">
        <v>9783672234517590</v>
      </c>
      <c r="G153" s="53" t="s">
        <v>432</v>
      </c>
    </row>
    <row r="154" spans="1:7" x14ac:dyDescent="0.25">
      <c r="A154" t="s">
        <v>245</v>
      </c>
      <c r="B154" t="s">
        <v>1393</v>
      </c>
      <c r="C154" t="s">
        <v>987</v>
      </c>
      <c r="D154" t="s">
        <v>1397</v>
      </c>
      <c r="E154" s="53" t="s">
        <v>431</v>
      </c>
      <c r="F154" s="56">
        <v>1312324312231210</v>
      </c>
      <c r="G154" s="53" t="s">
        <v>432</v>
      </c>
    </row>
    <row r="155" spans="1:7" x14ac:dyDescent="0.25">
      <c r="A155" t="s">
        <v>245</v>
      </c>
      <c r="B155" t="s">
        <v>1393</v>
      </c>
      <c r="C155" t="s">
        <v>987</v>
      </c>
      <c r="D155" t="s">
        <v>1398</v>
      </c>
      <c r="E155" s="53" t="s">
        <v>431</v>
      </c>
      <c r="F155" s="56">
        <v>4326245645745620</v>
      </c>
      <c r="G155" s="53" t="s">
        <v>432</v>
      </c>
    </row>
    <row r="156" spans="1:7" x14ac:dyDescent="0.25">
      <c r="A156" t="s">
        <v>245</v>
      </c>
      <c r="B156" t="s">
        <v>1393</v>
      </c>
      <c r="C156" t="s">
        <v>987</v>
      </c>
      <c r="D156" t="s">
        <v>1399</v>
      </c>
      <c r="E156" s="53" t="s">
        <v>431</v>
      </c>
      <c r="F156" s="56">
        <v>1453642574574250</v>
      </c>
      <c r="G156" s="53" t="s">
        <v>432</v>
      </c>
    </row>
    <row r="157" spans="1:7" x14ac:dyDescent="0.25">
      <c r="A157" t="s">
        <v>245</v>
      </c>
      <c r="B157" t="s">
        <v>1393</v>
      </c>
      <c r="C157" t="s">
        <v>987</v>
      </c>
      <c r="D157" t="s">
        <v>1400</v>
      </c>
      <c r="E157" s="53" t="s">
        <v>431</v>
      </c>
      <c r="F157" s="56">
        <v>1235315473171540</v>
      </c>
      <c r="G157" s="53" t="s">
        <v>432</v>
      </c>
    </row>
    <row r="158" spans="1:7" x14ac:dyDescent="0.25">
      <c r="A158" t="s">
        <v>245</v>
      </c>
      <c r="B158" t="s">
        <v>1393</v>
      </c>
      <c r="C158" t="s">
        <v>987</v>
      </c>
      <c r="D158" t="s">
        <v>1401</v>
      </c>
      <c r="E158" s="53" t="s">
        <v>431</v>
      </c>
      <c r="F158" s="56">
        <v>1016988371768830</v>
      </c>
      <c r="G158" s="53" t="s">
        <v>432</v>
      </c>
    </row>
    <row r="159" spans="1:7" x14ac:dyDescent="0.25">
      <c r="A159" t="s">
        <v>245</v>
      </c>
      <c r="B159" t="s">
        <v>1393</v>
      </c>
      <c r="C159" t="s">
        <v>987</v>
      </c>
      <c r="D159" t="s">
        <v>1402</v>
      </c>
      <c r="E159" s="53" t="s">
        <v>431</v>
      </c>
      <c r="F159" s="56">
        <v>7986612270366120</v>
      </c>
      <c r="G159" s="53" t="s">
        <v>432</v>
      </c>
    </row>
    <row r="160" spans="1:7" x14ac:dyDescent="0.25">
      <c r="A160" t="s">
        <v>245</v>
      </c>
      <c r="B160" t="s">
        <v>1393</v>
      </c>
      <c r="C160" t="s">
        <v>987</v>
      </c>
      <c r="D160" t="s">
        <v>1403</v>
      </c>
      <c r="E160" s="53" t="s">
        <v>431</v>
      </c>
      <c r="F160" s="56">
        <v>5803341448963410</v>
      </c>
      <c r="G160" s="53" t="s">
        <v>432</v>
      </c>
    </row>
    <row r="161" spans="1:7" x14ac:dyDescent="0.25">
      <c r="A161" t="s">
        <v>245</v>
      </c>
      <c r="B161" t="s">
        <v>1393</v>
      </c>
      <c r="C161" t="s">
        <v>987</v>
      </c>
      <c r="D161" t="s">
        <v>1404</v>
      </c>
      <c r="E161" s="53" t="s">
        <v>431</v>
      </c>
      <c r="F161" s="56">
        <v>3620070647560700</v>
      </c>
      <c r="G161" s="53" t="s">
        <v>432</v>
      </c>
    </row>
    <row r="162" spans="1:7" x14ac:dyDescent="0.25">
      <c r="A162" t="s">
        <v>245</v>
      </c>
      <c r="B162" t="s">
        <v>1393</v>
      </c>
      <c r="C162" t="s">
        <v>987</v>
      </c>
      <c r="D162" t="s">
        <v>1405</v>
      </c>
      <c r="E162" s="53" t="s">
        <v>431</v>
      </c>
      <c r="F162" s="56">
        <v>1436794966157990</v>
      </c>
      <c r="G162" s="53" t="s">
        <v>432</v>
      </c>
    </row>
    <row r="163" spans="1:7" x14ac:dyDescent="0.25">
      <c r="A163" t="s">
        <v>245</v>
      </c>
      <c r="B163" t="s">
        <v>1393</v>
      </c>
      <c r="C163" t="s">
        <v>987</v>
      </c>
      <c r="D163" t="s">
        <v>1406</v>
      </c>
      <c r="E163" s="53" t="s">
        <v>431</v>
      </c>
      <c r="F163" s="56">
        <v>1436798676442170</v>
      </c>
      <c r="G163" s="53" t="s">
        <v>432</v>
      </c>
    </row>
    <row r="164" spans="1:7" x14ac:dyDescent="0.25">
      <c r="A164" t="s">
        <v>245</v>
      </c>
      <c r="B164" t="s">
        <v>1393</v>
      </c>
      <c r="C164" t="s">
        <v>987</v>
      </c>
      <c r="D164" t="s">
        <v>1407</v>
      </c>
      <c r="E164" s="53" t="s">
        <v>431</v>
      </c>
      <c r="F164" s="56">
        <v>1436802386726350</v>
      </c>
      <c r="G164" s="53" t="s">
        <v>432</v>
      </c>
    </row>
    <row r="165" spans="1:7" x14ac:dyDescent="0.25">
      <c r="A165" t="s">
        <v>245</v>
      </c>
      <c r="B165" t="s">
        <v>1393</v>
      </c>
      <c r="C165" t="s">
        <v>987</v>
      </c>
      <c r="D165" t="s">
        <v>1408</v>
      </c>
      <c r="E165" s="53" t="s">
        <v>431</v>
      </c>
      <c r="F165" s="56">
        <v>1436806097010530</v>
      </c>
      <c r="G165" s="53" t="s">
        <v>432</v>
      </c>
    </row>
    <row r="166" spans="1:7" x14ac:dyDescent="0.25">
      <c r="A166" t="s">
        <v>245</v>
      </c>
      <c r="B166" t="s">
        <v>1393</v>
      </c>
      <c r="C166" t="s">
        <v>987</v>
      </c>
      <c r="D166" t="s">
        <v>1409</v>
      </c>
      <c r="E166" s="53" t="s">
        <v>431</v>
      </c>
      <c r="F166" s="56">
        <v>1436809807294710</v>
      </c>
      <c r="G166" s="53" t="s">
        <v>432</v>
      </c>
    </row>
    <row r="167" spans="1:7" x14ac:dyDescent="0.25">
      <c r="A167" t="s">
        <v>245</v>
      </c>
      <c r="B167" t="s">
        <v>1393</v>
      </c>
      <c r="C167" t="s">
        <v>987</v>
      </c>
      <c r="D167" t="s">
        <v>1410</v>
      </c>
      <c r="E167" s="53" t="s">
        <v>431</v>
      </c>
      <c r="F167" s="56">
        <v>1436813517578890</v>
      </c>
      <c r="G167" s="53" t="s">
        <v>432</v>
      </c>
    </row>
    <row r="168" spans="1:7" x14ac:dyDescent="0.25">
      <c r="A168" t="s">
        <v>245</v>
      </c>
      <c r="B168" t="s">
        <v>1393</v>
      </c>
      <c r="C168" t="s">
        <v>987</v>
      </c>
      <c r="D168" t="s">
        <v>1411</v>
      </c>
      <c r="E168" s="53" t="s">
        <v>431</v>
      </c>
      <c r="F168" s="56">
        <v>1436817227863070</v>
      </c>
      <c r="G168" s="53" t="s">
        <v>432</v>
      </c>
    </row>
    <row r="169" spans="1:7" x14ac:dyDescent="0.25">
      <c r="A169" t="s">
        <v>245</v>
      </c>
      <c r="B169" t="s">
        <v>1393</v>
      </c>
      <c r="C169" t="s">
        <v>987</v>
      </c>
      <c r="D169" t="s">
        <v>1412</v>
      </c>
      <c r="E169" s="53" t="s">
        <v>431</v>
      </c>
      <c r="F169" s="56">
        <v>1436820938147250</v>
      </c>
      <c r="G169" s="53" t="s">
        <v>432</v>
      </c>
    </row>
    <row r="170" spans="1:7" x14ac:dyDescent="0.25">
      <c r="A170" t="s">
        <v>245</v>
      </c>
      <c r="B170" t="s">
        <v>1393</v>
      </c>
      <c r="C170" t="s">
        <v>987</v>
      </c>
      <c r="D170" t="s">
        <v>1413</v>
      </c>
      <c r="E170" s="53" t="s">
        <v>431</v>
      </c>
      <c r="F170" s="56">
        <v>1436824648431430</v>
      </c>
      <c r="G170" s="53" t="s">
        <v>432</v>
      </c>
    </row>
    <row r="171" spans="1:7" x14ac:dyDescent="0.25">
      <c r="A171" t="s">
        <v>245</v>
      </c>
      <c r="B171" t="s">
        <v>1393</v>
      </c>
      <c r="C171" t="s">
        <v>987</v>
      </c>
      <c r="D171" t="s">
        <v>1414</v>
      </c>
      <c r="E171" s="53" t="s">
        <v>431</v>
      </c>
      <c r="F171" s="56">
        <v>1436828358715610</v>
      </c>
      <c r="G171" s="53" t="s">
        <v>432</v>
      </c>
    </row>
    <row r="172" spans="1:7" x14ac:dyDescent="0.25">
      <c r="A172" t="s">
        <v>245</v>
      </c>
      <c r="B172" t="s">
        <v>1393</v>
      </c>
      <c r="C172" t="s">
        <v>987</v>
      </c>
      <c r="D172" t="s">
        <v>1415</v>
      </c>
      <c r="E172" s="53" t="s">
        <v>431</v>
      </c>
      <c r="F172" s="56">
        <v>4424179839771310</v>
      </c>
      <c r="G172" s="53" t="s">
        <v>432</v>
      </c>
    </row>
    <row r="173" spans="1:7" x14ac:dyDescent="0.25">
      <c r="A173" t="s">
        <v>245</v>
      </c>
      <c r="B173" t="s">
        <v>1393</v>
      </c>
      <c r="C173" t="s">
        <v>987</v>
      </c>
      <c r="D173" t="s">
        <v>1416</v>
      </c>
      <c r="E173" s="53" t="s">
        <v>431</v>
      </c>
      <c r="F173" s="56">
        <v>4424180662380530</v>
      </c>
      <c r="G173" s="53" t="s">
        <v>432</v>
      </c>
    </row>
    <row r="174" spans="1:7" x14ac:dyDescent="0.25">
      <c r="A174" t="s">
        <v>245</v>
      </c>
      <c r="B174" t="s">
        <v>1393</v>
      </c>
      <c r="C174" t="s">
        <v>987</v>
      </c>
      <c r="D174" t="s">
        <v>1417</v>
      </c>
      <c r="E174" s="53" t="s">
        <v>431</v>
      </c>
      <c r="F174" s="56">
        <v>4424181484989750</v>
      </c>
      <c r="G174" s="53" t="s">
        <v>432</v>
      </c>
    </row>
    <row r="175" spans="1:7" x14ac:dyDescent="0.25">
      <c r="A175" t="s">
        <v>245</v>
      </c>
      <c r="B175" t="s">
        <v>1393</v>
      </c>
      <c r="C175" t="s">
        <v>987</v>
      </c>
      <c r="D175" t="s">
        <v>1418</v>
      </c>
      <c r="E175" s="53" t="s">
        <v>431</v>
      </c>
      <c r="F175" s="56">
        <v>4424182307598970</v>
      </c>
      <c r="G175" s="53" t="s">
        <v>432</v>
      </c>
    </row>
    <row r="176" spans="1:7" x14ac:dyDescent="0.25">
      <c r="A176" t="s">
        <v>245</v>
      </c>
      <c r="B176" t="s">
        <v>1393</v>
      </c>
      <c r="C176" t="s">
        <v>987</v>
      </c>
      <c r="D176" s="68" t="s">
        <v>1419</v>
      </c>
      <c r="E176" s="53" t="s">
        <v>431</v>
      </c>
      <c r="F176" s="56">
        <v>4424183130208190</v>
      </c>
      <c r="G176" s="53" t="s">
        <v>432</v>
      </c>
    </row>
    <row r="177" spans="1:7" x14ac:dyDescent="0.25">
      <c r="A177" t="s">
        <v>245</v>
      </c>
      <c r="B177" t="s">
        <v>1393</v>
      </c>
      <c r="C177" t="s">
        <v>987</v>
      </c>
      <c r="D177" t="s">
        <v>1420</v>
      </c>
      <c r="E177" s="53" t="s">
        <v>431</v>
      </c>
      <c r="F177" s="56">
        <v>4424183952817410</v>
      </c>
      <c r="G177" s="53" t="s">
        <v>432</v>
      </c>
    </row>
    <row r="178" spans="1:7" x14ac:dyDescent="0.25">
      <c r="A178" t="s">
        <v>245</v>
      </c>
      <c r="B178" t="s">
        <v>1393</v>
      </c>
      <c r="C178" t="s">
        <v>987</v>
      </c>
      <c r="D178" t="s">
        <v>1421</v>
      </c>
      <c r="E178" s="53" t="s">
        <v>431</v>
      </c>
      <c r="F178" s="56">
        <v>4424184775426630</v>
      </c>
      <c r="G178" s="53" t="s">
        <v>432</v>
      </c>
    </row>
    <row r="179" spans="1:7" x14ac:dyDescent="0.25">
      <c r="A179" t="s">
        <v>245</v>
      </c>
      <c r="B179" t="s">
        <v>1393</v>
      </c>
      <c r="C179" t="s">
        <v>987</v>
      </c>
      <c r="D179" t="s">
        <v>1422</v>
      </c>
      <c r="E179" s="53" t="s">
        <v>431</v>
      </c>
      <c r="F179" s="56">
        <v>4424185598035850</v>
      </c>
      <c r="G179" s="53" t="s">
        <v>432</v>
      </c>
    </row>
    <row r="180" spans="1:7" x14ac:dyDescent="0.25">
      <c r="A180" t="s">
        <v>245</v>
      </c>
      <c r="B180" t="s">
        <v>1393</v>
      </c>
      <c r="C180" t="s">
        <v>987</v>
      </c>
      <c r="D180" t="s">
        <v>1423</v>
      </c>
      <c r="E180" s="53" t="s">
        <v>431</v>
      </c>
      <c r="F180" s="56">
        <v>4424186420645070</v>
      </c>
      <c r="G180" s="53" t="s">
        <v>432</v>
      </c>
    </row>
    <row r="181" spans="1:7" x14ac:dyDescent="0.25">
      <c r="A181" t="s">
        <v>245</v>
      </c>
      <c r="B181" t="s">
        <v>1393</v>
      </c>
      <c r="C181" t="s">
        <v>987</v>
      </c>
      <c r="D181" t="s">
        <v>1424</v>
      </c>
      <c r="E181" s="53" t="s">
        <v>431</v>
      </c>
      <c r="F181" s="56">
        <v>4424187243254290</v>
      </c>
      <c r="G181" s="53" t="s">
        <v>432</v>
      </c>
    </row>
    <row r="182" spans="1:7" x14ac:dyDescent="0.25">
      <c r="A182" t="s">
        <v>245</v>
      </c>
      <c r="B182" t="s">
        <v>1393</v>
      </c>
      <c r="C182" t="s">
        <v>987</v>
      </c>
      <c r="D182" t="s">
        <v>1425</v>
      </c>
      <c r="E182" s="53" t="s">
        <v>431</v>
      </c>
      <c r="F182" s="56">
        <v>4424188065863510</v>
      </c>
      <c r="G182" s="53" t="s">
        <v>432</v>
      </c>
    </row>
    <row r="183" spans="1:7" x14ac:dyDescent="0.25">
      <c r="A183" t="s">
        <v>245</v>
      </c>
      <c r="B183" t="s">
        <v>1393</v>
      </c>
      <c r="C183" t="s">
        <v>987</v>
      </c>
      <c r="D183" t="s">
        <v>1426</v>
      </c>
      <c r="E183" s="53" t="s">
        <v>431</v>
      </c>
      <c r="F183" s="56">
        <v>4424188888472730</v>
      </c>
      <c r="G183" s="53" t="s">
        <v>432</v>
      </c>
    </row>
    <row r="184" spans="1:7" x14ac:dyDescent="0.25">
      <c r="A184" t="s">
        <v>245</v>
      </c>
      <c r="B184" t="s">
        <v>1393</v>
      </c>
      <c r="C184" t="s">
        <v>987</v>
      </c>
      <c r="D184" t="s">
        <v>1427</v>
      </c>
      <c r="E184" s="53" t="s">
        <v>431</v>
      </c>
      <c r="F184" s="56">
        <v>4424189711081950</v>
      </c>
      <c r="G184" s="53" t="s">
        <v>432</v>
      </c>
    </row>
    <row r="185" spans="1:7" x14ac:dyDescent="0.25">
      <c r="A185" t="s">
        <v>245</v>
      </c>
      <c r="B185" t="s">
        <v>1393</v>
      </c>
      <c r="C185" t="s">
        <v>987</v>
      </c>
      <c r="D185" t="s">
        <v>1428</v>
      </c>
      <c r="E185" s="53" t="s">
        <v>431</v>
      </c>
      <c r="F185" s="56">
        <v>4424190533691170</v>
      </c>
      <c r="G185" s="53" t="s">
        <v>432</v>
      </c>
    </row>
    <row r="186" spans="1:7" x14ac:dyDescent="0.25">
      <c r="A186" t="s">
        <v>245</v>
      </c>
      <c r="B186" t="s">
        <v>1393</v>
      </c>
      <c r="C186" t="s">
        <v>987</v>
      </c>
      <c r="D186" t="s">
        <v>1429</v>
      </c>
      <c r="E186" s="53" t="s">
        <v>431</v>
      </c>
      <c r="F186" s="56">
        <v>4424191356300390</v>
      </c>
      <c r="G186" s="53" t="s">
        <v>432</v>
      </c>
    </row>
    <row r="187" spans="1:7" x14ac:dyDescent="0.25">
      <c r="A187" t="s">
        <v>245</v>
      </c>
      <c r="B187" t="s">
        <v>1393</v>
      </c>
      <c r="C187" t="s">
        <v>987</v>
      </c>
      <c r="D187" t="s">
        <v>1430</v>
      </c>
      <c r="E187" s="53" t="s">
        <v>431</v>
      </c>
      <c r="F187" s="56">
        <v>1436887723262490</v>
      </c>
      <c r="G187" s="53" t="s">
        <v>432</v>
      </c>
    </row>
    <row r="188" spans="1:7" x14ac:dyDescent="0.25">
      <c r="A188" t="s">
        <v>245</v>
      </c>
      <c r="B188" t="s">
        <v>1393</v>
      </c>
      <c r="C188" t="s">
        <v>987</v>
      </c>
      <c r="D188" t="s">
        <v>1431</v>
      </c>
      <c r="E188" s="53" t="s">
        <v>431</v>
      </c>
      <c r="F188" s="56">
        <v>1436891433546670</v>
      </c>
      <c r="G188" s="53" t="s">
        <v>432</v>
      </c>
    </row>
    <row r="189" spans="1:7" x14ac:dyDescent="0.25">
      <c r="A189" t="s">
        <v>245</v>
      </c>
      <c r="B189" t="s">
        <v>1393</v>
      </c>
      <c r="C189" t="s">
        <v>987</v>
      </c>
      <c r="D189" t="s">
        <v>1432</v>
      </c>
      <c r="E189" s="53" t="s">
        <v>431</v>
      </c>
      <c r="F189" s="56">
        <v>1436895143830850</v>
      </c>
      <c r="G189" s="53" t="s">
        <v>432</v>
      </c>
    </row>
    <row r="190" spans="1:7" x14ac:dyDescent="0.25">
      <c r="A190" t="s">
        <v>245</v>
      </c>
      <c r="B190" t="s">
        <v>1393</v>
      </c>
      <c r="C190" t="s">
        <v>987</v>
      </c>
      <c r="D190" t="s">
        <v>1433</v>
      </c>
      <c r="E190" s="53" t="s">
        <v>431</v>
      </c>
      <c r="F190" s="56">
        <v>1436898854115030</v>
      </c>
      <c r="G190" s="53" t="s">
        <v>432</v>
      </c>
    </row>
    <row r="191" spans="1:7" x14ac:dyDescent="0.25">
      <c r="A191" t="s">
        <v>245</v>
      </c>
      <c r="B191" t="s">
        <v>1393</v>
      </c>
      <c r="C191" t="s">
        <v>987</v>
      </c>
      <c r="D191" t="s">
        <v>1434</v>
      </c>
      <c r="E191" s="53" t="s">
        <v>431</v>
      </c>
      <c r="F191" s="56">
        <v>1436902564399210</v>
      </c>
      <c r="G191" s="53" t="s">
        <v>432</v>
      </c>
    </row>
    <row r="192" spans="1:7" x14ac:dyDescent="0.25">
      <c r="A192" t="s">
        <v>245</v>
      </c>
      <c r="B192" t="s">
        <v>1393</v>
      </c>
      <c r="C192" t="s">
        <v>987</v>
      </c>
      <c r="D192" t="s">
        <v>1435</v>
      </c>
      <c r="E192" s="53" t="s">
        <v>431</v>
      </c>
      <c r="F192" s="56">
        <v>2324129689735130</v>
      </c>
      <c r="G192" s="53" t="s">
        <v>432</v>
      </c>
    </row>
    <row r="193" spans="1:7" x14ac:dyDescent="0.25">
      <c r="A193" t="s">
        <v>245</v>
      </c>
      <c r="B193" t="s">
        <v>1393</v>
      </c>
      <c r="C193" t="s">
        <v>987</v>
      </c>
      <c r="D193" t="s">
        <v>1436</v>
      </c>
      <c r="E193" s="53" t="s">
        <v>431</v>
      </c>
      <c r="F193" s="56">
        <v>2324129682344350</v>
      </c>
      <c r="G193" s="53" t="s">
        <v>432</v>
      </c>
    </row>
    <row r="194" spans="1:7" x14ac:dyDescent="0.25">
      <c r="A194" t="s">
        <v>245</v>
      </c>
      <c r="B194" t="s">
        <v>1393</v>
      </c>
      <c r="C194" t="s">
        <v>987</v>
      </c>
      <c r="D194" t="s">
        <v>1437</v>
      </c>
      <c r="E194" s="53" t="s">
        <v>431</v>
      </c>
      <c r="F194" s="56">
        <v>2324129674953570</v>
      </c>
      <c r="G194" s="53" t="s">
        <v>432</v>
      </c>
    </row>
    <row r="195" spans="1:7" x14ac:dyDescent="0.25">
      <c r="A195" t="s">
        <v>245</v>
      </c>
      <c r="B195" t="s">
        <v>1393</v>
      </c>
      <c r="C195" t="s">
        <v>987</v>
      </c>
      <c r="D195" t="s">
        <v>1438</v>
      </c>
      <c r="E195" s="53" t="s">
        <v>431</v>
      </c>
      <c r="F195" s="56">
        <v>2324129667562790</v>
      </c>
      <c r="G195" s="53" t="s">
        <v>432</v>
      </c>
    </row>
    <row r="196" spans="1:7" x14ac:dyDescent="0.25">
      <c r="A196" t="s">
        <v>245</v>
      </c>
      <c r="B196" t="s">
        <v>1393</v>
      </c>
      <c r="C196" t="s">
        <v>987</v>
      </c>
      <c r="D196" t="s">
        <v>1439</v>
      </c>
      <c r="E196" s="53" t="s">
        <v>431</v>
      </c>
      <c r="F196" s="56">
        <v>2324129660172010</v>
      </c>
      <c r="G196" s="53" t="s">
        <v>432</v>
      </c>
    </row>
    <row r="197" spans="1:7" x14ac:dyDescent="0.25">
      <c r="A197" t="s">
        <v>245</v>
      </c>
      <c r="B197" t="s">
        <v>1393</v>
      </c>
      <c r="C197" t="s">
        <v>987</v>
      </c>
      <c r="D197" t="s">
        <v>1440</v>
      </c>
      <c r="E197" s="53" t="s">
        <v>431</v>
      </c>
      <c r="F197" s="56">
        <v>2324129652781230</v>
      </c>
      <c r="G197" s="53" t="s">
        <v>432</v>
      </c>
    </row>
    <row r="198" spans="1:7" x14ac:dyDescent="0.25">
      <c r="A198" t="s">
        <v>245</v>
      </c>
      <c r="B198" t="s">
        <v>1393</v>
      </c>
      <c r="C198" t="s">
        <v>987</v>
      </c>
      <c r="D198" t="s">
        <v>1441</v>
      </c>
      <c r="E198" s="53" t="s">
        <v>431</v>
      </c>
      <c r="F198" s="56">
        <v>2324129645390450</v>
      </c>
      <c r="G198" s="53" t="s">
        <v>432</v>
      </c>
    </row>
    <row r="199" spans="1:7" x14ac:dyDescent="0.25">
      <c r="A199" t="s">
        <v>245</v>
      </c>
      <c r="B199" t="s">
        <v>1393</v>
      </c>
      <c r="C199" t="s">
        <v>987</v>
      </c>
      <c r="D199" t="s">
        <v>1442</v>
      </c>
      <c r="E199" s="53" t="s">
        <v>431</v>
      </c>
      <c r="F199" s="56">
        <v>2324129637999670</v>
      </c>
      <c r="G199" s="53" t="s">
        <v>432</v>
      </c>
    </row>
    <row r="200" spans="1:7" x14ac:dyDescent="0.25">
      <c r="A200" t="s">
        <v>245</v>
      </c>
      <c r="B200" t="s">
        <v>1393</v>
      </c>
      <c r="C200" t="s">
        <v>987</v>
      </c>
      <c r="D200" t="s">
        <v>1443</v>
      </c>
      <c r="E200" s="53" t="s">
        <v>431</v>
      </c>
      <c r="F200" s="56">
        <v>2324129630608890</v>
      </c>
      <c r="G200" s="53" t="s">
        <v>432</v>
      </c>
    </row>
    <row r="201" spans="1:7" x14ac:dyDescent="0.25">
      <c r="A201" t="s">
        <v>245</v>
      </c>
      <c r="B201" t="s">
        <v>1393</v>
      </c>
      <c r="C201" t="s">
        <v>987</v>
      </c>
      <c r="D201" t="s">
        <v>1444</v>
      </c>
      <c r="E201" s="53" t="s">
        <v>431</v>
      </c>
      <c r="F201" s="56">
        <v>2324129623218110</v>
      </c>
      <c r="G201" s="53" t="s">
        <v>432</v>
      </c>
    </row>
    <row r="202" spans="1:7" x14ac:dyDescent="0.25">
      <c r="A202" t="s">
        <v>245</v>
      </c>
      <c r="B202" t="s">
        <v>1393</v>
      </c>
      <c r="C202" t="s">
        <v>987</v>
      </c>
      <c r="D202" t="s">
        <v>1445</v>
      </c>
      <c r="E202" s="53" t="s">
        <v>431</v>
      </c>
      <c r="F202" s="56">
        <v>2324129615827330</v>
      </c>
      <c r="G202" s="53" t="s">
        <v>432</v>
      </c>
    </row>
    <row r="203" spans="1:7" x14ac:dyDescent="0.25">
      <c r="A203" t="s">
        <v>245</v>
      </c>
      <c r="B203" t="s">
        <v>1393</v>
      </c>
      <c r="C203" t="s">
        <v>987</v>
      </c>
      <c r="D203" t="s">
        <v>1446</v>
      </c>
      <c r="E203" s="53" t="s">
        <v>431</v>
      </c>
      <c r="F203" s="56">
        <v>2324129608436550</v>
      </c>
      <c r="G203" s="53" t="s">
        <v>432</v>
      </c>
    </row>
    <row r="204" spans="1:7" x14ac:dyDescent="0.25">
      <c r="A204" t="s">
        <v>245</v>
      </c>
      <c r="B204" t="s">
        <v>1393</v>
      </c>
      <c r="C204" t="s">
        <v>987</v>
      </c>
      <c r="D204" t="s">
        <v>1447</v>
      </c>
      <c r="E204" s="53" t="s">
        <v>431</v>
      </c>
      <c r="F204" s="56">
        <v>2324129601045770</v>
      </c>
      <c r="G204" s="53" t="s">
        <v>432</v>
      </c>
    </row>
    <row r="205" spans="1:7" x14ac:dyDescent="0.25">
      <c r="A205" t="s">
        <v>245</v>
      </c>
      <c r="B205" t="s">
        <v>1393</v>
      </c>
      <c r="C205" t="s">
        <v>987</v>
      </c>
      <c r="D205" t="s">
        <v>1448</v>
      </c>
      <c r="E205" s="53" t="s">
        <v>431</v>
      </c>
      <c r="F205" s="56">
        <v>2324129593654990</v>
      </c>
      <c r="G205" s="53" t="s">
        <v>432</v>
      </c>
    </row>
    <row r="206" spans="1:7" x14ac:dyDescent="0.25">
      <c r="A206" t="s">
        <v>245</v>
      </c>
      <c r="B206" t="s">
        <v>1393</v>
      </c>
      <c r="C206" t="s">
        <v>987</v>
      </c>
      <c r="D206" t="s">
        <v>1394</v>
      </c>
      <c r="E206" s="53" t="s">
        <v>431</v>
      </c>
      <c r="F206" s="56">
        <v>2324129586264210</v>
      </c>
      <c r="G206" s="53" t="s">
        <v>432</v>
      </c>
    </row>
    <row r="207" spans="1:7" x14ac:dyDescent="0.25">
      <c r="A207" t="s">
        <v>245</v>
      </c>
      <c r="B207" t="s">
        <v>1393</v>
      </c>
      <c r="C207" t="s">
        <v>987</v>
      </c>
      <c r="D207" t="s">
        <v>1395</v>
      </c>
      <c r="E207" s="53" t="s">
        <v>431</v>
      </c>
      <c r="F207" s="56">
        <v>2324129578873430</v>
      </c>
      <c r="G207" s="53" t="s">
        <v>432</v>
      </c>
    </row>
    <row r="208" spans="1:7" x14ac:dyDescent="0.25">
      <c r="A208" t="s">
        <v>245</v>
      </c>
      <c r="B208" t="s">
        <v>1393</v>
      </c>
      <c r="C208" t="s">
        <v>987</v>
      </c>
      <c r="D208" t="s">
        <v>1396</v>
      </c>
      <c r="E208" s="53" t="s">
        <v>431</v>
      </c>
      <c r="F208" s="56">
        <v>2324129571482650</v>
      </c>
      <c r="G208" s="53" t="s">
        <v>432</v>
      </c>
    </row>
    <row r="209" spans="1:7" x14ac:dyDescent="0.25">
      <c r="A209" t="s">
        <v>245</v>
      </c>
      <c r="B209" t="s">
        <v>1393</v>
      </c>
      <c r="C209" t="s">
        <v>987</v>
      </c>
      <c r="D209" t="s">
        <v>1397</v>
      </c>
      <c r="E209" s="53" t="s">
        <v>431</v>
      </c>
      <c r="F209" s="56">
        <v>2324129564091870</v>
      </c>
      <c r="G209" s="53" t="s">
        <v>432</v>
      </c>
    </row>
    <row r="210" spans="1:7" x14ac:dyDescent="0.25">
      <c r="A210" t="s">
        <v>245</v>
      </c>
      <c r="B210" t="s">
        <v>1393</v>
      </c>
      <c r="C210" t="s">
        <v>987</v>
      </c>
      <c r="D210" t="s">
        <v>1398</v>
      </c>
      <c r="E210" s="53" t="s">
        <v>431</v>
      </c>
      <c r="F210" s="56">
        <v>2324129556701090</v>
      </c>
      <c r="G210" s="53" t="s">
        <v>432</v>
      </c>
    </row>
    <row r="211" spans="1:7" x14ac:dyDescent="0.25">
      <c r="A211" t="s">
        <v>245</v>
      </c>
      <c r="B211" t="s">
        <v>1393</v>
      </c>
      <c r="C211" t="s">
        <v>987</v>
      </c>
      <c r="D211" t="s">
        <v>1399</v>
      </c>
      <c r="E211" s="53" t="s">
        <v>431</v>
      </c>
      <c r="F211" s="56">
        <v>2324129549310310</v>
      </c>
      <c r="G211" s="53" t="s">
        <v>432</v>
      </c>
    </row>
    <row r="212" spans="1:7" x14ac:dyDescent="0.25">
      <c r="A212" t="s">
        <v>245</v>
      </c>
      <c r="B212" t="s">
        <v>1393</v>
      </c>
      <c r="C212" t="s">
        <v>987</v>
      </c>
      <c r="D212" t="s">
        <v>1400</v>
      </c>
      <c r="E212" s="53" t="s">
        <v>431</v>
      </c>
      <c r="F212" s="56">
        <v>2324129541919530</v>
      </c>
      <c r="G212" s="53" t="s">
        <v>432</v>
      </c>
    </row>
    <row r="213" spans="1:7" x14ac:dyDescent="0.25">
      <c r="A213" t="s">
        <v>245</v>
      </c>
      <c r="B213" t="s">
        <v>1393</v>
      </c>
      <c r="C213" t="s">
        <v>987</v>
      </c>
      <c r="D213" t="s">
        <v>1401</v>
      </c>
      <c r="E213" s="53" t="s">
        <v>431</v>
      </c>
      <c r="F213" s="56">
        <v>2324129534528750</v>
      </c>
      <c r="G213" s="53" t="s">
        <v>432</v>
      </c>
    </row>
    <row r="214" spans="1:7" x14ac:dyDescent="0.25">
      <c r="A214" t="s">
        <v>245</v>
      </c>
      <c r="B214" t="s">
        <v>1393</v>
      </c>
      <c r="C214" t="s">
        <v>987</v>
      </c>
      <c r="D214" t="s">
        <v>1402</v>
      </c>
      <c r="E214" s="53" t="s">
        <v>431</v>
      </c>
      <c r="F214" s="56">
        <v>2324129527137970</v>
      </c>
      <c r="G214" s="53" t="s">
        <v>432</v>
      </c>
    </row>
    <row r="215" spans="1:7" x14ac:dyDescent="0.25">
      <c r="A215" t="s">
        <v>245</v>
      </c>
      <c r="B215" t="s">
        <v>1393</v>
      </c>
      <c r="C215" t="s">
        <v>987</v>
      </c>
      <c r="D215" t="s">
        <v>1403</v>
      </c>
      <c r="E215" s="53" t="s">
        <v>431</v>
      </c>
      <c r="F215" s="56">
        <v>2324129519747190</v>
      </c>
      <c r="G215" s="53" t="s">
        <v>432</v>
      </c>
    </row>
    <row r="216" spans="1:7" x14ac:dyDescent="0.25">
      <c r="A216" t="s">
        <v>245</v>
      </c>
      <c r="B216" t="s">
        <v>1393</v>
      </c>
      <c r="C216" t="s">
        <v>987</v>
      </c>
      <c r="D216" t="s">
        <v>1404</v>
      </c>
      <c r="E216" s="53" t="s">
        <v>431</v>
      </c>
      <c r="F216" s="56">
        <v>2324129512356410</v>
      </c>
      <c r="G216" s="53" t="s">
        <v>432</v>
      </c>
    </row>
    <row r="217" spans="1:7" x14ac:dyDescent="0.25">
      <c r="A217" t="s">
        <v>245</v>
      </c>
      <c r="B217" t="s">
        <v>1393</v>
      </c>
      <c r="C217" t="s">
        <v>987</v>
      </c>
      <c r="D217" t="s">
        <v>1405</v>
      </c>
      <c r="E217" s="53" t="s">
        <v>431</v>
      </c>
      <c r="F217" s="56">
        <v>2324129504965630</v>
      </c>
      <c r="G217" s="53" t="s">
        <v>432</v>
      </c>
    </row>
    <row r="218" spans="1:7" x14ac:dyDescent="0.25">
      <c r="A218" t="s">
        <v>245</v>
      </c>
      <c r="B218" t="s">
        <v>1393</v>
      </c>
      <c r="C218" t="s">
        <v>987</v>
      </c>
      <c r="D218" t="s">
        <v>1406</v>
      </c>
      <c r="E218" s="53" t="s">
        <v>431</v>
      </c>
      <c r="F218" s="56">
        <v>2324129497574850</v>
      </c>
      <c r="G218" s="53" t="s">
        <v>432</v>
      </c>
    </row>
    <row r="219" spans="1:7" x14ac:dyDescent="0.25">
      <c r="A219" t="s">
        <v>245</v>
      </c>
      <c r="B219" t="s">
        <v>1393</v>
      </c>
      <c r="C219" t="s">
        <v>987</v>
      </c>
      <c r="D219" t="s">
        <v>1407</v>
      </c>
      <c r="E219" s="53" t="s">
        <v>431</v>
      </c>
      <c r="F219" s="56">
        <v>2324129490184070</v>
      </c>
      <c r="G219" s="53" t="s">
        <v>432</v>
      </c>
    </row>
    <row r="220" spans="1:7" x14ac:dyDescent="0.25">
      <c r="A220" t="s">
        <v>245</v>
      </c>
      <c r="B220" t="s">
        <v>1393</v>
      </c>
      <c r="C220" t="s">
        <v>987</v>
      </c>
      <c r="D220" t="s">
        <v>1408</v>
      </c>
      <c r="E220" s="53" t="s">
        <v>431</v>
      </c>
      <c r="F220" s="56">
        <v>2324129482793290</v>
      </c>
      <c r="G220" s="53" t="s">
        <v>432</v>
      </c>
    </row>
    <row r="221" spans="1:7" x14ac:dyDescent="0.25">
      <c r="A221" t="s">
        <v>245</v>
      </c>
      <c r="B221" t="s">
        <v>1393</v>
      </c>
      <c r="C221" t="s">
        <v>987</v>
      </c>
      <c r="D221" t="s">
        <v>1409</v>
      </c>
      <c r="E221" s="53" t="s">
        <v>431</v>
      </c>
      <c r="F221" s="56">
        <v>2324129475402510</v>
      </c>
      <c r="G221" s="53" t="s">
        <v>432</v>
      </c>
    </row>
    <row r="222" spans="1:7" x14ac:dyDescent="0.25">
      <c r="A222" t="s">
        <v>245</v>
      </c>
      <c r="B222" t="s">
        <v>1393</v>
      </c>
      <c r="C222" t="s">
        <v>987</v>
      </c>
      <c r="D222" t="s">
        <v>1410</v>
      </c>
      <c r="E222" s="53" t="s">
        <v>431</v>
      </c>
      <c r="F222" s="56">
        <v>2324129468011730</v>
      </c>
      <c r="G222" s="53" t="s">
        <v>432</v>
      </c>
    </row>
    <row r="223" spans="1:7" x14ac:dyDescent="0.25">
      <c r="A223" t="s">
        <v>245</v>
      </c>
      <c r="B223" t="s">
        <v>1393</v>
      </c>
      <c r="C223" t="s">
        <v>987</v>
      </c>
      <c r="D223" t="s">
        <v>1411</v>
      </c>
      <c r="E223" s="53" t="s">
        <v>431</v>
      </c>
      <c r="F223" s="56">
        <v>2324129460620950</v>
      </c>
      <c r="G223" s="53" t="s">
        <v>432</v>
      </c>
    </row>
    <row r="224" spans="1:7" x14ac:dyDescent="0.25">
      <c r="A224" t="s">
        <v>245</v>
      </c>
      <c r="B224" t="s">
        <v>1393</v>
      </c>
      <c r="C224" t="s">
        <v>987</v>
      </c>
      <c r="D224" t="s">
        <v>1412</v>
      </c>
      <c r="E224" s="53" t="s">
        <v>431</v>
      </c>
      <c r="F224" s="56">
        <v>4424179839771310</v>
      </c>
      <c r="G224" s="53" t="s">
        <v>432</v>
      </c>
    </row>
    <row r="225" spans="1:7" x14ac:dyDescent="0.25">
      <c r="A225" t="s">
        <v>245</v>
      </c>
      <c r="B225" t="s">
        <v>1393</v>
      </c>
      <c r="C225" t="s">
        <v>987</v>
      </c>
      <c r="D225" t="s">
        <v>1413</v>
      </c>
      <c r="E225" s="53" t="s">
        <v>431</v>
      </c>
      <c r="F225" s="56">
        <v>4424180662380530</v>
      </c>
      <c r="G225" s="53" t="s">
        <v>432</v>
      </c>
    </row>
    <row r="226" spans="1:7" x14ac:dyDescent="0.25">
      <c r="A226" t="s">
        <v>245</v>
      </c>
      <c r="B226" t="s">
        <v>1393</v>
      </c>
      <c r="C226" t="s">
        <v>987</v>
      </c>
      <c r="D226" t="s">
        <v>1414</v>
      </c>
      <c r="E226" s="53" t="s">
        <v>431</v>
      </c>
      <c r="F226" s="56">
        <v>4424181484989750</v>
      </c>
      <c r="G226" s="53" t="s">
        <v>432</v>
      </c>
    </row>
    <row r="227" spans="1:7" x14ac:dyDescent="0.25">
      <c r="A227" t="s">
        <v>245</v>
      </c>
      <c r="B227" t="s">
        <v>1393</v>
      </c>
      <c r="C227" t="s">
        <v>987</v>
      </c>
      <c r="D227" t="s">
        <v>1415</v>
      </c>
      <c r="E227" s="53" t="s">
        <v>431</v>
      </c>
      <c r="F227" s="56">
        <v>4424182307598970</v>
      </c>
      <c r="G227" s="53" t="s">
        <v>432</v>
      </c>
    </row>
    <row r="228" spans="1:7" x14ac:dyDescent="0.25">
      <c r="A228" t="s">
        <v>245</v>
      </c>
      <c r="B228" t="s">
        <v>1393</v>
      </c>
      <c r="C228" t="s">
        <v>987</v>
      </c>
      <c r="D228" t="s">
        <v>1416</v>
      </c>
      <c r="E228" s="53" t="s">
        <v>431</v>
      </c>
      <c r="F228" s="56">
        <v>4424183130208190</v>
      </c>
      <c r="G228" s="53" t="s">
        <v>432</v>
      </c>
    </row>
    <row r="229" spans="1:7" x14ac:dyDescent="0.25">
      <c r="A229" t="s">
        <v>245</v>
      </c>
      <c r="B229" t="s">
        <v>1393</v>
      </c>
      <c r="C229" t="s">
        <v>987</v>
      </c>
      <c r="D229" t="s">
        <v>1417</v>
      </c>
      <c r="E229" s="53" t="s">
        <v>431</v>
      </c>
      <c r="F229" s="56">
        <v>4424183952817410</v>
      </c>
      <c r="G229" s="53" t="s">
        <v>432</v>
      </c>
    </row>
    <row r="230" spans="1:7" x14ac:dyDescent="0.25">
      <c r="A230" t="s">
        <v>245</v>
      </c>
      <c r="B230" t="s">
        <v>1393</v>
      </c>
      <c r="C230" t="s">
        <v>987</v>
      </c>
      <c r="D230" t="s">
        <v>1418</v>
      </c>
      <c r="E230" s="53" t="s">
        <v>431</v>
      </c>
      <c r="F230" s="56">
        <v>4424184775426630</v>
      </c>
      <c r="G230" s="53" t="s">
        <v>432</v>
      </c>
    </row>
    <row r="231" spans="1:7" x14ac:dyDescent="0.25">
      <c r="A231" t="s">
        <v>245</v>
      </c>
      <c r="B231" t="s">
        <v>1393</v>
      </c>
      <c r="C231" t="s">
        <v>987</v>
      </c>
      <c r="D231" s="68" t="s">
        <v>1419</v>
      </c>
      <c r="E231" s="53" t="s">
        <v>431</v>
      </c>
      <c r="F231" s="56">
        <v>4424185598035850</v>
      </c>
      <c r="G231" s="53" t="s">
        <v>432</v>
      </c>
    </row>
    <row r="232" spans="1:7" x14ac:dyDescent="0.25">
      <c r="A232" t="s">
        <v>245</v>
      </c>
      <c r="B232" t="s">
        <v>1393</v>
      </c>
      <c r="C232" t="s">
        <v>987</v>
      </c>
      <c r="D232" t="s">
        <v>1420</v>
      </c>
      <c r="E232" s="53" t="s">
        <v>431</v>
      </c>
      <c r="F232" s="56">
        <v>4424186420645070</v>
      </c>
      <c r="G232" s="53" t="s">
        <v>432</v>
      </c>
    </row>
    <row r="233" spans="1:7" x14ac:dyDescent="0.25">
      <c r="A233" t="s">
        <v>245</v>
      </c>
      <c r="B233" t="s">
        <v>1393</v>
      </c>
      <c r="C233" t="s">
        <v>987</v>
      </c>
      <c r="D233" t="s">
        <v>1421</v>
      </c>
      <c r="E233" s="53" t="s">
        <v>431</v>
      </c>
      <c r="F233" s="56">
        <v>4424187243254290</v>
      </c>
      <c r="G233" s="53" t="s">
        <v>432</v>
      </c>
    </row>
    <row r="234" spans="1:7" x14ac:dyDescent="0.25">
      <c r="A234" t="s">
        <v>245</v>
      </c>
      <c r="B234" t="s">
        <v>1393</v>
      </c>
      <c r="C234" t="s">
        <v>987</v>
      </c>
      <c r="D234" t="s">
        <v>1422</v>
      </c>
      <c r="E234" s="53" t="s">
        <v>431</v>
      </c>
      <c r="F234" s="56">
        <v>4424188065863510</v>
      </c>
      <c r="G234" s="53" t="s">
        <v>432</v>
      </c>
    </row>
    <row r="235" spans="1:7" x14ac:dyDescent="0.25">
      <c r="A235" t="s">
        <v>245</v>
      </c>
      <c r="B235" t="s">
        <v>1393</v>
      </c>
      <c r="C235" t="s">
        <v>987</v>
      </c>
      <c r="D235" t="s">
        <v>1423</v>
      </c>
      <c r="E235" s="53" t="s">
        <v>431</v>
      </c>
      <c r="F235" s="56">
        <v>4424188888472730</v>
      </c>
      <c r="G235" s="53" t="s">
        <v>432</v>
      </c>
    </row>
    <row r="236" spans="1:7" x14ac:dyDescent="0.25">
      <c r="A236" t="s">
        <v>245</v>
      </c>
      <c r="B236" t="s">
        <v>1393</v>
      </c>
      <c r="C236" t="s">
        <v>987</v>
      </c>
      <c r="D236" t="s">
        <v>1424</v>
      </c>
      <c r="E236" s="53" t="s">
        <v>431</v>
      </c>
      <c r="F236" s="56">
        <v>4424189711081950</v>
      </c>
      <c r="G236" s="53" t="s">
        <v>432</v>
      </c>
    </row>
    <row r="237" spans="1:7" x14ac:dyDescent="0.25">
      <c r="A237" t="s">
        <v>245</v>
      </c>
      <c r="B237" t="s">
        <v>1393</v>
      </c>
      <c r="C237" t="s">
        <v>987</v>
      </c>
      <c r="D237" t="s">
        <v>1425</v>
      </c>
      <c r="E237" s="53" t="s">
        <v>431</v>
      </c>
      <c r="F237" s="56">
        <v>4424190533691170</v>
      </c>
      <c r="G237" s="53" t="s">
        <v>432</v>
      </c>
    </row>
    <row r="238" spans="1:7" x14ac:dyDescent="0.25">
      <c r="A238" t="s">
        <v>245</v>
      </c>
      <c r="B238" t="s">
        <v>1393</v>
      </c>
      <c r="C238" t="s">
        <v>987</v>
      </c>
      <c r="D238" t="s">
        <v>1426</v>
      </c>
      <c r="E238" s="53" t="s">
        <v>431</v>
      </c>
      <c r="F238" s="56">
        <v>4424191356300390</v>
      </c>
      <c r="G238" s="53" t="s">
        <v>432</v>
      </c>
    </row>
    <row r="239" spans="1:7" x14ac:dyDescent="0.25">
      <c r="A239" t="s">
        <v>245</v>
      </c>
      <c r="B239" t="s">
        <v>1393</v>
      </c>
      <c r="C239" t="s">
        <v>987</v>
      </c>
      <c r="D239" t="s">
        <v>1427</v>
      </c>
      <c r="E239" s="53" t="s">
        <v>431</v>
      </c>
      <c r="F239" s="56">
        <v>4424161742368470</v>
      </c>
      <c r="G239" s="53" t="s">
        <v>432</v>
      </c>
    </row>
    <row r="240" spans="1:7" x14ac:dyDescent="0.25">
      <c r="A240" t="s">
        <v>245</v>
      </c>
      <c r="B240" t="s">
        <v>1393</v>
      </c>
      <c r="C240" t="s">
        <v>987</v>
      </c>
      <c r="D240" t="s">
        <v>1428</v>
      </c>
      <c r="E240" s="53" t="s">
        <v>431</v>
      </c>
      <c r="F240" s="56">
        <v>4424162564977690</v>
      </c>
      <c r="G240" s="53" t="s">
        <v>432</v>
      </c>
    </row>
    <row r="241" spans="1:7" x14ac:dyDescent="0.25">
      <c r="A241" t="s">
        <v>245</v>
      </c>
      <c r="B241" t="s">
        <v>1393</v>
      </c>
      <c r="C241" t="s">
        <v>987</v>
      </c>
      <c r="D241" t="s">
        <v>1429</v>
      </c>
      <c r="E241" s="53" t="s">
        <v>431</v>
      </c>
      <c r="F241" s="56">
        <v>4424163387586910</v>
      </c>
      <c r="G241" s="53" t="s">
        <v>432</v>
      </c>
    </row>
    <row r="242" spans="1:7" x14ac:dyDescent="0.25">
      <c r="A242" t="s">
        <v>245</v>
      </c>
      <c r="B242" t="s">
        <v>1393</v>
      </c>
      <c r="C242" t="s">
        <v>987</v>
      </c>
      <c r="D242" t="s">
        <v>1430</v>
      </c>
      <c r="E242" s="53" t="s">
        <v>431</v>
      </c>
      <c r="F242" s="56">
        <v>4424164210196130</v>
      </c>
      <c r="G242" s="53" t="s">
        <v>432</v>
      </c>
    </row>
    <row r="243" spans="1:7" x14ac:dyDescent="0.25">
      <c r="A243" t="s">
        <v>245</v>
      </c>
      <c r="B243" t="s">
        <v>1393</v>
      </c>
      <c r="C243" t="s">
        <v>987</v>
      </c>
      <c r="D243" t="s">
        <v>1431</v>
      </c>
      <c r="E243" s="53" t="s">
        <v>431</v>
      </c>
      <c r="F243" s="56">
        <v>4424165032805350</v>
      </c>
      <c r="G243" s="53" t="s">
        <v>432</v>
      </c>
    </row>
    <row r="244" spans="1:7" x14ac:dyDescent="0.25">
      <c r="A244" t="s">
        <v>245</v>
      </c>
      <c r="B244" t="s">
        <v>1393</v>
      </c>
      <c r="C244" t="s">
        <v>987</v>
      </c>
      <c r="D244" t="s">
        <v>1432</v>
      </c>
      <c r="E244" s="53" t="s">
        <v>431</v>
      </c>
      <c r="F244" s="56">
        <v>4424165855414570</v>
      </c>
      <c r="G244" s="53" t="s">
        <v>432</v>
      </c>
    </row>
    <row r="245" spans="1:7" x14ac:dyDescent="0.25">
      <c r="A245" t="s">
        <v>245</v>
      </c>
      <c r="B245" t="s">
        <v>1393</v>
      </c>
      <c r="C245" t="s">
        <v>987</v>
      </c>
      <c r="D245" t="s">
        <v>1433</v>
      </c>
      <c r="E245" s="53" t="s">
        <v>431</v>
      </c>
      <c r="F245" s="56">
        <v>4424166678023790</v>
      </c>
      <c r="G245" s="53" t="s">
        <v>432</v>
      </c>
    </row>
    <row r="246" spans="1:7" x14ac:dyDescent="0.25">
      <c r="A246" t="s">
        <v>245</v>
      </c>
      <c r="B246" t="s">
        <v>1393</v>
      </c>
      <c r="C246" t="s">
        <v>987</v>
      </c>
      <c r="D246" t="s">
        <v>1434</v>
      </c>
      <c r="E246" s="53" t="s">
        <v>431</v>
      </c>
      <c r="F246" s="56">
        <v>4424167500633010</v>
      </c>
      <c r="G246" s="53" t="s">
        <v>432</v>
      </c>
    </row>
    <row r="247" spans="1:7" x14ac:dyDescent="0.25">
      <c r="A247" t="s">
        <v>245</v>
      </c>
      <c r="B247" t="s">
        <v>1393</v>
      </c>
      <c r="C247" t="s">
        <v>987</v>
      </c>
      <c r="D247" t="s">
        <v>1435</v>
      </c>
      <c r="E247" s="53" t="s">
        <v>431</v>
      </c>
      <c r="F247" s="56">
        <v>4424168323242230</v>
      </c>
      <c r="G247" s="53" t="s">
        <v>432</v>
      </c>
    </row>
    <row r="248" spans="1:7" x14ac:dyDescent="0.25">
      <c r="A248" t="s">
        <v>245</v>
      </c>
      <c r="B248" t="s">
        <v>1393</v>
      </c>
      <c r="C248" t="s">
        <v>987</v>
      </c>
      <c r="D248" t="s">
        <v>1436</v>
      </c>
      <c r="E248" s="53" t="s">
        <v>431</v>
      </c>
      <c r="F248" s="56">
        <v>4424169145851450</v>
      </c>
      <c r="G248" s="53" t="s">
        <v>432</v>
      </c>
    </row>
    <row r="249" spans="1:7" x14ac:dyDescent="0.25">
      <c r="A249" t="s">
        <v>245</v>
      </c>
      <c r="B249" t="s">
        <v>1393</v>
      </c>
      <c r="C249" t="s">
        <v>987</v>
      </c>
      <c r="D249" t="s">
        <v>1437</v>
      </c>
      <c r="E249" s="53" t="s">
        <v>431</v>
      </c>
      <c r="F249" s="56">
        <v>4424169968460670</v>
      </c>
      <c r="G249" s="53" t="s">
        <v>432</v>
      </c>
    </row>
    <row r="250" spans="1:7" x14ac:dyDescent="0.25">
      <c r="A250" t="s">
        <v>245</v>
      </c>
      <c r="B250" t="s">
        <v>1393</v>
      </c>
      <c r="C250" t="s">
        <v>987</v>
      </c>
      <c r="D250" t="s">
        <v>1438</v>
      </c>
      <c r="E250" s="53" t="s">
        <v>431</v>
      </c>
      <c r="F250" s="56">
        <v>4424170791069890</v>
      </c>
      <c r="G250" s="53" t="s">
        <v>432</v>
      </c>
    </row>
    <row r="251" spans="1:7" x14ac:dyDescent="0.25">
      <c r="A251" t="s">
        <v>245</v>
      </c>
      <c r="B251" t="s">
        <v>1393</v>
      </c>
      <c r="C251" t="s">
        <v>987</v>
      </c>
      <c r="D251" t="s">
        <v>1439</v>
      </c>
      <c r="E251" s="53" t="s">
        <v>431</v>
      </c>
      <c r="F251" s="56">
        <v>4424171613679110</v>
      </c>
      <c r="G251" s="53" t="s">
        <v>432</v>
      </c>
    </row>
    <row r="252" spans="1:7" x14ac:dyDescent="0.25">
      <c r="A252" t="s">
        <v>245</v>
      </c>
      <c r="B252" t="s">
        <v>1393</v>
      </c>
      <c r="C252" t="s">
        <v>987</v>
      </c>
      <c r="D252" t="s">
        <v>1440</v>
      </c>
      <c r="E252" s="53" t="s">
        <v>431</v>
      </c>
      <c r="F252" s="56">
        <v>4424172436288330</v>
      </c>
      <c r="G252" s="53" t="s">
        <v>432</v>
      </c>
    </row>
    <row r="253" spans="1:7" x14ac:dyDescent="0.25">
      <c r="A253" t="s">
        <v>245</v>
      </c>
      <c r="B253" t="s">
        <v>1393</v>
      </c>
      <c r="C253" t="s">
        <v>987</v>
      </c>
      <c r="D253" t="s">
        <v>1441</v>
      </c>
      <c r="E253" s="53" t="s">
        <v>431</v>
      </c>
      <c r="F253" s="56">
        <v>4424173258897550</v>
      </c>
      <c r="G253" s="53" t="s">
        <v>432</v>
      </c>
    </row>
    <row r="254" spans="1:7" x14ac:dyDescent="0.25">
      <c r="A254" t="s">
        <v>245</v>
      </c>
      <c r="B254" t="s">
        <v>1393</v>
      </c>
      <c r="C254" t="s">
        <v>987</v>
      </c>
      <c r="D254" t="s">
        <v>1442</v>
      </c>
      <c r="E254" s="53" t="s">
        <v>431</v>
      </c>
      <c r="F254" s="56">
        <v>4424174081506770</v>
      </c>
      <c r="G254" s="53" t="s">
        <v>432</v>
      </c>
    </row>
    <row r="255" spans="1:7" x14ac:dyDescent="0.25">
      <c r="A255" t="s">
        <v>245</v>
      </c>
      <c r="B255" t="s">
        <v>1393</v>
      </c>
      <c r="C255" t="s">
        <v>987</v>
      </c>
      <c r="D255" t="s">
        <v>1443</v>
      </c>
      <c r="E255" s="53" t="s">
        <v>431</v>
      </c>
      <c r="F255" s="56">
        <v>4424174904115990</v>
      </c>
      <c r="G255" s="53" t="s">
        <v>432</v>
      </c>
    </row>
    <row r="256" spans="1:7" x14ac:dyDescent="0.25">
      <c r="A256" t="s">
        <v>245</v>
      </c>
      <c r="B256" t="s">
        <v>1393</v>
      </c>
      <c r="C256" t="s">
        <v>987</v>
      </c>
      <c r="D256" t="s">
        <v>1444</v>
      </c>
      <c r="E256" s="53" t="s">
        <v>431</v>
      </c>
      <c r="F256" s="56">
        <v>4424175726725210</v>
      </c>
      <c r="G256" s="53" t="s">
        <v>432</v>
      </c>
    </row>
    <row r="257" spans="1:7" x14ac:dyDescent="0.25">
      <c r="A257" t="s">
        <v>245</v>
      </c>
      <c r="B257" t="s">
        <v>1393</v>
      </c>
      <c r="C257" t="s">
        <v>987</v>
      </c>
      <c r="D257" t="s">
        <v>1445</v>
      </c>
      <c r="E257" s="53" t="s">
        <v>431</v>
      </c>
      <c r="F257" s="56">
        <v>4424176549334430</v>
      </c>
      <c r="G257" s="53" t="s">
        <v>432</v>
      </c>
    </row>
    <row r="258" spans="1:7" x14ac:dyDescent="0.25">
      <c r="A258" t="s">
        <v>245</v>
      </c>
      <c r="B258" t="s">
        <v>1393</v>
      </c>
      <c r="C258" t="s">
        <v>987</v>
      </c>
      <c r="D258" t="s">
        <v>1446</v>
      </c>
      <c r="E258" s="53" t="s">
        <v>431</v>
      </c>
      <c r="F258" s="56">
        <v>4424177371943650</v>
      </c>
      <c r="G258" s="53" t="s">
        <v>432</v>
      </c>
    </row>
    <row r="259" spans="1:7" x14ac:dyDescent="0.25">
      <c r="A259" t="s">
        <v>245</v>
      </c>
      <c r="B259" t="s">
        <v>1393</v>
      </c>
      <c r="C259" t="s">
        <v>987</v>
      </c>
      <c r="D259" t="s">
        <v>1447</v>
      </c>
      <c r="E259" s="53" t="s">
        <v>431</v>
      </c>
      <c r="F259" s="56">
        <v>4424178194552870</v>
      </c>
      <c r="G259" s="53" t="s">
        <v>432</v>
      </c>
    </row>
    <row r="260" spans="1:7" x14ac:dyDescent="0.25">
      <c r="A260" t="s">
        <v>245</v>
      </c>
      <c r="B260" t="s">
        <v>1393</v>
      </c>
      <c r="C260" t="s">
        <v>987</v>
      </c>
      <c r="D260" t="s">
        <v>1448</v>
      </c>
      <c r="E260" s="53" t="s">
        <v>431</v>
      </c>
      <c r="F260" s="56">
        <v>4424179017162090</v>
      </c>
      <c r="G260" s="53" t="s">
        <v>432</v>
      </c>
    </row>
    <row r="261" spans="1:7" x14ac:dyDescent="0.25">
      <c r="A261" t="s">
        <v>245</v>
      </c>
      <c r="B261" t="s">
        <v>1393</v>
      </c>
      <c r="C261" t="s">
        <v>987</v>
      </c>
      <c r="D261" t="s">
        <v>1394</v>
      </c>
      <c r="E261" s="53" t="s">
        <v>431</v>
      </c>
      <c r="F261" s="56">
        <v>4424179839771310</v>
      </c>
      <c r="G261" s="53" t="s">
        <v>432</v>
      </c>
    </row>
    <row r="262" spans="1:7" x14ac:dyDescent="0.25">
      <c r="A262" t="s">
        <v>245</v>
      </c>
      <c r="B262" t="s">
        <v>1393</v>
      </c>
      <c r="C262" t="s">
        <v>987</v>
      </c>
      <c r="D262" t="s">
        <v>1395</v>
      </c>
      <c r="E262" s="53" t="s">
        <v>431</v>
      </c>
      <c r="F262" s="56">
        <v>4424180662380530</v>
      </c>
      <c r="G262" s="53" t="s">
        <v>432</v>
      </c>
    </row>
    <row r="263" spans="1:7" x14ac:dyDescent="0.25">
      <c r="A263" t="s">
        <v>245</v>
      </c>
      <c r="B263" t="s">
        <v>1393</v>
      </c>
      <c r="C263" t="s">
        <v>987</v>
      </c>
      <c r="D263" t="s">
        <v>1396</v>
      </c>
      <c r="E263" s="53" t="s">
        <v>431</v>
      </c>
      <c r="F263" s="56">
        <v>4424181484989750</v>
      </c>
      <c r="G263" s="53" t="s">
        <v>432</v>
      </c>
    </row>
    <row r="264" spans="1:7" x14ac:dyDescent="0.25">
      <c r="A264" t="s">
        <v>245</v>
      </c>
      <c r="B264" t="s">
        <v>1393</v>
      </c>
      <c r="C264" t="s">
        <v>987</v>
      </c>
      <c r="D264" t="s">
        <v>1397</v>
      </c>
      <c r="E264" s="53" t="s">
        <v>431</v>
      </c>
      <c r="F264" s="56">
        <v>4424182307598970</v>
      </c>
      <c r="G264" s="53" t="s">
        <v>432</v>
      </c>
    </row>
    <row r="265" spans="1:7" x14ac:dyDescent="0.25">
      <c r="A265" t="s">
        <v>245</v>
      </c>
      <c r="B265" t="s">
        <v>1393</v>
      </c>
      <c r="C265" t="s">
        <v>987</v>
      </c>
      <c r="D265" t="s">
        <v>1398</v>
      </c>
      <c r="E265" s="53" t="s">
        <v>431</v>
      </c>
      <c r="F265" s="56">
        <v>4424183130208190</v>
      </c>
      <c r="G265" s="53" t="s">
        <v>432</v>
      </c>
    </row>
    <row r="266" spans="1:7" x14ac:dyDescent="0.25">
      <c r="A266" t="s">
        <v>245</v>
      </c>
      <c r="B266" t="s">
        <v>1393</v>
      </c>
      <c r="C266" t="s">
        <v>987</v>
      </c>
      <c r="D266" t="s">
        <v>1399</v>
      </c>
      <c r="E266" s="53" t="s">
        <v>431</v>
      </c>
      <c r="F266" s="56">
        <v>4424183952817410</v>
      </c>
      <c r="G266" s="53" t="s">
        <v>432</v>
      </c>
    </row>
    <row r="267" spans="1:7" x14ac:dyDescent="0.25">
      <c r="A267" t="s">
        <v>245</v>
      </c>
      <c r="B267" t="s">
        <v>1393</v>
      </c>
      <c r="C267" t="s">
        <v>987</v>
      </c>
      <c r="D267" t="s">
        <v>1400</v>
      </c>
      <c r="E267" s="53" t="s">
        <v>431</v>
      </c>
      <c r="F267" s="56">
        <v>4424184775426630</v>
      </c>
      <c r="G267" s="53" t="s">
        <v>432</v>
      </c>
    </row>
    <row r="268" spans="1:7" x14ac:dyDescent="0.25">
      <c r="A268" t="s">
        <v>245</v>
      </c>
      <c r="B268" t="s">
        <v>1393</v>
      </c>
      <c r="C268" t="s">
        <v>987</v>
      </c>
      <c r="D268" t="s">
        <v>1401</v>
      </c>
      <c r="E268" s="53" t="s">
        <v>431</v>
      </c>
      <c r="F268" s="56">
        <v>4424185598035850</v>
      </c>
      <c r="G268" s="53" t="s">
        <v>432</v>
      </c>
    </row>
    <row r="269" spans="1:7" x14ac:dyDescent="0.25">
      <c r="A269" t="s">
        <v>245</v>
      </c>
      <c r="B269" t="s">
        <v>1393</v>
      </c>
      <c r="C269" t="s">
        <v>987</v>
      </c>
      <c r="D269" t="s">
        <v>1402</v>
      </c>
      <c r="E269" s="53" t="s">
        <v>431</v>
      </c>
      <c r="F269" s="56">
        <v>4424186420645070</v>
      </c>
      <c r="G269" s="53" t="s">
        <v>432</v>
      </c>
    </row>
    <row r="270" spans="1:7" x14ac:dyDescent="0.25">
      <c r="A270" t="s">
        <v>245</v>
      </c>
      <c r="B270" t="s">
        <v>1393</v>
      </c>
      <c r="C270" t="s">
        <v>987</v>
      </c>
      <c r="D270" t="s">
        <v>1403</v>
      </c>
      <c r="E270" s="53" t="s">
        <v>431</v>
      </c>
      <c r="F270" s="56">
        <v>4424187243254290</v>
      </c>
      <c r="G270" s="53" t="s">
        <v>432</v>
      </c>
    </row>
    <row r="271" spans="1:7" x14ac:dyDescent="0.25">
      <c r="A271" t="s">
        <v>245</v>
      </c>
      <c r="B271" t="s">
        <v>1393</v>
      </c>
      <c r="C271" t="s">
        <v>987</v>
      </c>
      <c r="D271" t="s">
        <v>1404</v>
      </c>
      <c r="E271" s="53" t="s">
        <v>431</v>
      </c>
      <c r="F271" s="56">
        <v>4424188065863510</v>
      </c>
      <c r="G271" s="53" t="s">
        <v>432</v>
      </c>
    </row>
    <row r="272" spans="1:7" x14ac:dyDescent="0.25">
      <c r="A272" t="s">
        <v>245</v>
      </c>
      <c r="B272" t="s">
        <v>1393</v>
      </c>
      <c r="C272" t="s">
        <v>987</v>
      </c>
      <c r="D272" t="s">
        <v>1405</v>
      </c>
      <c r="E272" s="53" t="s">
        <v>431</v>
      </c>
      <c r="F272" s="56">
        <v>4424188888472730</v>
      </c>
      <c r="G272" s="53" t="s">
        <v>432</v>
      </c>
    </row>
    <row r="273" spans="1:7" x14ac:dyDescent="0.25">
      <c r="A273" t="s">
        <v>245</v>
      </c>
      <c r="B273" t="s">
        <v>1393</v>
      </c>
      <c r="C273" t="s">
        <v>987</v>
      </c>
      <c r="D273" t="s">
        <v>1406</v>
      </c>
      <c r="E273" s="53" t="s">
        <v>431</v>
      </c>
      <c r="F273" s="56">
        <v>4424189711081950</v>
      </c>
      <c r="G273" s="53" t="s">
        <v>432</v>
      </c>
    </row>
    <row r="274" spans="1:7" x14ac:dyDescent="0.25">
      <c r="A274" t="s">
        <v>245</v>
      </c>
      <c r="B274" t="s">
        <v>1393</v>
      </c>
      <c r="C274" t="s">
        <v>987</v>
      </c>
      <c r="D274" t="s">
        <v>1407</v>
      </c>
      <c r="E274" s="53" t="s">
        <v>431</v>
      </c>
      <c r="F274" s="56">
        <v>4424190533691170</v>
      </c>
      <c r="G274" s="53" t="s">
        <v>432</v>
      </c>
    </row>
    <row r="275" spans="1:7" x14ac:dyDescent="0.25">
      <c r="A275" t="s">
        <v>245</v>
      </c>
      <c r="B275" t="s">
        <v>1393</v>
      </c>
      <c r="C275" t="s">
        <v>987</v>
      </c>
      <c r="D275" t="s">
        <v>1408</v>
      </c>
      <c r="E275" s="53" t="s">
        <v>431</v>
      </c>
      <c r="F275" s="56">
        <v>4424191356300390</v>
      </c>
      <c r="G275" s="53" t="s">
        <v>432</v>
      </c>
    </row>
    <row r="276" spans="1:7" x14ac:dyDescent="0.25">
      <c r="A276" t="s">
        <v>245</v>
      </c>
      <c r="B276" t="s">
        <v>1393</v>
      </c>
      <c r="C276" t="s">
        <v>987</v>
      </c>
      <c r="D276" t="s">
        <v>1409</v>
      </c>
      <c r="E276" s="53" t="s">
        <v>431</v>
      </c>
      <c r="F276" s="56">
        <v>4424192178909610</v>
      </c>
      <c r="G276" s="53" t="s">
        <v>432</v>
      </c>
    </row>
    <row r="277" spans="1:7" x14ac:dyDescent="0.25">
      <c r="A277" t="s">
        <v>245</v>
      </c>
      <c r="B277" t="s">
        <v>1393</v>
      </c>
      <c r="C277" t="s">
        <v>987</v>
      </c>
      <c r="D277" t="s">
        <v>1410</v>
      </c>
      <c r="E277" s="53" t="s">
        <v>431</v>
      </c>
      <c r="F277" s="56">
        <v>4424193001518830</v>
      </c>
      <c r="G277" s="53" t="s">
        <v>432</v>
      </c>
    </row>
    <row r="278" spans="1:7" x14ac:dyDescent="0.25">
      <c r="A278" t="s">
        <v>245</v>
      </c>
      <c r="B278" t="s">
        <v>1393</v>
      </c>
      <c r="C278" t="s">
        <v>987</v>
      </c>
      <c r="D278" t="s">
        <v>1411</v>
      </c>
      <c r="E278" s="53" t="s">
        <v>431</v>
      </c>
      <c r="F278" s="56">
        <v>4424193824128050</v>
      </c>
      <c r="G278" s="53" t="s">
        <v>432</v>
      </c>
    </row>
    <row r="279" spans="1:7" x14ac:dyDescent="0.25">
      <c r="A279" t="s">
        <v>245</v>
      </c>
      <c r="B279" t="s">
        <v>1393</v>
      </c>
      <c r="C279" t="s">
        <v>987</v>
      </c>
      <c r="D279" t="s">
        <v>1412</v>
      </c>
      <c r="E279" s="53" t="s">
        <v>431</v>
      </c>
      <c r="F279" s="56">
        <v>4424194646737270</v>
      </c>
      <c r="G279" s="53" t="s">
        <v>432</v>
      </c>
    </row>
    <row r="280" spans="1:7" x14ac:dyDescent="0.25">
      <c r="A280" t="s">
        <v>245</v>
      </c>
      <c r="B280" t="s">
        <v>1393</v>
      </c>
      <c r="C280" t="s">
        <v>987</v>
      </c>
      <c r="D280" t="s">
        <v>1413</v>
      </c>
      <c r="E280" s="53" t="s">
        <v>431</v>
      </c>
      <c r="F280" s="56">
        <v>4424195469346490</v>
      </c>
      <c r="G280" s="53" t="s">
        <v>432</v>
      </c>
    </row>
    <row r="281" spans="1:7" x14ac:dyDescent="0.25">
      <c r="A281" t="s">
        <v>245</v>
      </c>
      <c r="B281" t="s">
        <v>1393</v>
      </c>
      <c r="C281" t="s">
        <v>987</v>
      </c>
      <c r="D281" t="s">
        <v>1414</v>
      </c>
      <c r="E281" s="53" t="s">
        <v>431</v>
      </c>
      <c r="F281" s="56">
        <v>4424196291955710</v>
      </c>
      <c r="G281" s="53" t="s">
        <v>432</v>
      </c>
    </row>
    <row r="282" spans="1:7" x14ac:dyDescent="0.25">
      <c r="A282" t="s">
        <v>245</v>
      </c>
      <c r="B282" t="s">
        <v>1393</v>
      </c>
      <c r="C282" t="s">
        <v>987</v>
      </c>
      <c r="D282" t="s">
        <v>1415</v>
      </c>
      <c r="E282" s="53" t="s">
        <v>431</v>
      </c>
      <c r="F282" s="56">
        <v>4424197114564930</v>
      </c>
      <c r="G282" s="53" t="s">
        <v>432</v>
      </c>
    </row>
    <row r="283" spans="1:7" x14ac:dyDescent="0.25">
      <c r="A283" t="s">
        <v>245</v>
      </c>
      <c r="B283" t="s">
        <v>1393</v>
      </c>
      <c r="C283" t="s">
        <v>987</v>
      </c>
      <c r="D283" t="s">
        <v>1416</v>
      </c>
      <c r="E283" s="53" t="s">
        <v>431</v>
      </c>
      <c r="F283" s="56">
        <v>4424197937174150</v>
      </c>
      <c r="G283" s="53" t="s">
        <v>432</v>
      </c>
    </row>
    <row r="284" spans="1:7" x14ac:dyDescent="0.25">
      <c r="A284" t="s">
        <v>245</v>
      </c>
      <c r="B284" t="s">
        <v>1393</v>
      </c>
      <c r="C284" t="s">
        <v>987</v>
      </c>
      <c r="D284" t="s">
        <v>1417</v>
      </c>
      <c r="E284" s="53" t="s">
        <v>431</v>
      </c>
      <c r="F284" s="56">
        <v>4424198759783370</v>
      </c>
      <c r="G284" s="53" t="s">
        <v>432</v>
      </c>
    </row>
    <row r="285" spans="1:7" x14ac:dyDescent="0.25">
      <c r="A285" t="s">
        <v>245</v>
      </c>
      <c r="B285" t="s">
        <v>1393</v>
      </c>
      <c r="C285" t="s">
        <v>987</v>
      </c>
      <c r="D285" t="s">
        <v>1418</v>
      </c>
      <c r="E285" s="53" t="s">
        <v>431</v>
      </c>
      <c r="F285" s="56">
        <v>4424199582392590</v>
      </c>
      <c r="G285" s="53" t="s">
        <v>432</v>
      </c>
    </row>
    <row r="286" spans="1:7" x14ac:dyDescent="0.25">
      <c r="A286" t="s">
        <v>245</v>
      </c>
      <c r="B286" t="s">
        <v>1393</v>
      </c>
      <c r="C286" t="s">
        <v>987</v>
      </c>
      <c r="D286" s="68" t="s">
        <v>1419</v>
      </c>
      <c r="E286" s="53" t="s">
        <v>431</v>
      </c>
      <c r="F286" s="56">
        <v>4424200405001810</v>
      </c>
      <c r="G286" s="53" t="s">
        <v>432</v>
      </c>
    </row>
    <row r="287" spans="1:7" x14ac:dyDescent="0.25">
      <c r="A287" t="s">
        <v>245</v>
      </c>
      <c r="B287" t="s">
        <v>1393</v>
      </c>
      <c r="C287" t="s">
        <v>987</v>
      </c>
      <c r="D287" t="s">
        <v>1420</v>
      </c>
      <c r="E287" s="53" t="s">
        <v>431</v>
      </c>
      <c r="F287" s="56">
        <v>4424201227611030</v>
      </c>
      <c r="G287" s="53" t="s">
        <v>432</v>
      </c>
    </row>
    <row r="288" spans="1:7" x14ac:dyDescent="0.25">
      <c r="A288" t="s">
        <v>245</v>
      </c>
      <c r="B288" t="s">
        <v>1393</v>
      </c>
      <c r="C288" t="s">
        <v>987</v>
      </c>
      <c r="D288" t="s">
        <v>1421</v>
      </c>
      <c r="E288" s="53" t="s">
        <v>431</v>
      </c>
      <c r="F288" s="56">
        <v>4424202050220250</v>
      </c>
      <c r="G288" s="53" t="s">
        <v>432</v>
      </c>
    </row>
    <row r="289" spans="1:7" x14ac:dyDescent="0.25">
      <c r="A289" t="s">
        <v>245</v>
      </c>
      <c r="B289" t="s">
        <v>1393</v>
      </c>
      <c r="C289" t="s">
        <v>987</v>
      </c>
      <c r="D289" t="s">
        <v>1422</v>
      </c>
      <c r="E289" s="53" t="s">
        <v>431</v>
      </c>
      <c r="F289" s="56">
        <v>4424202872829470</v>
      </c>
      <c r="G289" s="53" t="s">
        <v>432</v>
      </c>
    </row>
    <row r="290" spans="1:7" x14ac:dyDescent="0.25">
      <c r="A290" t="s">
        <v>245</v>
      </c>
      <c r="B290" t="s">
        <v>1393</v>
      </c>
      <c r="C290" t="s">
        <v>987</v>
      </c>
      <c r="D290" t="s">
        <v>1423</v>
      </c>
      <c r="E290" s="53" t="s">
        <v>431</v>
      </c>
      <c r="F290" s="56">
        <v>4424203695438690</v>
      </c>
      <c r="G290" s="53" t="s">
        <v>432</v>
      </c>
    </row>
    <row r="291" spans="1:7" x14ac:dyDescent="0.25">
      <c r="A291" t="s">
        <v>245</v>
      </c>
      <c r="B291" t="s">
        <v>1393</v>
      </c>
      <c r="C291" t="s">
        <v>987</v>
      </c>
      <c r="D291" t="s">
        <v>1424</v>
      </c>
      <c r="E291" s="53" t="s">
        <v>431</v>
      </c>
      <c r="F291" s="56">
        <v>4424204518047910</v>
      </c>
      <c r="G291" s="53" t="s">
        <v>432</v>
      </c>
    </row>
    <row r="292" spans="1:7" x14ac:dyDescent="0.25">
      <c r="A292" t="s">
        <v>245</v>
      </c>
      <c r="B292" t="s">
        <v>1393</v>
      </c>
      <c r="C292" t="s">
        <v>987</v>
      </c>
      <c r="D292" t="s">
        <v>1425</v>
      </c>
      <c r="E292" s="53" t="s">
        <v>431</v>
      </c>
      <c r="F292" s="56">
        <v>4424205340657130</v>
      </c>
      <c r="G292" s="53" t="s">
        <v>432</v>
      </c>
    </row>
    <row r="293" spans="1:7" x14ac:dyDescent="0.25">
      <c r="A293" t="s">
        <v>245</v>
      </c>
      <c r="B293" t="s">
        <v>1393</v>
      </c>
      <c r="C293" t="s">
        <v>987</v>
      </c>
      <c r="D293" t="s">
        <v>1426</v>
      </c>
      <c r="E293" s="53" t="s">
        <v>431</v>
      </c>
      <c r="F293" s="56">
        <v>4424206163266350</v>
      </c>
      <c r="G293" s="53" t="s">
        <v>432</v>
      </c>
    </row>
    <row r="294" spans="1:7" x14ac:dyDescent="0.25">
      <c r="A294" t="s">
        <v>245</v>
      </c>
      <c r="B294" t="s">
        <v>1393</v>
      </c>
      <c r="C294" t="s">
        <v>987</v>
      </c>
      <c r="D294" t="s">
        <v>1427</v>
      </c>
      <c r="E294" s="53" t="s">
        <v>431</v>
      </c>
      <c r="F294" s="56">
        <v>4424206985875570</v>
      </c>
      <c r="G294" s="53" t="s">
        <v>432</v>
      </c>
    </row>
    <row r="295" spans="1:7" x14ac:dyDescent="0.25">
      <c r="A295" t="s">
        <v>245</v>
      </c>
      <c r="B295" t="s">
        <v>1393</v>
      </c>
      <c r="C295" t="s">
        <v>987</v>
      </c>
      <c r="D295" t="s">
        <v>1428</v>
      </c>
      <c r="E295" s="53" t="s">
        <v>431</v>
      </c>
      <c r="F295" s="56">
        <v>4424207808484790</v>
      </c>
      <c r="G295" s="53" t="s">
        <v>432</v>
      </c>
    </row>
    <row r="296" spans="1:7" x14ac:dyDescent="0.25">
      <c r="A296" t="s">
        <v>245</v>
      </c>
      <c r="B296" t="s">
        <v>1393</v>
      </c>
      <c r="C296" t="s">
        <v>987</v>
      </c>
      <c r="D296" t="s">
        <v>1429</v>
      </c>
      <c r="E296" s="53" t="s">
        <v>431</v>
      </c>
      <c r="F296" s="56">
        <v>4424208631094010</v>
      </c>
      <c r="G296" s="53" t="s">
        <v>432</v>
      </c>
    </row>
    <row r="297" spans="1:7" x14ac:dyDescent="0.25">
      <c r="A297" t="s">
        <v>245</v>
      </c>
      <c r="B297" t="s">
        <v>1393</v>
      </c>
      <c r="C297" t="s">
        <v>987</v>
      </c>
      <c r="D297" t="s">
        <v>1430</v>
      </c>
      <c r="E297" s="53" t="s">
        <v>431</v>
      </c>
      <c r="F297" s="56">
        <v>4424209453703230</v>
      </c>
      <c r="G297" s="53" t="s">
        <v>432</v>
      </c>
    </row>
    <row r="298" spans="1:7" x14ac:dyDescent="0.25">
      <c r="A298" t="s">
        <v>245</v>
      </c>
      <c r="B298" t="s">
        <v>1393</v>
      </c>
      <c r="C298" t="s">
        <v>987</v>
      </c>
      <c r="D298" t="s">
        <v>1431</v>
      </c>
      <c r="E298" s="53" t="s">
        <v>431</v>
      </c>
      <c r="F298" s="56">
        <v>4424210276312450</v>
      </c>
      <c r="G298" s="53" t="s">
        <v>432</v>
      </c>
    </row>
    <row r="299" spans="1:7" x14ac:dyDescent="0.25">
      <c r="A299" t="s">
        <v>245</v>
      </c>
      <c r="B299" t="s">
        <v>1393</v>
      </c>
      <c r="C299" t="s">
        <v>987</v>
      </c>
      <c r="D299" t="s">
        <v>1432</v>
      </c>
      <c r="E299" s="53" t="s">
        <v>431</v>
      </c>
      <c r="F299" s="56">
        <v>4424211098921670</v>
      </c>
      <c r="G299" s="53" t="s">
        <v>432</v>
      </c>
    </row>
    <row r="300" spans="1:7" x14ac:dyDescent="0.25">
      <c r="A300" t="s">
        <v>245</v>
      </c>
      <c r="B300" t="s">
        <v>1393</v>
      </c>
      <c r="C300" t="s">
        <v>987</v>
      </c>
      <c r="D300" t="s">
        <v>1433</v>
      </c>
      <c r="E300" s="53" t="s">
        <v>431</v>
      </c>
      <c r="F300" s="56">
        <v>4424211921530890</v>
      </c>
      <c r="G300" s="53" t="s">
        <v>432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X162"/>
  <sheetViews>
    <sheetView topLeftCell="AD1" zoomScale="115" zoomScaleNormal="115" workbookViewId="0">
      <selection activeCell="AS25" sqref="AJ1:AX150"/>
    </sheetView>
  </sheetViews>
  <sheetFormatPr defaultRowHeight="15" x14ac:dyDescent="0.25"/>
  <cols>
    <col min="4" max="4" width="12.42578125" bestFit="1" customWidth="1"/>
    <col min="5" max="5" width="11.42578125" bestFit="1" customWidth="1"/>
    <col min="6" max="6" width="9.28515625" bestFit="1" customWidth="1"/>
    <col min="7" max="7" width="19.7109375" style="54" bestFit="1" customWidth="1"/>
    <col min="8" max="8" width="1.5703125" bestFit="1" customWidth="1"/>
    <col min="9" max="9" width="8" bestFit="1" customWidth="1"/>
    <col min="10" max="10" width="2" bestFit="1" customWidth="1"/>
    <col min="11" max="11" width="10.7109375" bestFit="1" customWidth="1"/>
    <col min="12" max="12" width="2" bestFit="1" customWidth="1"/>
    <col min="13" max="13" width="8.85546875" bestFit="1" customWidth="1"/>
    <col min="14" max="14" width="2" bestFit="1" customWidth="1"/>
    <col min="15" max="15" width="9.28515625" bestFit="1" customWidth="1"/>
    <col min="16" max="16" width="2" bestFit="1" customWidth="1"/>
    <col min="17" max="17" width="9.42578125" bestFit="1" customWidth="1"/>
    <col min="18" max="18" width="2" bestFit="1" customWidth="1"/>
    <col min="19" max="19" width="20.42578125" bestFit="1" customWidth="1"/>
    <col min="20" max="20" width="9.42578125" bestFit="1" customWidth="1"/>
    <col min="21" max="21" width="2.28515625" bestFit="1" customWidth="1"/>
    <col min="24" max="24" width="9.140625" customWidth="1"/>
    <col min="26" max="26" width="12.42578125" bestFit="1" customWidth="1"/>
    <col min="27" max="27" width="11.42578125" bestFit="1" customWidth="1"/>
    <col min="28" max="28" width="9.28515625" bestFit="1" customWidth="1"/>
    <col min="29" max="29" width="19.7109375" style="54" bestFit="1" customWidth="1"/>
    <col min="30" max="30" width="2.42578125" bestFit="1" customWidth="1"/>
    <col min="31" max="31" width="19.7109375" style="54" bestFit="1" customWidth="1"/>
    <col min="33" max="33" width="9.5703125" customWidth="1"/>
    <col min="36" max="36" width="12.42578125" bestFit="1" customWidth="1"/>
    <col min="37" max="37" width="6" bestFit="1" customWidth="1"/>
    <col min="38" max="38" width="9.42578125" bestFit="1" customWidth="1"/>
    <col min="39" max="39" width="2.28515625" bestFit="1" customWidth="1"/>
    <col min="40" max="40" width="2.140625" bestFit="1" customWidth="1"/>
    <col min="41" max="41" width="9.140625" bestFit="1" customWidth="1"/>
    <col min="42" max="42" width="2.5703125" bestFit="1" customWidth="1"/>
    <col min="43" max="43" width="20.42578125" bestFit="1" customWidth="1"/>
    <col min="44" max="44" width="2.140625" bestFit="1" customWidth="1"/>
    <col min="45" max="45" width="5.5703125" bestFit="1" customWidth="1"/>
    <col min="50" max="50" width="2.42578125" bestFit="1" customWidth="1"/>
  </cols>
  <sheetData>
    <row r="1" spans="4:50" x14ac:dyDescent="0.25">
      <c r="AJ1" t="s">
        <v>245</v>
      </c>
      <c r="AK1" t="s">
        <v>1499</v>
      </c>
      <c r="AL1" t="s">
        <v>865</v>
      </c>
      <c r="AM1">
        <v>1</v>
      </c>
      <c r="AN1" t="s">
        <v>251</v>
      </c>
      <c r="AO1" s="63">
        <v>0.52083333333333337</v>
      </c>
      <c r="AP1" s="53" t="s">
        <v>431</v>
      </c>
      <c r="AQ1" s="54">
        <v>6347477353043650</v>
      </c>
      <c r="AR1" s="53" t="s">
        <v>430</v>
      </c>
      <c r="AS1" s="54">
        <v>5034</v>
      </c>
      <c r="AT1" t="s">
        <v>251</v>
      </c>
      <c r="AU1" s="63">
        <f>AO1*7</f>
        <v>3.6458333333333335</v>
      </c>
      <c r="AV1" s="53" t="s">
        <v>431</v>
      </c>
      <c r="AW1" t="s">
        <v>1500</v>
      </c>
      <c r="AX1" s="53" t="s">
        <v>432</v>
      </c>
    </row>
    <row r="2" spans="4:50" x14ac:dyDescent="0.25">
      <c r="AJ2" t="s">
        <v>245</v>
      </c>
      <c r="AK2" t="s">
        <v>1499</v>
      </c>
      <c r="AL2" t="s">
        <v>865</v>
      </c>
      <c r="AM2">
        <v>2</v>
      </c>
      <c r="AN2" t="s">
        <v>251</v>
      </c>
      <c r="AO2" s="63">
        <v>0.53125</v>
      </c>
      <c r="AP2" s="53" t="s">
        <v>431</v>
      </c>
      <c r="AQ2" s="54" t="s">
        <v>248</v>
      </c>
      <c r="AR2" s="53" t="s">
        <v>430</v>
      </c>
      <c r="AS2">
        <v>5037</v>
      </c>
      <c r="AT2" t="s">
        <v>251</v>
      </c>
      <c r="AU2" s="63">
        <f>AO2*7</f>
        <v>3.71875</v>
      </c>
      <c r="AV2" s="53" t="s">
        <v>431</v>
      </c>
      <c r="AW2" t="s">
        <v>1501</v>
      </c>
      <c r="AX2" s="53" t="s">
        <v>432</v>
      </c>
    </row>
    <row r="3" spans="4:50" x14ac:dyDescent="0.25">
      <c r="AJ3" t="s">
        <v>245</v>
      </c>
      <c r="AK3" t="s">
        <v>1499</v>
      </c>
      <c r="AL3" t="s">
        <v>865</v>
      </c>
      <c r="AM3">
        <v>3</v>
      </c>
      <c r="AN3" t="s">
        <v>251</v>
      </c>
      <c r="AO3" s="63">
        <v>0.54166666666666696</v>
      </c>
      <c r="AP3" s="53" t="s">
        <v>431</v>
      </c>
      <c r="AQ3" s="54" t="s">
        <v>256</v>
      </c>
      <c r="AR3" s="53" t="s">
        <v>430</v>
      </c>
      <c r="AS3" s="54">
        <v>5040</v>
      </c>
      <c r="AT3" t="s">
        <v>251</v>
      </c>
      <c r="AU3" s="63">
        <f t="shared" ref="AU3:AU66" si="0">AO3*7</f>
        <v>3.7916666666666687</v>
      </c>
      <c r="AV3" s="53" t="s">
        <v>431</v>
      </c>
      <c r="AW3" t="s">
        <v>1502</v>
      </c>
      <c r="AX3" s="53" t="s">
        <v>432</v>
      </c>
    </row>
    <row r="4" spans="4:50" x14ac:dyDescent="0.25">
      <c r="D4" t="s">
        <v>245</v>
      </c>
      <c r="E4" t="s">
        <v>246</v>
      </c>
      <c r="F4" t="s">
        <v>247</v>
      </c>
      <c r="G4" s="54" t="s">
        <v>248</v>
      </c>
      <c r="H4" s="53" t="s">
        <v>430</v>
      </c>
      <c r="I4" s="53">
        <v>3257364</v>
      </c>
      <c r="J4" t="s">
        <v>251</v>
      </c>
      <c r="K4" s="57">
        <v>25659</v>
      </c>
      <c r="L4" s="53" t="s">
        <v>431</v>
      </c>
      <c r="M4" t="s">
        <v>252</v>
      </c>
      <c r="N4" s="53" t="s">
        <v>431</v>
      </c>
      <c r="O4" t="s">
        <v>289</v>
      </c>
      <c r="P4" s="53" t="s">
        <v>431</v>
      </c>
      <c r="Q4" t="s">
        <v>265</v>
      </c>
      <c r="R4" s="53" t="s">
        <v>431</v>
      </c>
      <c r="S4" t="s">
        <v>388</v>
      </c>
      <c r="T4" t="s">
        <v>389</v>
      </c>
      <c r="U4" s="53" t="s">
        <v>432</v>
      </c>
      <c r="Z4" t="s">
        <v>245</v>
      </c>
      <c r="AA4" t="s">
        <v>1498</v>
      </c>
      <c r="AB4" t="s">
        <v>987</v>
      </c>
      <c r="AC4" s="54" t="s">
        <v>248</v>
      </c>
      <c r="AD4" s="53" t="s">
        <v>431</v>
      </c>
      <c r="AE4" s="54">
        <v>6347477353043650</v>
      </c>
      <c r="AF4" s="53" t="s">
        <v>430</v>
      </c>
      <c r="AG4" s="54">
        <v>5034</v>
      </c>
      <c r="AH4" t="s">
        <v>253</v>
      </c>
      <c r="AJ4" t="s">
        <v>245</v>
      </c>
      <c r="AK4" t="s">
        <v>1499</v>
      </c>
      <c r="AL4" t="s">
        <v>865</v>
      </c>
      <c r="AM4">
        <v>4</v>
      </c>
      <c r="AN4" t="s">
        <v>251</v>
      </c>
      <c r="AO4" s="63">
        <v>0.55208333333333304</v>
      </c>
      <c r="AP4" s="53" t="s">
        <v>431</v>
      </c>
      <c r="AQ4" s="54" t="s">
        <v>257</v>
      </c>
      <c r="AR4" s="53" t="s">
        <v>430</v>
      </c>
      <c r="AS4">
        <v>5043</v>
      </c>
      <c r="AT4" t="s">
        <v>251</v>
      </c>
      <c r="AU4" s="63">
        <f t="shared" si="0"/>
        <v>3.8645833333333313</v>
      </c>
      <c r="AV4" s="53" t="s">
        <v>431</v>
      </c>
      <c r="AW4" t="s">
        <v>1503</v>
      </c>
      <c r="AX4" s="53" t="s">
        <v>432</v>
      </c>
    </row>
    <row r="5" spans="4:50" x14ac:dyDescent="0.25">
      <c r="D5" t="s">
        <v>245</v>
      </c>
      <c r="E5" t="s">
        <v>246</v>
      </c>
      <c r="F5" t="s">
        <v>247</v>
      </c>
      <c r="G5" s="54" t="s">
        <v>256</v>
      </c>
      <c r="H5" s="53" t="s">
        <v>430</v>
      </c>
      <c r="I5" s="53">
        <v>3257375</v>
      </c>
      <c r="J5" t="s">
        <v>251</v>
      </c>
      <c r="K5" s="57">
        <v>25997</v>
      </c>
      <c r="L5" s="53" t="s">
        <v>431</v>
      </c>
      <c r="M5" t="s">
        <v>252</v>
      </c>
      <c r="N5" s="53" t="s">
        <v>431</v>
      </c>
      <c r="O5" t="s">
        <v>290</v>
      </c>
      <c r="P5" s="53" t="s">
        <v>431</v>
      </c>
      <c r="Q5" t="s">
        <v>266</v>
      </c>
      <c r="R5" s="53" t="s">
        <v>431</v>
      </c>
      <c r="S5" t="s">
        <v>396</v>
      </c>
      <c r="T5" t="s">
        <v>389</v>
      </c>
      <c r="U5" s="53" t="s">
        <v>432</v>
      </c>
      <c r="Z5" t="s">
        <v>245</v>
      </c>
      <c r="AA5" t="s">
        <v>1498</v>
      </c>
      <c r="AB5" t="s">
        <v>987</v>
      </c>
      <c r="AC5" s="54" t="s">
        <v>256</v>
      </c>
      <c r="AD5" s="53" t="s">
        <v>431</v>
      </c>
      <c r="AE5" s="54" t="s">
        <v>248</v>
      </c>
      <c r="AF5" s="53" t="s">
        <v>430</v>
      </c>
      <c r="AG5">
        <v>5037</v>
      </c>
      <c r="AH5" t="s">
        <v>253</v>
      </c>
      <c r="AJ5" t="s">
        <v>245</v>
      </c>
      <c r="AK5" t="s">
        <v>1499</v>
      </c>
      <c r="AL5" t="s">
        <v>865</v>
      </c>
      <c r="AM5">
        <v>5</v>
      </c>
      <c r="AN5" t="s">
        <v>251</v>
      </c>
      <c r="AO5" s="63">
        <v>0.5625</v>
      </c>
      <c r="AP5" s="53" t="s">
        <v>431</v>
      </c>
      <c r="AQ5" s="54" t="s">
        <v>258</v>
      </c>
      <c r="AR5" s="53" t="s">
        <v>430</v>
      </c>
      <c r="AS5" s="54">
        <v>5046</v>
      </c>
      <c r="AT5" t="s">
        <v>251</v>
      </c>
      <c r="AU5" s="63">
        <f t="shared" si="0"/>
        <v>3.9375</v>
      </c>
      <c r="AV5" s="53" t="s">
        <v>431</v>
      </c>
      <c r="AW5" t="s">
        <v>1504</v>
      </c>
      <c r="AX5" s="53" t="s">
        <v>432</v>
      </c>
    </row>
    <row r="6" spans="4:50" x14ac:dyDescent="0.25">
      <c r="D6" t="s">
        <v>245</v>
      </c>
      <c r="E6" t="s">
        <v>246</v>
      </c>
      <c r="F6" t="s">
        <v>247</v>
      </c>
      <c r="G6" s="54" t="s">
        <v>257</v>
      </c>
      <c r="H6" s="53" t="s">
        <v>430</v>
      </c>
      <c r="I6" s="53">
        <v>3257386</v>
      </c>
      <c r="J6" t="s">
        <v>251</v>
      </c>
      <c r="K6" s="57">
        <v>26335</v>
      </c>
      <c r="L6" s="53" t="s">
        <v>431</v>
      </c>
      <c r="M6" t="s">
        <v>259</v>
      </c>
      <c r="N6" s="53" t="s">
        <v>431</v>
      </c>
      <c r="O6" t="s">
        <v>255</v>
      </c>
      <c r="P6" s="53" t="s">
        <v>431</v>
      </c>
      <c r="Q6" t="s">
        <v>267</v>
      </c>
      <c r="R6" s="53" t="s">
        <v>431</v>
      </c>
      <c r="S6" t="s">
        <v>397</v>
      </c>
      <c r="T6" t="s">
        <v>390</v>
      </c>
      <c r="U6" s="53" t="s">
        <v>432</v>
      </c>
      <c r="Z6" t="s">
        <v>245</v>
      </c>
      <c r="AA6" t="s">
        <v>1498</v>
      </c>
      <c r="AB6" t="s">
        <v>987</v>
      </c>
      <c r="AC6" s="54" t="s">
        <v>257</v>
      </c>
      <c r="AD6" s="53" t="s">
        <v>431</v>
      </c>
      <c r="AE6" s="54" t="s">
        <v>256</v>
      </c>
      <c r="AF6" s="53" t="s">
        <v>430</v>
      </c>
      <c r="AG6" s="54">
        <v>5040</v>
      </c>
      <c r="AH6" t="s">
        <v>253</v>
      </c>
      <c r="AJ6" t="s">
        <v>245</v>
      </c>
      <c r="AK6" t="s">
        <v>1499</v>
      </c>
      <c r="AL6" t="s">
        <v>865</v>
      </c>
      <c r="AM6">
        <v>6</v>
      </c>
      <c r="AN6" t="s">
        <v>251</v>
      </c>
      <c r="AO6" s="63">
        <v>0.57291666666666696</v>
      </c>
      <c r="AP6" s="53" t="s">
        <v>431</v>
      </c>
      <c r="AQ6" s="54">
        <v>1837465924358490</v>
      </c>
      <c r="AR6" s="53" t="s">
        <v>430</v>
      </c>
      <c r="AS6">
        <v>5049</v>
      </c>
      <c r="AT6" t="s">
        <v>251</v>
      </c>
      <c r="AU6" s="63">
        <f t="shared" si="0"/>
        <v>4.0104166666666687</v>
      </c>
      <c r="AV6" s="53" t="s">
        <v>431</v>
      </c>
      <c r="AW6" t="s">
        <v>1505</v>
      </c>
      <c r="AX6" s="53" t="s">
        <v>432</v>
      </c>
    </row>
    <row r="7" spans="4:50" x14ac:dyDescent="0.25">
      <c r="D7" t="s">
        <v>245</v>
      </c>
      <c r="E7" t="s">
        <v>246</v>
      </c>
      <c r="F7" t="s">
        <v>247</v>
      </c>
      <c r="G7" s="54" t="s">
        <v>258</v>
      </c>
      <c r="H7" s="53" t="s">
        <v>430</v>
      </c>
      <c r="I7" s="53">
        <v>3257397</v>
      </c>
      <c r="J7" t="s">
        <v>251</v>
      </c>
      <c r="K7" s="57">
        <v>26673</v>
      </c>
      <c r="L7" s="53" t="s">
        <v>431</v>
      </c>
      <c r="M7" t="s">
        <v>259</v>
      </c>
      <c r="N7" s="53" t="s">
        <v>431</v>
      </c>
      <c r="O7" t="s">
        <v>291</v>
      </c>
      <c r="P7" s="53" t="s">
        <v>431</v>
      </c>
      <c r="Q7" t="s">
        <v>268</v>
      </c>
      <c r="R7" s="53" t="s">
        <v>431</v>
      </c>
      <c r="S7" t="s">
        <v>398</v>
      </c>
      <c r="T7" t="s">
        <v>390</v>
      </c>
      <c r="U7" s="53" t="s">
        <v>432</v>
      </c>
      <c r="Z7" t="s">
        <v>245</v>
      </c>
      <c r="AA7" t="s">
        <v>1498</v>
      </c>
      <c r="AB7" t="s">
        <v>987</v>
      </c>
      <c r="AC7" s="54" t="s">
        <v>258</v>
      </c>
      <c r="AD7" s="53" t="s">
        <v>431</v>
      </c>
      <c r="AE7" s="54" t="s">
        <v>257</v>
      </c>
      <c r="AF7" s="53" t="s">
        <v>430</v>
      </c>
      <c r="AG7">
        <v>5043</v>
      </c>
      <c r="AH7" t="s">
        <v>253</v>
      </c>
      <c r="AJ7" t="s">
        <v>245</v>
      </c>
      <c r="AK7" t="s">
        <v>1499</v>
      </c>
      <c r="AL7" t="s">
        <v>865</v>
      </c>
      <c r="AM7">
        <v>7</v>
      </c>
      <c r="AN7" t="s">
        <v>251</v>
      </c>
      <c r="AO7" s="63">
        <v>0.58333333333333304</v>
      </c>
      <c r="AP7" s="53" t="s">
        <v>431</v>
      </c>
      <c r="AQ7" s="54">
        <v>2213437347621340</v>
      </c>
      <c r="AR7" s="53" t="s">
        <v>430</v>
      </c>
      <c r="AS7" s="54">
        <v>5052</v>
      </c>
      <c r="AT7" t="s">
        <v>251</v>
      </c>
      <c r="AU7" s="63">
        <f t="shared" si="0"/>
        <v>4.0833333333333313</v>
      </c>
      <c r="AV7" s="53" t="s">
        <v>431</v>
      </c>
      <c r="AW7" t="s">
        <v>1506</v>
      </c>
      <c r="AX7" s="53" t="s">
        <v>432</v>
      </c>
    </row>
    <row r="8" spans="4:50" x14ac:dyDescent="0.25">
      <c r="D8" t="s">
        <v>245</v>
      </c>
      <c r="E8" t="s">
        <v>246</v>
      </c>
      <c r="F8" t="s">
        <v>247</v>
      </c>
      <c r="G8" s="54">
        <v>1837465924358490</v>
      </c>
      <c r="H8" s="53" t="s">
        <v>430</v>
      </c>
      <c r="I8" s="53">
        <v>3257408</v>
      </c>
      <c r="J8" t="s">
        <v>251</v>
      </c>
      <c r="K8" s="57">
        <v>27011</v>
      </c>
      <c r="L8" s="53" t="s">
        <v>431</v>
      </c>
      <c r="M8" t="s">
        <v>260</v>
      </c>
      <c r="N8" s="53" t="s">
        <v>431</v>
      </c>
      <c r="O8" t="s">
        <v>292</v>
      </c>
      <c r="P8" s="53" t="s">
        <v>431</v>
      </c>
      <c r="Q8" t="s">
        <v>269</v>
      </c>
      <c r="R8" s="53" t="s">
        <v>431</v>
      </c>
      <c r="S8" t="s">
        <v>399</v>
      </c>
      <c r="T8" t="s">
        <v>391</v>
      </c>
      <c r="U8" s="53" t="s">
        <v>432</v>
      </c>
      <c r="Z8" t="s">
        <v>245</v>
      </c>
      <c r="AA8" t="s">
        <v>1498</v>
      </c>
      <c r="AB8" t="s">
        <v>987</v>
      </c>
      <c r="AC8" s="54">
        <v>1837465924358490</v>
      </c>
      <c r="AD8" s="53" t="s">
        <v>431</v>
      </c>
      <c r="AE8" s="54" t="s">
        <v>258</v>
      </c>
      <c r="AF8" s="53" t="s">
        <v>430</v>
      </c>
      <c r="AG8" s="54">
        <v>5046</v>
      </c>
      <c r="AH8" t="s">
        <v>253</v>
      </c>
      <c r="AJ8" t="s">
        <v>245</v>
      </c>
      <c r="AK8" t="s">
        <v>1499</v>
      </c>
      <c r="AL8" t="s">
        <v>865</v>
      </c>
      <c r="AM8">
        <v>1</v>
      </c>
      <c r="AN8" t="s">
        <v>251</v>
      </c>
      <c r="AO8" s="63">
        <v>0.59375</v>
      </c>
      <c r="AP8" s="53" t="s">
        <v>431</v>
      </c>
      <c r="AQ8" s="54">
        <v>2451431235143250</v>
      </c>
      <c r="AR8" s="53" t="s">
        <v>430</v>
      </c>
      <c r="AS8">
        <v>5055</v>
      </c>
      <c r="AT8" t="s">
        <v>251</v>
      </c>
      <c r="AU8" s="63">
        <f t="shared" si="0"/>
        <v>4.15625</v>
      </c>
      <c r="AV8" s="53" t="s">
        <v>431</v>
      </c>
      <c r="AW8" t="s">
        <v>1498</v>
      </c>
      <c r="AX8" s="53" t="s">
        <v>432</v>
      </c>
    </row>
    <row r="9" spans="4:50" x14ac:dyDescent="0.25">
      <c r="D9" t="s">
        <v>245</v>
      </c>
      <c r="E9" t="s">
        <v>246</v>
      </c>
      <c r="F9" t="s">
        <v>247</v>
      </c>
      <c r="G9" s="54">
        <v>2213437347621340</v>
      </c>
      <c r="H9" s="53" t="s">
        <v>430</v>
      </c>
      <c r="I9" s="53">
        <v>3257419</v>
      </c>
      <c r="J9" t="s">
        <v>251</v>
      </c>
      <c r="K9" s="57">
        <v>27349</v>
      </c>
      <c r="L9" s="53" t="s">
        <v>431</v>
      </c>
      <c r="M9" t="s">
        <v>261</v>
      </c>
      <c r="N9" s="53" t="s">
        <v>431</v>
      </c>
      <c r="O9" t="s">
        <v>293</v>
      </c>
      <c r="P9" s="53" t="s">
        <v>431</v>
      </c>
      <c r="Q9" t="s">
        <v>270</v>
      </c>
      <c r="R9" s="53" t="s">
        <v>431</v>
      </c>
      <c r="S9" t="s">
        <v>400</v>
      </c>
      <c r="T9" t="s">
        <v>392</v>
      </c>
      <c r="U9" s="53" t="s">
        <v>432</v>
      </c>
      <c r="Z9" t="s">
        <v>245</v>
      </c>
      <c r="AA9" t="s">
        <v>1498</v>
      </c>
      <c r="AB9" t="s">
        <v>987</v>
      </c>
      <c r="AC9" s="54">
        <v>2213437347621340</v>
      </c>
      <c r="AD9" s="53" t="s">
        <v>431</v>
      </c>
      <c r="AE9" s="54">
        <v>1837465924358490</v>
      </c>
      <c r="AF9" s="53" t="s">
        <v>430</v>
      </c>
      <c r="AG9">
        <v>5049</v>
      </c>
      <c r="AH9" t="s">
        <v>253</v>
      </c>
      <c r="AJ9" t="s">
        <v>245</v>
      </c>
      <c r="AK9" t="s">
        <v>1499</v>
      </c>
      <c r="AL9" t="s">
        <v>865</v>
      </c>
      <c r="AM9">
        <v>2</v>
      </c>
      <c r="AN9" t="s">
        <v>251</v>
      </c>
      <c r="AO9" s="63">
        <v>0.60416666666666596</v>
      </c>
      <c r="AP9" s="53" t="s">
        <v>431</v>
      </c>
      <c r="AQ9" s="54">
        <v>2781410146492450</v>
      </c>
      <c r="AR9" s="53" t="s">
        <v>430</v>
      </c>
      <c r="AS9" s="54">
        <v>5058</v>
      </c>
      <c r="AT9" t="s">
        <v>251</v>
      </c>
      <c r="AU9" s="63">
        <f t="shared" si="0"/>
        <v>4.2291666666666616</v>
      </c>
      <c r="AV9" s="53" t="s">
        <v>431</v>
      </c>
      <c r="AW9" t="s">
        <v>1500</v>
      </c>
      <c r="AX9" s="53" t="s">
        <v>432</v>
      </c>
    </row>
    <row r="10" spans="4:50" x14ac:dyDescent="0.25">
      <c r="D10" t="s">
        <v>245</v>
      </c>
      <c r="E10" t="s">
        <v>246</v>
      </c>
      <c r="F10" t="s">
        <v>247</v>
      </c>
      <c r="G10" s="54">
        <v>2451431235143250</v>
      </c>
      <c r="H10" s="53" t="s">
        <v>430</v>
      </c>
      <c r="I10" s="53">
        <v>3257430</v>
      </c>
      <c r="J10" t="s">
        <v>251</v>
      </c>
      <c r="K10" s="57">
        <v>27687</v>
      </c>
      <c r="L10" s="53" t="s">
        <v>431</v>
      </c>
      <c r="M10" t="s">
        <v>262</v>
      </c>
      <c r="N10" s="53" t="s">
        <v>431</v>
      </c>
      <c r="O10" t="s">
        <v>294</v>
      </c>
      <c r="P10" s="53" t="s">
        <v>431</v>
      </c>
      <c r="Q10" t="s">
        <v>271</v>
      </c>
      <c r="R10" s="53" t="s">
        <v>431</v>
      </c>
      <c r="S10" t="s">
        <v>401</v>
      </c>
      <c r="T10" t="s">
        <v>393</v>
      </c>
      <c r="U10" s="53" t="s">
        <v>432</v>
      </c>
      <c r="Z10" t="s">
        <v>245</v>
      </c>
      <c r="AA10" t="s">
        <v>1498</v>
      </c>
      <c r="AB10" t="s">
        <v>987</v>
      </c>
      <c r="AC10" s="54">
        <v>2451431235143250</v>
      </c>
      <c r="AD10" s="53" t="s">
        <v>431</v>
      </c>
      <c r="AE10" s="54">
        <v>2213437347621340</v>
      </c>
      <c r="AF10" s="53" t="s">
        <v>430</v>
      </c>
      <c r="AG10" s="54">
        <v>5052</v>
      </c>
      <c r="AH10" t="s">
        <v>253</v>
      </c>
      <c r="AJ10" t="s">
        <v>245</v>
      </c>
      <c r="AK10" t="s">
        <v>1499</v>
      </c>
      <c r="AL10" t="s">
        <v>865</v>
      </c>
      <c r="AM10">
        <v>3</v>
      </c>
      <c r="AN10" t="s">
        <v>251</v>
      </c>
      <c r="AO10" s="63">
        <v>0.61458333333333304</v>
      </c>
      <c r="AP10" s="53" t="s">
        <v>431</v>
      </c>
      <c r="AQ10" s="54">
        <v>3088392801884830</v>
      </c>
      <c r="AR10" s="53" t="s">
        <v>430</v>
      </c>
      <c r="AS10">
        <v>5061</v>
      </c>
      <c r="AT10" t="s">
        <v>251</v>
      </c>
      <c r="AU10" s="63">
        <f t="shared" si="0"/>
        <v>4.3020833333333313</v>
      </c>
      <c r="AV10" s="53" t="s">
        <v>431</v>
      </c>
      <c r="AW10" t="s">
        <v>1501</v>
      </c>
      <c r="AX10" s="53" t="s">
        <v>432</v>
      </c>
    </row>
    <row r="11" spans="4:50" x14ac:dyDescent="0.25">
      <c r="D11" t="s">
        <v>245</v>
      </c>
      <c r="E11" t="s">
        <v>246</v>
      </c>
      <c r="F11" t="s">
        <v>247</v>
      </c>
      <c r="G11" s="54">
        <v>2781410146492450</v>
      </c>
      <c r="H11" s="53" t="s">
        <v>430</v>
      </c>
      <c r="I11" s="53">
        <v>3257441</v>
      </c>
      <c r="J11" t="s">
        <v>251</v>
      </c>
      <c r="K11" s="57">
        <v>28025</v>
      </c>
      <c r="L11" s="53" t="s">
        <v>431</v>
      </c>
      <c r="M11" t="s">
        <v>263</v>
      </c>
      <c r="N11" s="53" t="s">
        <v>431</v>
      </c>
      <c r="O11" t="s">
        <v>295</v>
      </c>
      <c r="P11" s="53" t="s">
        <v>431</v>
      </c>
      <c r="Q11" t="s">
        <v>272</v>
      </c>
      <c r="R11" s="53" t="s">
        <v>431</v>
      </c>
      <c r="S11" t="s">
        <v>402</v>
      </c>
      <c r="T11" t="s">
        <v>394</v>
      </c>
      <c r="U11" s="53" t="s">
        <v>432</v>
      </c>
      <c r="Z11" t="s">
        <v>245</v>
      </c>
      <c r="AA11" t="s">
        <v>1498</v>
      </c>
      <c r="AB11" t="s">
        <v>987</v>
      </c>
      <c r="AC11" s="54">
        <v>2781410146492450</v>
      </c>
      <c r="AD11" s="53" t="s">
        <v>431</v>
      </c>
      <c r="AE11" s="54">
        <v>2451431235143250</v>
      </c>
      <c r="AF11" s="53" t="s">
        <v>430</v>
      </c>
      <c r="AG11">
        <v>5055</v>
      </c>
      <c r="AH11" t="s">
        <v>253</v>
      </c>
      <c r="AJ11" t="s">
        <v>245</v>
      </c>
      <c r="AK11" t="s">
        <v>1499</v>
      </c>
      <c r="AL11" t="s">
        <v>865</v>
      </c>
      <c r="AM11">
        <v>4</v>
      </c>
      <c r="AN11" t="s">
        <v>251</v>
      </c>
      <c r="AO11" s="63">
        <v>0.624999999999999</v>
      </c>
      <c r="AP11" s="53" t="s">
        <v>431</v>
      </c>
      <c r="AQ11" s="54">
        <v>3395375457277210</v>
      </c>
      <c r="AR11" s="53" t="s">
        <v>430</v>
      </c>
      <c r="AS11" s="54">
        <v>5064</v>
      </c>
      <c r="AT11" t="s">
        <v>251</v>
      </c>
      <c r="AU11" s="63">
        <f t="shared" si="0"/>
        <v>4.3749999999999929</v>
      </c>
      <c r="AV11" s="53" t="s">
        <v>431</v>
      </c>
      <c r="AW11" t="s">
        <v>1502</v>
      </c>
      <c r="AX11" s="53" t="s">
        <v>432</v>
      </c>
    </row>
    <row r="12" spans="4:50" x14ac:dyDescent="0.25">
      <c r="D12" t="s">
        <v>245</v>
      </c>
      <c r="E12" t="s">
        <v>246</v>
      </c>
      <c r="F12" t="s">
        <v>247</v>
      </c>
      <c r="G12" s="54">
        <v>3088392801884830</v>
      </c>
      <c r="H12" s="53" t="s">
        <v>430</v>
      </c>
      <c r="I12" s="53">
        <v>3257452</v>
      </c>
      <c r="J12" t="s">
        <v>251</v>
      </c>
      <c r="K12" s="57">
        <v>28363</v>
      </c>
      <c r="L12" s="53" t="s">
        <v>431</v>
      </c>
      <c r="M12" t="s">
        <v>252</v>
      </c>
      <c r="N12" s="53" t="s">
        <v>431</v>
      </c>
      <c r="O12" t="s">
        <v>296</v>
      </c>
      <c r="P12" s="53" t="s">
        <v>431</v>
      </c>
      <c r="Q12" t="s">
        <v>273</v>
      </c>
      <c r="R12" s="53" t="s">
        <v>431</v>
      </c>
      <c r="S12" t="s">
        <v>403</v>
      </c>
      <c r="T12" t="s">
        <v>389</v>
      </c>
      <c r="U12" s="53" t="s">
        <v>432</v>
      </c>
      <c r="Z12" t="s">
        <v>245</v>
      </c>
      <c r="AA12" t="s">
        <v>1498</v>
      </c>
      <c r="AB12" t="s">
        <v>987</v>
      </c>
      <c r="AC12" s="54">
        <v>3088392801884830</v>
      </c>
      <c r="AD12" s="53" t="s">
        <v>431</v>
      </c>
      <c r="AE12" s="54">
        <v>2781410146492450</v>
      </c>
      <c r="AF12" s="53" t="s">
        <v>430</v>
      </c>
      <c r="AG12" s="54">
        <v>5058</v>
      </c>
      <c r="AH12" t="s">
        <v>253</v>
      </c>
      <c r="AJ12" t="s">
        <v>245</v>
      </c>
      <c r="AK12" t="s">
        <v>1499</v>
      </c>
      <c r="AL12" t="s">
        <v>865</v>
      </c>
      <c r="AM12">
        <v>5</v>
      </c>
      <c r="AN12" t="s">
        <v>251</v>
      </c>
      <c r="AO12" s="63">
        <v>0.63541666666666596</v>
      </c>
      <c r="AP12" s="53" t="s">
        <v>431</v>
      </c>
      <c r="AQ12" s="54">
        <v>3702358112669590</v>
      </c>
      <c r="AR12" s="53" t="s">
        <v>430</v>
      </c>
      <c r="AS12">
        <v>5067</v>
      </c>
      <c r="AT12" t="s">
        <v>251</v>
      </c>
      <c r="AU12" s="63">
        <f t="shared" si="0"/>
        <v>4.4479166666666616</v>
      </c>
      <c r="AV12" s="53" t="s">
        <v>431</v>
      </c>
      <c r="AW12" t="s">
        <v>1503</v>
      </c>
      <c r="AX12" s="53" t="s">
        <v>432</v>
      </c>
    </row>
    <row r="13" spans="4:50" x14ac:dyDescent="0.25">
      <c r="D13" t="s">
        <v>245</v>
      </c>
      <c r="E13" t="s">
        <v>246</v>
      </c>
      <c r="F13" t="s">
        <v>247</v>
      </c>
      <c r="G13" s="54">
        <v>3395375457277210</v>
      </c>
      <c r="H13" s="53" t="s">
        <v>430</v>
      </c>
      <c r="I13" s="53">
        <v>3257463</v>
      </c>
      <c r="J13" t="s">
        <v>251</v>
      </c>
      <c r="K13" s="57">
        <v>28701</v>
      </c>
      <c r="L13" s="53" t="s">
        <v>431</v>
      </c>
      <c r="M13" t="s">
        <v>264</v>
      </c>
      <c r="N13" s="53" t="s">
        <v>431</v>
      </c>
      <c r="O13" t="s">
        <v>297</v>
      </c>
      <c r="P13" s="53" t="s">
        <v>431</v>
      </c>
      <c r="Q13" t="s">
        <v>274</v>
      </c>
      <c r="R13" s="53" t="s">
        <v>431</v>
      </c>
      <c r="S13" t="s">
        <v>404</v>
      </c>
      <c r="T13" t="s">
        <v>395</v>
      </c>
      <c r="U13" s="53" t="s">
        <v>432</v>
      </c>
      <c r="Z13" t="s">
        <v>245</v>
      </c>
      <c r="AA13" t="s">
        <v>1498</v>
      </c>
      <c r="AB13" t="s">
        <v>987</v>
      </c>
      <c r="AC13" s="54">
        <v>3395375457277210</v>
      </c>
      <c r="AD13" s="53" t="s">
        <v>431</v>
      </c>
      <c r="AE13" s="54">
        <v>3088392801884830</v>
      </c>
      <c r="AF13" s="53" t="s">
        <v>430</v>
      </c>
      <c r="AG13">
        <v>5061</v>
      </c>
      <c r="AH13" t="s">
        <v>253</v>
      </c>
      <c r="AJ13" t="s">
        <v>245</v>
      </c>
      <c r="AK13" t="s">
        <v>1499</v>
      </c>
      <c r="AL13" t="s">
        <v>865</v>
      </c>
      <c r="AM13">
        <v>6</v>
      </c>
      <c r="AN13" t="s">
        <v>251</v>
      </c>
      <c r="AO13" s="63">
        <v>0.64583333333333304</v>
      </c>
      <c r="AP13" s="53" t="s">
        <v>431</v>
      </c>
      <c r="AQ13" s="54">
        <v>4009340768061970</v>
      </c>
      <c r="AR13" s="53" t="s">
        <v>430</v>
      </c>
      <c r="AS13" s="54">
        <v>5070</v>
      </c>
      <c r="AT13" t="s">
        <v>251</v>
      </c>
      <c r="AU13" s="63">
        <f t="shared" si="0"/>
        <v>4.5208333333333313</v>
      </c>
      <c r="AV13" s="53" t="s">
        <v>431</v>
      </c>
      <c r="AW13" t="s">
        <v>1504</v>
      </c>
      <c r="AX13" s="53" t="s">
        <v>432</v>
      </c>
    </row>
    <row r="14" spans="4:50" x14ac:dyDescent="0.25">
      <c r="D14" t="s">
        <v>245</v>
      </c>
      <c r="E14" t="s">
        <v>246</v>
      </c>
      <c r="F14" t="s">
        <v>247</v>
      </c>
      <c r="G14" s="54">
        <v>3702358112669590</v>
      </c>
      <c r="H14" s="53" t="s">
        <v>430</v>
      </c>
      <c r="I14" s="53">
        <v>3257474</v>
      </c>
      <c r="J14" t="s">
        <v>251</v>
      </c>
      <c r="K14" s="57">
        <v>29039</v>
      </c>
      <c r="L14" s="53" t="s">
        <v>431</v>
      </c>
      <c r="M14" t="s">
        <v>259</v>
      </c>
      <c r="N14" s="53" t="s">
        <v>431</v>
      </c>
      <c r="O14" t="s">
        <v>298</v>
      </c>
      <c r="P14" s="53" t="s">
        <v>431</v>
      </c>
      <c r="Q14" t="s">
        <v>275</v>
      </c>
      <c r="R14" s="53" t="s">
        <v>431</v>
      </c>
      <c r="S14" t="s">
        <v>405</v>
      </c>
      <c r="T14" t="s">
        <v>390</v>
      </c>
      <c r="U14" s="53" t="s">
        <v>432</v>
      </c>
      <c r="Z14" t="s">
        <v>245</v>
      </c>
      <c r="AA14" t="s">
        <v>1498</v>
      </c>
      <c r="AB14" t="s">
        <v>987</v>
      </c>
      <c r="AC14" s="54">
        <v>3702358112669590</v>
      </c>
      <c r="AD14" s="53" t="s">
        <v>431</v>
      </c>
      <c r="AE14" s="54">
        <v>3395375457277210</v>
      </c>
      <c r="AF14" s="53" t="s">
        <v>430</v>
      </c>
      <c r="AG14" s="54">
        <v>5064</v>
      </c>
      <c r="AH14" t="s">
        <v>253</v>
      </c>
      <c r="AJ14" t="s">
        <v>245</v>
      </c>
      <c r="AK14" t="s">
        <v>1499</v>
      </c>
      <c r="AL14" t="s">
        <v>865</v>
      </c>
      <c r="AM14">
        <v>7</v>
      </c>
      <c r="AN14" t="s">
        <v>251</v>
      </c>
      <c r="AO14" s="63">
        <v>0.656249999999999</v>
      </c>
      <c r="AP14" s="53" t="s">
        <v>431</v>
      </c>
      <c r="AQ14" s="54">
        <v>4316323423454350</v>
      </c>
      <c r="AR14" s="53" t="s">
        <v>430</v>
      </c>
      <c r="AS14">
        <v>5073</v>
      </c>
      <c r="AT14" t="s">
        <v>251</v>
      </c>
      <c r="AU14" s="63">
        <f t="shared" si="0"/>
        <v>4.5937499999999929</v>
      </c>
      <c r="AV14" s="53" t="s">
        <v>431</v>
      </c>
      <c r="AW14" t="s">
        <v>1505</v>
      </c>
      <c r="AX14" s="53" t="s">
        <v>432</v>
      </c>
    </row>
    <row r="15" spans="4:50" x14ac:dyDescent="0.25">
      <c r="D15" t="s">
        <v>245</v>
      </c>
      <c r="E15" t="s">
        <v>246</v>
      </c>
      <c r="F15" t="s">
        <v>247</v>
      </c>
      <c r="G15" s="54">
        <v>4009340768061970</v>
      </c>
      <c r="H15" s="53" t="s">
        <v>430</v>
      </c>
      <c r="I15" s="53">
        <v>3257485</v>
      </c>
      <c r="J15" t="s">
        <v>251</v>
      </c>
      <c r="K15" s="57">
        <v>29377</v>
      </c>
      <c r="L15" s="53" t="s">
        <v>431</v>
      </c>
      <c r="M15" t="s">
        <v>252</v>
      </c>
      <c r="N15" s="53" t="s">
        <v>431</v>
      </c>
      <c r="O15" t="s">
        <v>299</v>
      </c>
      <c r="P15" s="53" t="s">
        <v>431</v>
      </c>
      <c r="Q15" t="s">
        <v>266</v>
      </c>
      <c r="R15" s="53" t="s">
        <v>431</v>
      </c>
      <c r="S15" t="s">
        <v>406</v>
      </c>
      <c r="T15" t="s">
        <v>389</v>
      </c>
      <c r="U15" s="53" t="s">
        <v>432</v>
      </c>
      <c r="Z15" t="s">
        <v>245</v>
      </c>
      <c r="AA15" t="s">
        <v>1498</v>
      </c>
      <c r="AB15" t="s">
        <v>987</v>
      </c>
      <c r="AC15" s="54">
        <v>4009340768061970</v>
      </c>
      <c r="AD15" s="53" t="s">
        <v>431</v>
      </c>
      <c r="AE15" s="54">
        <v>3702358112669590</v>
      </c>
      <c r="AF15" s="53" t="s">
        <v>430</v>
      </c>
      <c r="AG15">
        <v>5067</v>
      </c>
      <c r="AH15" t="s">
        <v>253</v>
      </c>
      <c r="AJ15" t="s">
        <v>245</v>
      </c>
      <c r="AK15" t="s">
        <v>1499</v>
      </c>
      <c r="AL15" t="s">
        <v>865</v>
      </c>
      <c r="AM15">
        <v>1</v>
      </c>
      <c r="AN15" t="s">
        <v>251</v>
      </c>
      <c r="AO15" s="63">
        <v>0.66666666666666596</v>
      </c>
      <c r="AP15" s="53" t="s">
        <v>431</v>
      </c>
      <c r="AQ15" s="54">
        <v>4623306078846730</v>
      </c>
      <c r="AR15" s="53" t="s">
        <v>430</v>
      </c>
      <c r="AS15" s="54">
        <v>5076</v>
      </c>
      <c r="AT15" t="s">
        <v>251</v>
      </c>
      <c r="AU15" s="63">
        <f t="shared" si="0"/>
        <v>4.6666666666666616</v>
      </c>
      <c r="AV15" s="53" t="s">
        <v>431</v>
      </c>
      <c r="AW15" t="s">
        <v>1506</v>
      </c>
      <c r="AX15" s="53" t="s">
        <v>432</v>
      </c>
    </row>
    <row r="16" spans="4:50" x14ac:dyDescent="0.25">
      <c r="D16" t="s">
        <v>245</v>
      </c>
      <c r="E16" t="s">
        <v>246</v>
      </c>
      <c r="F16" t="s">
        <v>247</v>
      </c>
      <c r="G16" s="54">
        <v>4316323423454350</v>
      </c>
      <c r="H16" s="53" t="s">
        <v>430</v>
      </c>
      <c r="I16" s="53">
        <v>3257496</v>
      </c>
      <c r="J16" t="s">
        <v>251</v>
      </c>
      <c r="K16" s="57">
        <v>29715</v>
      </c>
      <c r="L16" s="53" t="s">
        <v>431</v>
      </c>
      <c r="M16" t="s">
        <v>252</v>
      </c>
      <c r="N16" s="53" t="s">
        <v>431</v>
      </c>
      <c r="O16" t="s">
        <v>300</v>
      </c>
      <c r="P16" s="53" t="s">
        <v>431</v>
      </c>
      <c r="Q16" t="s">
        <v>276</v>
      </c>
      <c r="R16" s="53" t="s">
        <v>431</v>
      </c>
      <c r="S16" t="s">
        <v>407</v>
      </c>
      <c r="T16" t="s">
        <v>389</v>
      </c>
      <c r="U16" s="53" t="s">
        <v>432</v>
      </c>
      <c r="Z16" t="s">
        <v>245</v>
      </c>
      <c r="AA16" t="s">
        <v>1498</v>
      </c>
      <c r="AB16" t="s">
        <v>987</v>
      </c>
      <c r="AC16" s="54">
        <v>4316323423454350</v>
      </c>
      <c r="AD16" s="53" t="s">
        <v>431</v>
      </c>
      <c r="AE16" s="54">
        <v>4009340768061970</v>
      </c>
      <c r="AF16" s="53" t="s">
        <v>430</v>
      </c>
      <c r="AG16" s="54">
        <v>5070</v>
      </c>
      <c r="AH16" t="s">
        <v>253</v>
      </c>
      <c r="AJ16" t="s">
        <v>245</v>
      </c>
      <c r="AK16" t="s">
        <v>1499</v>
      </c>
      <c r="AL16" t="s">
        <v>865</v>
      </c>
      <c r="AM16">
        <v>2</v>
      </c>
      <c r="AN16" t="s">
        <v>251</v>
      </c>
      <c r="AO16" s="63">
        <v>0.67708333333333204</v>
      </c>
      <c r="AP16" s="53" t="s">
        <v>431</v>
      </c>
      <c r="AQ16" s="54">
        <v>4930288734239110</v>
      </c>
      <c r="AR16" s="53" t="s">
        <v>430</v>
      </c>
      <c r="AS16">
        <v>5079</v>
      </c>
      <c r="AT16" t="s">
        <v>251</v>
      </c>
      <c r="AU16" s="63">
        <f t="shared" si="0"/>
        <v>4.7395833333333242</v>
      </c>
      <c r="AV16" s="53" t="s">
        <v>431</v>
      </c>
      <c r="AW16" t="s">
        <v>1498</v>
      </c>
      <c r="AX16" s="53" t="s">
        <v>432</v>
      </c>
    </row>
    <row r="17" spans="4:50" x14ac:dyDescent="0.25">
      <c r="D17" t="s">
        <v>245</v>
      </c>
      <c r="E17" t="s">
        <v>246</v>
      </c>
      <c r="F17" t="s">
        <v>247</v>
      </c>
      <c r="G17" s="54">
        <v>4623306078846730</v>
      </c>
      <c r="H17" s="53" t="s">
        <v>430</v>
      </c>
      <c r="I17" s="53">
        <v>3257507</v>
      </c>
      <c r="J17" t="s">
        <v>251</v>
      </c>
      <c r="K17" s="57">
        <v>30053</v>
      </c>
      <c r="L17" s="53" t="s">
        <v>431</v>
      </c>
      <c r="M17" t="s">
        <v>259</v>
      </c>
      <c r="N17" s="53" t="s">
        <v>431</v>
      </c>
      <c r="O17" t="s">
        <v>301</v>
      </c>
      <c r="P17" s="53" t="s">
        <v>431</v>
      </c>
      <c r="Q17" t="s">
        <v>277</v>
      </c>
      <c r="R17" s="53" t="s">
        <v>431</v>
      </c>
      <c r="S17" t="s">
        <v>408</v>
      </c>
      <c r="T17" t="s">
        <v>390</v>
      </c>
      <c r="U17" s="53" t="s">
        <v>432</v>
      </c>
      <c r="Z17" t="s">
        <v>245</v>
      </c>
      <c r="AA17" t="s">
        <v>1498</v>
      </c>
      <c r="AB17" t="s">
        <v>987</v>
      </c>
      <c r="AC17" s="54">
        <v>4623306078846730</v>
      </c>
      <c r="AD17" s="53" t="s">
        <v>431</v>
      </c>
      <c r="AE17" s="54">
        <v>4316323423454350</v>
      </c>
      <c r="AF17" s="53" t="s">
        <v>430</v>
      </c>
      <c r="AG17">
        <v>5073</v>
      </c>
      <c r="AH17" t="s">
        <v>253</v>
      </c>
      <c r="AJ17" t="s">
        <v>245</v>
      </c>
      <c r="AK17" t="s">
        <v>1499</v>
      </c>
      <c r="AL17" t="s">
        <v>865</v>
      </c>
      <c r="AM17">
        <v>3</v>
      </c>
      <c r="AN17" t="s">
        <v>251</v>
      </c>
      <c r="AO17" s="63">
        <v>0.687499999999999</v>
      </c>
      <c r="AP17" s="53" t="s">
        <v>431</v>
      </c>
      <c r="AQ17" s="54">
        <v>5237271389631490</v>
      </c>
      <c r="AR17" s="53" t="s">
        <v>430</v>
      </c>
      <c r="AS17" s="54">
        <v>5082</v>
      </c>
      <c r="AT17" t="s">
        <v>251</v>
      </c>
      <c r="AU17" s="63">
        <f t="shared" si="0"/>
        <v>4.8124999999999929</v>
      </c>
      <c r="AV17" s="53" t="s">
        <v>431</v>
      </c>
      <c r="AW17" t="s">
        <v>1500</v>
      </c>
      <c r="AX17" s="53" t="s">
        <v>432</v>
      </c>
    </row>
    <row r="18" spans="4:50" x14ac:dyDescent="0.25">
      <c r="D18" t="s">
        <v>245</v>
      </c>
      <c r="E18" t="s">
        <v>246</v>
      </c>
      <c r="F18" t="s">
        <v>247</v>
      </c>
      <c r="G18" s="54">
        <v>4930288734239110</v>
      </c>
      <c r="H18" s="53" t="s">
        <v>430</v>
      </c>
      <c r="I18" s="53">
        <v>3257518</v>
      </c>
      <c r="J18" t="s">
        <v>251</v>
      </c>
      <c r="K18" s="57">
        <v>30391</v>
      </c>
      <c r="L18" s="53" t="s">
        <v>431</v>
      </c>
      <c r="M18" t="s">
        <v>259</v>
      </c>
      <c r="N18" s="53" t="s">
        <v>431</v>
      </c>
      <c r="O18" t="s">
        <v>302</v>
      </c>
      <c r="P18" s="53" t="s">
        <v>431</v>
      </c>
      <c r="Q18" t="s">
        <v>278</v>
      </c>
      <c r="R18" s="53" t="s">
        <v>431</v>
      </c>
      <c r="S18" t="s">
        <v>409</v>
      </c>
      <c r="T18" t="s">
        <v>390</v>
      </c>
      <c r="U18" s="53" t="s">
        <v>432</v>
      </c>
      <c r="Z18" t="s">
        <v>245</v>
      </c>
      <c r="AA18" t="s">
        <v>1498</v>
      </c>
      <c r="AB18" t="s">
        <v>987</v>
      </c>
      <c r="AC18" s="54">
        <v>4930288734239110</v>
      </c>
      <c r="AD18" s="53" t="s">
        <v>431</v>
      </c>
      <c r="AE18" s="54">
        <v>4623306078846730</v>
      </c>
      <c r="AF18" s="53" t="s">
        <v>430</v>
      </c>
      <c r="AG18" s="54">
        <v>5076</v>
      </c>
      <c r="AH18" t="s">
        <v>253</v>
      </c>
      <c r="AJ18" t="s">
        <v>245</v>
      </c>
      <c r="AK18" t="s">
        <v>1499</v>
      </c>
      <c r="AL18" t="s">
        <v>865</v>
      </c>
      <c r="AM18">
        <v>4</v>
      </c>
      <c r="AN18" t="s">
        <v>251</v>
      </c>
      <c r="AO18" s="63">
        <v>0.69791666666666596</v>
      </c>
      <c r="AP18" s="53" t="s">
        <v>431</v>
      </c>
      <c r="AQ18" s="54">
        <v>5544254045023870</v>
      </c>
      <c r="AR18" s="53" t="s">
        <v>430</v>
      </c>
      <c r="AS18">
        <v>5085</v>
      </c>
      <c r="AT18" t="s">
        <v>251</v>
      </c>
      <c r="AU18" s="63">
        <f t="shared" si="0"/>
        <v>4.8854166666666616</v>
      </c>
      <c r="AV18" s="53" t="s">
        <v>431</v>
      </c>
      <c r="AW18" t="s">
        <v>1501</v>
      </c>
      <c r="AX18" s="53" t="s">
        <v>432</v>
      </c>
    </row>
    <row r="19" spans="4:50" x14ac:dyDescent="0.25">
      <c r="D19" t="s">
        <v>245</v>
      </c>
      <c r="E19" t="s">
        <v>246</v>
      </c>
      <c r="F19" t="s">
        <v>247</v>
      </c>
      <c r="G19" s="54">
        <v>5237271389631490</v>
      </c>
      <c r="H19" s="53" t="s">
        <v>430</v>
      </c>
      <c r="I19" s="53">
        <v>3257529</v>
      </c>
      <c r="J19" t="s">
        <v>251</v>
      </c>
      <c r="K19" s="57">
        <v>30729</v>
      </c>
      <c r="L19" s="53" t="s">
        <v>431</v>
      </c>
      <c r="M19" t="s">
        <v>260</v>
      </c>
      <c r="N19" s="53" t="s">
        <v>431</v>
      </c>
      <c r="O19" t="s">
        <v>303</v>
      </c>
      <c r="P19" s="53" t="s">
        <v>431</v>
      </c>
      <c r="Q19" t="s">
        <v>279</v>
      </c>
      <c r="R19" s="53" t="s">
        <v>431</v>
      </c>
      <c r="S19" t="s">
        <v>410</v>
      </c>
      <c r="T19" t="s">
        <v>391</v>
      </c>
      <c r="U19" s="53" t="s">
        <v>432</v>
      </c>
      <c r="Z19" t="s">
        <v>245</v>
      </c>
      <c r="AA19" t="s">
        <v>1498</v>
      </c>
      <c r="AB19" t="s">
        <v>987</v>
      </c>
      <c r="AC19" s="54">
        <v>5237271389631490</v>
      </c>
      <c r="AD19" s="53" t="s">
        <v>431</v>
      </c>
      <c r="AE19" s="54">
        <v>4930288734239110</v>
      </c>
      <c r="AF19" s="53" t="s">
        <v>430</v>
      </c>
      <c r="AG19">
        <v>5079</v>
      </c>
      <c r="AH19" t="s">
        <v>253</v>
      </c>
      <c r="AJ19" t="s">
        <v>245</v>
      </c>
      <c r="AK19" t="s">
        <v>1499</v>
      </c>
      <c r="AL19" t="s">
        <v>865</v>
      </c>
      <c r="AM19">
        <v>5</v>
      </c>
      <c r="AN19" t="s">
        <v>251</v>
      </c>
      <c r="AO19" s="63">
        <v>0.70833333333333204</v>
      </c>
      <c r="AP19" s="53" t="s">
        <v>431</v>
      </c>
      <c r="AQ19" s="54">
        <v>5851236700416250</v>
      </c>
      <c r="AR19" s="53" t="s">
        <v>430</v>
      </c>
      <c r="AS19" s="54">
        <v>5088</v>
      </c>
      <c r="AT19" t="s">
        <v>251</v>
      </c>
      <c r="AU19" s="63">
        <f t="shared" si="0"/>
        <v>4.9583333333333242</v>
      </c>
      <c r="AV19" s="53" t="s">
        <v>431</v>
      </c>
      <c r="AW19" t="s">
        <v>1502</v>
      </c>
      <c r="AX19" s="53" t="s">
        <v>432</v>
      </c>
    </row>
    <row r="20" spans="4:50" x14ac:dyDescent="0.25">
      <c r="D20" t="s">
        <v>245</v>
      </c>
      <c r="E20" t="s">
        <v>246</v>
      </c>
      <c r="F20" t="s">
        <v>247</v>
      </c>
      <c r="G20" s="54">
        <v>5544254045023870</v>
      </c>
      <c r="H20" s="53" t="s">
        <v>430</v>
      </c>
      <c r="I20" s="53">
        <v>3257540</v>
      </c>
      <c r="J20" t="s">
        <v>251</v>
      </c>
      <c r="K20" s="57">
        <v>31067</v>
      </c>
      <c r="L20" s="53" t="s">
        <v>431</v>
      </c>
      <c r="M20" t="s">
        <v>261</v>
      </c>
      <c r="N20" s="53" t="s">
        <v>431</v>
      </c>
      <c r="O20" t="s">
        <v>304</v>
      </c>
      <c r="P20" s="53" t="s">
        <v>431</v>
      </c>
      <c r="Q20" t="s">
        <v>280</v>
      </c>
      <c r="R20" s="53" t="s">
        <v>431</v>
      </c>
      <c r="S20" t="s">
        <v>411</v>
      </c>
      <c r="T20" t="s">
        <v>392</v>
      </c>
      <c r="U20" s="53" t="s">
        <v>432</v>
      </c>
      <c r="Z20" t="s">
        <v>245</v>
      </c>
      <c r="AA20" t="s">
        <v>1498</v>
      </c>
      <c r="AB20" t="s">
        <v>987</v>
      </c>
      <c r="AC20" s="54">
        <v>5544254045023870</v>
      </c>
      <c r="AD20" s="53" t="s">
        <v>431</v>
      </c>
      <c r="AE20" s="54">
        <v>5237271389631490</v>
      </c>
      <c r="AF20" s="53" t="s">
        <v>430</v>
      </c>
      <c r="AG20" s="54">
        <v>5082</v>
      </c>
      <c r="AH20" t="s">
        <v>253</v>
      </c>
      <c r="AJ20" t="s">
        <v>245</v>
      </c>
      <c r="AK20" t="s">
        <v>1499</v>
      </c>
      <c r="AL20" t="s">
        <v>865</v>
      </c>
      <c r="AM20">
        <v>6</v>
      </c>
      <c r="AN20" t="s">
        <v>251</v>
      </c>
      <c r="AO20" s="63">
        <v>0.718749999999999</v>
      </c>
      <c r="AP20" s="53" t="s">
        <v>431</v>
      </c>
      <c r="AQ20" s="54">
        <v>6158219355808630</v>
      </c>
      <c r="AR20" s="53" t="s">
        <v>430</v>
      </c>
      <c r="AS20">
        <v>5091</v>
      </c>
      <c r="AT20" t="s">
        <v>251</v>
      </c>
      <c r="AU20" s="63">
        <f t="shared" si="0"/>
        <v>5.0312499999999929</v>
      </c>
      <c r="AV20" s="53" t="s">
        <v>431</v>
      </c>
      <c r="AW20" t="s">
        <v>1503</v>
      </c>
      <c r="AX20" s="53" t="s">
        <v>432</v>
      </c>
    </row>
    <row r="21" spans="4:50" x14ac:dyDescent="0.25">
      <c r="D21" t="s">
        <v>245</v>
      </c>
      <c r="E21" t="s">
        <v>246</v>
      </c>
      <c r="F21" t="s">
        <v>247</v>
      </c>
      <c r="G21" s="54">
        <v>5851236700416250</v>
      </c>
      <c r="H21" s="53" t="s">
        <v>430</v>
      </c>
      <c r="I21" s="53">
        <v>3257551</v>
      </c>
      <c r="J21" t="s">
        <v>251</v>
      </c>
      <c r="K21" s="57">
        <v>31405</v>
      </c>
      <c r="L21" s="53" t="s">
        <v>431</v>
      </c>
      <c r="M21" t="s">
        <v>262</v>
      </c>
      <c r="N21" s="53" t="s">
        <v>431</v>
      </c>
      <c r="O21" t="s">
        <v>305</v>
      </c>
      <c r="P21" s="53" t="s">
        <v>431</v>
      </c>
      <c r="Q21" t="s">
        <v>281</v>
      </c>
      <c r="R21" s="53" t="s">
        <v>431</v>
      </c>
      <c r="S21" t="s">
        <v>412</v>
      </c>
      <c r="T21" t="s">
        <v>393</v>
      </c>
      <c r="U21" s="53" t="s">
        <v>432</v>
      </c>
      <c r="Z21" t="s">
        <v>245</v>
      </c>
      <c r="AA21" t="s">
        <v>1498</v>
      </c>
      <c r="AB21" t="s">
        <v>987</v>
      </c>
      <c r="AC21" s="54">
        <v>5851236700416250</v>
      </c>
      <c r="AD21" s="53" t="s">
        <v>431</v>
      </c>
      <c r="AE21" s="54">
        <v>5544254045023870</v>
      </c>
      <c r="AF21" s="53" t="s">
        <v>430</v>
      </c>
      <c r="AG21">
        <v>5085</v>
      </c>
      <c r="AH21" t="s">
        <v>253</v>
      </c>
      <c r="AJ21" t="s">
        <v>245</v>
      </c>
      <c r="AK21" t="s">
        <v>1499</v>
      </c>
      <c r="AL21" t="s">
        <v>865</v>
      </c>
      <c r="AM21">
        <v>7</v>
      </c>
      <c r="AN21" t="s">
        <v>251</v>
      </c>
      <c r="AO21" s="63">
        <v>0.72916666666666596</v>
      </c>
      <c r="AP21" s="53" t="s">
        <v>431</v>
      </c>
      <c r="AQ21" s="54">
        <v>6465202011201010</v>
      </c>
      <c r="AR21" s="53" t="s">
        <v>430</v>
      </c>
      <c r="AS21" s="54">
        <v>5094</v>
      </c>
      <c r="AT21" t="s">
        <v>251</v>
      </c>
      <c r="AU21" s="63">
        <f t="shared" si="0"/>
        <v>5.1041666666666616</v>
      </c>
      <c r="AV21" s="53" t="s">
        <v>431</v>
      </c>
      <c r="AW21" t="s">
        <v>1504</v>
      </c>
      <c r="AX21" s="53" t="s">
        <v>432</v>
      </c>
    </row>
    <row r="22" spans="4:50" x14ac:dyDescent="0.25">
      <c r="D22" t="s">
        <v>245</v>
      </c>
      <c r="E22" t="s">
        <v>246</v>
      </c>
      <c r="F22" t="s">
        <v>247</v>
      </c>
      <c r="G22" s="54">
        <v>6158219355808630</v>
      </c>
      <c r="H22" s="53" t="s">
        <v>430</v>
      </c>
      <c r="I22" s="53">
        <v>3257562</v>
      </c>
      <c r="J22" t="s">
        <v>251</v>
      </c>
      <c r="K22" s="57">
        <v>31743</v>
      </c>
      <c r="L22" s="53" t="s">
        <v>431</v>
      </c>
      <c r="M22" t="s">
        <v>263</v>
      </c>
      <c r="N22" s="53" t="s">
        <v>431</v>
      </c>
      <c r="O22" t="s">
        <v>306</v>
      </c>
      <c r="P22" s="53" t="s">
        <v>431</v>
      </c>
      <c r="Q22" t="s">
        <v>282</v>
      </c>
      <c r="R22" s="53" t="s">
        <v>431</v>
      </c>
      <c r="S22" t="s">
        <v>413</v>
      </c>
      <c r="T22" t="s">
        <v>394</v>
      </c>
      <c r="U22" s="53" t="s">
        <v>432</v>
      </c>
      <c r="Z22" t="s">
        <v>245</v>
      </c>
      <c r="AA22" t="s">
        <v>1498</v>
      </c>
      <c r="AB22" t="s">
        <v>987</v>
      </c>
      <c r="AC22" s="54">
        <v>6158219355808630</v>
      </c>
      <c r="AD22" s="53" t="s">
        <v>431</v>
      </c>
      <c r="AE22" s="54">
        <v>5851236700416250</v>
      </c>
      <c r="AF22" s="53" t="s">
        <v>430</v>
      </c>
      <c r="AG22" s="54">
        <v>5088</v>
      </c>
      <c r="AH22" t="s">
        <v>253</v>
      </c>
      <c r="AJ22" t="s">
        <v>245</v>
      </c>
      <c r="AK22" t="s">
        <v>1499</v>
      </c>
      <c r="AL22" t="s">
        <v>865</v>
      </c>
      <c r="AM22">
        <v>1</v>
      </c>
      <c r="AN22" t="s">
        <v>251</v>
      </c>
      <c r="AO22" s="63">
        <v>0.73958333333333204</v>
      </c>
      <c r="AP22" s="53" t="s">
        <v>431</v>
      </c>
      <c r="AQ22" s="54">
        <v>6772184666593390</v>
      </c>
      <c r="AR22" s="53" t="s">
        <v>430</v>
      </c>
      <c r="AS22">
        <v>5097</v>
      </c>
      <c r="AT22" t="s">
        <v>251</v>
      </c>
      <c r="AU22" s="63">
        <f t="shared" si="0"/>
        <v>5.1770833333333242</v>
      </c>
      <c r="AV22" s="53" t="s">
        <v>431</v>
      </c>
      <c r="AW22" t="s">
        <v>1505</v>
      </c>
      <c r="AX22" s="53" t="s">
        <v>432</v>
      </c>
    </row>
    <row r="23" spans="4:50" x14ac:dyDescent="0.25">
      <c r="D23" t="s">
        <v>245</v>
      </c>
      <c r="E23" t="s">
        <v>246</v>
      </c>
      <c r="F23" t="s">
        <v>247</v>
      </c>
      <c r="G23" s="54">
        <v>6465202011201010</v>
      </c>
      <c r="H23" s="53" t="s">
        <v>430</v>
      </c>
      <c r="I23" s="53">
        <v>3257573</v>
      </c>
      <c r="J23" t="s">
        <v>251</v>
      </c>
      <c r="K23" s="57">
        <v>32081</v>
      </c>
      <c r="L23" s="53" t="s">
        <v>431</v>
      </c>
      <c r="M23" t="s">
        <v>252</v>
      </c>
      <c r="N23" s="53" t="s">
        <v>431</v>
      </c>
      <c r="O23" t="s">
        <v>307</v>
      </c>
      <c r="P23" s="53" t="s">
        <v>431</v>
      </c>
      <c r="Q23" t="s">
        <v>283</v>
      </c>
      <c r="R23" s="53" t="s">
        <v>431</v>
      </c>
      <c r="S23" t="s">
        <v>414</v>
      </c>
      <c r="T23" t="s">
        <v>389</v>
      </c>
      <c r="U23" s="53" t="s">
        <v>432</v>
      </c>
      <c r="Z23" t="s">
        <v>245</v>
      </c>
      <c r="AA23" t="s">
        <v>1498</v>
      </c>
      <c r="AB23" t="s">
        <v>987</v>
      </c>
      <c r="AC23" s="54">
        <v>6465202011201010</v>
      </c>
      <c r="AD23" s="53" t="s">
        <v>431</v>
      </c>
      <c r="AE23" s="54">
        <v>6158219355808630</v>
      </c>
      <c r="AF23" s="53" t="s">
        <v>430</v>
      </c>
      <c r="AG23">
        <v>5091</v>
      </c>
      <c r="AH23" t="s">
        <v>253</v>
      </c>
      <c r="AJ23" t="s">
        <v>245</v>
      </c>
      <c r="AK23" t="s">
        <v>1499</v>
      </c>
      <c r="AL23" t="s">
        <v>865</v>
      </c>
      <c r="AM23">
        <v>2</v>
      </c>
      <c r="AN23" t="s">
        <v>251</v>
      </c>
      <c r="AO23" s="63">
        <v>0.749999999999999</v>
      </c>
      <c r="AP23" s="53" t="s">
        <v>431</v>
      </c>
      <c r="AQ23" s="54">
        <v>7079167321985770</v>
      </c>
      <c r="AR23" s="53" t="s">
        <v>430</v>
      </c>
      <c r="AS23" s="54">
        <v>5100</v>
      </c>
      <c r="AT23" t="s">
        <v>251</v>
      </c>
      <c r="AU23" s="63">
        <f t="shared" si="0"/>
        <v>5.2499999999999929</v>
      </c>
      <c r="AV23" s="53" t="s">
        <v>431</v>
      </c>
      <c r="AW23" t="s">
        <v>1506</v>
      </c>
      <c r="AX23" s="53" t="s">
        <v>432</v>
      </c>
    </row>
    <row r="24" spans="4:50" x14ac:dyDescent="0.25">
      <c r="D24" t="s">
        <v>245</v>
      </c>
      <c r="E24" t="s">
        <v>246</v>
      </c>
      <c r="F24" t="s">
        <v>247</v>
      </c>
      <c r="G24" s="54">
        <v>6772184666593390</v>
      </c>
      <c r="H24" s="53" t="s">
        <v>430</v>
      </c>
      <c r="I24" s="53">
        <v>3257584</v>
      </c>
      <c r="J24" t="s">
        <v>251</v>
      </c>
      <c r="K24" s="57">
        <v>32419</v>
      </c>
      <c r="L24" s="53" t="s">
        <v>431</v>
      </c>
      <c r="M24" t="s">
        <v>264</v>
      </c>
      <c r="N24" s="53" t="s">
        <v>431</v>
      </c>
      <c r="O24" t="s">
        <v>308</v>
      </c>
      <c r="P24" s="53" t="s">
        <v>431</v>
      </c>
      <c r="Q24" t="s">
        <v>284</v>
      </c>
      <c r="R24" s="53" t="s">
        <v>431</v>
      </c>
      <c r="S24" t="s">
        <v>415</v>
      </c>
      <c r="T24" t="s">
        <v>395</v>
      </c>
      <c r="U24" s="53" t="s">
        <v>432</v>
      </c>
      <c r="Z24" t="s">
        <v>245</v>
      </c>
      <c r="AA24" t="s">
        <v>1498</v>
      </c>
      <c r="AB24" t="s">
        <v>987</v>
      </c>
      <c r="AC24" s="54">
        <v>6772184666593390</v>
      </c>
      <c r="AD24" s="53" t="s">
        <v>431</v>
      </c>
      <c r="AE24" s="54">
        <v>6465202011201010</v>
      </c>
      <c r="AF24" s="53" t="s">
        <v>430</v>
      </c>
      <c r="AG24" s="54">
        <v>5094</v>
      </c>
      <c r="AH24" t="s">
        <v>253</v>
      </c>
      <c r="AJ24" t="s">
        <v>245</v>
      </c>
      <c r="AK24" t="s">
        <v>1499</v>
      </c>
      <c r="AL24" t="s">
        <v>865</v>
      </c>
      <c r="AM24">
        <v>3</v>
      </c>
      <c r="AN24" t="s">
        <v>251</v>
      </c>
      <c r="AO24" s="63">
        <v>0.76041666666666496</v>
      </c>
      <c r="AP24" s="53" t="s">
        <v>431</v>
      </c>
      <c r="AQ24" s="54">
        <v>7386149977378150</v>
      </c>
      <c r="AR24" s="53" t="s">
        <v>430</v>
      </c>
      <c r="AS24">
        <v>5103</v>
      </c>
      <c r="AT24" t="s">
        <v>251</v>
      </c>
      <c r="AU24" s="63">
        <f t="shared" si="0"/>
        <v>5.3229166666666545</v>
      </c>
      <c r="AV24" s="53" t="s">
        <v>431</v>
      </c>
      <c r="AW24" t="s">
        <v>1498</v>
      </c>
      <c r="AX24" s="53" t="s">
        <v>432</v>
      </c>
    </row>
    <row r="25" spans="4:50" x14ac:dyDescent="0.25">
      <c r="D25" t="s">
        <v>245</v>
      </c>
      <c r="E25" t="s">
        <v>246</v>
      </c>
      <c r="F25" t="s">
        <v>247</v>
      </c>
      <c r="G25" s="54">
        <v>7079167321985770</v>
      </c>
      <c r="H25" s="53" t="s">
        <v>430</v>
      </c>
      <c r="I25" s="53">
        <v>3257595</v>
      </c>
      <c r="J25" t="s">
        <v>251</v>
      </c>
      <c r="K25" s="57">
        <v>32757</v>
      </c>
      <c r="L25" s="53" t="s">
        <v>431</v>
      </c>
      <c r="M25" t="s">
        <v>259</v>
      </c>
      <c r="N25" s="53" t="s">
        <v>431</v>
      </c>
      <c r="O25" t="s">
        <v>309</v>
      </c>
      <c r="P25" s="53" t="s">
        <v>431</v>
      </c>
      <c r="Q25" t="s">
        <v>285</v>
      </c>
      <c r="R25" s="53" t="s">
        <v>431</v>
      </c>
      <c r="S25" t="s">
        <v>416</v>
      </c>
      <c r="T25" t="s">
        <v>390</v>
      </c>
      <c r="U25" s="53" t="s">
        <v>432</v>
      </c>
      <c r="Z25" t="s">
        <v>245</v>
      </c>
      <c r="AA25" t="s">
        <v>1498</v>
      </c>
      <c r="AB25" t="s">
        <v>987</v>
      </c>
      <c r="AC25" s="54">
        <v>7079167321985770</v>
      </c>
      <c r="AD25" s="53" t="s">
        <v>431</v>
      </c>
      <c r="AE25" s="54">
        <v>6772184666593390</v>
      </c>
      <c r="AF25" s="53" t="s">
        <v>430</v>
      </c>
      <c r="AG25">
        <v>5097</v>
      </c>
      <c r="AH25" t="s">
        <v>253</v>
      </c>
      <c r="AJ25" t="s">
        <v>245</v>
      </c>
      <c r="AK25" t="s">
        <v>1499</v>
      </c>
      <c r="AL25" t="s">
        <v>865</v>
      </c>
      <c r="AM25">
        <v>4</v>
      </c>
      <c r="AN25" t="s">
        <v>251</v>
      </c>
      <c r="AO25" s="63">
        <v>0.77083333333333204</v>
      </c>
      <c r="AP25" s="53" t="s">
        <v>431</v>
      </c>
      <c r="AQ25" s="54">
        <v>7693132632770530</v>
      </c>
      <c r="AR25" s="53" t="s">
        <v>430</v>
      </c>
      <c r="AS25" s="54">
        <v>5106</v>
      </c>
      <c r="AT25" t="s">
        <v>251</v>
      </c>
      <c r="AU25" s="63">
        <f t="shared" si="0"/>
        <v>5.3958333333333242</v>
      </c>
      <c r="AV25" s="53" t="s">
        <v>431</v>
      </c>
      <c r="AW25" t="s">
        <v>1500</v>
      </c>
      <c r="AX25" s="53" t="s">
        <v>432</v>
      </c>
    </row>
    <row r="26" spans="4:50" x14ac:dyDescent="0.25">
      <c r="D26" t="s">
        <v>245</v>
      </c>
      <c r="E26" t="s">
        <v>246</v>
      </c>
      <c r="F26" t="s">
        <v>247</v>
      </c>
      <c r="G26" s="54">
        <v>7386149977378150</v>
      </c>
      <c r="H26" s="53" t="s">
        <v>430</v>
      </c>
      <c r="I26" s="53">
        <v>3257606</v>
      </c>
      <c r="J26" t="s">
        <v>251</v>
      </c>
      <c r="K26" s="57">
        <v>33095</v>
      </c>
      <c r="L26" s="53" t="s">
        <v>431</v>
      </c>
      <c r="M26" t="s">
        <v>252</v>
      </c>
      <c r="N26" s="53" t="s">
        <v>431</v>
      </c>
      <c r="O26" t="s">
        <v>310</v>
      </c>
      <c r="P26" s="53" t="s">
        <v>431</v>
      </c>
      <c r="Q26" t="s">
        <v>286</v>
      </c>
      <c r="R26" s="53" t="s">
        <v>431</v>
      </c>
      <c r="S26" t="s">
        <v>417</v>
      </c>
      <c r="T26" t="s">
        <v>389</v>
      </c>
      <c r="U26" s="53" t="s">
        <v>432</v>
      </c>
      <c r="Z26" t="s">
        <v>245</v>
      </c>
      <c r="AA26" t="s">
        <v>1498</v>
      </c>
      <c r="AB26" t="s">
        <v>987</v>
      </c>
      <c r="AC26" s="54">
        <v>7386149977378150</v>
      </c>
      <c r="AD26" s="53" t="s">
        <v>431</v>
      </c>
      <c r="AE26" s="54">
        <v>7079167321985770</v>
      </c>
      <c r="AF26" s="53" t="s">
        <v>430</v>
      </c>
      <c r="AG26" s="54">
        <v>5100</v>
      </c>
      <c r="AH26" t="s">
        <v>253</v>
      </c>
      <c r="AJ26" t="s">
        <v>245</v>
      </c>
      <c r="AK26" t="s">
        <v>1499</v>
      </c>
      <c r="AL26" t="s">
        <v>865</v>
      </c>
      <c r="AM26">
        <v>5</v>
      </c>
      <c r="AN26" t="s">
        <v>251</v>
      </c>
      <c r="AO26" s="63">
        <v>0.781249999999999</v>
      </c>
      <c r="AP26" s="53" t="s">
        <v>431</v>
      </c>
      <c r="AQ26" s="54">
        <v>8000115288162910</v>
      </c>
      <c r="AR26" s="53" t="s">
        <v>430</v>
      </c>
      <c r="AS26">
        <v>5109</v>
      </c>
      <c r="AT26" t="s">
        <v>251</v>
      </c>
      <c r="AU26" s="63">
        <f t="shared" si="0"/>
        <v>5.4687499999999929</v>
      </c>
      <c r="AV26" s="53" t="s">
        <v>431</v>
      </c>
      <c r="AW26" t="s">
        <v>1501</v>
      </c>
      <c r="AX26" s="53" t="s">
        <v>432</v>
      </c>
    </row>
    <row r="27" spans="4:50" x14ac:dyDescent="0.25">
      <c r="D27" t="s">
        <v>245</v>
      </c>
      <c r="E27" t="s">
        <v>246</v>
      </c>
      <c r="F27" t="s">
        <v>247</v>
      </c>
      <c r="G27" s="54">
        <v>7693132632770530</v>
      </c>
      <c r="H27" s="53" t="s">
        <v>430</v>
      </c>
      <c r="I27" s="53">
        <v>3257617</v>
      </c>
      <c r="J27" t="s">
        <v>251</v>
      </c>
      <c r="K27" s="57">
        <v>33433</v>
      </c>
      <c r="L27" s="53" t="s">
        <v>431</v>
      </c>
      <c r="M27" t="s">
        <v>252</v>
      </c>
      <c r="N27" s="53" t="s">
        <v>431</v>
      </c>
      <c r="O27" t="s">
        <v>311</v>
      </c>
      <c r="P27" s="53" t="s">
        <v>431</v>
      </c>
      <c r="Q27" t="s">
        <v>287</v>
      </c>
      <c r="R27" s="53" t="s">
        <v>431</v>
      </c>
      <c r="S27" t="s">
        <v>418</v>
      </c>
      <c r="T27" t="s">
        <v>389</v>
      </c>
      <c r="U27" s="53" t="s">
        <v>432</v>
      </c>
      <c r="Z27" t="s">
        <v>245</v>
      </c>
      <c r="AA27" t="s">
        <v>1498</v>
      </c>
      <c r="AB27" t="s">
        <v>987</v>
      </c>
      <c r="AC27" s="54">
        <v>7693132632770530</v>
      </c>
      <c r="AD27" s="53" t="s">
        <v>431</v>
      </c>
      <c r="AE27" s="54">
        <v>7386149977378150</v>
      </c>
      <c r="AF27" s="53" t="s">
        <v>430</v>
      </c>
      <c r="AG27">
        <v>5103</v>
      </c>
      <c r="AH27" t="s">
        <v>253</v>
      </c>
      <c r="AJ27" t="s">
        <v>245</v>
      </c>
      <c r="AK27" t="s">
        <v>1499</v>
      </c>
      <c r="AL27" t="s">
        <v>865</v>
      </c>
      <c r="AM27">
        <v>6</v>
      </c>
      <c r="AN27" t="s">
        <v>251</v>
      </c>
      <c r="AO27" s="63">
        <v>0.79166666666666496</v>
      </c>
      <c r="AP27" s="53" t="s">
        <v>431</v>
      </c>
      <c r="AQ27" s="54">
        <v>8307097943555290</v>
      </c>
      <c r="AR27" s="53" t="s">
        <v>430</v>
      </c>
      <c r="AS27" s="54">
        <v>5112</v>
      </c>
      <c r="AT27" t="s">
        <v>251</v>
      </c>
      <c r="AU27" s="63">
        <f t="shared" si="0"/>
        <v>5.5416666666666545</v>
      </c>
      <c r="AV27" s="53" t="s">
        <v>431</v>
      </c>
      <c r="AW27" t="s">
        <v>1502</v>
      </c>
      <c r="AX27" s="53" t="s">
        <v>432</v>
      </c>
    </row>
    <row r="28" spans="4:50" x14ac:dyDescent="0.25">
      <c r="D28" t="s">
        <v>245</v>
      </c>
      <c r="E28" t="s">
        <v>246</v>
      </c>
      <c r="F28" t="s">
        <v>247</v>
      </c>
      <c r="G28" s="54">
        <v>8000115288162910</v>
      </c>
      <c r="H28" s="53" t="s">
        <v>430</v>
      </c>
      <c r="I28" s="53">
        <v>3257628</v>
      </c>
      <c r="J28" t="s">
        <v>251</v>
      </c>
      <c r="K28" s="57">
        <v>33771</v>
      </c>
      <c r="L28" s="53" t="s">
        <v>431</v>
      </c>
      <c r="M28" t="s">
        <v>259</v>
      </c>
      <c r="N28" s="53" t="s">
        <v>431</v>
      </c>
      <c r="O28" t="s">
        <v>312</v>
      </c>
      <c r="P28" s="53" t="s">
        <v>431</v>
      </c>
      <c r="Q28" t="s">
        <v>288</v>
      </c>
      <c r="R28" s="53" t="s">
        <v>431</v>
      </c>
      <c r="S28" t="s">
        <v>419</v>
      </c>
      <c r="T28" t="s">
        <v>390</v>
      </c>
      <c r="U28" s="53" t="s">
        <v>432</v>
      </c>
      <c r="Z28" t="s">
        <v>245</v>
      </c>
      <c r="AA28" t="s">
        <v>1498</v>
      </c>
      <c r="AB28" t="s">
        <v>987</v>
      </c>
      <c r="AC28" s="54">
        <v>8000115288162910</v>
      </c>
      <c r="AD28" s="53" t="s">
        <v>431</v>
      </c>
      <c r="AE28" s="54">
        <v>7693132632770530</v>
      </c>
      <c r="AF28" s="53" t="s">
        <v>430</v>
      </c>
      <c r="AG28" s="54">
        <v>5106</v>
      </c>
      <c r="AH28" t="s">
        <v>253</v>
      </c>
      <c r="AJ28" t="s">
        <v>245</v>
      </c>
      <c r="AK28" t="s">
        <v>1499</v>
      </c>
      <c r="AL28" t="s">
        <v>865</v>
      </c>
      <c r="AM28">
        <v>7</v>
      </c>
      <c r="AN28" t="s">
        <v>251</v>
      </c>
      <c r="AO28" s="63">
        <v>0.80208333333333204</v>
      </c>
      <c r="AP28" s="53" t="s">
        <v>431</v>
      </c>
      <c r="AQ28" s="54">
        <v>8614080598947670</v>
      </c>
      <c r="AR28" s="53" t="s">
        <v>430</v>
      </c>
      <c r="AS28">
        <v>5115</v>
      </c>
      <c r="AT28" t="s">
        <v>251</v>
      </c>
      <c r="AU28" s="63">
        <f t="shared" si="0"/>
        <v>5.6145833333333242</v>
      </c>
      <c r="AV28" s="53" t="s">
        <v>431</v>
      </c>
      <c r="AW28" t="s">
        <v>1503</v>
      </c>
      <c r="AX28" s="53" t="s">
        <v>432</v>
      </c>
    </row>
    <row r="29" spans="4:50" x14ac:dyDescent="0.25">
      <c r="D29" t="s">
        <v>245</v>
      </c>
      <c r="E29" t="s">
        <v>246</v>
      </c>
      <c r="F29" t="s">
        <v>247</v>
      </c>
      <c r="G29" s="54">
        <v>8307097943555290</v>
      </c>
      <c r="H29" s="53" t="s">
        <v>430</v>
      </c>
      <c r="I29" s="53">
        <v>3257639</v>
      </c>
      <c r="J29" t="s">
        <v>251</v>
      </c>
      <c r="K29" s="57">
        <v>34109</v>
      </c>
      <c r="L29" s="53" t="s">
        <v>431</v>
      </c>
      <c r="M29" t="s">
        <v>259</v>
      </c>
      <c r="N29" s="53" t="s">
        <v>431</v>
      </c>
      <c r="O29" t="s">
        <v>313</v>
      </c>
      <c r="P29" s="53" t="s">
        <v>431</v>
      </c>
      <c r="Q29" t="s">
        <v>265</v>
      </c>
      <c r="R29" s="53" t="s">
        <v>431</v>
      </c>
      <c r="S29" t="s">
        <v>420</v>
      </c>
      <c r="T29" t="s">
        <v>390</v>
      </c>
      <c r="U29" s="53" t="s">
        <v>432</v>
      </c>
      <c r="Z29" t="s">
        <v>245</v>
      </c>
      <c r="AA29" t="s">
        <v>1498</v>
      </c>
      <c r="AB29" t="s">
        <v>987</v>
      </c>
      <c r="AC29" s="54">
        <v>8307097943555290</v>
      </c>
      <c r="AD29" s="53" t="s">
        <v>431</v>
      </c>
      <c r="AE29" s="54">
        <v>8000115288162910</v>
      </c>
      <c r="AF29" s="53" t="s">
        <v>430</v>
      </c>
      <c r="AG29">
        <v>5109</v>
      </c>
      <c r="AH29" t="s">
        <v>253</v>
      </c>
      <c r="AJ29" t="s">
        <v>245</v>
      </c>
      <c r="AK29" t="s">
        <v>1499</v>
      </c>
      <c r="AL29" t="s">
        <v>865</v>
      </c>
      <c r="AM29">
        <v>1</v>
      </c>
      <c r="AN29" t="s">
        <v>251</v>
      </c>
      <c r="AO29" s="63">
        <v>0.812499999999999</v>
      </c>
      <c r="AP29" s="53" t="s">
        <v>431</v>
      </c>
      <c r="AQ29" s="54">
        <v>8921063254340050</v>
      </c>
      <c r="AR29" s="53" t="s">
        <v>430</v>
      </c>
      <c r="AS29" s="54">
        <v>5118</v>
      </c>
      <c r="AT29" t="s">
        <v>251</v>
      </c>
      <c r="AU29" s="63">
        <f t="shared" si="0"/>
        <v>5.6874999999999929</v>
      </c>
      <c r="AV29" s="53" t="s">
        <v>431</v>
      </c>
      <c r="AW29" t="s">
        <v>1504</v>
      </c>
      <c r="AX29" s="53" t="s">
        <v>432</v>
      </c>
    </row>
    <row r="30" spans="4:50" x14ac:dyDescent="0.25">
      <c r="D30" t="s">
        <v>245</v>
      </c>
      <c r="E30" t="s">
        <v>246</v>
      </c>
      <c r="F30" t="s">
        <v>247</v>
      </c>
      <c r="G30" s="54">
        <v>8614080598947670</v>
      </c>
      <c r="H30" s="53" t="s">
        <v>430</v>
      </c>
      <c r="I30" s="53">
        <v>3257650</v>
      </c>
      <c r="J30" t="s">
        <v>251</v>
      </c>
      <c r="K30" s="57">
        <v>34447</v>
      </c>
      <c r="L30" s="53" t="s">
        <v>431</v>
      </c>
      <c r="M30" t="s">
        <v>260</v>
      </c>
      <c r="N30" s="53" t="s">
        <v>431</v>
      </c>
      <c r="O30" t="s">
        <v>314</v>
      </c>
      <c r="P30" s="53" t="s">
        <v>431</v>
      </c>
      <c r="Q30" t="s">
        <v>266</v>
      </c>
      <c r="R30" s="53" t="s">
        <v>431</v>
      </c>
      <c r="S30" t="s">
        <v>421</v>
      </c>
      <c r="T30" t="s">
        <v>391</v>
      </c>
      <c r="U30" s="53" t="s">
        <v>432</v>
      </c>
      <c r="Z30" t="s">
        <v>245</v>
      </c>
      <c r="AA30" t="s">
        <v>1498</v>
      </c>
      <c r="AB30" t="s">
        <v>987</v>
      </c>
      <c r="AC30" s="54">
        <v>8614080598947670</v>
      </c>
      <c r="AD30" s="53" t="s">
        <v>431</v>
      </c>
      <c r="AE30" s="54">
        <v>8307097943555290</v>
      </c>
      <c r="AF30" s="53" t="s">
        <v>430</v>
      </c>
      <c r="AG30" s="54">
        <v>5112</v>
      </c>
      <c r="AH30" t="s">
        <v>253</v>
      </c>
      <c r="AJ30" t="s">
        <v>245</v>
      </c>
      <c r="AK30" t="s">
        <v>1499</v>
      </c>
      <c r="AL30" t="s">
        <v>865</v>
      </c>
      <c r="AM30">
        <v>2</v>
      </c>
      <c r="AN30" t="s">
        <v>251</v>
      </c>
      <c r="AO30" s="63">
        <v>0.82291666666666496</v>
      </c>
      <c r="AP30" s="53" t="s">
        <v>431</v>
      </c>
      <c r="AQ30" s="54">
        <v>9228045909732430</v>
      </c>
      <c r="AR30" s="53" t="s">
        <v>430</v>
      </c>
      <c r="AS30">
        <v>5121</v>
      </c>
      <c r="AT30" t="s">
        <v>251</v>
      </c>
      <c r="AU30" s="63">
        <f t="shared" si="0"/>
        <v>5.7604166666666545</v>
      </c>
      <c r="AV30" s="53" t="s">
        <v>431</v>
      </c>
      <c r="AW30" t="s">
        <v>1505</v>
      </c>
      <c r="AX30" s="53" t="s">
        <v>432</v>
      </c>
    </row>
    <row r="31" spans="4:50" x14ac:dyDescent="0.25">
      <c r="D31" t="s">
        <v>245</v>
      </c>
      <c r="E31" t="s">
        <v>246</v>
      </c>
      <c r="F31" t="s">
        <v>247</v>
      </c>
      <c r="G31" s="54">
        <v>8921063254340050</v>
      </c>
      <c r="H31" s="53" t="s">
        <v>430</v>
      </c>
      <c r="I31" s="53">
        <v>3257661</v>
      </c>
      <c r="J31" t="s">
        <v>251</v>
      </c>
      <c r="K31" s="57">
        <v>34785</v>
      </c>
      <c r="L31" s="53" t="s">
        <v>431</v>
      </c>
      <c r="M31" t="s">
        <v>261</v>
      </c>
      <c r="N31" s="53" t="s">
        <v>431</v>
      </c>
      <c r="O31" t="s">
        <v>315</v>
      </c>
      <c r="P31" s="53" t="s">
        <v>431</v>
      </c>
      <c r="Q31" t="s">
        <v>267</v>
      </c>
      <c r="R31" s="53" t="s">
        <v>431</v>
      </c>
      <c r="S31" t="s">
        <v>422</v>
      </c>
      <c r="T31" t="s">
        <v>392</v>
      </c>
      <c r="U31" s="53" t="s">
        <v>432</v>
      </c>
      <c r="Z31" t="s">
        <v>245</v>
      </c>
      <c r="AA31" t="s">
        <v>1498</v>
      </c>
      <c r="AB31" t="s">
        <v>987</v>
      </c>
      <c r="AC31" s="54">
        <v>8921063254340050</v>
      </c>
      <c r="AD31" s="53" t="s">
        <v>431</v>
      </c>
      <c r="AE31" s="54">
        <v>8614080598947670</v>
      </c>
      <c r="AF31" s="53" t="s">
        <v>430</v>
      </c>
      <c r="AG31">
        <v>5115</v>
      </c>
      <c r="AH31" t="s">
        <v>253</v>
      </c>
      <c r="AJ31" t="s">
        <v>245</v>
      </c>
      <c r="AK31" t="s">
        <v>1499</v>
      </c>
      <c r="AL31" t="s">
        <v>865</v>
      </c>
      <c r="AM31">
        <v>3</v>
      </c>
      <c r="AN31" t="s">
        <v>251</v>
      </c>
      <c r="AO31" s="63">
        <v>0.83333333333333204</v>
      </c>
      <c r="AP31" s="53" t="s">
        <v>431</v>
      </c>
      <c r="AQ31" s="54">
        <v>9535028565124810</v>
      </c>
      <c r="AR31" s="53" t="s">
        <v>430</v>
      </c>
      <c r="AS31" s="54">
        <v>5124</v>
      </c>
      <c r="AT31" t="s">
        <v>251</v>
      </c>
      <c r="AU31" s="63">
        <f t="shared" si="0"/>
        <v>5.8333333333333242</v>
      </c>
      <c r="AV31" s="53" t="s">
        <v>431</v>
      </c>
      <c r="AW31" t="s">
        <v>1506</v>
      </c>
      <c r="AX31" s="53" t="s">
        <v>432</v>
      </c>
    </row>
    <row r="32" spans="4:50" x14ac:dyDescent="0.25">
      <c r="D32" t="s">
        <v>245</v>
      </c>
      <c r="E32" t="s">
        <v>246</v>
      </c>
      <c r="F32" t="s">
        <v>247</v>
      </c>
      <c r="G32" s="54">
        <v>9228045909732430</v>
      </c>
      <c r="H32" s="53" t="s">
        <v>430</v>
      </c>
      <c r="I32" s="53">
        <v>3257672</v>
      </c>
      <c r="J32" t="s">
        <v>251</v>
      </c>
      <c r="K32" s="57">
        <v>35123</v>
      </c>
      <c r="L32" s="53" t="s">
        <v>431</v>
      </c>
      <c r="M32" t="s">
        <v>262</v>
      </c>
      <c r="N32" s="53" t="s">
        <v>431</v>
      </c>
      <c r="O32" t="s">
        <v>254</v>
      </c>
      <c r="P32" s="53" t="s">
        <v>431</v>
      </c>
      <c r="Q32" t="s">
        <v>268</v>
      </c>
      <c r="R32" s="53" t="s">
        <v>431</v>
      </c>
      <c r="S32" t="s">
        <v>423</v>
      </c>
      <c r="T32" t="s">
        <v>393</v>
      </c>
      <c r="U32" s="53" t="s">
        <v>432</v>
      </c>
      <c r="Z32" t="s">
        <v>245</v>
      </c>
      <c r="AA32" t="s">
        <v>1498</v>
      </c>
      <c r="AB32" t="s">
        <v>987</v>
      </c>
      <c r="AC32" s="54">
        <v>9228045909732430</v>
      </c>
      <c r="AD32" s="53" t="s">
        <v>431</v>
      </c>
      <c r="AE32" s="54">
        <v>8921063254340050</v>
      </c>
      <c r="AF32" s="53" t="s">
        <v>430</v>
      </c>
      <c r="AG32" s="54">
        <v>5118</v>
      </c>
      <c r="AH32" t="s">
        <v>253</v>
      </c>
      <c r="AJ32" t="s">
        <v>245</v>
      </c>
      <c r="AK32" t="s">
        <v>1499</v>
      </c>
      <c r="AL32" t="s">
        <v>865</v>
      </c>
      <c r="AM32">
        <v>4</v>
      </c>
      <c r="AN32" t="s">
        <v>251</v>
      </c>
      <c r="AO32" s="63">
        <v>0.843749999999999</v>
      </c>
      <c r="AP32" s="53" t="s">
        <v>431</v>
      </c>
      <c r="AQ32" s="54">
        <v>9842011220517190</v>
      </c>
      <c r="AR32" s="53" t="s">
        <v>430</v>
      </c>
      <c r="AS32">
        <v>5127</v>
      </c>
      <c r="AT32" t="s">
        <v>251</v>
      </c>
      <c r="AU32" s="63">
        <f t="shared" si="0"/>
        <v>5.9062499999999929</v>
      </c>
      <c r="AV32" s="53" t="s">
        <v>431</v>
      </c>
      <c r="AW32" t="s">
        <v>1498</v>
      </c>
      <c r="AX32" s="53" t="s">
        <v>432</v>
      </c>
    </row>
    <row r="33" spans="4:50" x14ac:dyDescent="0.25">
      <c r="D33" t="s">
        <v>245</v>
      </c>
      <c r="E33" t="s">
        <v>246</v>
      </c>
      <c r="F33" t="s">
        <v>247</v>
      </c>
      <c r="G33" s="54">
        <v>9535028565124810</v>
      </c>
      <c r="H33" s="53" t="s">
        <v>430</v>
      </c>
      <c r="I33" s="53">
        <v>3257683</v>
      </c>
      <c r="J33" t="s">
        <v>251</v>
      </c>
      <c r="K33" s="57">
        <v>35461</v>
      </c>
      <c r="L33" s="53" t="s">
        <v>431</v>
      </c>
      <c r="M33" t="s">
        <v>263</v>
      </c>
      <c r="N33" s="53" t="s">
        <v>431</v>
      </c>
      <c r="O33" t="s">
        <v>316</v>
      </c>
      <c r="P33" s="53" t="s">
        <v>431</v>
      </c>
      <c r="Q33" t="s">
        <v>269</v>
      </c>
      <c r="R33" s="53" t="s">
        <v>431</v>
      </c>
      <c r="S33" t="s">
        <v>424</v>
      </c>
      <c r="T33" t="s">
        <v>394</v>
      </c>
      <c r="U33" s="53" t="s">
        <v>432</v>
      </c>
      <c r="Z33" t="s">
        <v>245</v>
      </c>
      <c r="AA33" t="s">
        <v>1498</v>
      </c>
      <c r="AB33" t="s">
        <v>987</v>
      </c>
      <c r="AC33" s="54">
        <v>9535028565124810</v>
      </c>
      <c r="AD33" s="53" t="s">
        <v>431</v>
      </c>
      <c r="AE33" s="54">
        <v>9228045909732430</v>
      </c>
      <c r="AF33" s="53" t="s">
        <v>430</v>
      </c>
      <c r="AG33">
        <v>5121</v>
      </c>
      <c r="AH33" t="s">
        <v>253</v>
      </c>
      <c r="AJ33" t="s">
        <v>245</v>
      </c>
      <c r="AK33" t="s">
        <v>1499</v>
      </c>
      <c r="AL33" t="s">
        <v>865</v>
      </c>
      <c r="AM33">
        <v>5</v>
      </c>
      <c r="AN33" t="s">
        <v>251</v>
      </c>
      <c r="AO33" s="63">
        <v>0.85416666666666496</v>
      </c>
      <c r="AP33" s="53" t="s">
        <v>431</v>
      </c>
      <c r="AQ33" s="54">
        <v>1837465924358490</v>
      </c>
      <c r="AR33" s="53" t="s">
        <v>430</v>
      </c>
      <c r="AS33" s="54">
        <v>5130</v>
      </c>
      <c r="AT33" t="s">
        <v>251</v>
      </c>
      <c r="AU33" s="63">
        <f t="shared" si="0"/>
        <v>5.9791666666666545</v>
      </c>
      <c r="AV33" s="53" t="s">
        <v>431</v>
      </c>
      <c r="AW33" t="s">
        <v>1500</v>
      </c>
      <c r="AX33" s="53" t="s">
        <v>432</v>
      </c>
    </row>
    <row r="34" spans="4:50" x14ac:dyDescent="0.25">
      <c r="D34" t="s">
        <v>245</v>
      </c>
      <c r="E34" t="s">
        <v>246</v>
      </c>
      <c r="F34" t="s">
        <v>247</v>
      </c>
      <c r="G34" s="54">
        <v>9842011220517190</v>
      </c>
      <c r="H34" s="53" t="s">
        <v>430</v>
      </c>
      <c r="I34" s="53">
        <v>3257694</v>
      </c>
      <c r="J34" t="s">
        <v>251</v>
      </c>
      <c r="K34" s="57">
        <v>35799</v>
      </c>
      <c r="L34" s="53" t="s">
        <v>431</v>
      </c>
      <c r="M34" t="s">
        <v>252</v>
      </c>
      <c r="N34" s="53" t="s">
        <v>431</v>
      </c>
      <c r="O34" t="s">
        <v>317</v>
      </c>
      <c r="P34" s="53" t="s">
        <v>431</v>
      </c>
      <c r="Q34" t="s">
        <v>270</v>
      </c>
      <c r="R34" s="53" t="s">
        <v>431</v>
      </c>
      <c r="S34" t="s">
        <v>425</v>
      </c>
      <c r="T34" t="s">
        <v>389</v>
      </c>
      <c r="U34" s="53" t="s">
        <v>432</v>
      </c>
      <c r="Z34" t="s">
        <v>245</v>
      </c>
      <c r="AA34" t="s">
        <v>1498</v>
      </c>
      <c r="AB34" t="s">
        <v>987</v>
      </c>
      <c r="AC34" s="54">
        <v>9842011220517190</v>
      </c>
      <c r="AD34" s="53" t="s">
        <v>431</v>
      </c>
      <c r="AE34" s="54">
        <v>9535028565124810</v>
      </c>
      <c r="AF34" s="53" t="s">
        <v>430</v>
      </c>
      <c r="AG34" s="54">
        <v>5124</v>
      </c>
      <c r="AH34" t="s">
        <v>253</v>
      </c>
      <c r="AJ34" t="s">
        <v>245</v>
      </c>
      <c r="AK34" t="s">
        <v>1499</v>
      </c>
      <c r="AL34" t="s">
        <v>865</v>
      </c>
      <c r="AM34">
        <v>6</v>
      </c>
      <c r="AN34" t="s">
        <v>251</v>
      </c>
      <c r="AO34" s="63">
        <v>0.86458333333333204</v>
      </c>
      <c r="AP34" s="53" t="s">
        <v>431</v>
      </c>
      <c r="AQ34" s="54">
        <v>1213437347621340</v>
      </c>
      <c r="AR34" s="53" t="s">
        <v>430</v>
      </c>
      <c r="AS34">
        <v>5133</v>
      </c>
      <c r="AT34" t="s">
        <v>251</v>
      </c>
      <c r="AU34" s="63">
        <f t="shared" si="0"/>
        <v>6.0520833333333242</v>
      </c>
      <c r="AV34" s="53" t="s">
        <v>431</v>
      </c>
      <c r="AW34" t="s">
        <v>1501</v>
      </c>
      <c r="AX34" s="53" t="s">
        <v>432</v>
      </c>
    </row>
    <row r="35" spans="4:50" x14ac:dyDescent="0.25">
      <c r="D35" t="s">
        <v>245</v>
      </c>
      <c r="E35" t="s">
        <v>246</v>
      </c>
      <c r="F35" t="s">
        <v>247</v>
      </c>
      <c r="G35" s="54">
        <v>1837465924358490</v>
      </c>
      <c r="H35" s="53" t="s">
        <v>430</v>
      </c>
      <c r="I35" s="53">
        <v>3257705</v>
      </c>
      <c r="J35" t="s">
        <v>251</v>
      </c>
      <c r="K35" s="57">
        <v>36137</v>
      </c>
      <c r="L35" s="53" t="s">
        <v>431</v>
      </c>
      <c r="M35" t="s">
        <v>264</v>
      </c>
      <c r="N35" s="53" t="s">
        <v>431</v>
      </c>
      <c r="O35" t="s">
        <v>318</v>
      </c>
      <c r="P35" s="53" t="s">
        <v>431</v>
      </c>
      <c r="Q35" t="s">
        <v>271</v>
      </c>
      <c r="R35" s="53" t="s">
        <v>431</v>
      </c>
      <c r="S35" t="s">
        <v>426</v>
      </c>
      <c r="T35" t="s">
        <v>395</v>
      </c>
      <c r="U35" s="53" t="s">
        <v>432</v>
      </c>
      <c r="Z35" t="s">
        <v>245</v>
      </c>
      <c r="AA35" t="s">
        <v>1498</v>
      </c>
      <c r="AB35" t="s">
        <v>987</v>
      </c>
      <c r="AC35" s="54">
        <v>1837465924358490</v>
      </c>
      <c r="AD35" s="53" t="s">
        <v>431</v>
      </c>
      <c r="AE35" s="54">
        <v>9842011220517190</v>
      </c>
      <c r="AF35" s="53" t="s">
        <v>430</v>
      </c>
      <c r="AG35">
        <v>5127</v>
      </c>
      <c r="AH35" t="s">
        <v>253</v>
      </c>
      <c r="AJ35" t="s">
        <v>245</v>
      </c>
      <c r="AK35" t="s">
        <v>1499</v>
      </c>
      <c r="AL35" t="s">
        <v>865</v>
      </c>
      <c r="AM35">
        <v>7</v>
      </c>
      <c r="AN35" t="s">
        <v>251</v>
      </c>
      <c r="AO35" s="63">
        <v>0.874999999999998</v>
      </c>
      <c r="AP35" s="53" t="s">
        <v>431</v>
      </c>
      <c r="AQ35" s="54">
        <v>1451431235143250</v>
      </c>
      <c r="AR35" s="53" t="s">
        <v>430</v>
      </c>
      <c r="AS35" s="54">
        <v>5136</v>
      </c>
      <c r="AT35" t="s">
        <v>251</v>
      </c>
      <c r="AU35" s="63">
        <f t="shared" si="0"/>
        <v>6.1249999999999858</v>
      </c>
      <c r="AV35" s="53" t="s">
        <v>431</v>
      </c>
      <c r="AW35" t="s">
        <v>1502</v>
      </c>
      <c r="AX35" s="53" t="s">
        <v>432</v>
      </c>
    </row>
    <row r="36" spans="4:50" x14ac:dyDescent="0.25">
      <c r="D36" t="s">
        <v>245</v>
      </c>
      <c r="E36" t="s">
        <v>246</v>
      </c>
      <c r="F36" t="s">
        <v>247</v>
      </c>
      <c r="G36" s="54">
        <v>1213437347621340</v>
      </c>
      <c r="H36" s="53" t="s">
        <v>430</v>
      </c>
      <c r="I36" s="53">
        <v>3257716</v>
      </c>
      <c r="J36" t="s">
        <v>251</v>
      </c>
      <c r="K36" s="57">
        <v>35983</v>
      </c>
      <c r="L36" s="53" t="s">
        <v>431</v>
      </c>
      <c r="M36" t="s">
        <v>259</v>
      </c>
      <c r="N36" s="53" t="s">
        <v>431</v>
      </c>
      <c r="O36" t="s">
        <v>319</v>
      </c>
      <c r="P36" s="53" t="s">
        <v>431</v>
      </c>
      <c r="Q36" t="s">
        <v>272</v>
      </c>
      <c r="R36" s="53" t="s">
        <v>431</v>
      </c>
      <c r="S36" t="s">
        <v>427</v>
      </c>
      <c r="T36" t="s">
        <v>390</v>
      </c>
      <c r="U36" s="53" t="s">
        <v>432</v>
      </c>
      <c r="Z36" t="s">
        <v>245</v>
      </c>
      <c r="AA36" t="s">
        <v>1498</v>
      </c>
      <c r="AB36" t="s">
        <v>987</v>
      </c>
      <c r="AC36" s="54">
        <v>1213437347621340</v>
      </c>
      <c r="AD36" s="53" t="s">
        <v>431</v>
      </c>
      <c r="AE36" s="54">
        <v>1837465924358490</v>
      </c>
      <c r="AF36" s="53" t="s">
        <v>430</v>
      </c>
      <c r="AG36" s="54">
        <v>5130</v>
      </c>
      <c r="AH36" t="s">
        <v>253</v>
      </c>
      <c r="AJ36" t="s">
        <v>245</v>
      </c>
      <c r="AK36" t="s">
        <v>1499</v>
      </c>
      <c r="AL36" t="s">
        <v>865</v>
      </c>
      <c r="AM36">
        <v>1</v>
      </c>
      <c r="AN36" t="s">
        <v>251</v>
      </c>
      <c r="AO36" s="63">
        <v>0.88541666666666496</v>
      </c>
      <c r="AP36" s="53" t="s">
        <v>431</v>
      </c>
      <c r="AQ36" s="54">
        <v>1781410146492450</v>
      </c>
      <c r="AR36" s="53" t="s">
        <v>430</v>
      </c>
      <c r="AS36">
        <v>5139</v>
      </c>
      <c r="AT36" t="s">
        <v>251</v>
      </c>
      <c r="AU36" s="63">
        <f t="shared" si="0"/>
        <v>6.1979166666666545</v>
      </c>
      <c r="AV36" s="53" t="s">
        <v>431</v>
      </c>
      <c r="AW36" t="s">
        <v>1503</v>
      </c>
      <c r="AX36" s="53" t="s">
        <v>432</v>
      </c>
    </row>
    <row r="37" spans="4:50" x14ac:dyDescent="0.25">
      <c r="D37" t="s">
        <v>245</v>
      </c>
      <c r="E37" t="s">
        <v>246</v>
      </c>
      <c r="F37" t="s">
        <v>247</v>
      </c>
      <c r="G37" s="54">
        <v>1451431235143250</v>
      </c>
      <c r="H37" s="53" t="s">
        <v>430</v>
      </c>
      <c r="I37" s="53">
        <v>3257727</v>
      </c>
      <c r="J37" t="s">
        <v>251</v>
      </c>
      <c r="K37" s="57">
        <v>35829</v>
      </c>
      <c r="L37" s="53" t="s">
        <v>431</v>
      </c>
      <c r="M37" t="s">
        <v>252</v>
      </c>
      <c r="N37" s="53" t="s">
        <v>431</v>
      </c>
      <c r="O37" t="s">
        <v>320</v>
      </c>
      <c r="P37" s="53" t="s">
        <v>431</v>
      </c>
      <c r="Q37" t="s">
        <v>273</v>
      </c>
      <c r="R37" s="53" t="s">
        <v>431</v>
      </c>
      <c r="S37" t="s">
        <v>428</v>
      </c>
      <c r="T37" t="s">
        <v>389</v>
      </c>
      <c r="U37" s="53" t="s">
        <v>432</v>
      </c>
      <c r="Z37" t="s">
        <v>245</v>
      </c>
      <c r="AA37" t="s">
        <v>1498</v>
      </c>
      <c r="AB37" t="s">
        <v>987</v>
      </c>
      <c r="AC37" s="54">
        <v>1451431235143250</v>
      </c>
      <c r="AD37" s="53" t="s">
        <v>431</v>
      </c>
      <c r="AE37" s="54">
        <v>1213437347621340</v>
      </c>
      <c r="AF37" s="53" t="s">
        <v>430</v>
      </c>
      <c r="AG37">
        <v>5133</v>
      </c>
      <c r="AH37" t="s">
        <v>253</v>
      </c>
      <c r="AJ37" t="s">
        <v>245</v>
      </c>
      <c r="AK37" t="s">
        <v>1499</v>
      </c>
      <c r="AL37" t="s">
        <v>865</v>
      </c>
      <c r="AM37">
        <v>2</v>
      </c>
      <c r="AN37" t="s">
        <v>251</v>
      </c>
      <c r="AO37" s="63">
        <v>0.89583333333333204</v>
      </c>
      <c r="AP37" s="53" t="s">
        <v>431</v>
      </c>
      <c r="AQ37" s="54">
        <v>1088392801884830</v>
      </c>
      <c r="AR37" s="53" t="s">
        <v>430</v>
      </c>
      <c r="AS37" s="54">
        <v>5142</v>
      </c>
      <c r="AT37" t="s">
        <v>251</v>
      </c>
      <c r="AU37" s="63">
        <f t="shared" si="0"/>
        <v>6.2708333333333242</v>
      </c>
      <c r="AV37" s="53" t="s">
        <v>431</v>
      </c>
      <c r="AW37" t="s">
        <v>1504</v>
      </c>
      <c r="AX37" s="53" t="s">
        <v>432</v>
      </c>
    </row>
    <row r="38" spans="4:50" x14ac:dyDescent="0.25">
      <c r="D38" t="s">
        <v>245</v>
      </c>
      <c r="E38" t="s">
        <v>246</v>
      </c>
      <c r="F38" t="s">
        <v>247</v>
      </c>
      <c r="G38" s="54">
        <v>1781410146492450</v>
      </c>
      <c r="H38" s="53" t="s">
        <v>430</v>
      </c>
      <c r="I38" s="53">
        <v>3257738</v>
      </c>
      <c r="J38" t="s">
        <v>251</v>
      </c>
      <c r="K38" s="57">
        <v>35675</v>
      </c>
      <c r="L38" s="53" t="s">
        <v>431</v>
      </c>
      <c r="M38" t="s">
        <v>252</v>
      </c>
      <c r="N38" s="53" t="s">
        <v>431</v>
      </c>
      <c r="O38" t="s">
        <v>321</v>
      </c>
      <c r="P38" s="53" t="s">
        <v>431</v>
      </c>
      <c r="Q38" t="s">
        <v>274</v>
      </c>
      <c r="R38" s="53" t="s">
        <v>431</v>
      </c>
      <c r="S38" t="s">
        <v>429</v>
      </c>
      <c r="T38" t="s">
        <v>389</v>
      </c>
      <c r="U38" s="53" t="s">
        <v>432</v>
      </c>
      <c r="Z38" t="s">
        <v>245</v>
      </c>
      <c r="AA38" t="s">
        <v>1498</v>
      </c>
      <c r="AB38" t="s">
        <v>987</v>
      </c>
      <c r="AC38" s="54">
        <v>1781410146492450</v>
      </c>
      <c r="AD38" s="53" t="s">
        <v>431</v>
      </c>
      <c r="AE38" s="54">
        <v>1451431235143250</v>
      </c>
      <c r="AF38" s="53" t="s">
        <v>430</v>
      </c>
      <c r="AG38" s="54">
        <v>5136</v>
      </c>
      <c r="AH38" t="s">
        <v>253</v>
      </c>
      <c r="AJ38" t="s">
        <v>245</v>
      </c>
      <c r="AK38" t="s">
        <v>1499</v>
      </c>
      <c r="AL38" t="s">
        <v>865</v>
      </c>
      <c r="AM38">
        <v>3</v>
      </c>
      <c r="AN38" t="s">
        <v>251</v>
      </c>
      <c r="AO38" s="63">
        <v>0.906249999999998</v>
      </c>
      <c r="AP38" s="53" t="s">
        <v>431</v>
      </c>
      <c r="AQ38" s="54">
        <v>1195375457277210</v>
      </c>
      <c r="AR38" s="53" t="s">
        <v>430</v>
      </c>
      <c r="AS38">
        <v>5145</v>
      </c>
      <c r="AT38" t="s">
        <v>251</v>
      </c>
      <c r="AU38" s="63">
        <f t="shared" si="0"/>
        <v>6.3437499999999858</v>
      </c>
      <c r="AV38" s="53" t="s">
        <v>431</v>
      </c>
      <c r="AW38" t="s">
        <v>1505</v>
      </c>
      <c r="AX38" s="53" t="s">
        <v>432</v>
      </c>
    </row>
    <row r="39" spans="4:50" x14ac:dyDescent="0.25">
      <c r="D39" t="s">
        <v>245</v>
      </c>
      <c r="E39" t="s">
        <v>246</v>
      </c>
      <c r="F39" t="s">
        <v>247</v>
      </c>
      <c r="G39" s="54">
        <v>1088392801884830</v>
      </c>
      <c r="H39" s="53" t="s">
        <v>430</v>
      </c>
      <c r="I39" s="53">
        <v>3257749</v>
      </c>
      <c r="J39" t="s">
        <v>251</v>
      </c>
      <c r="K39" s="57">
        <v>35521</v>
      </c>
      <c r="L39" s="53" t="s">
        <v>431</v>
      </c>
      <c r="M39" t="s">
        <v>259</v>
      </c>
      <c r="N39" s="53" t="s">
        <v>431</v>
      </c>
      <c r="O39" t="s">
        <v>322</v>
      </c>
      <c r="P39" s="53" t="s">
        <v>431</v>
      </c>
      <c r="Q39" t="s">
        <v>275</v>
      </c>
      <c r="R39" s="53" t="s">
        <v>431</v>
      </c>
      <c r="S39" t="s">
        <v>388</v>
      </c>
      <c r="T39" t="s">
        <v>390</v>
      </c>
      <c r="U39" s="53" t="s">
        <v>432</v>
      </c>
      <c r="Z39" t="s">
        <v>245</v>
      </c>
      <c r="AA39" t="s">
        <v>1498</v>
      </c>
      <c r="AB39" t="s">
        <v>987</v>
      </c>
      <c r="AC39" s="54">
        <v>1088392801884830</v>
      </c>
      <c r="AD39" s="53" t="s">
        <v>431</v>
      </c>
      <c r="AE39" s="54">
        <v>1781410146492450</v>
      </c>
      <c r="AF39" s="53" t="s">
        <v>430</v>
      </c>
      <c r="AG39">
        <v>5139</v>
      </c>
      <c r="AH39" t="s">
        <v>253</v>
      </c>
      <c r="AJ39" t="s">
        <v>245</v>
      </c>
      <c r="AK39" t="s">
        <v>1499</v>
      </c>
      <c r="AL39" t="s">
        <v>865</v>
      </c>
      <c r="AM39">
        <v>4</v>
      </c>
      <c r="AN39" t="s">
        <v>251</v>
      </c>
      <c r="AO39" s="63">
        <v>0.91666666666666496</v>
      </c>
      <c r="AP39" s="53" t="s">
        <v>431</v>
      </c>
      <c r="AQ39" s="54">
        <v>1102358112669590</v>
      </c>
      <c r="AR39" s="53" t="s">
        <v>430</v>
      </c>
      <c r="AS39" s="54">
        <v>5148</v>
      </c>
      <c r="AT39" t="s">
        <v>251</v>
      </c>
      <c r="AU39" s="63">
        <f t="shared" si="0"/>
        <v>6.4166666666666545</v>
      </c>
      <c r="AV39" s="53" t="s">
        <v>431</v>
      </c>
      <c r="AW39" t="s">
        <v>1506</v>
      </c>
      <c r="AX39" s="53" t="s">
        <v>432</v>
      </c>
    </row>
    <row r="40" spans="4:50" x14ac:dyDescent="0.25">
      <c r="D40" t="s">
        <v>245</v>
      </c>
      <c r="E40" t="s">
        <v>246</v>
      </c>
      <c r="F40" t="s">
        <v>247</v>
      </c>
      <c r="G40" s="54">
        <v>1195375457277210</v>
      </c>
      <c r="H40" s="53" t="s">
        <v>430</v>
      </c>
      <c r="I40" s="53">
        <v>3257760</v>
      </c>
      <c r="J40" t="s">
        <v>251</v>
      </c>
      <c r="K40" s="57">
        <v>35367</v>
      </c>
      <c r="L40" s="53" t="s">
        <v>431</v>
      </c>
      <c r="M40" t="s">
        <v>259</v>
      </c>
      <c r="N40" s="53" t="s">
        <v>431</v>
      </c>
      <c r="O40" t="s">
        <v>323</v>
      </c>
      <c r="P40" s="53" t="s">
        <v>431</v>
      </c>
      <c r="Q40" t="s">
        <v>266</v>
      </c>
      <c r="R40" s="53" t="s">
        <v>431</v>
      </c>
      <c r="S40" t="s">
        <v>396</v>
      </c>
      <c r="T40" t="s">
        <v>390</v>
      </c>
      <c r="U40" s="53" t="s">
        <v>432</v>
      </c>
      <c r="Z40" t="s">
        <v>245</v>
      </c>
      <c r="AA40" t="s">
        <v>1498</v>
      </c>
      <c r="AB40" t="s">
        <v>987</v>
      </c>
      <c r="AC40" s="54">
        <v>1195375457277210</v>
      </c>
      <c r="AD40" s="53" t="s">
        <v>431</v>
      </c>
      <c r="AE40" s="54">
        <v>1088392801884830</v>
      </c>
      <c r="AF40" s="53" t="s">
        <v>430</v>
      </c>
      <c r="AG40" s="54">
        <v>5142</v>
      </c>
      <c r="AH40" t="s">
        <v>253</v>
      </c>
      <c r="AJ40" t="s">
        <v>245</v>
      </c>
      <c r="AK40" t="s">
        <v>1499</v>
      </c>
      <c r="AL40" t="s">
        <v>865</v>
      </c>
      <c r="AM40">
        <v>5</v>
      </c>
      <c r="AN40" t="s">
        <v>251</v>
      </c>
      <c r="AO40" s="63">
        <v>0.92708333333333204</v>
      </c>
      <c r="AP40" s="53" t="s">
        <v>431</v>
      </c>
      <c r="AQ40" s="54">
        <v>4581168161153170</v>
      </c>
      <c r="AR40" s="53" t="s">
        <v>430</v>
      </c>
      <c r="AS40">
        <v>5151</v>
      </c>
      <c r="AT40" t="s">
        <v>251</v>
      </c>
      <c r="AU40" s="63">
        <f t="shared" si="0"/>
        <v>6.4895833333333242</v>
      </c>
      <c r="AV40" s="53" t="s">
        <v>431</v>
      </c>
      <c r="AW40" t="s">
        <v>1498</v>
      </c>
      <c r="AX40" s="53" t="s">
        <v>432</v>
      </c>
    </row>
    <row r="41" spans="4:50" x14ac:dyDescent="0.25">
      <c r="D41" t="s">
        <v>245</v>
      </c>
      <c r="E41" t="s">
        <v>246</v>
      </c>
      <c r="F41" t="s">
        <v>247</v>
      </c>
      <c r="G41" s="54">
        <v>1102358112669590</v>
      </c>
      <c r="H41" s="53" t="s">
        <v>430</v>
      </c>
      <c r="I41" s="53">
        <v>3257771</v>
      </c>
      <c r="J41" t="s">
        <v>251</v>
      </c>
      <c r="K41" s="57">
        <v>35213</v>
      </c>
      <c r="L41" s="53" t="s">
        <v>431</v>
      </c>
      <c r="M41" t="s">
        <v>260</v>
      </c>
      <c r="N41" s="53" t="s">
        <v>431</v>
      </c>
      <c r="O41" t="s">
        <v>324</v>
      </c>
      <c r="P41" s="53" t="s">
        <v>431</v>
      </c>
      <c r="Q41" t="s">
        <v>276</v>
      </c>
      <c r="R41" s="53" t="s">
        <v>431</v>
      </c>
      <c r="S41" t="s">
        <v>397</v>
      </c>
      <c r="T41" t="s">
        <v>391</v>
      </c>
      <c r="U41" s="53" t="s">
        <v>432</v>
      </c>
      <c r="Z41" t="s">
        <v>245</v>
      </c>
      <c r="AA41" t="s">
        <v>1498</v>
      </c>
      <c r="AB41" t="s">
        <v>987</v>
      </c>
      <c r="AC41" s="54">
        <v>1102358112669590</v>
      </c>
      <c r="AD41" s="53" t="s">
        <v>431</v>
      </c>
      <c r="AE41" s="54">
        <v>1195375457277210</v>
      </c>
      <c r="AF41" s="53" t="s">
        <v>430</v>
      </c>
      <c r="AG41">
        <v>5145</v>
      </c>
      <c r="AH41" t="s">
        <v>253</v>
      </c>
      <c r="AJ41" t="s">
        <v>245</v>
      </c>
      <c r="AK41" t="s">
        <v>1499</v>
      </c>
      <c r="AL41" t="s">
        <v>865</v>
      </c>
      <c r="AM41">
        <v>6</v>
      </c>
      <c r="AN41" t="s">
        <v>251</v>
      </c>
      <c r="AO41" s="63">
        <v>0.937499999999998</v>
      </c>
      <c r="AP41" s="53" t="s">
        <v>431</v>
      </c>
      <c r="AQ41" s="54">
        <v>4536147790296230</v>
      </c>
      <c r="AR41" s="53" t="s">
        <v>430</v>
      </c>
      <c r="AS41" s="54">
        <v>5034</v>
      </c>
      <c r="AT41" t="s">
        <v>251</v>
      </c>
      <c r="AU41" s="63">
        <f t="shared" si="0"/>
        <v>6.5624999999999858</v>
      </c>
      <c r="AV41" s="53" t="s">
        <v>431</v>
      </c>
      <c r="AW41" t="s">
        <v>1500</v>
      </c>
      <c r="AX41" s="53" t="s">
        <v>432</v>
      </c>
    </row>
    <row r="42" spans="4:50" x14ac:dyDescent="0.25">
      <c r="D42" t="s">
        <v>245</v>
      </c>
      <c r="E42" t="s">
        <v>246</v>
      </c>
      <c r="F42" t="s">
        <v>247</v>
      </c>
      <c r="G42" s="54">
        <v>4581168161153170</v>
      </c>
      <c r="H42" s="53" t="s">
        <v>430</v>
      </c>
      <c r="I42" s="53">
        <v>3257782</v>
      </c>
      <c r="J42" t="s">
        <v>251</v>
      </c>
      <c r="K42" s="57">
        <v>35059</v>
      </c>
      <c r="L42" s="53" t="s">
        <v>431</v>
      </c>
      <c r="M42" t="s">
        <v>261</v>
      </c>
      <c r="N42" s="53" t="s">
        <v>431</v>
      </c>
      <c r="O42" t="s">
        <v>325</v>
      </c>
      <c r="P42" s="53" t="s">
        <v>431</v>
      </c>
      <c r="Q42" t="s">
        <v>277</v>
      </c>
      <c r="R42" s="53" t="s">
        <v>431</v>
      </c>
      <c r="S42" t="s">
        <v>398</v>
      </c>
      <c r="T42" t="s">
        <v>392</v>
      </c>
      <c r="U42" s="53" t="s">
        <v>432</v>
      </c>
      <c r="Z42" t="s">
        <v>245</v>
      </c>
      <c r="AA42" t="s">
        <v>1498</v>
      </c>
      <c r="AB42" t="s">
        <v>987</v>
      </c>
      <c r="AC42" s="54">
        <v>4581168161153170</v>
      </c>
      <c r="AD42" s="53" t="s">
        <v>431</v>
      </c>
      <c r="AE42" s="54">
        <v>1102358112669590</v>
      </c>
      <c r="AF42" s="53" t="s">
        <v>430</v>
      </c>
      <c r="AG42" s="54">
        <v>5148</v>
      </c>
      <c r="AH42" t="s">
        <v>253</v>
      </c>
      <c r="AJ42" t="s">
        <v>245</v>
      </c>
      <c r="AK42" t="s">
        <v>1499</v>
      </c>
      <c r="AL42" t="s">
        <v>865</v>
      </c>
      <c r="AM42">
        <v>7</v>
      </c>
      <c r="AN42" t="s">
        <v>251</v>
      </c>
      <c r="AO42" s="63">
        <v>0.94791666666666496</v>
      </c>
      <c r="AP42" s="53" t="s">
        <v>431</v>
      </c>
      <c r="AQ42" s="54">
        <v>4491127419439300</v>
      </c>
      <c r="AR42" s="53" t="s">
        <v>430</v>
      </c>
      <c r="AS42">
        <v>5037</v>
      </c>
      <c r="AT42" t="s">
        <v>251</v>
      </c>
      <c r="AU42" s="63">
        <f t="shared" si="0"/>
        <v>6.6354166666666545</v>
      </c>
      <c r="AV42" s="53" t="s">
        <v>431</v>
      </c>
      <c r="AW42" t="s">
        <v>1501</v>
      </c>
      <c r="AX42" s="53" t="s">
        <v>432</v>
      </c>
    </row>
    <row r="43" spans="4:50" x14ac:dyDescent="0.25">
      <c r="D43" t="s">
        <v>245</v>
      </c>
      <c r="E43" t="s">
        <v>246</v>
      </c>
      <c r="F43" t="s">
        <v>247</v>
      </c>
      <c r="G43" s="54">
        <v>4536147790296230</v>
      </c>
      <c r="H43" s="53" t="s">
        <v>430</v>
      </c>
      <c r="I43" s="53">
        <v>3257793</v>
      </c>
      <c r="J43" t="s">
        <v>251</v>
      </c>
      <c r="K43" s="57">
        <v>34905</v>
      </c>
      <c r="L43" s="53" t="s">
        <v>431</v>
      </c>
      <c r="M43" t="s">
        <v>262</v>
      </c>
      <c r="N43" s="53" t="s">
        <v>431</v>
      </c>
      <c r="O43" t="s">
        <v>326</v>
      </c>
      <c r="P43" s="53" t="s">
        <v>431</v>
      </c>
      <c r="Q43" t="s">
        <v>278</v>
      </c>
      <c r="R43" s="53" t="s">
        <v>431</v>
      </c>
      <c r="S43" t="s">
        <v>399</v>
      </c>
      <c r="T43" t="s">
        <v>393</v>
      </c>
      <c r="U43" s="53" t="s">
        <v>432</v>
      </c>
      <c r="Z43" t="s">
        <v>245</v>
      </c>
      <c r="AA43" t="s">
        <v>1498</v>
      </c>
      <c r="AB43" t="s">
        <v>987</v>
      </c>
      <c r="AC43" s="54">
        <v>4536147790296230</v>
      </c>
      <c r="AD43" s="53" t="s">
        <v>431</v>
      </c>
      <c r="AE43" s="54">
        <v>4581168161153170</v>
      </c>
      <c r="AF43" s="53" t="s">
        <v>430</v>
      </c>
      <c r="AG43">
        <v>5151</v>
      </c>
      <c r="AH43" t="s">
        <v>253</v>
      </c>
      <c r="AJ43" t="s">
        <v>245</v>
      </c>
      <c r="AK43" t="s">
        <v>1499</v>
      </c>
      <c r="AL43" t="s">
        <v>865</v>
      </c>
      <c r="AM43">
        <v>1</v>
      </c>
      <c r="AN43" t="s">
        <v>251</v>
      </c>
      <c r="AO43" s="63">
        <v>0.95833333333333104</v>
      </c>
      <c r="AP43" s="53" t="s">
        <v>431</v>
      </c>
      <c r="AQ43" s="54">
        <v>4446107048582360</v>
      </c>
      <c r="AR43" s="53" t="s">
        <v>430</v>
      </c>
      <c r="AS43" s="54">
        <v>5040</v>
      </c>
      <c r="AT43" t="s">
        <v>251</v>
      </c>
      <c r="AU43" s="63">
        <f t="shared" si="0"/>
        <v>6.7083333333333171</v>
      </c>
      <c r="AV43" s="53" t="s">
        <v>431</v>
      </c>
      <c r="AW43" t="s">
        <v>1502</v>
      </c>
      <c r="AX43" s="53" t="s">
        <v>432</v>
      </c>
    </row>
    <row r="44" spans="4:50" x14ac:dyDescent="0.25">
      <c r="D44" t="s">
        <v>245</v>
      </c>
      <c r="E44" t="s">
        <v>246</v>
      </c>
      <c r="F44" t="s">
        <v>247</v>
      </c>
      <c r="G44" s="54">
        <v>4491127419439300</v>
      </c>
      <c r="H44" s="53" t="s">
        <v>430</v>
      </c>
      <c r="I44" s="53">
        <v>3257804</v>
      </c>
      <c r="J44" t="s">
        <v>251</v>
      </c>
      <c r="K44" s="57">
        <v>34751</v>
      </c>
      <c r="L44" s="53" t="s">
        <v>431</v>
      </c>
      <c r="M44" t="s">
        <v>263</v>
      </c>
      <c r="N44" s="53" t="s">
        <v>431</v>
      </c>
      <c r="O44" t="s">
        <v>327</v>
      </c>
      <c r="P44" s="53" t="s">
        <v>431</v>
      </c>
      <c r="Q44" t="s">
        <v>279</v>
      </c>
      <c r="R44" s="53" t="s">
        <v>431</v>
      </c>
      <c r="S44" t="s">
        <v>400</v>
      </c>
      <c r="T44" t="s">
        <v>394</v>
      </c>
      <c r="U44" s="53" t="s">
        <v>432</v>
      </c>
      <c r="Z44" t="s">
        <v>245</v>
      </c>
      <c r="AA44" t="s">
        <v>1498</v>
      </c>
      <c r="AB44" t="s">
        <v>987</v>
      </c>
      <c r="AC44" s="54">
        <v>4491127419439300</v>
      </c>
      <c r="AD44" s="53" t="s">
        <v>431</v>
      </c>
      <c r="AE44" s="54">
        <v>4536147790296230</v>
      </c>
      <c r="AF44" s="53" t="s">
        <v>430</v>
      </c>
      <c r="AG44" s="54">
        <v>5034</v>
      </c>
      <c r="AH44" t="s">
        <v>253</v>
      </c>
      <c r="AJ44" t="s">
        <v>245</v>
      </c>
      <c r="AK44" t="s">
        <v>1499</v>
      </c>
      <c r="AL44" t="s">
        <v>865</v>
      </c>
      <c r="AM44">
        <v>2</v>
      </c>
      <c r="AN44" t="s">
        <v>251</v>
      </c>
      <c r="AO44" s="63">
        <v>0.968749999999998</v>
      </c>
      <c r="AP44" s="53" t="s">
        <v>431</v>
      </c>
      <c r="AQ44" s="54">
        <v>4401086677725420</v>
      </c>
      <c r="AR44" s="53" t="s">
        <v>430</v>
      </c>
      <c r="AS44">
        <v>5043</v>
      </c>
      <c r="AT44" t="s">
        <v>251</v>
      </c>
      <c r="AU44" s="63">
        <f t="shared" si="0"/>
        <v>6.7812499999999858</v>
      </c>
      <c r="AV44" s="53" t="s">
        <v>431</v>
      </c>
      <c r="AW44" t="s">
        <v>1503</v>
      </c>
      <c r="AX44" s="53" t="s">
        <v>432</v>
      </c>
    </row>
    <row r="45" spans="4:50" x14ac:dyDescent="0.25">
      <c r="D45" t="s">
        <v>245</v>
      </c>
      <c r="E45" t="s">
        <v>246</v>
      </c>
      <c r="F45" t="s">
        <v>247</v>
      </c>
      <c r="G45" s="54">
        <v>4446107048582360</v>
      </c>
      <c r="H45" s="53" t="s">
        <v>430</v>
      </c>
      <c r="I45" s="53">
        <v>3257815</v>
      </c>
      <c r="J45" t="s">
        <v>251</v>
      </c>
      <c r="K45" s="57">
        <v>34597</v>
      </c>
      <c r="L45" s="53" t="s">
        <v>431</v>
      </c>
      <c r="M45" t="s">
        <v>252</v>
      </c>
      <c r="N45" s="53" t="s">
        <v>431</v>
      </c>
      <c r="O45" t="s">
        <v>328</v>
      </c>
      <c r="P45" s="53" t="s">
        <v>431</v>
      </c>
      <c r="Q45" t="s">
        <v>280</v>
      </c>
      <c r="R45" s="53" t="s">
        <v>431</v>
      </c>
      <c r="S45" t="s">
        <v>401</v>
      </c>
      <c r="T45" t="s">
        <v>389</v>
      </c>
      <c r="U45" s="53" t="s">
        <v>432</v>
      </c>
      <c r="Z45" t="s">
        <v>245</v>
      </c>
      <c r="AA45" t="s">
        <v>1498</v>
      </c>
      <c r="AB45" t="s">
        <v>987</v>
      </c>
      <c r="AC45" s="54">
        <v>4446107048582360</v>
      </c>
      <c r="AD45" s="53" t="s">
        <v>431</v>
      </c>
      <c r="AE45" s="54">
        <v>4491127419439300</v>
      </c>
      <c r="AF45" s="53" t="s">
        <v>430</v>
      </c>
      <c r="AG45">
        <v>5037</v>
      </c>
      <c r="AH45" t="s">
        <v>253</v>
      </c>
      <c r="AJ45" t="s">
        <v>245</v>
      </c>
      <c r="AK45" t="s">
        <v>1499</v>
      </c>
      <c r="AL45" t="s">
        <v>865</v>
      </c>
      <c r="AM45">
        <v>3</v>
      </c>
      <c r="AN45" t="s">
        <v>251</v>
      </c>
      <c r="AO45" s="63">
        <v>0.97916666666666496</v>
      </c>
      <c r="AP45" s="53" t="s">
        <v>431</v>
      </c>
      <c r="AQ45" s="54">
        <v>4356066306868490</v>
      </c>
      <c r="AR45" s="53" t="s">
        <v>430</v>
      </c>
      <c r="AS45" s="54">
        <v>5046</v>
      </c>
      <c r="AT45" t="s">
        <v>251</v>
      </c>
      <c r="AU45" s="63">
        <f t="shared" si="0"/>
        <v>6.8541666666666545</v>
      </c>
      <c r="AV45" s="53" t="s">
        <v>431</v>
      </c>
      <c r="AW45" t="s">
        <v>1504</v>
      </c>
      <c r="AX45" s="53" t="s">
        <v>432</v>
      </c>
    </row>
    <row r="46" spans="4:50" x14ac:dyDescent="0.25">
      <c r="D46" t="s">
        <v>245</v>
      </c>
      <c r="E46" t="s">
        <v>246</v>
      </c>
      <c r="F46" t="s">
        <v>247</v>
      </c>
      <c r="G46" s="54">
        <v>4401086677725420</v>
      </c>
      <c r="H46" s="53" t="s">
        <v>430</v>
      </c>
      <c r="I46" s="53">
        <v>3257826</v>
      </c>
      <c r="J46" t="s">
        <v>251</v>
      </c>
      <c r="K46" s="57">
        <v>34443</v>
      </c>
      <c r="L46" s="53" t="s">
        <v>431</v>
      </c>
      <c r="M46" t="s">
        <v>264</v>
      </c>
      <c r="N46" s="53" t="s">
        <v>431</v>
      </c>
      <c r="O46" t="s">
        <v>329</v>
      </c>
      <c r="P46" s="53" t="s">
        <v>431</v>
      </c>
      <c r="Q46" t="s">
        <v>281</v>
      </c>
      <c r="R46" s="53" t="s">
        <v>431</v>
      </c>
      <c r="S46" t="s">
        <v>402</v>
      </c>
      <c r="T46" t="s">
        <v>395</v>
      </c>
      <c r="U46" s="53" t="s">
        <v>432</v>
      </c>
      <c r="Z46" t="s">
        <v>245</v>
      </c>
      <c r="AA46" t="s">
        <v>1498</v>
      </c>
      <c r="AB46" t="s">
        <v>987</v>
      </c>
      <c r="AC46" s="54">
        <v>4401086677725420</v>
      </c>
      <c r="AD46" s="53" t="s">
        <v>431</v>
      </c>
      <c r="AE46" s="54">
        <v>4446107048582360</v>
      </c>
      <c r="AF46" s="53" t="s">
        <v>430</v>
      </c>
      <c r="AG46" s="54">
        <v>5040</v>
      </c>
      <c r="AH46" t="s">
        <v>253</v>
      </c>
      <c r="AJ46" t="s">
        <v>245</v>
      </c>
      <c r="AK46" t="s">
        <v>1499</v>
      </c>
      <c r="AL46" t="s">
        <v>865</v>
      </c>
      <c r="AM46">
        <v>4</v>
      </c>
      <c r="AN46" t="s">
        <v>251</v>
      </c>
      <c r="AO46" s="63">
        <v>0.98958333333333104</v>
      </c>
      <c r="AP46" s="53" t="s">
        <v>431</v>
      </c>
      <c r="AQ46" s="54">
        <v>4311045936011550</v>
      </c>
      <c r="AR46" s="53" t="s">
        <v>430</v>
      </c>
      <c r="AS46">
        <v>5049</v>
      </c>
      <c r="AT46" t="s">
        <v>251</v>
      </c>
      <c r="AU46" s="63">
        <f t="shared" si="0"/>
        <v>6.9270833333333171</v>
      </c>
      <c r="AV46" s="53" t="s">
        <v>431</v>
      </c>
      <c r="AW46" t="s">
        <v>1505</v>
      </c>
      <c r="AX46" s="53" t="s">
        <v>432</v>
      </c>
    </row>
    <row r="47" spans="4:50" x14ac:dyDescent="0.25">
      <c r="D47" t="s">
        <v>245</v>
      </c>
      <c r="E47" t="s">
        <v>246</v>
      </c>
      <c r="F47" t="s">
        <v>247</v>
      </c>
      <c r="G47" s="54">
        <v>4356066306868490</v>
      </c>
      <c r="H47" s="53" t="s">
        <v>430</v>
      </c>
      <c r="I47" s="53">
        <v>3257837</v>
      </c>
      <c r="J47" t="s">
        <v>251</v>
      </c>
      <c r="K47" s="57">
        <v>34289</v>
      </c>
      <c r="L47" s="53" t="s">
        <v>431</v>
      </c>
      <c r="M47" t="s">
        <v>259</v>
      </c>
      <c r="N47" s="53" t="s">
        <v>431</v>
      </c>
      <c r="O47" t="s">
        <v>330</v>
      </c>
      <c r="P47" s="53" t="s">
        <v>431</v>
      </c>
      <c r="Q47" t="s">
        <v>282</v>
      </c>
      <c r="R47" s="53" t="s">
        <v>431</v>
      </c>
      <c r="S47" t="s">
        <v>403</v>
      </c>
      <c r="T47" t="s">
        <v>390</v>
      </c>
      <c r="U47" s="53" t="s">
        <v>432</v>
      </c>
      <c r="Z47" t="s">
        <v>245</v>
      </c>
      <c r="AA47" t="s">
        <v>1498</v>
      </c>
      <c r="AB47" t="s">
        <v>987</v>
      </c>
      <c r="AC47" s="54">
        <v>4356066306868490</v>
      </c>
      <c r="AD47" s="53" t="s">
        <v>431</v>
      </c>
      <c r="AE47" s="54">
        <v>4401086677725420</v>
      </c>
      <c r="AF47" s="53" t="s">
        <v>430</v>
      </c>
      <c r="AG47">
        <v>5043</v>
      </c>
      <c r="AH47" t="s">
        <v>253</v>
      </c>
      <c r="AJ47" t="s">
        <v>245</v>
      </c>
      <c r="AK47" t="s">
        <v>1499</v>
      </c>
      <c r="AL47" t="s">
        <v>865</v>
      </c>
      <c r="AM47">
        <v>5</v>
      </c>
      <c r="AN47" t="s">
        <v>251</v>
      </c>
      <c r="AO47" s="63">
        <v>0.999999999999998</v>
      </c>
      <c r="AP47" s="53" t="s">
        <v>431</v>
      </c>
      <c r="AQ47" s="54">
        <v>4266025565154610</v>
      </c>
      <c r="AR47" s="53" t="s">
        <v>430</v>
      </c>
      <c r="AS47" s="54">
        <v>5052</v>
      </c>
      <c r="AT47" t="s">
        <v>251</v>
      </c>
      <c r="AU47" s="63">
        <f t="shared" si="0"/>
        <v>6.9999999999999858</v>
      </c>
      <c r="AV47" s="53" t="s">
        <v>431</v>
      </c>
      <c r="AW47" t="s">
        <v>1506</v>
      </c>
      <c r="AX47" s="53" t="s">
        <v>432</v>
      </c>
    </row>
    <row r="48" spans="4:50" x14ac:dyDescent="0.25">
      <c r="D48" t="s">
        <v>245</v>
      </c>
      <c r="E48" t="s">
        <v>246</v>
      </c>
      <c r="F48" t="s">
        <v>247</v>
      </c>
      <c r="G48" s="54">
        <v>4311045936011550</v>
      </c>
      <c r="H48" s="53" t="s">
        <v>430</v>
      </c>
      <c r="I48" s="53">
        <v>3257848</v>
      </c>
      <c r="J48" t="s">
        <v>251</v>
      </c>
      <c r="K48" s="57">
        <v>34135</v>
      </c>
      <c r="L48" s="53" t="s">
        <v>431</v>
      </c>
      <c r="M48" t="s">
        <v>252</v>
      </c>
      <c r="N48" s="53" t="s">
        <v>431</v>
      </c>
      <c r="O48" t="s">
        <v>331</v>
      </c>
      <c r="P48" s="53" t="s">
        <v>431</v>
      </c>
      <c r="Q48" t="s">
        <v>283</v>
      </c>
      <c r="R48" s="53" t="s">
        <v>431</v>
      </c>
      <c r="S48" t="s">
        <v>404</v>
      </c>
      <c r="T48" t="s">
        <v>389</v>
      </c>
      <c r="U48" s="53" t="s">
        <v>432</v>
      </c>
      <c r="Z48" t="s">
        <v>245</v>
      </c>
      <c r="AA48" t="s">
        <v>1498</v>
      </c>
      <c r="AB48" t="s">
        <v>987</v>
      </c>
      <c r="AC48" s="54">
        <v>4311045936011550</v>
      </c>
      <c r="AD48" s="53" t="s">
        <v>431</v>
      </c>
      <c r="AE48" s="54">
        <v>4356066306868490</v>
      </c>
      <c r="AF48" s="53" t="s">
        <v>430</v>
      </c>
      <c r="AG48" s="54">
        <v>5046</v>
      </c>
      <c r="AH48" t="s">
        <v>253</v>
      </c>
      <c r="AJ48" t="s">
        <v>245</v>
      </c>
      <c r="AK48" t="s">
        <v>1499</v>
      </c>
      <c r="AL48" t="s">
        <v>865</v>
      </c>
      <c r="AM48">
        <v>6</v>
      </c>
      <c r="AN48" t="s">
        <v>251</v>
      </c>
      <c r="AO48" s="63">
        <v>1.0104166666666701</v>
      </c>
      <c r="AP48" s="53" t="s">
        <v>431</v>
      </c>
      <c r="AQ48" s="54">
        <v>4221005194297680</v>
      </c>
      <c r="AR48" s="53" t="s">
        <v>430</v>
      </c>
      <c r="AS48">
        <v>5055</v>
      </c>
      <c r="AT48" t="s">
        <v>251</v>
      </c>
      <c r="AU48" s="63">
        <f t="shared" si="0"/>
        <v>7.0729166666666909</v>
      </c>
      <c r="AV48" s="53" t="s">
        <v>431</v>
      </c>
      <c r="AW48" t="s">
        <v>1498</v>
      </c>
      <c r="AX48" s="53" t="s">
        <v>432</v>
      </c>
    </row>
    <row r="49" spans="4:50" x14ac:dyDescent="0.25">
      <c r="D49" t="s">
        <v>245</v>
      </c>
      <c r="E49" t="s">
        <v>246</v>
      </c>
      <c r="F49" t="s">
        <v>247</v>
      </c>
      <c r="G49" s="54">
        <v>4266025565154610</v>
      </c>
      <c r="H49" s="53" t="s">
        <v>430</v>
      </c>
      <c r="I49" s="53">
        <v>3257859</v>
      </c>
      <c r="J49" t="s">
        <v>251</v>
      </c>
      <c r="K49" s="57">
        <v>33981</v>
      </c>
      <c r="L49" s="53" t="s">
        <v>431</v>
      </c>
      <c r="M49" t="s">
        <v>252</v>
      </c>
      <c r="N49" s="53" t="s">
        <v>431</v>
      </c>
      <c r="O49" t="s">
        <v>332</v>
      </c>
      <c r="P49" s="53" t="s">
        <v>431</v>
      </c>
      <c r="Q49" t="s">
        <v>284</v>
      </c>
      <c r="R49" s="53" t="s">
        <v>431</v>
      </c>
      <c r="S49" t="s">
        <v>405</v>
      </c>
      <c r="T49" t="s">
        <v>389</v>
      </c>
      <c r="U49" s="53" t="s">
        <v>432</v>
      </c>
      <c r="Z49" t="s">
        <v>245</v>
      </c>
      <c r="AA49" t="s">
        <v>1498</v>
      </c>
      <c r="AB49" t="s">
        <v>987</v>
      </c>
      <c r="AC49" s="54">
        <v>4266025565154610</v>
      </c>
      <c r="AD49" s="53" t="s">
        <v>431</v>
      </c>
      <c r="AE49" s="54">
        <v>4311045936011550</v>
      </c>
      <c r="AF49" s="53" t="s">
        <v>430</v>
      </c>
      <c r="AG49">
        <v>5049</v>
      </c>
      <c r="AH49" t="s">
        <v>253</v>
      </c>
      <c r="AJ49" t="s">
        <v>245</v>
      </c>
      <c r="AK49" t="s">
        <v>1499</v>
      </c>
      <c r="AL49" t="s">
        <v>865</v>
      </c>
      <c r="AM49">
        <v>7</v>
      </c>
      <c r="AN49" t="s">
        <v>251</v>
      </c>
      <c r="AO49" s="63">
        <v>1.0208333333333299</v>
      </c>
      <c r="AP49" s="53" t="s">
        <v>431</v>
      </c>
      <c r="AQ49" s="54">
        <v>4175984823440740</v>
      </c>
      <c r="AR49" s="53" t="s">
        <v>430</v>
      </c>
      <c r="AS49" s="54">
        <v>5058</v>
      </c>
      <c r="AT49" t="s">
        <v>251</v>
      </c>
      <c r="AU49" s="63">
        <f t="shared" si="0"/>
        <v>7.1458333333333091</v>
      </c>
      <c r="AV49" s="53" t="s">
        <v>431</v>
      </c>
      <c r="AW49" t="s">
        <v>1507</v>
      </c>
      <c r="AX49" s="53" t="s">
        <v>432</v>
      </c>
    </row>
    <row r="50" spans="4:50" x14ac:dyDescent="0.25">
      <c r="D50" t="s">
        <v>245</v>
      </c>
      <c r="E50" t="s">
        <v>246</v>
      </c>
      <c r="F50" t="s">
        <v>247</v>
      </c>
      <c r="G50" s="54">
        <v>4221005194297680</v>
      </c>
      <c r="H50" s="53" t="s">
        <v>430</v>
      </c>
      <c r="I50" s="53">
        <v>3257870</v>
      </c>
      <c r="J50" t="s">
        <v>251</v>
      </c>
      <c r="K50" s="57">
        <v>33827</v>
      </c>
      <c r="L50" s="53" t="s">
        <v>431</v>
      </c>
      <c r="M50" t="s">
        <v>259</v>
      </c>
      <c r="N50" s="53" t="s">
        <v>431</v>
      </c>
      <c r="O50" t="s">
        <v>333</v>
      </c>
      <c r="P50" s="53" t="s">
        <v>431</v>
      </c>
      <c r="Q50" t="s">
        <v>285</v>
      </c>
      <c r="R50" s="53" t="s">
        <v>431</v>
      </c>
      <c r="S50" t="s">
        <v>406</v>
      </c>
      <c r="T50" t="s">
        <v>390</v>
      </c>
      <c r="U50" s="53" t="s">
        <v>432</v>
      </c>
      <c r="Z50" t="s">
        <v>245</v>
      </c>
      <c r="AA50" t="s">
        <v>1498</v>
      </c>
      <c r="AB50" t="s">
        <v>987</v>
      </c>
      <c r="AC50" s="54">
        <v>4221005194297680</v>
      </c>
      <c r="AD50" s="53" t="s">
        <v>431</v>
      </c>
      <c r="AE50" s="54">
        <v>4266025565154610</v>
      </c>
      <c r="AF50" s="53" t="s">
        <v>430</v>
      </c>
      <c r="AG50" s="54">
        <v>5052</v>
      </c>
      <c r="AH50" t="s">
        <v>253</v>
      </c>
      <c r="AJ50" t="s">
        <v>245</v>
      </c>
      <c r="AK50" t="s">
        <v>1499</v>
      </c>
      <c r="AL50" t="s">
        <v>865</v>
      </c>
      <c r="AM50">
        <v>1</v>
      </c>
      <c r="AN50" t="s">
        <v>251</v>
      </c>
      <c r="AO50" s="63">
        <v>1.03125</v>
      </c>
      <c r="AP50" s="53" t="s">
        <v>431</v>
      </c>
      <c r="AQ50" s="54">
        <v>4130964452583810</v>
      </c>
      <c r="AR50" s="53" t="s">
        <v>430</v>
      </c>
      <c r="AS50">
        <v>5061</v>
      </c>
      <c r="AT50" t="s">
        <v>251</v>
      </c>
      <c r="AU50" s="63">
        <f t="shared" si="0"/>
        <v>7.21875</v>
      </c>
      <c r="AV50" s="53" t="s">
        <v>431</v>
      </c>
      <c r="AW50" t="s">
        <v>1500</v>
      </c>
      <c r="AX50" s="53" t="s">
        <v>432</v>
      </c>
    </row>
    <row r="51" spans="4:50" x14ac:dyDescent="0.25">
      <c r="D51" t="s">
        <v>245</v>
      </c>
      <c r="E51" t="s">
        <v>246</v>
      </c>
      <c r="F51" t="s">
        <v>247</v>
      </c>
      <c r="G51" s="54">
        <v>4175984823440740</v>
      </c>
      <c r="H51" s="53" t="s">
        <v>430</v>
      </c>
      <c r="I51" s="53">
        <v>3257881</v>
      </c>
      <c r="J51" t="s">
        <v>251</v>
      </c>
      <c r="K51" s="57">
        <v>33673</v>
      </c>
      <c r="L51" s="53" t="s">
        <v>431</v>
      </c>
      <c r="M51" t="s">
        <v>259</v>
      </c>
      <c r="N51" s="53" t="s">
        <v>431</v>
      </c>
      <c r="O51" t="s">
        <v>334</v>
      </c>
      <c r="P51" s="53" t="s">
        <v>431</v>
      </c>
      <c r="Q51" t="s">
        <v>286</v>
      </c>
      <c r="R51" s="53" t="s">
        <v>431</v>
      </c>
      <c r="S51" t="s">
        <v>407</v>
      </c>
      <c r="T51" t="s">
        <v>390</v>
      </c>
      <c r="U51" s="53" t="s">
        <v>432</v>
      </c>
      <c r="Z51" t="s">
        <v>245</v>
      </c>
      <c r="AA51" t="s">
        <v>1498</v>
      </c>
      <c r="AB51" t="s">
        <v>987</v>
      </c>
      <c r="AC51" s="54">
        <v>4175984823440740</v>
      </c>
      <c r="AD51" s="53" t="s">
        <v>431</v>
      </c>
      <c r="AE51" s="54">
        <v>4221005194297680</v>
      </c>
      <c r="AF51" s="53" t="s">
        <v>430</v>
      </c>
      <c r="AG51">
        <v>5055</v>
      </c>
      <c r="AH51" t="s">
        <v>253</v>
      </c>
      <c r="AJ51" t="s">
        <v>245</v>
      </c>
      <c r="AK51" t="s">
        <v>1499</v>
      </c>
      <c r="AL51" t="s">
        <v>865</v>
      </c>
      <c r="AM51">
        <v>2</v>
      </c>
      <c r="AN51" t="s">
        <v>251</v>
      </c>
      <c r="AO51" s="63">
        <v>1.0416666666666601</v>
      </c>
      <c r="AP51" s="53" t="s">
        <v>431</v>
      </c>
      <c r="AQ51" s="54">
        <v>4085944081726870</v>
      </c>
      <c r="AR51" s="53" t="s">
        <v>430</v>
      </c>
      <c r="AS51" s="54">
        <v>5064</v>
      </c>
      <c r="AT51" t="s">
        <v>251</v>
      </c>
      <c r="AU51" s="63">
        <f t="shared" si="0"/>
        <v>7.2916666666666208</v>
      </c>
      <c r="AV51" s="53" t="s">
        <v>431</v>
      </c>
      <c r="AW51" t="s">
        <v>1501</v>
      </c>
      <c r="AX51" s="53" t="s">
        <v>432</v>
      </c>
    </row>
    <row r="52" spans="4:50" x14ac:dyDescent="0.25">
      <c r="D52" t="s">
        <v>245</v>
      </c>
      <c r="E52" t="s">
        <v>246</v>
      </c>
      <c r="F52" t="s">
        <v>247</v>
      </c>
      <c r="G52" s="54">
        <v>4130964452583810</v>
      </c>
      <c r="H52" s="53" t="s">
        <v>430</v>
      </c>
      <c r="I52" s="53">
        <v>3257892</v>
      </c>
      <c r="J52" t="s">
        <v>251</v>
      </c>
      <c r="K52" s="57">
        <v>33519</v>
      </c>
      <c r="L52" s="53" t="s">
        <v>431</v>
      </c>
      <c r="M52" t="s">
        <v>260</v>
      </c>
      <c r="N52" s="53" t="s">
        <v>431</v>
      </c>
      <c r="O52" t="s">
        <v>335</v>
      </c>
      <c r="P52" s="53" t="s">
        <v>431</v>
      </c>
      <c r="Q52" t="s">
        <v>287</v>
      </c>
      <c r="R52" s="53" t="s">
        <v>431</v>
      </c>
      <c r="S52" t="s">
        <v>408</v>
      </c>
      <c r="T52" t="s">
        <v>391</v>
      </c>
      <c r="U52" s="53" t="s">
        <v>432</v>
      </c>
      <c r="Z52" t="s">
        <v>245</v>
      </c>
      <c r="AA52" t="s">
        <v>1498</v>
      </c>
      <c r="AB52" t="s">
        <v>987</v>
      </c>
      <c r="AC52" s="54">
        <v>4130964452583810</v>
      </c>
      <c r="AD52" s="53" t="s">
        <v>431</v>
      </c>
      <c r="AE52" s="54">
        <v>4175984823440740</v>
      </c>
      <c r="AF52" s="53" t="s">
        <v>430</v>
      </c>
      <c r="AG52" s="54">
        <v>5058</v>
      </c>
      <c r="AH52" t="s">
        <v>253</v>
      </c>
      <c r="AJ52" t="s">
        <v>245</v>
      </c>
      <c r="AK52" t="s">
        <v>1499</v>
      </c>
      <c r="AL52" t="s">
        <v>865</v>
      </c>
      <c r="AM52">
        <v>3</v>
      </c>
      <c r="AN52" t="s">
        <v>251</v>
      </c>
      <c r="AO52" s="63">
        <v>1.0520833333333299</v>
      </c>
      <c r="AP52" s="53" t="s">
        <v>431</v>
      </c>
      <c r="AQ52" s="54">
        <v>4040923710869930</v>
      </c>
      <c r="AR52" s="53" t="s">
        <v>430</v>
      </c>
      <c r="AS52">
        <v>5067</v>
      </c>
      <c r="AT52" t="s">
        <v>251</v>
      </c>
      <c r="AU52" s="63">
        <f t="shared" si="0"/>
        <v>7.3645833333333091</v>
      </c>
      <c r="AV52" s="53" t="s">
        <v>431</v>
      </c>
      <c r="AW52" t="s">
        <v>1502</v>
      </c>
      <c r="AX52" s="53" t="s">
        <v>432</v>
      </c>
    </row>
    <row r="53" spans="4:50" x14ac:dyDescent="0.25">
      <c r="D53" t="s">
        <v>245</v>
      </c>
      <c r="E53" t="s">
        <v>246</v>
      </c>
      <c r="F53" t="s">
        <v>247</v>
      </c>
      <c r="G53" s="54">
        <v>4085944081726870</v>
      </c>
      <c r="H53" s="53" t="s">
        <v>430</v>
      </c>
      <c r="I53" s="53">
        <v>3257903</v>
      </c>
      <c r="J53" t="s">
        <v>251</v>
      </c>
      <c r="K53" s="57">
        <v>33365</v>
      </c>
      <c r="L53" s="53" t="s">
        <v>431</v>
      </c>
      <c r="M53" t="s">
        <v>261</v>
      </c>
      <c r="N53" s="53" t="s">
        <v>431</v>
      </c>
      <c r="O53" t="s">
        <v>336</v>
      </c>
      <c r="P53" s="53" t="s">
        <v>431</v>
      </c>
      <c r="Q53" t="s">
        <v>288</v>
      </c>
      <c r="R53" s="53" t="s">
        <v>431</v>
      </c>
      <c r="S53" t="s">
        <v>409</v>
      </c>
      <c r="T53" t="s">
        <v>392</v>
      </c>
      <c r="U53" s="53" t="s">
        <v>432</v>
      </c>
      <c r="Z53" t="s">
        <v>245</v>
      </c>
      <c r="AA53" t="s">
        <v>1498</v>
      </c>
      <c r="AB53" t="s">
        <v>987</v>
      </c>
      <c r="AC53" s="54">
        <v>4085944081726870</v>
      </c>
      <c r="AD53" s="53" t="s">
        <v>431</v>
      </c>
      <c r="AE53" s="54">
        <v>4130964452583810</v>
      </c>
      <c r="AF53" s="53" t="s">
        <v>430</v>
      </c>
      <c r="AG53">
        <v>5061</v>
      </c>
      <c r="AH53" t="s">
        <v>253</v>
      </c>
      <c r="AJ53" t="s">
        <v>245</v>
      </c>
      <c r="AK53" t="s">
        <v>1499</v>
      </c>
      <c r="AL53" t="s">
        <v>865</v>
      </c>
      <c r="AM53">
        <v>4</v>
      </c>
      <c r="AN53" t="s">
        <v>251</v>
      </c>
      <c r="AO53" s="63">
        <v>1.0625</v>
      </c>
      <c r="AP53" s="53" t="s">
        <v>431</v>
      </c>
      <c r="AQ53" s="54">
        <v>3995903340013000</v>
      </c>
      <c r="AR53" s="53" t="s">
        <v>430</v>
      </c>
      <c r="AS53" s="54">
        <v>5070</v>
      </c>
      <c r="AT53" t="s">
        <v>251</v>
      </c>
      <c r="AU53" s="63">
        <f t="shared" si="0"/>
        <v>7.4375</v>
      </c>
      <c r="AV53" s="53" t="s">
        <v>431</v>
      </c>
      <c r="AW53" t="s">
        <v>1503</v>
      </c>
      <c r="AX53" s="53" t="s">
        <v>432</v>
      </c>
    </row>
    <row r="54" spans="4:50" x14ac:dyDescent="0.25">
      <c r="D54" t="s">
        <v>245</v>
      </c>
      <c r="E54" t="s">
        <v>246</v>
      </c>
      <c r="F54" t="s">
        <v>247</v>
      </c>
      <c r="G54" s="54">
        <v>4040923710869930</v>
      </c>
      <c r="H54" s="53" t="s">
        <v>430</v>
      </c>
      <c r="I54" s="53">
        <v>3257914</v>
      </c>
      <c r="J54" t="s">
        <v>251</v>
      </c>
      <c r="K54" s="57">
        <v>33211</v>
      </c>
      <c r="L54" s="53" t="s">
        <v>431</v>
      </c>
      <c r="M54" t="s">
        <v>262</v>
      </c>
      <c r="N54" s="53" t="s">
        <v>431</v>
      </c>
      <c r="O54" t="s">
        <v>337</v>
      </c>
      <c r="P54" s="53" t="s">
        <v>431</v>
      </c>
      <c r="Q54" t="s">
        <v>265</v>
      </c>
      <c r="R54" s="53" t="s">
        <v>431</v>
      </c>
      <c r="S54" t="s">
        <v>410</v>
      </c>
      <c r="T54" t="s">
        <v>393</v>
      </c>
      <c r="U54" s="53" t="s">
        <v>432</v>
      </c>
      <c r="Z54" t="s">
        <v>245</v>
      </c>
      <c r="AA54" t="s">
        <v>1498</v>
      </c>
      <c r="AB54" t="s">
        <v>987</v>
      </c>
      <c r="AC54" s="54">
        <v>4040923710869930</v>
      </c>
      <c r="AD54" s="53" t="s">
        <v>431</v>
      </c>
      <c r="AE54" s="54">
        <v>4085944081726870</v>
      </c>
      <c r="AF54" s="53" t="s">
        <v>430</v>
      </c>
      <c r="AG54" s="54">
        <v>5064</v>
      </c>
      <c r="AH54" t="s">
        <v>253</v>
      </c>
      <c r="AJ54" t="s">
        <v>245</v>
      </c>
      <c r="AK54" t="s">
        <v>1499</v>
      </c>
      <c r="AL54" t="s">
        <v>865</v>
      </c>
      <c r="AM54">
        <v>5</v>
      </c>
      <c r="AN54" t="s">
        <v>251</v>
      </c>
      <c r="AO54" s="63">
        <v>1.0729166666666601</v>
      </c>
      <c r="AP54" s="53" t="s">
        <v>431</v>
      </c>
      <c r="AQ54" s="54">
        <v>3950882969156060</v>
      </c>
      <c r="AR54" s="53" t="s">
        <v>430</v>
      </c>
      <c r="AS54">
        <v>5073</v>
      </c>
      <c r="AT54" t="s">
        <v>251</v>
      </c>
      <c r="AU54" s="63">
        <f t="shared" si="0"/>
        <v>7.5104166666666208</v>
      </c>
      <c r="AV54" s="53" t="s">
        <v>431</v>
      </c>
      <c r="AW54" t="s">
        <v>1504</v>
      </c>
      <c r="AX54" s="53" t="s">
        <v>432</v>
      </c>
    </row>
    <row r="55" spans="4:50" x14ac:dyDescent="0.25">
      <c r="D55" t="s">
        <v>245</v>
      </c>
      <c r="E55" t="s">
        <v>246</v>
      </c>
      <c r="F55" t="s">
        <v>247</v>
      </c>
      <c r="G55" s="54">
        <v>3995903340013000</v>
      </c>
      <c r="H55" s="53" t="s">
        <v>430</v>
      </c>
      <c r="I55" s="53">
        <v>3257925</v>
      </c>
      <c r="J55" t="s">
        <v>251</v>
      </c>
      <c r="K55" s="57">
        <v>33057</v>
      </c>
      <c r="L55" s="53" t="s">
        <v>431</v>
      </c>
      <c r="M55" t="s">
        <v>263</v>
      </c>
      <c r="N55" s="53" t="s">
        <v>431</v>
      </c>
      <c r="O55" t="s">
        <v>7</v>
      </c>
      <c r="P55" s="53" t="s">
        <v>431</v>
      </c>
      <c r="Q55" t="s">
        <v>266</v>
      </c>
      <c r="R55" s="53" t="s">
        <v>431</v>
      </c>
      <c r="S55" t="s">
        <v>411</v>
      </c>
      <c r="T55" t="s">
        <v>394</v>
      </c>
      <c r="U55" s="53" t="s">
        <v>432</v>
      </c>
      <c r="Z55" t="s">
        <v>245</v>
      </c>
      <c r="AA55" t="s">
        <v>1498</v>
      </c>
      <c r="AB55" t="s">
        <v>987</v>
      </c>
      <c r="AC55" s="54">
        <v>3995903340013000</v>
      </c>
      <c r="AD55" s="53" t="s">
        <v>431</v>
      </c>
      <c r="AE55" s="54">
        <v>4040923710869930</v>
      </c>
      <c r="AF55" s="53" t="s">
        <v>430</v>
      </c>
      <c r="AG55">
        <v>5067</v>
      </c>
      <c r="AH55" t="s">
        <v>253</v>
      </c>
      <c r="AJ55" t="s">
        <v>245</v>
      </c>
      <c r="AK55" t="s">
        <v>1499</v>
      </c>
      <c r="AL55" t="s">
        <v>865</v>
      </c>
      <c r="AM55">
        <v>6</v>
      </c>
      <c r="AN55" t="s">
        <v>251</v>
      </c>
      <c r="AO55" s="63">
        <v>1.0833333333333299</v>
      </c>
      <c r="AP55" s="53" t="s">
        <v>431</v>
      </c>
      <c r="AQ55" s="54">
        <v>3905862598299130</v>
      </c>
      <c r="AR55" s="53" t="s">
        <v>430</v>
      </c>
      <c r="AS55" s="54">
        <v>5076</v>
      </c>
      <c r="AT55" t="s">
        <v>251</v>
      </c>
      <c r="AU55" s="63">
        <f t="shared" si="0"/>
        <v>7.5833333333333091</v>
      </c>
      <c r="AV55" s="53" t="s">
        <v>431</v>
      </c>
      <c r="AW55" t="s">
        <v>1505</v>
      </c>
      <c r="AX55" s="53" t="s">
        <v>432</v>
      </c>
    </row>
    <row r="56" spans="4:50" x14ac:dyDescent="0.25">
      <c r="D56" t="s">
        <v>245</v>
      </c>
      <c r="E56" t="s">
        <v>246</v>
      </c>
      <c r="F56" t="s">
        <v>247</v>
      </c>
      <c r="G56" s="54">
        <v>3950882969156060</v>
      </c>
      <c r="H56" s="53" t="s">
        <v>430</v>
      </c>
      <c r="I56" s="53">
        <v>3257936</v>
      </c>
      <c r="J56" t="s">
        <v>251</v>
      </c>
      <c r="K56" s="57">
        <v>32903</v>
      </c>
      <c r="L56" s="53" t="s">
        <v>431</v>
      </c>
      <c r="M56" t="s">
        <v>252</v>
      </c>
      <c r="N56" s="53" t="s">
        <v>431</v>
      </c>
      <c r="O56" t="s">
        <v>338</v>
      </c>
      <c r="P56" s="53" t="s">
        <v>431</v>
      </c>
      <c r="Q56" t="s">
        <v>267</v>
      </c>
      <c r="R56" s="53" t="s">
        <v>431</v>
      </c>
      <c r="S56" t="s">
        <v>412</v>
      </c>
      <c r="T56" t="s">
        <v>389</v>
      </c>
      <c r="U56" s="53" t="s">
        <v>432</v>
      </c>
      <c r="Z56" t="s">
        <v>245</v>
      </c>
      <c r="AA56" t="s">
        <v>1498</v>
      </c>
      <c r="AB56" t="s">
        <v>987</v>
      </c>
      <c r="AC56" s="54">
        <v>3950882969156060</v>
      </c>
      <c r="AD56" s="53" t="s">
        <v>431</v>
      </c>
      <c r="AE56" s="54">
        <v>3995903340013000</v>
      </c>
      <c r="AF56" s="53" t="s">
        <v>430</v>
      </c>
      <c r="AG56" s="54">
        <v>5070</v>
      </c>
      <c r="AH56" t="s">
        <v>253</v>
      </c>
      <c r="AJ56" t="s">
        <v>245</v>
      </c>
      <c r="AK56" t="s">
        <v>1499</v>
      </c>
      <c r="AL56" t="s">
        <v>865</v>
      </c>
      <c r="AM56">
        <v>7</v>
      </c>
      <c r="AN56" t="s">
        <v>251</v>
      </c>
      <c r="AO56" s="63">
        <v>1.09375</v>
      </c>
      <c r="AP56" s="53" t="s">
        <v>431</v>
      </c>
      <c r="AQ56" s="54">
        <v>3860842227442190</v>
      </c>
      <c r="AR56" s="53" t="s">
        <v>430</v>
      </c>
      <c r="AS56">
        <v>5079</v>
      </c>
      <c r="AT56" t="s">
        <v>251</v>
      </c>
      <c r="AU56" s="63">
        <f t="shared" si="0"/>
        <v>7.65625</v>
      </c>
      <c r="AV56" s="53" t="s">
        <v>431</v>
      </c>
      <c r="AW56" t="s">
        <v>1506</v>
      </c>
      <c r="AX56" s="53" t="s">
        <v>432</v>
      </c>
    </row>
    <row r="57" spans="4:50" x14ac:dyDescent="0.25">
      <c r="D57" t="s">
        <v>245</v>
      </c>
      <c r="E57" t="s">
        <v>246</v>
      </c>
      <c r="F57" t="s">
        <v>247</v>
      </c>
      <c r="G57" s="54">
        <v>3905862598299130</v>
      </c>
      <c r="H57" s="53" t="s">
        <v>430</v>
      </c>
      <c r="I57" s="53">
        <v>3257947</v>
      </c>
      <c r="J57" t="s">
        <v>251</v>
      </c>
      <c r="K57" s="57">
        <v>32749</v>
      </c>
      <c r="L57" s="53" t="s">
        <v>431</v>
      </c>
      <c r="M57" t="s">
        <v>264</v>
      </c>
      <c r="N57" s="53" t="s">
        <v>431</v>
      </c>
      <c r="O57" t="s">
        <v>339</v>
      </c>
      <c r="P57" s="53" t="s">
        <v>431</v>
      </c>
      <c r="Q57" t="s">
        <v>268</v>
      </c>
      <c r="R57" s="53" t="s">
        <v>431</v>
      </c>
      <c r="S57" t="s">
        <v>413</v>
      </c>
      <c r="T57" t="s">
        <v>395</v>
      </c>
      <c r="U57" s="53" t="s">
        <v>432</v>
      </c>
      <c r="Z57" t="s">
        <v>245</v>
      </c>
      <c r="AA57" t="s">
        <v>1498</v>
      </c>
      <c r="AB57" t="s">
        <v>987</v>
      </c>
      <c r="AC57" s="54">
        <v>3905862598299130</v>
      </c>
      <c r="AD57" s="53" t="s">
        <v>431</v>
      </c>
      <c r="AE57" s="54">
        <v>3950882969156060</v>
      </c>
      <c r="AF57" s="53" t="s">
        <v>430</v>
      </c>
      <c r="AG57">
        <v>5073</v>
      </c>
      <c r="AH57" t="s">
        <v>253</v>
      </c>
      <c r="AJ57" t="s">
        <v>245</v>
      </c>
      <c r="AK57" t="s">
        <v>1499</v>
      </c>
      <c r="AL57" t="s">
        <v>865</v>
      </c>
      <c r="AM57">
        <v>1</v>
      </c>
      <c r="AN57" t="s">
        <v>251</v>
      </c>
      <c r="AO57" s="63">
        <v>1.1041666666666601</v>
      </c>
      <c r="AP57" s="53" t="s">
        <v>431</v>
      </c>
      <c r="AQ57" s="54">
        <v>3815821856585250</v>
      </c>
      <c r="AR57" s="53" t="s">
        <v>430</v>
      </c>
      <c r="AS57" s="54">
        <v>5082</v>
      </c>
      <c r="AT57" t="s">
        <v>251</v>
      </c>
      <c r="AU57" s="63">
        <f t="shared" si="0"/>
        <v>7.7291666666666208</v>
      </c>
      <c r="AV57" s="53" t="s">
        <v>431</v>
      </c>
      <c r="AW57" t="s">
        <v>1498</v>
      </c>
      <c r="AX57" s="53" t="s">
        <v>432</v>
      </c>
    </row>
    <row r="58" spans="4:50" x14ac:dyDescent="0.25">
      <c r="D58" t="s">
        <v>245</v>
      </c>
      <c r="E58" t="s">
        <v>246</v>
      </c>
      <c r="F58" t="s">
        <v>247</v>
      </c>
      <c r="G58" s="54">
        <v>3860842227442190</v>
      </c>
      <c r="H58" s="53" t="s">
        <v>430</v>
      </c>
      <c r="I58" s="53">
        <v>3257958</v>
      </c>
      <c r="J58" t="s">
        <v>251</v>
      </c>
      <c r="K58" s="57">
        <v>32595</v>
      </c>
      <c r="L58" s="53" t="s">
        <v>431</v>
      </c>
      <c r="M58" t="s">
        <v>259</v>
      </c>
      <c r="N58" s="53" t="s">
        <v>431</v>
      </c>
      <c r="O58" t="s">
        <v>340</v>
      </c>
      <c r="P58" s="53" t="s">
        <v>431</v>
      </c>
      <c r="Q58" t="s">
        <v>269</v>
      </c>
      <c r="R58" s="53" t="s">
        <v>431</v>
      </c>
      <c r="S58" t="s">
        <v>414</v>
      </c>
      <c r="T58" t="s">
        <v>390</v>
      </c>
      <c r="U58" s="53" t="s">
        <v>432</v>
      </c>
      <c r="Z58" t="s">
        <v>245</v>
      </c>
      <c r="AA58" t="s">
        <v>1498</v>
      </c>
      <c r="AB58" t="s">
        <v>987</v>
      </c>
      <c r="AC58" s="54">
        <v>3860842227442190</v>
      </c>
      <c r="AD58" s="53" t="s">
        <v>431</v>
      </c>
      <c r="AE58" s="54">
        <v>3905862598299130</v>
      </c>
      <c r="AF58" s="53" t="s">
        <v>430</v>
      </c>
      <c r="AG58" s="54">
        <v>5076</v>
      </c>
      <c r="AH58" t="s">
        <v>253</v>
      </c>
      <c r="AJ58" t="s">
        <v>245</v>
      </c>
      <c r="AK58" t="s">
        <v>1499</v>
      </c>
      <c r="AL58" t="s">
        <v>865</v>
      </c>
      <c r="AM58">
        <v>2</v>
      </c>
      <c r="AN58" t="s">
        <v>251</v>
      </c>
      <c r="AO58" s="63">
        <v>1.1145833333333299</v>
      </c>
      <c r="AP58" s="53" t="s">
        <v>431</v>
      </c>
      <c r="AQ58" s="54">
        <v>3770801485728320</v>
      </c>
      <c r="AR58" s="53" t="s">
        <v>430</v>
      </c>
      <c r="AS58">
        <v>5085</v>
      </c>
      <c r="AT58" t="s">
        <v>251</v>
      </c>
      <c r="AU58" s="63">
        <f t="shared" si="0"/>
        <v>7.8020833333333091</v>
      </c>
      <c r="AV58" s="53" t="s">
        <v>431</v>
      </c>
      <c r="AW58" t="s">
        <v>1500</v>
      </c>
      <c r="AX58" s="53" t="s">
        <v>432</v>
      </c>
    </row>
    <row r="59" spans="4:50" x14ac:dyDescent="0.25">
      <c r="D59" t="s">
        <v>245</v>
      </c>
      <c r="E59" t="s">
        <v>246</v>
      </c>
      <c r="F59" t="s">
        <v>247</v>
      </c>
      <c r="G59" s="54">
        <v>3815821856585250</v>
      </c>
      <c r="H59" s="53" t="s">
        <v>430</v>
      </c>
      <c r="I59" s="53">
        <v>3257969</v>
      </c>
      <c r="J59" t="s">
        <v>251</v>
      </c>
      <c r="K59" s="57">
        <v>32441</v>
      </c>
      <c r="L59" s="53" t="s">
        <v>431</v>
      </c>
      <c r="M59" t="s">
        <v>252</v>
      </c>
      <c r="N59" s="53" t="s">
        <v>431</v>
      </c>
      <c r="O59" t="s">
        <v>341</v>
      </c>
      <c r="P59" s="53" t="s">
        <v>431</v>
      </c>
      <c r="Q59" t="s">
        <v>270</v>
      </c>
      <c r="R59" s="53" t="s">
        <v>431</v>
      </c>
      <c r="S59" t="s">
        <v>415</v>
      </c>
      <c r="T59" t="s">
        <v>389</v>
      </c>
      <c r="U59" s="53" t="s">
        <v>432</v>
      </c>
      <c r="Z59" t="s">
        <v>245</v>
      </c>
      <c r="AA59" t="s">
        <v>1498</v>
      </c>
      <c r="AB59" t="s">
        <v>987</v>
      </c>
      <c r="AC59" s="54">
        <v>3815821856585250</v>
      </c>
      <c r="AD59" s="53" t="s">
        <v>431</v>
      </c>
      <c r="AE59" s="54">
        <v>3860842227442190</v>
      </c>
      <c r="AF59" s="53" t="s">
        <v>430</v>
      </c>
      <c r="AG59">
        <v>5079</v>
      </c>
      <c r="AH59" t="s">
        <v>253</v>
      </c>
      <c r="AJ59" t="s">
        <v>245</v>
      </c>
      <c r="AK59" t="s">
        <v>1499</v>
      </c>
      <c r="AL59" t="s">
        <v>865</v>
      </c>
      <c r="AM59">
        <v>3</v>
      </c>
      <c r="AN59" t="s">
        <v>251</v>
      </c>
      <c r="AO59" s="63">
        <v>1.125</v>
      </c>
      <c r="AP59" s="53" t="s">
        <v>431</v>
      </c>
      <c r="AQ59" s="54">
        <v>3725781114871380</v>
      </c>
      <c r="AR59" s="53" t="s">
        <v>430</v>
      </c>
      <c r="AS59" s="54">
        <v>5088</v>
      </c>
      <c r="AT59" t="s">
        <v>251</v>
      </c>
      <c r="AU59" s="63">
        <f t="shared" si="0"/>
        <v>7.875</v>
      </c>
      <c r="AV59" s="53" t="s">
        <v>431</v>
      </c>
      <c r="AW59" t="s">
        <v>1501</v>
      </c>
      <c r="AX59" s="53" t="s">
        <v>432</v>
      </c>
    </row>
    <row r="60" spans="4:50" x14ac:dyDescent="0.25">
      <c r="D60" t="s">
        <v>245</v>
      </c>
      <c r="E60" t="s">
        <v>246</v>
      </c>
      <c r="F60" t="s">
        <v>247</v>
      </c>
      <c r="G60" s="54">
        <v>3770801485728320</v>
      </c>
      <c r="H60" s="53" t="s">
        <v>430</v>
      </c>
      <c r="I60" s="53">
        <v>3257980</v>
      </c>
      <c r="J60" t="s">
        <v>251</v>
      </c>
      <c r="K60" s="57">
        <v>32287</v>
      </c>
      <c r="L60" s="53" t="s">
        <v>431</v>
      </c>
      <c r="M60" t="s">
        <v>252</v>
      </c>
      <c r="N60" s="53" t="s">
        <v>431</v>
      </c>
      <c r="O60" t="s">
        <v>342</v>
      </c>
      <c r="P60" s="53" t="s">
        <v>431</v>
      </c>
      <c r="Q60" t="s">
        <v>271</v>
      </c>
      <c r="R60" s="53" t="s">
        <v>431</v>
      </c>
      <c r="S60" t="s">
        <v>416</v>
      </c>
      <c r="T60" t="s">
        <v>389</v>
      </c>
      <c r="U60" s="53" t="s">
        <v>432</v>
      </c>
      <c r="Z60" t="s">
        <v>245</v>
      </c>
      <c r="AA60" t="s">
        <v>1498</v>
      </c>
      <c r="AB60" t="s">
        <v>987</v>
      </c>
      <c r="AC60" s="54">
        <v>3770801485728320</v>
      </c>
      <c r="AD60" s="53" t="s">
        <v>431</v>
      </c>
      <c r="AE60" s="54">
        <v>3815821856585250</v>
      </c>
      <c r="AF60" s="53" t="s">
        <v>430</v>
      </c>
      <c r="AG60" s="54">
        <v>5082</v>
      </c>
      <c r="AH60" t="s">
        <v>253</v>
      </c>
      <c r="AJ60" t="s">
        <v>245</v>
      </c>
      <c r="AK60" t="s">
        <v>1499</v>
      </c>
      <c r="AL60" t="s">
        <v>865</v>
      </c>
      <c r="AM60">
        <v>4</v>
      </c>
      <c r="AN60" t="s">
        <v>251</v>
      </c>
      <c r="AO60" s="63">
        <v>1.1354166666666601</v>
      </c>
      <c r="AP60" s="53" t="s">
        <v>431</v>
      </c>
      <c r="AQ60" s="54">
        <v>3680760744014440</v>
      </c>
      <c r="AR60" s="53" t="s">
        <v>430</v>
      </c>
      <c r="AS60">
        <v>5091</v>
      </c>
      <c r="AT60" t="s">
        <v>251</v>
      </c>
      <c r="AU60" s="63">
        <f t="shared" si="0"/>
        <v>7.9479166666666208</v>
      </c>
      <c r="AV60" s="53" t="s">
        <v>431</v>
      </c>
      <c r="AW60" t="s">
        <v>1502</v>
      </c>
      <c r="AX60" s="53" t="s">
        <v>432</v>
      </c>
    </row>
    <row r="61" spans="4:50" x14ac:dyDescent="0.25">
      <c r="D61" t="s">
        <v>245</v>
      </c>
      <c r="E61" t="s">
        <v>246</v>
      </c>
      <c r="F61" t="s">
        <v>247</v>
      </c>
      <c r="G61" s="54">
        <v>3725781114871380</v>
      </c>
      <c r="H61" s="53" t="s">
        <v>430</v>
      </c>
      <c r="I61" s="53">
        <v>3257991</v>
      </c>
      <c r="J61" t="s">
        <v>251</v>
      </c>
      <c r="K61" s="57">
        <v>32133</v>
      </c>
      <c r="L61" s="53" t="s">
        <v>431</v>
      </c>
      <c r="M61" t="s">
        <v>259</v>
      </c>
      <c r="N61" s="53" t="s">
        <v>431</v>
      </c>
      <c r="O61" t="s">
        <v>343</v>
      </c>
      <c r="P61" s="53" t="s">
        <v>431</v>
      </c>
      <c r="Q61" t="s">
        <v>272</v>
      </c>
      <c r="R61" s="53" t="s">
        <v>431</v>
      </c>
      <c r="S61" t="s">
        <v>417</v>
      </c>
      <c r="T61" t="s">
        <v>390</v>
      </c>
      <c r="U61" s="53" t="s">
        <v>432</v>
      </c>
      <c r="Z61" t="s">
        <v>245</v>
      </c>
      <c r="AA61" t="s">
        <v>1498</v>
      </c>
      <c r="AB61" t="s">
        <v>987</v>
      </c>
      <c r="AC61" s="54">
        <v>3725781114871380</v>
      </c>
      <c r="AD61" s="53" t="s">
        <v>431</v>
      </c>
      <c r="AE61" s="54">
        <v>3770801485728320</v>
      </c>
      <c r="AF61" s="53" t="s">
        <v>430</v>
      </c>
      <c r="AG61">
        <v>5085</v>
      </c>
      <c r="AH61" t="s">
        <v>253</v>
      </c>
      <c r="AJ61" t="s">
        <v>245</v>
      </c>
      <c r="AK61" t="s">
        <v>1499</v>
      </c>
      <c r="AL61" t="s">
        <v>865</v>
      </c>
      <c r="AM61">
        <v>5</v>
      </c>
      <c r="AN61" t="s">
        <v>251</v>
      </c>
      <c r="AO61" s="63">
        <v>1.1458333333333299</v>
      </c>
      <c r="AP61" s="53" t="s">
        <v>431</v>
      </c>
      <c r="AQ61" s="54">
        <v>3635740373157500</v>
      </c>
      <c r="AR61" s="53" t="s">
        <v>430</v>
      </c>
      <c r="AS61" s="54">
        <v>5094</v>
      </c>
      <c r="AT61" t="s">
        <v>251</v>
      </c>
      <c r="AU61" s="63">
        <f t="shared" si="0"/>
        <v>8.0208333333333091</v>
      </c>
      <c r="AV61" s="53" t="s">
        <v>431</v>
      </c>
      <c r="AW61" t="s">
        <v>1503</v>
      </c>
      <c r="AX61" s="53" t="s">
        <v>432</v>
      </c>
    </row>
    <row r="62" spans="4:50" x14ac:dyDescent="0.25">
      <c r="D62" t="s">
        <v>245</v>
      </c>
      <c r="E62" t="s">
        <v>246</v>
      </c>
      <c r="F62" t="s">
        <v>247</v>
      </c>
      <c r="G62" s="54">
        <v>3680760744014440</v>
      </c>
      <c r="H62" s="53" t="s">
        <v>430</v>
      </c>
      <c r="I62" s="53">
        <v>3258002</v>
      </c>
      <c r="J62" t="s">
        <v>251</v>
      </c>
      <c r="K62" s="57">
        <v>31979</v>
      </c>
      <c r="L62" s="53" t="s">
        <v>431</v>
      </c>
      <c r="M62" t="s">
        <v>259</v>
      </c>
      <c r="N62" s="53" t="s">
        <v>431</v>
      </c>
      <c r="O62" t="s">
        <v>344</v>
      </c>
      <c r="P62" s="53" t="s">
        <v>431</v>
      </c>
      <c r="Q62" t="s">
        <v>273</v>
      </c>
      <c r="R62" s="53" t="s">
        <v>431</v>
      </c>
      <c r="S62" t="s">
        <v>418</v>
      </c>
      <c r="T62" t="s">
        <v>390</v>
      </c>
      <c r="U62" s="53" t="s">
        <v>432</v>
      </c>
      <c r="Z62" t="s">
        <v>245</v>
      </c>
      <c r="AA62" t="s">
        <v>1498</v>
      </c>
      <c r="AB62" t="s">
        <v>987</v>
      </c>
      <c r="AC62" s="54">
        <v>3680760744014440</v>
      </c>
      <c r="AD62" s="53" t="s">
        <v>431</v>
      </c>
      <c r="AE62" s="54">
        <v>3725781114871380</v>
      </c>
      <c r="AF62" s="53" t="s">
        <v>430</v>
      </c>
      <c r="AG62" s="54">
        <v>5088</v>
      </c>
      <c r="AH62" t="s">
        <v>253</v>
      </c>
      <c r="AJ62" t="s">
        <v>245</v>
      </c>
      <c r="AK62" t="s">
        <v>1499</v>
      </c>
      <c r="AL62" t="s">
        <v>865</v>
      </c>
      <c r="AM62">
        <v>6</v>
      </c>
      <c r="AN62" t="s">
        <v>251</v>
      </c>
      <c r="AO62" s="63">
        <v>1.15625</v>
      </c>
      <c r="AP62" s="53" t="s">
        <v>431</v>
      </c>
      <c r="AQ62" s="54">
        <v>3590720002300570</v>
      </c>
      <c r="AR62" s="53" t="s">
        <v>430</v>
      </c>
      <c r="AS62">
        <v>5097</v>
      </c>
      <c r="AT62" t="s">
        <v>251</v>
      </c>
      <c r="AU62" s="63">
        <f t="shared" si="0"/>
        <v>8.09375</v>
      </c>
      <c r="AV62" s="53" t="s">
        <v>431</v>
      </c>
      <c r="AW62" t="s">
        <v>1504</v>
      </c>
      <c r="AX62" s="53" t="s">
        <v>432</v>
      </c>
    </row>
    <row r="63" spans="4:50" x14ac:dyDescent="0.25">
      <c r="D63" t="s">
        <v>245</v>
      </c>
      <c r="E63" t="s">
        <v>246</v>
      </c>
      <c r="F63" t="s">
        <v>247</v>
      </c>
      <c r="G63" s="54">
        <v>3635740373157500</v>
      </c>
      <c r="H63" s="53" t="s">
        <v>430</v>
      </c>
      <c r="I63" s="53">
        <v>3258013</v>
      </c>
      <c r="J63" t="s">
        <v>251</v>
      </c>
      <c r="K63" s="57">
        <v>31825</v>
      </c>
      <c r="L63" s="53" t="s">
        <v>431</v>
      </c>
      <c r="M63" t="s">
        <v>260</v>
      </c>
      <c r="N63" s="53" t="s">
        <v>431</v>
      </c>
      <c r="O63" t="s">
        <v>345</v>
      </c>
      <c r="P63" s="53" t="s">
        <v>431</v>
      </c>
      <c r="Q63" t="s">
        <v>274</v>
      </c>
      <c r="R63" s="53" t="s">
        <v>431</v>
      </c>
      <c r="S63" t="s">
        <v>419</v>
      </c>
      <c r="T63" t="s">
        <v>391</v>
      </c>
      <c r="U63" s="53" t="s">
        <v>432</v>
      </c>
      <c r="Z63" t="s">
        <v>245</v>
      </c>
      <c r="AA63" t="s">
        <v>1498</v>
      </c>
      <c r="AB63" t="s">
        <v>987</v>
      </c>
      <c r="AC63" s="54">
        <v>3635740373157500</v>
      </c>
      <c r="AD63" s="53" t="s">
        <v>431</v>
      </c>
      <c r="AE63" s="54">
        <v>3680760744014440</v>
      </c>
      <c r="AF63" s="53" t="s">
        <v>430</v>
      </c>
      <c r="AG63">
        <v>5091</v>
      </c>
      <c r="AH63" t="s">
        <v>253</v>
      </c>
      <c r="AJ63" t="s">
        <v>245</v>
      </c>
      <c r="AK63" t="s">
        <v>1499</v>
      </c>
      <c r="AL63" t="s">
        <v>865</v>
      </c>
      <c r="AM63">
        <v>7</v>
      </c>
      <c r="AN63" t="s">
        <v>251</v>
      </c>
      <c r="AO63" s="63">
        <v>1.1666666666666601</v>
      </c>
      <c r="AP63" s="53" t="s">
        <v>431</v>
      </c>
      <c r="AQ63" s="54">
        <v>3545699631443630</v>
      </c>
      <c r="AR63" s="53" t="s">
        <v>430</v>
      </c>
      <c r="AS63" s="54">
        <v>5100</v>
      </c>
      <c r="AT63" t="s">
        <v>251</v>
      </c>
      <c r="AU63" s="63">
        <f t="shared" si="0"/>
        <v>8.1666666666666199</v>
      </c>
      <c r="AV63" s="53" t="s">
        <v>431</v>
      </c>
      <c r="AW63" t="s">
        <v>1505</v>
      </c>
      <c r="AX63" s="53" t="s">
        <v>432</v>
      </c>
    </row>
    <row r="64" spans="4:50" x14ac:dyDescent="0.25">
      <c r="D64" t="s">
        <v>245</v>
      </c>
      <c r="E64" t="s">
        <v>246</v>
      </c>
      <c r="F64" t="s">
        <v>247</v>
      </c>
      <c r="G64" s="54">
        <v>3590720002300570</v>
      </c>
      <c r="H64" s="53" t="s">
        <v>430</v>
      </c>
      <c r="I64" s="53">
        <v>3258024</v>
      </c>
      <c r="J64" t="s">
        <v>251</v>
      </c>
      <c r="K64" s="57">
        <v>31671</v>
      </c>
      <c r="L64" s="53" t="s">
        <v>431</v>
      </c>
      <c r="M64" t="s">
        <v>261</v>
      </c>
      <c r="N64" s="53" t="s">
        <v>431</v>
      </c>
      <c r="O64" t="s">
        <v>346</v>
      </c>
      <c r="P64" s="53" t="s">
        <v>431</v>
      </c>
      <c r="Q64" t="s">
        <v>275</v>
      </c>
      <c r="R64" s="53" t="s">
        <v>431</v>
      </c>
      <c r="S64" t="s">
        <v>420</v>
      </c>
      <c r="T64" t="s">
        <v>392</v>
      </c>
      <c r="U64" s="53" t="s">
        <v>432</v>
      </c>
      <c r="Z64" t="s">
        <v>245</v>
      </c>
      <c r="AA64" t="s">
        <v>1498</v>
      </c>
      <c r="AB64" t="s">
        <v>987</v>
      </c>
      <c r="AC64" s="54">
        <v>3590720002300570</v>
      </c>
      <c r="AD64" s="53" t="s">
        <v>431</v>
      </c>
      <c r="AE64" s="54">
        <v>3635740373157500</v>
      </c>
      <c r="AF64" s="53" t="s">
        <v>430</v>
      </c>
      <c r="AG64" s="54">
        <v>5094</v>
      </c>
      <c r="AH64" t="s">
        <v>253</v>
      </c>
      <c r="AJ64" t="s">
        <v>245</v>
      </c>
      <c r="AK64" t="s">
        <v>1499</v>
      </c>
      <c r="AL64" t="s">
        <v>865</v>
      </c>
      <c r="AM64">
        <v>1</v>
      </c>
      <c r="AN64" t="s">
        <v>251</v>
      </c>
      <c r="AO64" s="63">
        <v>1.1770833333333299</v>
      </c>
      <c r="AP64" s="53" t="s">
        <v>431</v>
      </c>
      <c r="AQ64" s="54">
        <v>3500679260586700</v>
      </c>
      <c r="AR64" s="53" t="s">
        <v>430</v>
      </c>
      <c r="AS64">
        <v>5103</v>
      </c>
      <c r="AT64" t="s">
        <v>251</v>
      </c>
      <c r="AU64" s="63">
        <f t="shared" si="0"/>
        <v>8.2395833333333091</v>
      </c>
      <c r="AV64" s="53" t="s">
        <v>431</v>
      </c>
      <c r="AW64" t="s">
        <v>1506</v>
      </c>
      <c r="AX64" s="53" t="s">
        <v>432</v>
      </c>
    </row>
    <row r="65" spans="4:50" x14ac:dyDescent="0.25">
      <c r="D65" t="s">
        <v>245</v>
      </c>
      <c r="E65" t="s">
        <v>246</v>
      </c>
      <c r="F65" t="s">
        <v>247</v>
      </c>
      <c r="G65" s="54">
        <v>3545699631443630</v>
      </c>
      <c r="H65" s="53" t="s">
        <v>430</v>
      </c>
      <c r="I65" s="53">
        <v>3258035</v>
      </c>
      <c r="J65" t="s">
        <v>251</v>
      </c>
      <c r="K65" s="57">
        <v>31517</v>
      </c>
      <c r="L65" s="53" t="s">
        <v>431</v>
      </c>
      <c r="M65" t="s">
        <v>262</v>
      </c>
      <c r="N65" s="53" t="s">
        <v>431</v>
      </c>
      <c r="O65" t="s">
        <v>347</v>
      </c>
      <c r="P65" s="53" t="s">
        <v>431</v>
      </c>
      <c r="Q65" t="s">
        <v>266</v>
      </c>
      <c r="R65" s="53" t="s">
        <v>431</v>
      </c>
      <c r="S65" t="s">
        <v>421</v>
      </c>
      <c r="T65" t="s">
        <v>393</v>
      </c>
      <c r="U65" s="53" t="s">
        <v>432</v>
      </c>
      <c r="Z65" t="s">
        <v>245</v>
      </c>
      <c r="AA65" t="s">
        <v>1498</v>
      </c>
      <c r="AB65" t="s">
        <v>987</v>
      </c>
      <c r="AC65" s="54">
        <v>3545699631443630</v>
      </c>
      <c r="AD65" s="53" t="s">
        <v>431</v>
      </c>
      <c r="AE65" s="54">
        <v>3590720002300570</v>
      </c>
      <c r="AF65" s="53" t="s">
        <v>430</v>
      </c>
      <c r="AG65">
        <v>5097</v>
      </c>
      <c r="AH65" t="s">
        <v>253</v>
      </c>
      <c r="AJ65" t="s">
        <v>245</v>
      </c>
      <c r="AK65" t="s">
        <v>1499</v>
      </c>
      <c r="AL65" t="s">
        <v>865</v>
      </c>
      <c r="AM65">
        <v>2</v>
      </c>
      <c r="AN65" t="s">
        <v>251</v>
      </c>
      <c r="AO65" s="63">
        <v>1.1875</v>
      </c>
      <c r="AP65" s="53" t="s">
        <v>431</v>
      </c>
      <c r="AQ65" s="54">
        <v>3455658889729760</v>
      </c>
      <c r="AR65" s="53" t="s">
        <v>430</v>
      </c>
      <c r="AS65" s="54">
        <v>5106</v>
      </c>
      <c r="AT65" t="s">
        <v>251</v>
      </c>
      <c r="AU65" s="63">
        <f t="shared" si="0"/>
        <v>8.3125</v>
      </c>
      <c r="AV65" s="53" t="s">
        <v>431</v>
      </c>
      <c r="AW65" t="s">
        <v>1498</v>
      </c>
      <c r="AX65" s="53" t="s">
        <v>432</v>
      </c>
    </row>
    <row r="66" spans="4:50" x14ac:dyDescent="0.25">
      <c r="D66" t="s">
        <v>245</v>
      </c>
      <c r="E66" t="s">
        <v>246</v>
      </c>
      <c r="F66" t="s">
        <v>247</v>
      </c>
      <c r="G66" s="54">
        <v>3500679260586700</v>
      </c>
      <c r="H66" s="53" t="s">
        <v>430</v>
      </c>
      <c r="I66" s="53">
        <v>3258046</v>
      </c>
      <c r="J66" t="s">
        <v>251</v>
      </c>
      <c r="K66" s="57">
        <v>31363</v>
      </c>
      <c r="L66" s="53" t="s">
        <v>431</v>
      </c>
      <c r="M66" t="s">
        <v>263</v>
      </c>
      <c r="N66" s="53" t="s">
        <v>431</v>
      </c>
      <c r="O66" t="s">
        <v>348</v>
      </c>
      <c r="P66" s="53" t="s">
        <v>431</v>
      </c>
      <c r="Q66" t="s">
        <v>276</v>
      </c>
      <c r="R66" s="53" t="s">
        <v>431</v>
      </c>
      <c r="S66" t="s">
        <v>422</v>
      </c>
      <c r="T66" t="s">
        <v>394</v>
      </c>
      <c r="U66" s="53" t="s">
        <v>432</v>
      </c>
      <c r="Z66" t="s">
        <v>245</v>
      </c>
      <c r="AA66" t="s">
        <v>1498</v>
      </c>
      <c r="AB66" t="s">
        <v>987</v>
      </c>
      <c r="AC66" s="54">
        <v>3500679260586700</v>
      </c>
      <c r="AD66" s="53" t="s">
        <v>431</v>
      </c>
      <c r="AE66" s="54">
        <v>3545699631443630</v>
      </c>
      <c r="AF66" s="53" t="s">
        <v>430</v>
      </c>
      <c r="AG66" s="54">
        <v>5100</v>
      </c>
      <c r="AH66" t="s">
        <v>253</v>
      </c>
      <c r="AJ66" t="s">
        <v>245</v>
      </c>
      <c r="AK66" t="s">
        <v>1499</v>
      </c>
      <c r="AL66" t="s">
        <v>865</v>
      </c>
      <c r="AM66">
        <v>3</v>
      </c>
      <c r="AN66" t="s">
        <v>251</v>
      </c>
      <c r="AO66" s="63">
        <v>1.1979166666666601</v>
      </c>
      <c r="AP66" s="53" t="s">
        <v>431</v>
      </c>
      <c r="AQ66" s="54">
        <v>3410638518872820</v>
      </c>
      <c r="AR66" s="53" t="s">
        <v>430</v>
      </c>
      <c r="AS66">
        <v>5109</v>
      </c>
      <c r="AT66" t="s">
        <v>251</v>
      </c>
      <c r="AU66" s="63">
        <f t="shared" si="0"/>
        <v>8.3854166666666199</v>
      </c>
      <c r="AV66" s="53" t="s">
        <v>431</v>
      </c>
      <c r="AW66" t="s">
        <v>1500</v>
      </c>
      <c r="AX66" s="53" t="s">
        <v>432</v>
      </c>
    </row>
    <row r="67" spans="4:50" x14ac:dyDescent="0.25">
      <c r="D67" t="s">
        <v>245</v>
      </c>
      <c r="E67" t="s">
        <v>246</v>
      </c>
      <c r="F67" t="s">
        <v>247</v>
      </c>
      <c r="G67" s="54">
        <v>3455658889729760</v>
      </c>
      <c r="H67" s="53" t="s">
        <v>430</v>
      </c>
      <c r="I67" s="53">
        <v>3258057</v>
      </c>
      <c r="J67" t="s">
        <v>251</v>
      </c>
      <c r="K67" s="57">
        <v>31209</v>
      </c>
      <c r="L67" s="53" t="s">
        <v>431</v>
      </c>
      <c r="M67" t="s">
        <v>252</v>
      </c>
      <c r="N67" s="53" t="s">
        <v>431</v>
      </c>
      <c r="O67" t="s">
        <v>349</v>
      </c>
      <c r="P67" s="53" t="s">
        <v>431</v>
      </c>
      <c r="Q67" t="s">
        <v>277</v>
      </c>
      <c r="R67" s="53" t="s">
        <v>431</v>
      </c>
      <c r="S67" t="s">
        <v>423</v>
      </c>
      <c r="T67" t="s">
        <v>389</v>
      </c>
      <c r="U67" s="53" t="s">
        <v>432</v>
      </c>
      <c r="Z67" t="s">
        <v>245</v>
      </c>
      <c r="AA67" t="s">
        <v>1498</v>
      </c>
      <c r="AB67" t="s">
        <v>987</v>
      </c>
      <c r="AC67" s="54">
        <v>3455658889729760</v>
      </c>
      <c r="AD67" s="53" t="s">
        <v>431</v>
      </c>
      <c r="AE67" s="54">
        <v>3500679260586700</v>
      </c>
      <c r="AF67" s="53" t="s">
        <v>430</v>
      </c>
      <c r="AG67">
        <v>5103</v>
      </c>
      <c r="AH67" t="s">
        <v>253</v>
      </c>
      <c r="AJ67" t="s">
        <v>245</v>
      </c>
      <c r="AK67" t="s">
        <v>1499</v>
      </c>
      <c r="AL67" t="s">
        <v>865</v>
      </c>
      <c r="AM67">
        <v>4</v>
      </c>
      <c r="AN67" t="s">
        <v>251</v>
      </c>
      <c r="AO67" s="63">
        <v>1.2083333333333299</v>
      </c>
      <c r="AP67" s="53" t="s">
        <v>431</v>
      </c>
      <c r="AQ67" s="54">
        <v>3365618148015890</v>
      </c>
      <c r="AR67" s="53" t="s">
        <v>430</v>
      </c>
      <c r="AS67" s="54">
        <v>5112</v>
      </c>
      <c r="AT67" t="s">
        <v>251</v>
      </c>
      <c r="AU67" s="63">
        <f t="shared" ref="AU67:AU130" si="1">AO67*7</f>
        <v>8.4583333333333091</v>
      </c>
      <c r="AV67" s="53" t="s">
        <v>431</v>
      </c>
      <c r="AW67" t="s">
        <v>1501</v>
      </c>
      <c r="AX67" s="53" t="s">
        <v>432</v>
      </c>
    </row>
    <row r="68" spans="4:50" x14ac:dyDescent="0.25">
      <c r="D68" t="s">
        <v>245</v>
      </c>
      <c r="E68" t="s">
        <v>246</v>
      </c>
      <c r="F68" t="s">
        <v>247</v>
      </c>
      <c r="G68" s="54">
        <v>3410638518872820</v>
      </c>
      <c r="H68" s="53" t="s">
        <v>430</v>
      </c>
      <c r="I68" s="53">
        <v>3258068</v>
      </c>
      <c r="J68" t="s">
        <v>251</v>
      </c>
      <c r="K68" s="57">
        <v>31055</v>
      </c>
      <c r="L68" s="53" t="s">
        <v>431</v>
      </c>
      <c r="M68" t="s">
        <v>264</v>
      </c>
      <c r="N68" s="53" t="s">
        <v>431</v>
      </c>
      <c r="O68" t="s">
        <v>350</v>
      </c>
      <c r="P68" s="53" t="s">
        <v>431</v>
      </c>
      <c r="Q68" t="s">
        <v>278</v>
      </c>
      <c r="R68" s="53" t="s">
        <v>431</v>
      </c>
      <c r="S68" t="s">
        <v>424</v>
      </c>
      <c r="T68" t="s">
        <v>395</v>
      </c>
      <c r="U68" s="53" t="s">
        <v>432</v>
      </c>
      <c r="Z68" t="s">
        <v>245</v>
      </c>
      <c r="AA68" t="s">
        <v>1498</v>
      </c>
      <c r="AB68" t="s">
        <v>987</v>
      </c>
      <c r="AC68" s="54">
        <v>3410638518872820</v>
      </c>
      <c r="AD68" s="53" t="s">
        <v>431</v>
      </c>
      <c r="AE68" s="54">
        <v>3455658889729760</v>
      </c>
      <c r="AF68" s="53" t="s">
        <v>430</v>
      </c>
      <c r="AG68" s="54">
        <v>5106</v>
      </c>
      <c r="AH68" t="s">
        <v>253</v>
      </c>
      <c r="AJ68" t="s">
        <v>245</v>
      </c>
      <c r="AK68" t="s">
        <v>1499</v>
      </c>
      <c r="AL68" t="s">
        <v>865</v>
      </c>
      <c r="AM68">
        <v>5</v>
      </c>
      <c r="AN68" t="s">
        <v>251</v>
      </c>
      <c r="AO68" s="63">
        <v>1.21875</v>
      </c>
      <c r="AP68" s="53" t="s">
        <v>431</v>
      </c>
      <c r="AQ68" s="54">
        <v>3320597777158950</v>
      </c>
      <c r="AR68" s="53" t="s">
        <v>430</v>
      </c>
      <c r="AS68">
        <v>5115</v>
      </c>
      <c r="AT68" t="s">
        <v>251</v>
      </c>
      <c r="AU68" s="63">
        <f t="shared" si="1"/>
        <v>8.53125</v>
      </c>
      <c r="AV68" s="53" t="s">
        <v>431</v>
      </c>
      <c r="AW68" t="s">
        <v>1502</v>
      </c>
      <c r="AX68" s="53" t="s">
        <v>432</v>
      </c>
    </row>
    <row r="69" spans="4:50" x14ac:dyDescent="0.25">
      <c r="D69" t="s">
        <v>245</v>
      </c>
      <c r="E69" t="s">
        <v>246</v>
      </c>
      <c r="F69" t="s">
        <v>247</v>
      </c>
      <c r="G69" s="54">
        <v>3365618148015890</v>
      </c>
      <c r="H69" s="53" t="s">
        <v>430</v>
      </c>
      <c r="I69" s="53">
        <v>3258079</v>
      </c>
      <c r="J69" t="s">
        <v>251</v>
      </c>
      <c r="K69" s="57">
        <v>30901</v>
      </c>
      <c r="L69" s="53" t="s">
        <v>431</v>
      </c>
      <c r="M69" t="s">
        <v>259</v>
      </c>
      <c r="N69" s="53" t="s">
        <v>431</v>
      </c>
      <c r="O69" t="s">
        <v>351</v>
      </c>
      <c r="P69" s="53" t="s">
        <v>431</v>
      </c>
      <c r="Q69" t="s">
        <v>279</v>
      </c>
      <c r="R69" s="53" t="s">
        <v>431</v>
      </c>
      <c r="S69" t="s">
        <v>425</v>
      </c>
      <c r="T69" t="s">
        <v>390</v>
      </c>
      <c r="U69" s="53" t="s">
        <v>432</v>
      </c>
      <c r="Z69" t="s">
        <v>245</v>
      </c>
      <c r="AA69" t="s">
        <v>1498</v>
      </c>
      <c r="AB69" t="s">
        <v>987</v>
      </c>
      <c r="AC69" s="54">
        <v>3365618148015890</v>
      </c>
      <c r="AD69" s="53" t="s">
        <v>431</v>
      </c>
      <c r="AE69" s="54">
        <v>3410638518872820</v>
      </c>
      <c r="AF69" s="53" t="s">
        <v>430</v>
      </c>
      <c r="AG69">
        <v>5109</v>
      </c>
      <c r="AH69" t="s">
        <v>253</v>
      </c>
      <c r="AJ69" t="s">
        <v>245</v>
      </c>
      <c r="AK69" t="s">
        <v>1499</v>
      </c>
      <c r="AL69" t="s">
        <v>865</v>
      </c>
      <c r="AM69">
        <v>6</v>
      </c>
      <c r="AN69" t="s">
        <v>251</v>
      </c>
      <c r="AO69" s="63">
        <v>1.2291666666666601</v>
      </c>
      <c r="AP69" s="53" t="s">
        <v>431</v>
      </c>
      <c r="AQ69" s="54">
        <v>3275577406302020</v>
      </c>
      <c r="AR69" s="53" t="s">
        <v>430</v>
      </c>
      <c r="AS69" s="54">
        <v>5118</v>
      </c>
      <c r="AT69" t="s">
        <v>251</v>
      </c>
      <c r="AU69" s="63">
        <f t="shared" si="1"/>
        <v>8.6041666666666199</v>
      </c>
      <c r="AV69" s="53" t="s">
        <v>431</v>
      </c>
      <c r="AW69" t="s">
        <v>1503</v>
      </c>
      <c r="AX69" s="53" t="s">
        <v>432</v>
      </c>
    </row>
    <row r="70" spans="4:50" x14ac:dyDescent="0.25">
      <c r="D70" t="s">
        <v>245</v>
      </c>
      <c r="E70" t="s">
        <v>246</v>
      </c>
      <c r="F70" t="s">
        <v>247</v>
      </c>
      <c r="G70" s="54">
        <v>3320597777158950</v>
      </c>
      <c r="H70" s="53" t="s">
        <v>430</v>
      </c>
      <c r="I70" s="53">
        <v>3258090</v>
      </c>
      <c r="J70" t="s">
        <v>251</v>
      </c>
      <c r="K70" s="57">
        <v>30747</v>
      </c>
      <c r="L70" s="53" t="s">
        <v>431</v>
      </c>
      <c r="M70" t="s">
        <v>252</v>
      </c>
      <c r="N70" s="53" t="s">
        <v>431</v>
      </c>
      <c r="O70" t="s">
        <v>352</v>
      </c>
      <c r="P70" s="53" t="s">
        <v>431</v>
      </c>
      <c r="Q70" t="s">
        <v>280</v>
      </c>
      <c r="R70" s="53" t="s">
        <v>431</v>
      </c>
      <c r="S70" t="s">
        <v>426</v>
      </c>
      <c r="T70" t="s">
        <v>389</v>
      </c>
      <c r="U70" s="53" t="s">
        <v>432</v>
      </c>
      <c r="Z70" t="s">
        <v>245</v>
      </c>
      <c r="AA70" t="s">
        <v>1498</v>
      </c>
      <c r="AB70" t="s">
        <v>987</v>
      </c>
      <c r="AC70" s="54">
        <v>3320597777158950</v>
      </c>
      <c r="AD70" s="53" t="s">
        <v>431</v>
      </c>
      <c r="AE70" s="54">
        <v>3365618148015890</v>
      </c>
      <c r="AF70" s="53" t="s">
        <v>430</v>
      </c>
      <c r="AG70" s="54">
        <v>5112</v>
      </c>
      <c r="AH70" t="s">
        <v>253</v>
      </c>
      <c r="AJ70" t="s">
        <v>245</v>
      </c>
      <c r="AK70" t="s">
        <v>1499</v>
      </c>
      <c r="AL70" t="s">
        <v>865</v>
      </c>
      <c r="AM70">
        <v>7</v>
      </c>
      <c r="AN70" t="s">
        <v>251</v>
      </c>
      <c r="AO70" s="63">
        <v>1.2395833333333299</v>
      </c>
      <c r="AP70" s="53" t="s">
        <v>431</v>
      </c>
      <c r="AQ70" s="54">
        <v>3230557035445080</v>
      </c>
      <c r="AR70" s="53" t="s">
        <v>430</v>
      </c>
      <c r="AS70">
        <v>5121</v>
      </c>
      <c r="AT70" t="s">
        <v>251</v>
      </c>
      <c r="AU70" s="63">
        <f t="shared" si="1"/>
        <v>8.6770833333333091</v>
      </c>
      <c r="AV70" s="53" t="s">
        <v>431</v>
      </c>
      <c r="AW70" t="s">
        <v>1504</v>
      </c>
      <c r="AX70" s="53" t="s">
        <v>432</v>
      </c>
    </row>
    <row r="71" spans="4:50" x14ac:dyDescent="0.25">
      <c r="D71" t="s">
        <v>245</v>
      </c>
      <c r="E71" t="s">
        <v>246</v>
      </c>
      <c r="F71" t="s">
        <v>247</v>
      </c>
      <c r="G71" s="54">
        <v>3275577406302020</v>
      </c>
      <c r="H71" s="53" t="s">
        <v>430</v>
      </c>
      <c r="I71" s="53">
        <v>3258101</v>
      </c>
      <c r="J71" t="s">
        <v>251</v>
      </c>
      <c r="K71" s="57">
        <v>30593</v>
      </c>
      <c r="L71" s="53" t="s">
        <v>431</v>
      </c>
      <c r="M71" t="s">
        <v>252</v>
      </c>
      <c r="N71" s="53" t="s">
        <v>431</v>
      </c>
      <c r="O71" t="s">
        <v>353</v>
      </c>
      <c r="P71" s="53" t="s">
        <v>431</v>
      </c>
      <c r="Q71" t="s">
        <v>281</v>
      </c>
      <c r="R71" s="53" t="s">
        <v>431</v>
      </c>
      <c r="S71" t="s">
        <v>427</v>
      </c>
      <c r="T71" t="s">
        <v>389</v>
      </c>
      <c r="U71" s="53" t="s">
        <v>432</v>
      </c>
      <c r="Z71" t="s">
        <v>245</v>
      </c>
      <c r="AA71" t="s">
        <v>1498</v>
      </c>
      <c r="AB71" t="s">
        <v>987</v>
      </c>
      <c r="AC71" s="54">
        <v>3275577406302020</v>
      </c>
      <c r="AD71" s="53" t="s">
        <v>431</v>
      </c>
      <c r="AE71" s="54">
        <v>3320597777158950</v>
      </c>
      <c r="AF71" s="53" t="s">
        <v>430</v>
      </c>
      <c r="AG71">
        <v>5115</v>
      </c>
      <c r="AH71" t="s">
        <v>253</v>
      </c>
      <c r="AJ71" t="s">
        <v>245</v>
      </c>
      <c r="AK71" t="s">
        <v>1499</v>
      </c>
      <c r="AL71" t="s">
        <v>865</v>
      </c>
      <c r="AM71">
        <v>1</v>
      </c>
      <c r="AN71" t="s">
        <v>251</v>
      </c>
      <c r="AO71" s="63">
        <v>1.25</v>
      </c>
      <c r="AP71" s="53" t="s">
        <v>431</v>
      </c>
      <c r="AQ71" s="54">
        <v>3185536664588140</v>
      </c>
      <c r="AR71" s="53" t="s">
        <v>430</v>
      </c>
      <c r="AS71" s="54">
        <v>5124</v>
      </c>
      <c r="AT71" t="s">
        <v>251</v>
      </c>
      <c r="AU71" s="63">
        <f t="shared" si="1"/>
        <v>8.75</v>
      </c>
      <c r="AV71" s="53" t="s">
        <v>431</v>
      </c>
      <c r="AW71" t="s">
        <v>1505</v>
      </c>
      <c r="AX71" s="53" t="s">
        <v>432</v>
      </c>
    </row>
    <row r="72" spans="4:50" x14ac:dyDescent="0.25">
      <c r="D72" t="s">
        <v>245</v>
      </c>
      <c r="E72" t="s">
        <v>246</v>
      </c>
      <c r="F72" t="s">
        <v>247</v>
      </c>
      <c r="G72" s="54">
        <v>3230557035445080</v>
      </c>
      <c r="H72" s="53" t="s">
        <v>430</v>
      </c>
      <c r="I72" s="53">
        <v>3258112</v>
      </c>
      <c r="J72" t="s">
        <v>251</v>
      </c>
      <c r="K72" s="57">
        <v>30439</v>
      </c>
      <c r="L72" s="53" t="s">
        <v>431</v>
      </c>
      <c r="M72" t="s">
        <v>259</v>
      </c>
      <c r="N72" s="53" t="s">
        <v>431</v>
      </c>
      <c r="O72" t="s">
        <v>354</v>
      </c>
      <c r="P72" s="53" t="s">
        <v>431</v>
      </c>
      <c r="Q72" t="s">
        <v>282</v>
      </c>
      <c r="R72" s="53" t="s">
        <v>431</v>
      </c>
      <c r="S72" t="s">
        <v>428</v>
      </c>
      <c r="T72" t="s">
        <v>390</v>
      </c>
      <c r="U72" s="53" t="s">
        <v>432</v>
      </c>
      <c r="Z72" t="s">
        <v>245</v>
      </c>
      <c r="AA72" t="s">
        <v>1498</v>
      </c>
      <c r="AB72" t="s">
        <v>987</v>
      </c>
      <c r="AC72" s="54">
        <v>3230557035445080</v>
      </c>
      <c r="AD72" s="53" t="s">
        <v>431</v>
      </c>
      <c r="AE72" s="54">
        <v>3275577406302020</v>
      </c>
      <c r="AF72" s="53" t="s">
        <v>430</v>
      </c>
      <c r="AG72" s="54">
        <v>5118</v>
      </c>
      <c r="AH72" t="s">
        <v>253</v>
      </c>
      <c r="AJ72" t="s">
        <v>245</v>
      </c>
      <c r="AK72" t="s">
        <v>1499</v>
      </c>
      <c r="AL72" t="s">
        <v>865</v>
      </c>
      <c r="AM72">
        <v>2</v>
      </c>
      <c r="AN72" t="s">
        <v>251</v>
      </c>
      <c r="AO72" s="63">
        <v>1.2604166666666601</v>
      </c>
      <c r="AP72" s="53" t="s">
        <v>431</v>
      </c>
      <c r="AQ72" s="54">
        <v>3140516293731210</v>
      </c>
      <c r="AR72" s="53" t="s">
        <v>430</v>
      </c>
      <c r="AS72">
        <v>5127</v>
      </c>
      <c r="AT72" t="s">
        <v>251</v>
      </c>
      <c r="AU72" s="63">
        <f t="shared" si="1"/>
        <v>8.8229166666666199</v>
      </c>
      <c r="AV72" s="53" t="s">
        <v>431</v>
      </c>
      <c r="AW72" t="s">
        <v>1506</v>
      </c>
      <c r="AX72" s="53" t="s">
        <v>432</v>
      </c>
    </row>
    <row r="73" spans="4:50" x14ac:dyDescent="0.25">
      <c r="D73" t="s">
        <v>245</v>
      </c>
      <c r="E73" t="s">
        <v>246</v>
      </c>
      <c r="F73" t="s">
        <v>247</v>
      </c>
      <c r="G73" s="54">
        <v>3185536664588140</v>
      </c>
      <c r="H73" s="53" t="s">
        <v>430</v>
      </c>
      <c r="I73" s="53">
        <v>3258123</v>
      </c>
      <c r="J73" t="s">
        <v>251</v>
      </c>
      <c r="K73" s="57">
        <v>30285</v>
      </c>
      <c r="L73" s="53" t="s">
        <v>431</v>
      </c>
      <c r="M73" t="s">
        <v>259</v>
      </c>
      <c r="N73" s="53" t="s">
        <v>431</v>
      </c>
      <c r="O73" t="s">
        <v>355</v>
      </c>
      <c r="P73" s="53" t="s">
        <v>431</v>
      </c>
      <c r="Q73" t="s">
        <v>283</v>
      </c>
      <c r="R73" s="53" t="s">
        <v>431</v>
      </c>
      <c r="S73" t="s">
        <v>429</v>
      </c>
      <c r="T73" t="s">
        <v>390</v>
      </c>
      <c r="U73" s="53" t="s">
        <v>432</v>
      </c>
      <c r="Z73" t="s">
        <v>245</v>
      </c>
      <c r="AA73" t="s">
        <v>1498</v>
      </c>
      <c r="AB73" t="s">
        <v>987</v>
      </c>
      <c r="AC73" s="54">
        <v>3185536664588140</v>
      </c>
      <c r="AD73" s="53" t="s">
        <v>431</v>
      </c>
      <c r="AE73" s="54">
        <v>3230557035445080</v>
      </c>
      <c r="AF73" s="53" t="s">
        <v>430</v>
      </c>
      <c r="AG73">
        <v>5121</v>
      </c>
      <c r="AH73" t="s">
        <v>253</v>
      </c>
      <c r="AJ73" t="s">
        <v>245</v>
      </c>
      <c r="AK73" t="s">
        <v>1499</v>
      </c>
      <c r="AL73" t="s">
        <v>865</v>
      </c>
      <c r="AM73">
        <v>3</v>
      </c>
      <c r="AN73" t="s">
        <v>251</v>
      </c>
      <c r="AO73" s="63">
        <v>1.2708333333333299</v>
      </c>
      <c r="AP73" s="53" t="s">
        <v>431</v>
      </c>
      <c r="AQ73" s="54">
        <v>3095495922874270</v>
      </c>
      <c r="AR73" s="53" t="s">
        <v>430</v>
      </c>
      <c r="AS73" s="54">
        <v>5130</v>
      </c>
      <c r="AT73" t="s">
        <v>251</v>
      </c>
      <c r="AU73" s="63">
        <f t="shared" si="1"/>
        <v>8.8958333333333091</v>
      </c>
      <c r="AV73" s="53" t="s">
        <v>431</v>
      </c>
      <c r="AW73" t="s">
        <v>1498</v>
      </c>
      <c r="AX73" s="53" t="s">
        <v>432</v>
      </c>
    </row>
    <row r="74" spans="4:50" x14ac:dyDescent="0.25">
      <c r="D74" t="s">
        <v>245</v>
      </c>
      <c r="E74" t="s">
        <v>246</v>
      </c>
      <c r="F74" t="s">
        <v>247</v>
      </c>
      <c r="G74" s="54">
        <v>3140516293731210</v>
      </c>
      <c r="H74" s="53" t="s">
        <v>430</v>
      </c>
      <c r="I74" s="53">
        <v>3258134</v>
      </c>
      <c r="J74" t="s">
        <v>251</v>
      </c>
      <c r="K74" s="57">
        <v>30131</v>
      </c>
      <c r="L74" s="53" t="s">
        <v>431</v>
      </c>
      <c r="M74" t="s">
        <v>260</v>
      </c>
      <c r="N74" s="53" t="s">
        <v>431</v>
      </c>
      <c r="O74" t="s">
        <v>356</v>
      </c>
      <c r="P74" s="53" t="s">
        <v>431</v>
      </c>
      <c r="Q74" t="s">
        <v>284</v>
      </c>
      <c r="R74" s="53" t="s">
        <v>431</v>
      </c>
      <c r="S74" t="s">
        <v>388</v>
      </c>
      <c r="T74" t="s">
        <v>391</v>
      </c>
      <c r="U74" s="53" t="s">
        <v>432</v>
      </c>
      <c r="Z74" t="s">
        <v>245</v>
      </c>
      <c r="AA74" t="s">
        <v>1498</v>
      </c>
      <c r="AB74" t="s">
        <v>987</v>
      </c>
      <c r="AC74" s="54">
        <v>3140516293731210</v>
      </c>
      <c r="AD74" s="53" t="s">
        <v>431</v>
      </c>
      <c r="AE74" s="54">
        <v>3185536664588140</v>
      </c>
      <c r="AF74" s="53" t="s">
        <v>430</v>
      </c>
      <c r="AG74" s="54">
        <v>5124</v>
      </c>
      <c r="AH74" t="s">
        <v>253</v>
      </c>
      <c r="AJ74" t="s">
        <v>245</v>
      </c>
      <c r="AK74" t="s">
        <v>1499</v>
      </c>
      <c r="AL74" t="s">
        <v>865</v>
      </c>
      <c r="AM74">
        <v>4</v>
      </c>
      <c r="AN74" t="s">
        <v>251</v>
      </c>
      <c r="AO74" s="63">
        <v>1.28125</v>
      </c>
      <c r="AP74" s="53" t="s">
        <v>431</v>
      </c>
      <c r="AQ74" s="54">
        <v>3050475552017330</v>
      </c>
      <c r="AR74" s="53" t="s">
        <v>430</v>
      </c>
      <c r="AS74">
        <v>5133</v>
      </c>
      <c r="AT74" t="s">
        <v>251</v>
      </c>
      <c r="AU74" s="63">
        <f t="shared" si="1"/>
        <v>8.96875</v>
      </c>
      <c r="AV74" s="53" t="s">
        <v>431</v>
      </c>
      <c r="AW74" t="s">
        <v>1500</v>
      </c>
      <c r="AX74" s="53" t="s">
        <v>432</v>
      </c>
    </row>
    <row r="75" spans="4:50" x14ac:dyDescent="0.25">
      <c r="D75" t="s">
        <v>245</v>
      </c>
      <c r="E75" t="s">
        <v>246</v>
      </c>
      <c r="F75" t="s">
        <v>247</v>
      </c>
      <c r="G75" s="54">
        <v>3095495922874270</v>
      </c>
      <c r="H75" s="53" t="s">
        <v>430</v>
      </c>
      <c r="I75" s="53">
        <v>3258145</v>
      </c>
      <c r="J75" t="s">
        <v>251</v>
      </c>
      <c r="K75" s="57">
        <v>29977</v>
      </c>
      <c r="L75" s="53" t="s">
        <v>431</v>
      </c>
      <c r="M75" t="s">
        <v>261</v>
      </c>
      <c r="N75" s="53" t="s">
        <v>431</v>
      </c>
      <c r="O75" t="s">
        <v>357</v>
      </c>
      <c r="P75" s="53" t="s">
        <v>431</v>
      </c>
      <c r="Q75" t="s">
        <v>285</v>
      </c>
      <c r="R75" s="53" t="s">
        <v>431</v>
      </c>
      <c r="S75" t="s">
        <v>396</v>
      </c>
      <c r="T75" t="s">
        <v>392</v>
      </c>
      <c r="U75" s="53" t="s">
        <v>432</v>
      </c>
      <c r="Z75" t="s">
        <v>245</v>
      </c>
      <c r="AA75" t="s">
        <v>1498</v>
      </c>
      <c r="AB75" t="s">
        <v>987</v>
      </c>
      <c r="AC75" s="54">
        <v>3095495922874270</v>
      </c>
      <c r="AD75" s="53" t="s">
        <v>431</v>
      </c>
      <c r="AE75" s="54">
        <v>3140516293731210</v>
      </c>
      <c r="AF75" s="53" t="s">
        <v>430</v>
      </c>
      <c r="AG75">
        <v>5127</v>
      </c>
      <c r="AH75" t="s">
        <v>253</v>
      </c>
      <c r="AJ75" t="s">
        <v>245</v>
      </c>
      <c r="AK75" t="s">
        <v>1499</v>
      </c>
      <c r="AL75" t="s">
        <v>865</v>
      </c>
      <c r="AM75">
        <v>5</v>
      </c>
      <c r="AN75" t="s">
        <v>251</v>
      </c>
      <c r="AO75" s="63">
        <v>1.2916666666666601</v>
      </c>
      <c r="AP75" s="53" t="s">
        <v>431</v>
      </c>
      <c r="AQ75" s="54">
        <v>3005455181160400</v>
      </c>
      <c r="AR75" s="53" t="s">
        <v>430</v>
      </c>
      <c r="AS75" s="54">
        <v>5136</v>
      </c>
      <c r="AT75" t="s">
        <v>251</v>
      </c>
      <c r="AU75" s="63">
        <f t="shared" si="1"/>
        <v>9.0416666666666199</v>
      </c>
      <c r="AV75" s="53" t="s">
        <v>431</v>
      </c>
      <c r="AW75" t="s">
        <v>1501</v>
      </c>
      <c r="AX75" s="53" t="s">
        <v>432</v>
      </c>
    </row>
    <row r="76" spans="4:50" x14ac:dyDescent="0.25">
      <c r="D76" t="s">
        <v>245</v>
      </c>
      <c r="E76" t="s">
        <v>246</v>
      </c>
      <c r="F76" t="s">
        <v>247</v>
      </c>
      <c r="G76" s="54">
        <v>3050475552017330</v>
      </c>
      <c r="H76" s="53" t="s">
        <v>430</v>
      </c>
      <c r="I76" s="53">
        <v>3258156</v>
      </c>
      <c r="J76" t="s">
        <v>251</v>
      </c>
      <c r="K76" s="57">
        <v>29823</v>
      </c>
      <c r="L76" s="53" t="s">
        <v>431</v>
      </c>
      <c r="M76" t="s">
        <v>262</v>
      </c>
      <c r="N76" s="53" t="s">
        <v>431</v>
      </c>
      <c r="O76" t="s">
        <v>358</v>
      </c>
      <c r="P76" s="53" t="s">
        <v>431</v>
      </c>
      <c r="Q76" t="s">
        <v>286</v>
      </c>
      <c r="R76" s="53" t="s">
        <v>431</v>
      </c>
      <c r="S76" t="s">
        <v>397</v>
      </c>
      <c r="T76" t="s">
        <v>393</v>
      </c>
      <c r="U76" s="53" t="s">
        <v>432</v>
      </c>
      <c r="Z76" t="s">
        <v>245</v>
      </c>
      <c r="AA76" t="s">
        <v>1498</v>
      </c>
      <c r="AB76" t="s">
        <v>987</v>
      </c>
      <c r="AC76" s="54">
        <v>3050475552017330</v>
      </c>
      <c r="AD76" s="53" t="s">
        <v>431</v>
      </c>
      <c r="AE76" s="54">
        <v>3095495922874270</v>
      </c>
      <c r="AF76" s="53" t="s">
        <v>430</v>
      </c>
      <c r="AG76" s="54">
        <v>5130</v>
      </c>
      <c r="AH76" t="s">
        <v>253</v>
      </c>
      <c r="AJ76" t="s">
        <v>245</v>
      </c>
      <c r="AK76" t="s">
        <v>1499</v>
      </c>
      <c r="AL76" t="s">
        <v>865</v>
      </c>
      <c r="AM76">
        <v>6</v>
      </c>
      <c r="AN76" t="s">
        <v>251</v>
      </c>
      <c r="AO76" s="63">
        <v>1.3020833333333299</v>
      </c>
      <c r="AP76" s="53" t="s">
        <v>431</v>
      </c>
      <c r="AQ76" s="54">
        <v>2960434810303460</v>
      </c>
      <c r="AR76" s="53" t="s">
        <v>430</v>
      </c>
      <c r="AS76">
        <v>5139</v>
      </c>
      <c r="AT76" t="s">
        <v>251</v>
      </c>
      <c r="AU76" s="63">
        <f t="shared" si="1"/>
        <v>9.1145833333333091</v>
      </c>
      <c r="AV76" s="53" t="s">
        <v>431</v>
      </c>
      <c r="AW76" t="s">
        <v>1502</v>
      </c>
      <c r="AX76" s="53" t="s">
        <v>432</v>
      </c>
    </row>
    <row r="77" spans="4:50" x14ac:dyDescent="0.25">
      <c r="D77" t="s">
        <v>245</v>
      </c>
      <c r="E77" t="s">
        <v>246</v>
      </c>
      <c r="F77" t="s">
        <v>247</v>
      </c>
      <c r="G77" s="54">
        <v>3005455181160400</v>
      </c>
      <c r="H77" s="53" t="s">
        <v>430</v>
      </c>
      <c r="I77" s="53">
        <v>3258167</v>
      </c>
      <c r="J77" t="s">
        <v>251</v>
      </c>
      <c r="K77" s="57">
        <v>29669</v>
      </c>
      <c r="L77" s="53" t="s">
        <v>431</v>
      </c>
      <c r="M77" t="s">
        <v>263</v>
      </c>
      <c r="N77" s="53" t="s">
        <v>431</v>
      </c>
      <c r="O77" t="s">
        <v>359</v>
      </c>
      <c r="P77" s="53" t="s">
        <v>431</v>
      </c>
      <c r="Q77" t="s">
        <v>287</v>
      </c>
      <c r="R77" s="53" t="s">
        <v>431</v>
      </c>
      <c r="S77" t="s">
        <v>398</v>
      </c>
      <c r="T77" t="s">
        <v>394</v>
      </c>
      <c r="U77" s="53" t="s">
        <v>432</v>
      </c>
      <c r="Z77" t="s">
        <v>245</v>
      </c>
      <c r="AA77" t="s">
        <v>1498</v>
      </c>
      <c r="AB77" t="s">
        <v>987</v>
      </c>
      <c r="AC77" s="54">
        <v>3005455181160400</v>
      </c>
      <c r="AD77" s="53" t="s">
        <v>431</v>
      </c>
      <c r="AE77" s="54">
        <v>3050475552017330</v>
      </c>
      <c r="AF77" s="53" t="s">
        <v>430</v>
      </c>
      <c r="AG77">
        <v>5133</v>
      </c>
      <c r="AH77" t="s">
        <v>253</v>
      </c>
      <c r="AJ77" t="s">
        <v>245</v>
      </c>
      <c r="AK77" t="s">
        <v>1499</v>
      </c>
      <c r="AL77" t="s">
        <v>865</v>
      </c>
      <c r="AM77">
        <v>7</v>
      </c>
      <c r="AN77" t="s">
        <v>251</v>
      </c>
      <c r="AO77" s="63">
        <v>1.3125</v>
      </c>
      <c r="AP77" s="53" t="s">
        <v>431</v>
      </c>
      <c r="AQ77" s="54">
        <v>2915414439446530</v>
      </c>
      <c r="AR77" s="53" t="s">
        <v>430</v>
      </c>
      <c r="AS77" s="54">
        <v>5142</v>
      </c>
      <c r="AT77" t="s">
        <v>251</v>
      </c>
      <c r="AU77" s="63">
        <f t="shared" si="1"/>
        <v>9.1875</v>
      </c>
      <c r="AV77" s="53" t="s">
        <v>431</v>
      </c>
      <c r="AW77" t="s">
        <v>1503</v>
      </c>
      <c r="AX77" s="53" t="s">
        <v>432</v>
      </c>
    </row>
    <row r="78" spans="4:50" x14ac:dyDescent="0.25">
      <c r="D78" t="s">
        <v>245</v>
      </c>
      <c r="E78" t="s">
        <v>246</v>
      </c>
      <c r="F78" t="s">
        <v>247</v>
      </c>
      <c r="G78" s="54">
        <v>2960434810303460</v>
      </c>
      <c r="H78" s="53" t="s">
        <v>430</v>
      </c>
      <c r="I78" s="53">
        <v>3258178</v>
      </c>
      <c r="J78" t="s">
        <v>251</v>
      </c>
      <c r="K78" s="57">
        <v>29515</v>
      </c>
      <c r="L78" s="53" t="s">
        <v>431</v>
      </c>
      <c r="M78" t="s">
        <v>252</v>
      </c>
      <c r="N78" s="53" t="s">
        <v>431</v>
      </c>
      <c r="O78" t="s">
        <v>360</v>
      </c>
      <c r="P78" s="53" t="s">
        <v>431</v>
      </c>
      <c r="Q78" t="s">
        <v>288</v>
      </c>
      <c r="R78" s="53" t="s">
        <v>431</v>
      </c>
      <c r="S78" t="s">
        <v>399</v>
      </c>
      <c r="T78" t="s">
        <v>389</v>
      </c>
      <c r="U78" s="53" t="s">
        <v>432</v>
      </c>
      <c r="Z78" t="s">
        <v>245</v>
      </c>
      <c r="AA78" t="s">
        <v>1498</v>
      </c>
      <c r="AB78" t="s">
        <v>987</v>
      </c>
      <c r="AC78" s="54">
        <v>2960434810303460</v>
      </c>
      <c r="AD78" s="53" t="s">
        <v>431</v>
      </c>
      <c r="AE78" s="54">
        <v>3005455181160400</v>
      </c>
      <c r="AF78" s="53" t="s">
        <v>430</v>
      </c>
      <c r="AG78" s="54">
        <v>5136</v>
      </c>
      <c r="AH78" t="s">
        <v>253</v>
      </c>
      <c r="AJ78" t="s">
        <v>245</v>
      </c>
      <c r="AK78" t="s">
        <v>1499</v>
      </c>
      <c r="AL78" t="s">
        <v>865</v>
      </c>
      <c r="AM78">
        <v>1</v>
      </c>
      <c r="AN78" t="s">
        <v>251</v>
      </c>
      <c r="AO78" s="63">
        <v>1.3229166666666601</v>
      </c>
      <c r="AP78" s="53" t="s">
        <v>431</v>
      </c>
      <c r="AQ78" s="54">
        <v>2870394068589590</v>
      </c>
      <c r="AR78" s="53" t="s">
        <v>430</v>
      </c>
      <c r="AS78">
        <v>5145</v>
      </c>
      <c r="AT78" t="s">
        <v>251</v>
      </c>
      <c r="AU78" s="63">
        <f t="shared" si="1"/>
        <v>9.2604166666666199</v>
      </c>
      <c r="AV78" s="53" t="s">
        <v>431</v>
      </c>
      <c r="AW78" t="s">
        <v>1504</v>
      </c>
      <c r="AX78" s="53" t="s">
        <v>432</v>
      </c>
    </row>
    <row r="79" spans="4:50" x14ac:dyDescent="0.25">
      <c r="D79" t="s">
        <v>245</v>
      </c>
      <c r="E79" t="s">
        <v>246</v>
      </c>
      <c r="F79" t="s">
        <v>247</v>
      </c>
      <c r="G79" s="54">
        <v>2915414439446530</v>
      </c>
      <c r="H79" s="53" t="s">
        <v>430</v>
      </c>
      <c r="I79" s="53">
        <v>3258189</v>
      </c>
      <c r="J79" t="s">
        <v>251</v>
      </c>
      <c r="K79" s="57">
        <v>29361</v>
      </c>
      <c r="L79" s="53" t="s">
        <v>431</v>
      </c>
      <c r="M79" t="s">
        <v>264</v>
      </c>
      <c r="N79" s="53" t="s">
        <v>431</v>
      </c>
      <c r="O79" t="s">
        <v>361</v>
      </c>
      <c r="P79" s="53" t="s">
        <v>431</v>
      </c>
      <c r="Q79" t="s">
        <v>265</v>
      </c>
      <c r="R79" s="53" t="s">
        <v>431</v>
      </c>
      <c r="S79" t="s">
        <v>400</v>
      </c>
      <c r="T79" t="s">
        <v>395</v>
      </c>
      <c r="U79" s="53" t="s">
        <v>432</v>
      </c>
      <c r="Z79" t="s">
        <v>245</v>
      </c>
      <c r="AA79" t="s">
        <v>1498</v>
      </c>
      <c r="AB79" t="s">
        <v>987</v>
      </c>
      <c r="AC79" s="54">
        <v>2915414439446530</v>
      </c>
      <c r="AD79" s="53" t="s">
        <v>431</v>
      </c>
      <c r="AE79" s="54">
        <v>2960434810303460</v>
      </c>
      <c r="AF79" s="53" t="s">
        <v>430</v>
      </c>
      <c r="AG79">
        <v>5139</v>
      </c>
      <c r="AH79" t="s">
        <v>253</v>
      </c>
      <c r="AJ79" t="s">
        <v>245</v>
      </c>
      <c r="AK79" t="s">
        <v>1499</v>
      </c>
      <c r="AL79" t="s">
        <v>865</v>
      </c>
      <c r="AM79">
        <v>2</v>
      </c>
      <c r="AN79" t="s">
        <v>251</v>
      </c>
      <c r="AO79" s="63">
        <v>1.3333333333333299</v>
      </c>
      <c r="AP79" s="53" t="s">
        <v>431</v>
      </c>
      <c r="AQ79" s="54">
        <v>2825373697732660</v>
      </c>
      <c r="AR79" s="53" t="s">
        <v>430</v>
      </c>
      <c r="AS79" s="54">
        <v>5148</v>
      </c>
      <c r="AT79" t="s">
        <v>251</v>
      </c>
      <c r="AU79" s="63">
        <f t="shared" si="1"/>
        <v>9.3333333333333091</v>
      </c>
      <c r="AV79" s="53" t="s">
        <v>431</v>
      </c>
      <c r="AW79" t="s">
        <v>1505</v>
      </c>
      <c r="AX79" s="53" t="s">
        <v>432</v>
      </c>
    </row>
    <row r="80" spans="4:50" x14ac:dyDescent="0.25">
      <c r="D80" t="s">
        <v>245</v>
      </c>
      <c r="E80" t="s">
        <v>246</v>
      </c>
      <c r="F80" t="s">
        <v>247</v>
      </c>
      <c r="G80" s="54">
        <v>2870394068589590</v>
      </c>
      <c r="H80" s="53" t="s">
        <v>430</v>
      </c>
      <c r="I80" s="53">
        <v>3258200</v>
      </c>
      <c r="J80" t="s">
        <v>251</v>
      </c>
      <c r="K80" s="57">
        <v>29207</v>
      </c>
      <c r="L80" s="53" t="s">
        <v>431</v>
      </c>
      <c r="M80" t="s">
        <v>259</v>
      </c>
      <c r="N80" s="53" t="s">
        <v>431</v>
      </c>
      <c r="O80" t="s">
        <v>362</v>
      </c>
      <c r="P80" s="53" t="s">
        <v>431</v>
      </c>
      <c r="Q80" t="s">
        <v>266</v>
      </c>
      <c r="R80" s="53" t="s">
        <v>431</v>
      </c>
      <c r="S80" t="s">
        <v>401</v>
      </c>
      <c r="T80" t="s">
        <v>390</v>
      </c>
      <c r="U80" s="53" t="s">
        <v>432</v>
      </c>
      <c r="Z80" t="s">
        <v>245</v>
      </c>
      <c r="AA80" t="s">
        <v>1498</v>
      </c>
      <c r="AB80" t="s">
        <v>987</v>
      </c>
      <c r="AC80" s="54">
        <v>2870394068589590</v>
      </c>
      <c r="AD80" s="53" t="s">
        <v>431</v>
      </c>
      <c r="AE80" s="54">
        <v>2915414439446530</v>
      </c>
      <c r="AF80" s="53" t="s">
        <v>430</v>
      </c>
      <c r="AG80" s="54">
        <v>5142</v>
      </c>
      <c r="AH80" t="s">
        <v>253</v>
      </c>
      <c r="AJ80" t="s">
        <v>245</v>
      </c>
      <c r="AK80" t="s">
        <v>1499</v>
      </c>
      <c r="AL80" t="s">
        <v>865</v>
      </c>
      <c r="AM80">
        <v>3</v>
      </c>
      <c r="AN80" t="s">
        <v>251</v>
      </c>
      <c r="AO80" s="63">
        <v>1.34375</v>
      </c>
      <c r="AP80" s="53" t="s">
        <v>431</v>
      </c>
      <c r="AQ80" s="54">
        <v>2780353326875720</v>
      </c>
      <c r="AR80" s="53" t="s">
        <v>430</v>
      </c>
      <c r="AS80">
        <v>5151</v>
      </c>
      <c r="AT80" t="s">
        <v>251</v>
      </c>
      <c r="AU80" s="63">
        <f t="shared" si="1"/>
        <v>9.40625</v>
      </c>
      <c r="AV80" s="53" t="s">
        <v>431</v>
      </c>
      <c r="AW80" t="s">
        <v>1506</v>
      </c>
      <c r="AX80" s="53" t="s">
        <v>432</v>
      </c>
    </row>
    <row r="81" spans="4:50" x14ac:dyDescent="0.25">
      <c r="D81" t="s">
        <v>245</v>
      </c>
      <c r="E81" t="s">
        <v>246</v>
      </c>
      <c r="F81" t="s">
        <v>247</v>
      </c>
      <c r="G81" s="54">
        <v>2825373697732660</v>
      </c>
      <c r="H81" s="53" t="s">
        <v>430</v>
      </c>
      <c r="I81" s="53">
        <v>3258211</v>
      </c>
      <c r="J81" t="s">
        <v>251</v>
      </c>
      <c r="K81" s="57">
        <v>29053</v>
      </c>
      <c r="L81" s="53" t="s">
        <v>431</v>
      </c>
      <c r="M81" t="s">
        <v>252</v>
      </c>
      <c r="N81" s="53" t="s">
        <v>431</v>
      </c>
      <c r="O81" t="s">
        <v>363</v>
      </c>
      <c r="P81" s="53" t="s">
        <v>431</v>
      </c>
      <c r="Q81" t="s">
        <v>267</v>
      </c>
      <c r="R81" s="53" t="s">
        <v>431</v>
      </c>
      <c r="S81" t="s">
        <v>402</v>
      </c>
      <c r="T81" t="s">
        <v>389</v>
      </c>
      <c r="U81" s="53" t="s">
        <v>432</v>
      </c>
      <c r="Z81" t="s">
        <v>245</v>
      </c>
      <c r="AA81" t="s">
        <v>1498</v>
      </c>
      <c r="AB81" t="s">
        <v>987</v>
      </c>
      <c r="AC81" s="54">
        <v>2825373697732660</v>
      </c>
      <c r="AD81" s="53" t="s">
        <v>431</v>
      </c>
      <c r="AE81" s="54">
        <v>2870394068589590</v>
      </c>
      <c r="AF81" s="53" t="s">
        <v>430</v>
      </c>
      <c r="AG81">
        <v>5145</v>
      </c>
      <c r="AH81" t="s">
        <v>253</v>
      </c>
      <c r="AJ81" t="s">
        <v>245</v>
      </c>
      <c r="AK81" t="s">
        <v>1499</v>
      </c>
      <c r="AL81" t="s">
        <v>865</v>
      </c>
      <c r="AM81">
        <v>4</v>
      </c>
      <c r="AN81" t="s">
        <v>251</v>
      </c>
      <c r="AO81" s="63">
        <v>1.3541666666666601</v>
      </c>
      <c r="AP81" s="53" t="s">
        <v>431</v>
      </c>
      <c r="AQ81" s="54">
        <v>2735332956018780</v>
      </c>
      <c r="AR81" s="53" t="s">
        <v>430</v>
      </c>
      <c r="AS81" s="54">
        <v>5034</v>
      </c>
      <c r="AT81" t="s">
        <v>251</v>
      </c>
      <c r="AU81" s="63">
        <f t="shared" si="1"/>
        <v>9.4791666666666199</v>
      </c>
      <c r="AV81" s="53" t="s">
        <v>431</v>
      </c>
      <c r="AW81" t="s">
        <v>1498</v>
      </c>
      <c r="AX81" s="53" t="s">
        <v>432</v>
      </c>
    </row>
    <row r="82" spans="4:50" x14ac:dyDescent="0.25">
      <c r="D82" t="s">
        <v>245</v>
      </c>
      <c r="E82" t="s">
        <v>246</v>
      </c>
      <c r="F82" t="s">
        <v>247</v>
      </c>
      <c r="G82" s="54">
        <v>2780353326875720</v>
      </c>
      <c r="H82" s="53" t="s">
        <v>430</v>
      </c>
      <c r="I82" s="53">
        <v>3258222</v>
      </c>
      <c r="J82" t="s">
        <v>251</v>
      </c>
      <c r="K82" s="57">
        <v>28899</v>
      </c>
      <c r="L82" s="53" t="s">
        <v>431</v>
      </c>
      <c r="M82" t="s">
        <v>252</v>
      </c>
      <c r="N82" s="53" t="s">
        <v>431</v>
      </c>
      <c r="O82" t="s">
        <v>364</v>
      </c>
      <c r="P82" s="53" t="s">
        <v>431</v>
      </c>
      <c r="Q82" t="s">
        <v>268</v>
      </c>
      <c r="R82" s="53" t="s">
        <v>431</v>
      </c>
      <c r="S82" t="s">
        <v>403</v>
      </c>
      <c r="T82" t="s">
        <v>389</v>
      </c>
      <c r="U82" s="53" t="s">
        <v>432</v>
      </c>
      <c r="Z82" t="s">
        <v>245</v>
      </c>
      <c r="AA82" t="s">
        <v>1498</v>
      </c>
      <c r="AB82" t="s">
        <v>987</v>
      </c>
      <c r="AC82" s="54">
        <v>2780353326875720</v>
      </c>
      <c r="AD82" s="53" t="s">
        <v>431</v>
      </c>
      <c r="AE82" s="54">
        <v>2825373697732660</v>
      </c>
      <c r="AF82" s="53" t="s">
        <v>430</v>
      </c>
      <c r="AG82" s="54">
        <v>5148</v>
      </c>
      <c r="AH82" t="s">
        <v>253</v>
      </c>
      <c r="AJ82" t="s">
        <v>245</v>
      </c>
      <c r="AK82" t="s">
        <v>1499</v>
      </c>
      <c r="AL82" t="s">
        <v>865</v>
      </c>
      <c r="AM82">
        <v>5</v>
      </c>
      <c r="AN82" t="s">
        <v>251</v>
      </c>
      <c r="AO82" s="63">
        <v>1.3645833333333299</v>
      </c>
      <c r="AP82" s="53" t="s">
        <v>431</v>
      </c>
      <c r="AQ82" s="54">
        <v>2690312585161850</v>
      </c>
      <c r="AR82" s="53" t="s">
        <v>430</v>
      </c>
      <c r="AS82">
        <v>5037</v>
      </c>
      <c r="AT82" t="s">
        <v>251</v>
      </c>
      <c r="AU82" s="63">
        <f t="shared" si="1"/>
        <v>9.5520833333333091</v>
      </c>
      <c r="AV82" s="53" t="s">
        <v>431</v>
      </c>
      <c r="AW82" t="s">
        <v>1500</v>
      </c>
      <c r="AX82" s="53" t="s">
        <v>432</v>
      </c>
    </row>
    <row r="83" spans="4:50" x14ac:dyDescent="0.25">
      <c r="D83" t="s">
        <v>245</v>
      </c>
      <c r="E83" t="s">
        <v>246</v>
      </c>
      <c r="F83" t="s">
        <v>247</v>
      </c>
      <c r="G83" s="54">
        <v>2735332956018780</v>
      </c>
      <c r="H83" s="53" t="s">
        <v>430</v>
      </c>
      <c r="I83" s="53">
        <v>3258233</v>
      </c>
      <c r="J83" t="s">
        <v>251</v>
      </c>
      <c r="K83" s="57">
        <v>28745</v>
      </c>
      <c r="L83" s="53" t="s">
        <v>431</v>
      </c>
      <c r="M83" t="s">
        <v>259</v>
      </c>
      <c r="N83" s="53" t="s">
        <v>431</v>
      </c>
      <c r="O83" t="s">
        <v>365</v>
      </c>
      <c r="P83" s="53" t="s">
        <v>431</v>
      </c>
      <c r="Q83" t="s">
        <v>269</v>
      </c>
      <c r="R83" s="53" t="s">
        <v>431</v>
      </c>
      <c r="S83" t="s">
        <v>404</v>
      </c>
      <c r="T83" t="s">
        <v>390</v>
      </c>
      <c r="U83" s="53" t="s">
        <v>432</v>
      </c>
      <c r="Z83" t="s">
        <v>245</v>
      </c>
      <c r="AA83" t="s">
        <v>1498</v>
      </c>
      <c r="AB83" t="s">
        <v>987</v>
      </c>
      <c r="AC83" s="54">
        <v>2735332956018780</v>
      </c>
      <c r="AD83" s="53" t="s">
        <v>431</v>
      </c>
      <c r="AE83" s="54">
        <v>2780353326875720</v>
      </c>
      <c r="AF83" s="53" t="s">
        <v>430</v>
      </c>
      <c r="AG83">
        <v>5151</v>
      </c>
      <c r="AH83" t="s">
        <v>253</v>
      </c>
      <c r="AJ83" t="s">
        <v>245</v>
      </c>
      <c r="AK83" t="s">
        <v>1499</v>
      </c>
      <c r="AL83" t="s">
        <v>865</v>
      </c>
      <c r="AM83">
        <v>6</v>
      </c>
      <c r="AN83" t="s">
        <v>251</v>
      </c>
      <c r="AO83" s="63">
        <v>1.375</v>
      </c>
      <c r="AP83" s="53" t="s">
        <v>431</v>
      </c>
      <c r="AQ83" s="54">
        <v>2645292214304910</v>
      </c>
      <c r="AR83" s="53" t="s">
        <v>430</v>
      </c>
      <c r="AS83" s="54">
        <v>5040</v>
      </c>
      <c r="AT83" t="s">
        <v>251</v>
      </c>
      <c r="AU83" s="63">
        <f t="shared" si="1"/>
        <v>9.625</v>
      </c>
      <c r="AV83" s="53" t="s">
        <v>431</v>
      </c>
      <c r="AW83" t="s">
        <v>1501</v>
      </c>
      <c r="AX83" s="53" t="s">
        <v>432</v>
      </c>
    </row>
    <row r="84" spans="4:50" x14ac:dyDescent="0.25">
      <c r="D84" t="s">
        <v>245</v>
      </c>
      <c r="E84" t="s">
        <v>246</v>
      </c>
      <c r="F84" t="s">
        <v>247</v>
      </c>
      <c r="G84" s="54">
        <v>2690312585161850</v>
      </c>
      <c r="H84" s="53" t="s">
        <v>430</v>
      </c>
      <c r="I84" s="53">
        <v>3258244</v>
      </c>
      <c r="J84" t="s">
        <v>251</v>
      </c>
      <c r="K84" s="57">
        <v>28591</v>
      </c>
      <c r="L84" s="53" t="s">
        <v>431</v>
      </c>
      <c r="M84" t="s">
        <v>259</v>
      </c>
      <c r="N84" s="53" t="s">
        <v>431</v>
      </c>
      <c r="O84" t="s">
        <v>366</v>
      </c>
      <c r="P84" s="53" t="s">
        <v>431</v>
      </c>
      <c r="Q84" t="s">
        <v>270</v>
      </c>
      <c r="R84" s="53" t="s">
        <v>431</v>
      </c>
      <c r="S84" t="s">
        <v>405</v>
      </c>
      <c r="T84" t="s">
        <v>390</v>
      </c>
      <c r="U84" s="53" t="s">
        <v>432</v>
      </c>
      <c r="Z84" t="s">
        <v>245</v>
      </c>
      <c r="AA84" t="s">
        <v>1498</v>
      </c>
      <c r="AB84" t="s">
        <v>987</v>
      </c>
      <c r="AC84" s="54">
        <v>2690312585161850</v>
      </c>
      <c r="AD84" s="53" t="s">
        <v>431</v>
      </c>
      <c r="AE84" s="54">
        <v>2735332956018780</v>
      </c>
      <c r="AF84" s="53" t="s">
        <v>430</v>
      </c>
      <c r="AG84" s="54">
        <v>5034</v>
      </c>
      <c r="AH84" t="s">
        <v>253</v>
      </c>
      <c r="AJ84" t="s">
        <v>245</v>
      </c>
      <c r="AK84" t="s">
        <v>1499</v>
      </c>
      <c r="AL84" t="s">
        <v>865</v>
      </c>
      <c r="AM84">
        <v>7</v>
      </c>
      <c r="AN84" t="s">
        <v>251</v>
      </c>
      <c r="AO84" s="63">
        <v>1.3854166666666601</v>
      </c>
      <c r="AP84" s="53" t="s">
        <v>431</v>
      </c>
      <c r="AQ84" s="54">
        <v>2600271843447980</v>
      </c>
      <c r="AR84" s="53" t="s">
        <v>430</v>
      </c>
      <c r="AS84">
        <v>5043</v>
      </c>
      <c r="AT84" t="s">
        <v>251</v>
      </c>
      <c r="AU84" s="63">
        <f t="shared" si="1"/>
        <v>9.6979166666666199</v>
      </c>
      <c r="AV84" s="53" t="s">
        <v>431</v>
      </c>
      <c r="AW84" t="s">
        <v>1502</v>
      </c>
      <c r="AX84" s="53" t="s">
        <v>432</v>
      </c>
    </row>
    <row r="85" spans="4:50" x14ac:dyDescent="0.25">
      <c r="D85" t="s">
        <v>245</v>
      </c>
      <c r="E85" t="s">
        <v>246</v>
      </c>
      <c r="F85" t="s">
        <v>247</v>
      </c>
      <c r="G85" s="54">
        <v>2645292214304910</v>
      </c>
      <c r="H85" s="53" t="s">
        <v>430</v>
      </c>
      <c r="I85" s="53">
        <v>3258255</v>
      </c>
      <c r="J85" t="s">
        <v>251</v>
      </c>
      <c r="K85" s="57">
        <v>28437</v>
      </c>
      <c r="L85" s="53" t="s">
        <v>431</v>
      </c>
      <c r="M85" t="s">
        <v>260</v>
      </c>
      <c r="N85" s="53" t="s">
        <v>431</v>
      </c>
      <c r="O85" t="s">
        <v>367</v>
      </c>
      <c r="P85" s="53" t="s">
        <v>431</v>
      </c>
      <c r="Q85" t="s">
        <v>271</v>
      </c>
      <c r="R85" s="53" t="s">
        <v>431</v>
      </c>
      <c r="S85" t="s">
        <v>406</v>
      </c>
      <c r="T85" t="s">
        <v>391</v>
      </c>
      <c r="U85" s="53" t="s">
        <v>432</v>
      </c>
      <c r="Z85" t="s">
        <v>245</v>
      </c>
      <c r="AA85" t="s">
        <v>1498</v>
      </c>
      <c r="AB85" t="s">
        <v>987</v>
      </c>
      <c r="AC85" s="54">
        <v>2645292214304910</v>
      </c>
      <c r="AD85" s="53" t="s">
        <v>431</v>
      </c>
      <c r="AE85" s="54">
        <v>2690312585161850</v>
      </c>
      <c r="AF85" s="53" t="s">
        <v>430</v>
      </c>
      <c r="AG85">
        <v>5037</v>
      </c>
      <c r="AH85" t="s">
        <v>253</v>
      </c>
      <c r="AJ85" t="s">
        <v>245</v>
      </c>
      <c r="AK85" t="s">
        <v>1499</v>
      </c>
      <c r="AL85" t="s">
        <v>865</v>
      </c>
      <c r="AM85">
        <v>1</v>
      </c>
      <c r="AN85" t="s">
        <v>251</v>
      </c>
      <c r="AO85" s="63">
        <v>1.3958333333333299</v>
      </c>
      <c r="AP85" s="53" t="s">
        <v>431</v>
      </c>
      <c r="AQ85" s="54">
        <v>2555251472591040</v>
      </c>
      <c r="AR85" s="53" t="s">
        <v>430</v>
      </c>
      <c r="AS85" s="54">
        <v>5046</v>
      </c>
      <c r="AT85" t="s">
        <v>251</v>
      </c>
      <c r="AU85" s="63">
        <f t="shared" si="1"/>
        <v>9.7708333333333091</v>
      </c>
      <c r="AV85" s="53" t="s">
        <v>431</v>
      </c>
      <c r="AW85" t="s">
        <v>1503</v>
      </c>
      <c r="AX85" s="53" t="s">
        <v>432</v>
      </c>
    </row>
    <row r="86" spans="4:50" x14ac:dyDescent="0.25">
      <c r="D86" t="s">
        <v>245</v>
      </c>
      <c r="E86" t="s">
        <v>246</v>
      </c>
      <c r="F86" t="s">
        <v>247</v>
      </c>
      <c r="G86" s="54">
        <v>2600271843447980</v>
      </c>
      <c r="H86" s="53" t="s">
        <v>430</v>
      </c>
      <c r="I86" s="53">
        <v>3258266</v>
      </c>
      <c r="J86" t="s">
        <v>251</v>
      </c>
      <c r="K86" s="57">
        <v>28283</v>
      </c>
      <c r="L86" s="53" t="s">
        <v>431</v>
      </c>
      <c r="M86" t="s">
        <v>261</v>
      </c>
      <c r="N86" s="53" t="s">
        <v>431</v>
      </c>
      <c r="O86" t="s">
        <v>368</v>
      </c>
      <c r="P86" s="53" t="s">
        <v>431</v>
      </c>
      <c r="Q86" t="s">
        <v>272</v>
      </c>
      <c r="R86" s="53" t="s">
        <v>431</v>
      </c>
      <c r="S86" t="s">
        <v>407</v>
      </c>
      <c r="T86" t="s">
        <v>392</v>
      </c>
      <c r="U86" s="53" t="s">
        <v>432</v>
      </c>
      <c r="Z86" t="s">
        <v>245</v>
      </c>
      <c r="AA86" t="s">
        <v>1498</v>
      </c>
      <c r="AB86" t="s">
        <v>987</v>
      </c>
      <c r="AC86" s="54">
        <v>2600271843447980</v>
      </c>
      <c r="AD86" s="53" t="s">
        <v>431</v>
      </c>
      <c r="AE86" s="54">
        <v>2645292214304910</v>
      </c>
      <c r="AF86" s="53" t="s">
        <v>430</v>
      </c>
      <c r="AG86" s="54">
        <v>5040</v>
      </c>
      <c r="AH86" t="s">
        <v>253</v>
      </c>
      <c r="AJ86" t="s">
        <v>245</v>
      </c>
      <c r="AK86" t="s">
        <v>1499</v>
      </c>
      <c r="AL86" t="s">
        <v>865</v>
      </c>
      <c r="AM86">
        <v>2</v>
      </c>
      <c r="AN86" t="s">
        <v>251</v>
      </c>
      <c r="AO86" s="63">
        <v>1.40625</v>
      </c>
      <c r="AP86" s="53" t="s">
        <v>431</v>
      </c>
      <c r="AQ86" s="54">
        <v>2510231101734100</v>
      </c>
      <c r="AR86" s="53" t="s">
        <v>430</v>
      </c>
      <c r="AS86">
        <v>5049</v>
      </c>
      <c r="AT86" t="s">
        <v>251</v>
      </c>
      <c r="AU86" s="63">
        <f t="shared" si="1"/>
        <v>9.84375</v>
      </c>
      <c r="AV86" s="53" t="s">
        <v>431</v>
      </c>
      <c r="AW86" t="s">
        <v>1504</v>
      </c>
      <c r="AX86" s="53" t="s">
        <v>432</v>
      </c>
    </row>
    <row r="87" spans="4:50" x14ac:dyDescent="0.25">
      <c r="D87" t="s">
        <v>245</v>
      </c>
      <c r="E87" t="s">
        <v>246</v>
      </c>
      <c r="F87" t="s">
        <v>247</v>
      </c>
      <c r="G87" s="54">
        <v>2555251472591040</v>
      </c>
      <c r="H87" s="53" t="s">
        <v>430</v>
      </c>
      <c r="I87" s="53">
        <v>3258277</v>
      </c>
      <c r="J87" t="s">
        <v>251</v>
      </c>
      <c r="K87" s="57">
        <v>28129</v>
      </c>
      <c r="L87" s="53" t="s">
        <v>431</v>
      </c>
      <c r="M87" t="s">
        <v>262</v>
      </c>
      <c r="N87" s="53" t="s">
        <v>431</v>
      </c>
      <c r="O87" t="s">
        <v>369</v>
      </c>
      <c r="P87" s="53" t="s">
        <v>431</v>
      </c>
      <c r="Q87" t="s">
        <v>273</v>
      </c>
      <c r="R87" s="53" t="s">
        <v>431</v>
      </c>
      <c r="S87" t="s">
        <v>408</v>
      </c>
      <c r="T87" t="s">
        <v>393</v>
      </c>
      <c r="U87" s="53" t="s">
        <v>432</v>
      </c>
      <c r="Z87" t="s">
        <v>245</v>
      </c>
      <c r="AA87" t="s">
        <v>1498</v>
      </c>
      <c r="AB87" t="s">
        <v>987</v>
      </c>
      <c r="AC87" s="54">
        <v>2555251472591040</v>
      </c>
      <c r="AD87" s="53" t="s">
        <v>431</v>
      </c>
      <c r="AE87" s="54">
        <v>2600271843447980</v>
      </c>
      <c r="AF87" s="53" t="s">
        <v>430</v>
      </c>
      <c r="AG87">
        <v>5043</v>
      </c>
      <c r="AH87" t="s">
        <v>253</v>
      </c>
      <c r="AJ87" t="s">
        <v>245</v>
      </c>
      <c r="AK87" t="s">
        <v>1499</v>
      </c>
      <c r="AL87" t="s">
        <v>865</v>
      </c>
      <c r="AM87">
        <v>3</v>
      </c>
      <c r="AN87" t="s">
        <v>251</v>
      </c>
      <c r="AO87" s="63">
        <v>1.4166666666666601</v>
      </c>
      <c r="AP87" s="53" t="s">
        <v>431</v>
      </c>
      <c r="AQ87" s="54">
        <v>2465210730877170</v>
      </c>
      <c r="AR87" s="53" t="s">
        <v>430</v>
      </c>
      <c r="AS87" s="54">
        <v>5052</v>
      </c>
      <c r="AT87" t="s">
        <v>251</v>
      </c>
      <c r="AU87" s="63">
        <f t="shared" si="1"/>
        <v>9.9166666666666199</v>
      </c>
      <c r="AV87" s="53" t="s">
        <v>431</v>
      </c>
      <c r="AW87" t="s">
        <v>1505</v>
      </c>
      <c r="AX87" s="53" t="s">
        <v>432</v>
      </c>
    </row>
    <row r="88" spans="4:50" x14ac:dyDescent="0.25">
      <c r="D88" t="s">
        <v>245</v>
      </c>
      <c r="E88" t="s">
        <v>246</v>
      </c>
      <c r="F88" t="s">
        <v>247</v>
      </c>
      <c r="G88" s="54">
        <v>2510231101734100</v>
      </c>
      <c r="H88" s="53" t="s">
        <v>430</v>
      </c>
      <c r="I88" s="53">
        <v>3258288</v>
      </c>
      <c r="J88" t="s">
        <v>251</v>
      </c>
      <c r="K88" s="57">
        <v>27975</v>
      </c>
      <c r="L88" s="53" t="s">
        <v>431</v>
      </c>
      <c r="M88" t="s">
        <v>263</v>
      </c>
      <c r="N88" s="53" t="s">
        <v>431</v>
      </c>
      <c r="O88" t="s">
        <v>370</v>
      </c>
      <c r="P88" s="53" t="s">
        <v>431</v>
      </c>
      <c r="Q88" t="s">
        <v>274</v>
      </c>
      <c r="R88" s="53" t="s">
        <v>431</v>
      </c>
      <c r="S88" t="s">
        <v>409</v>
      </c>
      <c r="T88" t="s">
        <v>394</v>
      </c>
      <c r="U88" s="53" t="s">
        <v>432</v>
      </c>
      <c r="Z88" t="s">
        <v>245</v>
      </c>
      <c r="AA88" t="s">
        <v>1498</v>
      </c>
      <c r="AB88" t="s">
        <v>987</v>
      </c>
      <c r="AC88" s="54">
        <v>2510231101734100</v>
      </c>
      <c r="AD88" s="53" t="s">
        <v>431</v>
      </c>
      <c r="AE88" s="54">
        <v>2555251472591040</v>
      </c>
      <c r="AF88" s="53" t="s">
        <v>430</v>
      </c>
      <c r="AG88" s="54">
        <v>5046</v>
      </c>
      <c r="AH88" t="s">
        <v>253</v>
      </c>
      <c r="AJ88" t="s">
        <v>245</v>
      </c>
      <c r="AK88" t="s">
        <v>1499</v>
      </c>
      <c r="AL88" t="s">
        <v>865</v>
      </c>
      <c r="AM88">
        <v>4</v>
      </c>
      <c r="AN88" t="s">
        <v>251</v>
      </c>
      <c r="AO88" s="63">
        <v>1.4270833333333299</v>
      </c>
      <c r="AP88" s="53" t="s">
        <v>431</v>
      </c>
      <c r="AQ88" s="54">
        <v>2420190360020230</v>
      </c>
      <c r="AR88" s="53" t="s">
        <v>430</v>
      </c>
      <c r="AS88">
        <v>5055</v>
      </c>
      <c r="AT88" t="s">
        <v>251</v>
      </c>
      <c r="AU88" s="63">
        <f t="shared" si="1"/>
        <v>9.9895833333333091</v>
      </c>
      <c r="AV88" s="53" t="s">
        <v>431</v>
      </c>
      <c r="AW88" t="s">
        <v>1506</v>
      </c>
      <c r="AX88" s="53" t="s">
        <v>432</v>
      </c>
    </row>
    <row r="89" spans="4:50" x14ac:dyDescent="0.25">
      <c r="D89" t="s">
        <v>245</v>
      </c>
      <c r="E89" t="s">
        <v>246</v>
      </c>
      <c r="F89" t="s">
        <v>247</v>
      </c>
      <c r="G89" s="54">
        <v>2465210730877170</v>
      </c>
      <c r="H89" s="53" t="s">
        <v>430</v>
      </c>
      <c r="I89" s="53">
        <v>3258299</v>
      </c>
      <c r="J89" t="s">
        <v>251</v>
      </c>
      <c r="K89" s="57">
        <v>27821</v>
      </c>
      <c r="L89" s="53" t="s">
        <v>431</v>
      </c>
      <c r="M89" t="s">
        <v>252</v>
      </c>
      <c r="N89" s="53" t="s">
        <v>431</v>
      </c>
      <c r="O89" t="s">
        <v>371</v>
      </c>
      <c r="P89" s="53" t="s">
        <v>431</v>
      </c>
      <c r="Q89" t="s">
        <v>275</v>
      </c>
      <c r="R89" s="53" t="s">
        <v>431</v>
      </c>
      <c r="S89" t="s">
        <v>410</v>
      </c>
      <c r="T89" t="s">
        <v>389</v>
      </c>
      <c r="U89" s="53" t="s">
        <v>432</v>
      </c>
      <c r="Z89" t="s">
        <v>245</v>
      </c>
      <c r="AA89" t="s">
        <v>1498</v>
      </c>
      <c r="AB89" t="s">
        <v>987</v>
      </c>
      <c r="AC89" s="54">
        <v>2465210730877170</v>
      </c>
      <c r="AD89" s="53" t="s">
        <v>431</v>
      </c>
      <c r="AE89" s="54">
        <v>2510231101734100</v>
      </c>
      <c r="AF89" s="53" t="s">
        <v>430</v>
      </c>
      <c r="AG89">
        <v>5049</v>
      </c>
      <c r="AH89" t="s">
        <v>253</v>
      </c>
      <c r="AJ89" t="s">
        <v>245</v>
      </c>
      <c r="AK89" t="s">
        <v>1499</v>
      </c>
      <c r="AL89" t="s">
        <v>865</v>
      </c>
      <c r="AM89">
        <v>5</v>
      </c>
      <c r="AN89" t="s">
        <v>251</v>
      </c>
      <c r="AO89" s="63">
        <v>1.4375</v>
      </c>
      <c r="AP89" s="53" t="s">
        <v>431</v>
      </c>
      <c r="AQ89" s="54">
        <v>2375169989163290</v>
      </c>
      <c r="AR89" s="53" t="s">
        <v>430</v>
      </c>
      <c r="AS89" s="54">
        <v>5058</v>
      </c>
      <c r="AT89" t="s">
        <v>251</v>
      </c>
      <c r="AU89" s="63">
        <f t="shared" si="1"/>
        <v>10.0625</v>
      </c>
      <c r="AV89" s="53" t="s">
        <v>431</v>
      </c>
      <c r="AW89" t="s">
        <v>1498</v>
      </c>
      <c r="AX89" s="53" t="s">
        <v>432</v>
      </c>
    </row>
    <row r="90" spans="4:50" x14ac:dyDescent="0.25">
      <c r="D90" t="s">
        <v>245</v>
      </c>
      <c r="E90" t="s">
        <v>246</v>
      </c>
      <c r="F90" t="s">
        <v>247</v>
      </c>
      <c r="G90" s="54">
        <v>2420190360020230</v>
      </c>
      <c r="H90" s="53" t="s">
        <v>430</v>
      </c>
      <c r="I90" s="53">
        <v>3258310</v>
      </c>
      <c r="J90" t="s">
        <v>251</v>
      </c>
      <c r="K90" s="57">
        <v>27667</v>
      </c>
      <c r="L90" s="53" t="s">
        <v>431</v>
      </c>
      <c r="M90" t="s">
        <v>264</v>
      </c>
      <c r="N90" s="53" t="s">
        <v>431</v>
      </c>
      <c r="O90" t="s">
        <v>372</v>
      </c>
      <c r="P90" s="53" t="s">
        <v>431</v>
      </c>
      <c r="Q90" t="s">
        <v>266</v>
      </c>
      <c r="R90" s="53" t="s">
        <v>431</v>
      </c>
      <c r="S90" t="s">
        <v>411</v>
      </c>
      <c r="T90" t="s">
        <v>395</v>
      </c>
      <c r="U90" s="53" t="s">
        <v>432</v>
      </c>
      <c r="Z90" t="s">
        <v>245</v>
      </c>
      <c r="AA90" t="s">
        <v>1498</v>
      </c>
      <c r="AB90" t="s">
        <v>987</v>
      </c>
      <c r="AC90" s="54">
        <v>2420190360020230</v>
      </c>
      <c r="AD90" s="53" t="s">
        <v>431</v>
      </c>
      <c r="AE90" s="54">
        <v>2465210730877170</v>
      </c>
      <c r="AF90" s="53" t="s">
        <v>430</v>
      </c>
      <c r="AG90" s="54">
        <v>5052</v>
      </c>
      <c r="AH90" t="s">
        <v>253</v>
      </c>
      <c r="AJ90" t="s">
        <v>245</v>
      </c>
      <c r="AK90" t="s">
        <v>1499</v>
      </c>
      <c r="AL90" t="s">
        <v>865</v>
      </c>
      <c r="AM90">
        <v>6</v>
      </c>
      <c r="AN90" t="s">
        <v>251</v>
      </c>
      <c r="AO90" s="63">
        <v>1.4479166666666601</v>
      </c>
      <c r="AP90" s="53" t="s">
        <v>431</v>
      </c>
      <c r="AQ90" s="54">
        <v>2330149618306360</v>
      </c>
      <c r="AR90" s="53" t="s">
        <v>430</v>
      </c>
      <c r="AS90">
        <v>5061</v>
      </c>
      <c r="AT90" t="s">
        <v>251</v>
      </c>
      <c r="AU90" s="63">
        <f t="shared" si="1"/>
        <v>10.13541666666662</v>
      </c>
      <c r="AV90" s="53" t="s">
        <v>431</v>
      </c>
      <c r="AW90" t="s">
        <v>1500</v>
      </c>
      <c r="AX90" s="53" t="s">
        <v>432</v>
      </c>
    </row>
    <row r="91" spans="4:50" x14ac:dyDescent="0.25">
      <c r="D91" t="s">
        <v>245</v>
      </c>
      <c r="E91" t="s">
        <v>246</v>
      </c>
      <c r="F91" t="s">
        <v>247</v>
      </c>
      <c r="G91" s="54">
        <v>2375169989163290</v>
      </c>
      <c r="H91" s="53" t="s">
        <v>430</v>
      </c>
      <c r="I91" s="53">
        <v>3258321</v>
      </c>
      <c r="J91" t="s">
        <v>251</v>
      </c>
      <c r="K91" s="57">
        <v>27513</v>
      </c>
      <c r="L91" s="53" t="s">
        <v>431</v>
      </c>
      <c r="M91" t="s">
        <v>259</v>
      </c>
      <c r="N91" s="53" t="s">
        <v>431</v>
      </c>
      <c r="O91" t="s">
        <v>373</v>
      </c>
      <c r="P91" s="53" t="s">
        <v>431</v>
      </c>
      <c r="Q91" t="s">
        <v>276</v>
      </c>
      <c r="R91" s="53" t="s">
        <v>431</v>
      </c>
      <c r="S91" t="s">
        <v>412</v>
      </c>
      <c r="T91" t="s">
        <v>390</v>
      </c>
      <c r="U91" s="53" t="s">
        <v>432</v>
      </c>
      <c r="Z91" t="s">
        <v>245</v>
      </c>
      <c r="AA91" t="s">
        <v>1498</v>
      </c>
      <c r="AB91" t="s">
        <v>987</v>
      </c>
      <c r="AC91" s="54">
        <v>2375169989163290</v>
      </c>
      <c r="AD91" s="53" t="s">
        <v>431</v>
      </c>
      <c r="AE91" s="54">
        <v>2420190360020230</v>
      </c>
      <c r="AF91" s="53" t="s">
        <v>430</v>
      </c>
      <c r="AG91">
        <v>5055</v>
      </c>
      <c r="AH91" t="s">
        <v>253</v>
      </c>
      <c r="AJ91" t="s">
        <v>245</v>
      </c>
      <c r="AK91" t="s">
        <v>1499</v>
      </c>
      <c r="AL91" t="s">
        <v>865</v>
      </c>
      <c r="AM91">
        <v>7</v>
      </c>
      <c r="AN91" t="s">
        <v>251</v>
      </c>
      <c r="AO91" s="63">
        <v>1.4583333333333299</v>
      </c>
      <c r="AP91" s="53" t="s">
        <v>431</v>
      </c>
      <c r="AQ91" s="54">
        <v>2285129247449420</v>
      </c>
      <c r="AR91" s="53" t="s">
        <v>430</v>
      </c>
      <c r="AS91" s="54">
        <v>5064</v>
      </c>
      <c r="AT91" t="s">
        <v>251</v>
      </c>
      <c r="AU91" s="63">
        <f t="shared" si="1"/>
        <v>10.208333333333309</v>
      </c>
      <c r="AV91" s="53" t="s">
        <v>431</v>
      </c>
      <c r="AW91" t="s">
        <v>1501</v>
      </c>
      <c r="AX91" s="53" t="s">
        <v>432</v>
      </c>
    </row>
    <row r="92" spans="4:50" x14ac:dyDescent="0.25">
      <c r="D92" t="s">
        <v>245</v>
      </c>
      <c r="E92" t="s">
        <v>246</v>
      </c>
      <c r="F92" t="s">
        <v>247</v>
      </c>
      <c r="G92" s="54">
        <v>2330149618306360</v>
      </c>
      <c r="H92" s="53" t="s">
        <v>430</v>
      </c>
      <c r="I92" s="53">
        <v>3258332</v>
      </c>
      <c r="J92" t="s">
        <v>251</v>
      </c>
      <c r="K92" s="57">
        <v>27359</v>
      </c>
      <c r="L92" s="53" t="s">
        <v>431</v>
      </c>
      <c r="M92" t="s">
        <v>252</v>
      </c>
      <c r="N92" s="53" t="s">
        <v>431</v>
      </c>
      <c r="O92" t="s">
        <v>374</v>
      </c>
      <c r="P92" s="53" t="s">
        <v>431</v>
      </c>
      <c r="Q92" t="s">
        <v>277</v>
      </c>
      <c r="R92" s="53" t="s">
        <v>431</v>
      </c>
      <c r="S92" t="s">
        <v>413</v>
      </c>
      <c r="T92" t="s">
        <v>389</v>
      </c>
      <c r="U92" s="53" t="s">
        <v>432</v>
      </c>
      <c r="Z92" t="s">
        <v>245</v>
      </c>
      <c r="AA92" t="s">
        <v>1498</v>
      </c>
      <c r="AB92" t="s">
        <v>987</v>
      </c>
      <c r="AC92" s="54">
        <v>2330149618306360</v>
      </c>
      <c r="AD92" s="53" t="s">
        <v>431</v>
      </c>
      <c r="AE92" s="54">
        <v>2375169989163290</v>
      </c>
      <c r="AF92" s="53" t="s">
        <v>430</v>
      </c>
      <c r="AG92" s="54">
        <v>5058</v>
      </c>
      <c r="AH92" t="s">
        <v>253</v>
      </c>
      <c r="AJ92" t="s">
        <v>245</v>
      </c>
      <c r="AK92" t="s">
        <v>1499</v>
      </c>
      <c r="AL92" t="s">
        <v>865</v>
      </c>
      <c r="AM92">
        <v>1</v>
      </c>
      <c r="AN92" t="s">
        <v>251</v>
      </c>
      <c r="AO92" s="63">
        <v>1.46875</v>
      </c>
      <c r="AP92" s="53" t="s">
        <v>431</v>
      </c>
      <c r="AQ92" s="54">
        <v>2240108876592490</v>
      </c>
      <c r="AR92" s="53" t="s">
        <v>430</v>
      </c>
      <c r="AS92">
        <v>5067</v>
      </c>
      <c r="AT92" t="s">
        <v>251</v>
      </c>
      <c r="AU92" s="63">
        <f t="shared" si="1"/>
        <v>10.28125</v>
      </c>
      <c r="AV92" s="53" t="s">
        <v>431</v>
      </c>
      <c r="AW92" t="s">
        <v>1502</v>
      </c>
      <c r="AX92" s="53" t="s">
        <v>432</v>
      </c>
    </row>
    <row r="93" spans="4:50" x14ac:dyDescent="0.25">
      <c r="D93" t="s">
        <v>245</v>
      </c>
      <c r="E93" t="s">
        <v>246</v>
      </c>
      <c r="F93" t="s">
        <v>247</v>
      </c>
      <c r="G93" s="54">
        <v>2285129247449420</v>
      </c>
      <c r="H93" s="53" t="s">
        <v>430</v>
      </c>
      <c r="I93" s="53">
        <v>3258343</v>
      </c>
      <c r="J93" t="s">
        <v>251</v>
      </c>
      <c r="K93" s="57">
        <v>27205</v>
      </c>
      <c r="L93" s="53" t="s">
        <v>431</v>
      </c>
      <c r="M93" t="s">
        <v>252</v>
      </c>
      <c r="N93" s="53" t="s">
        <v>431</v>
      </c>
      <c r="O93" t="s">
        <v>375</v>
      </c>
      <c r="P93" s="53" t="s">
        <v>431</v>
      </c>
      <c r="Q93" t="s">
        <v>278</v>
      </c>
      <c r="R93" s="53" t="s">
        <v>431</v>
      </c>
      <c r="S93" t="s">
        <v>414</v>
      </c>
      <c r="T93" t="s">
        <v>389</v>
      </c>
      <c r="U93" s="53" t="s">
        <v>432</v>
      </c>
      <c r="Z93" t="s">
        <v>245</v>
      </c>
      <c r="AA93" t="s">
        <v>1498</v>
      </c>
      <c r="AB93" t="s">
        <v>987</v>
      </c>
      <c r="AC93" s="54">
        <v>2285129247449420</v>
      </c>
      <c r="AD93" s="53" t="s">
        <v>431</v>
      </c>
      <c r="AE93" s="54">
        <v>2330149618306360</v>
      </c>
      <c r="AF93" s="53" t="s">
        <v>430</v>
      </c>
      <c r="AG93">
        <v>5061</v>
      </c>
      <c r="AH93" t="s">
        <v>253</v>
      </c>
      <c r="AJ93" t="s">
        <v>245</v>
      </c>
      <c r="AK93" t="s">
        <v>1499</v>
      </c>
      <c r="AL93" t="s">
        <v>865</v>
      </c>
      <c r="AM93">
        <v>2</v>
      </c>
      <c r="AN93" t="s">
        <v>251</v>
      </c>
      <c r="AO93" s="63">
        <v>1.4791666666666601</v>
      </c>
      <c r="AP93" s="53" t="s">
        <v>431</v>
      </c>
      <c r="AQ93" s="54">
        <v>2195088505735550</v>
      </c>
      <c r="AR93" s="53" t="s">
        <v>430</v>
      </c>
      <c r="AS93" s="54">
        <v>5070</v>
      </c>
      <c r="AT93" t="s">
        <v>251</v>
      </c>
      <c r="AU93" s="63">
        <f t="shared" si="1"/>
        <v>10.35416666666662</v>
      </c>
      <c r="AV93" s="53" t="s">
        <v>431</v>
      </c>
      <c r="AW93" t="s">
        <v>1503</v>
      </c>
      <c r="AX93" s="53" t="s">
        <v>432</v>
      </c>
    </row>
    <row r="94" spans="4:50" x14ac:dyDescent="0.25">
      <c r="D94" t="s">
        <v>245</v>
      </c>
      <c r="E94" t="s">
        <v>246</v>
      </c>
      <c r="F94" t="s">
        <v>247</v>
      </c>
      <c r="G94" s="54">
        <v>2240108876592490</v>
      </c>
      <c r="H94" s="53" t="s">
        <v>430</v>
      </c>
      <c r="I94" s="53">
        <v>3258354</v>
      </c>
      <c r="J94" t="s">
        <v>251</v>
      </c>
      <c r="K94" s="57">
        <v>27051</v>
      </c>
      <c r="L94" s="53" t="s">
        <v>431</v>
      </c>
      <c r="M94" t="s">
        <v>259</v>
      </c>
      <c r="N94" s="53" t="s">
        <v>431</v>
      </c>
      <c r="O94" t="s">
        <v>376</v>
      </c>
      <c r="P94" s="53" t="s">
        <v>431</v>
      </c>
      <c r="Q94" t="s">
        <v>279</v>
      </c>
      <c r="R94" s="53" t="s">
        <v>431</v>
      </c>
      <c r="S94" t="s">
        <v>415</v>
      </c>
      <c r="T94" t="s">
        <v>390</v>
      </c>
      <c r="U94" s="53" t="s">
        <v>432</v>
      </c>
      <c r="Z94" t="s">
        <v>245</v>
      </c>
      <c r="AA94" t="s">
        <v>1498</v>
      </c>
      <c r="AB94" t="s">
        <v>987</v>
      </c>
      <c r="AC94" s="54">
        <v>2240108876592490</v>
      </c>
      <c r="AD94" s="53" t="s">
        <v>431</v>
      </c>
      <c r="AE94" s="54">
        <v>2285129247449420</v>
      </c>
      <c r="AF94" s="53" t="s">
        <v>430</v>
      </c>
      <c r="AG94" s="54">
        <v>5064</v>
      </c>
      <c r="AH94" t="s">
        <v>253</v>
      </c>
      <c r="AJ94" t="s">
        <v>245</v>
      </c>
      <c r="AK94" t="s">
        <v>1499</v>
      </c>
      <c r="AL94" t="s">
        <v>865</v>
      </c>
      <c r="AM94">
        <v>3</v>
      </c>
      <c r="AN94" t="s">
        <v>251</v>
      </c>
      <c r="AO94" s="63">
        <v>1.4895833333333299</v>
      </c>
      <c r="AP94" s="53" t="s">
        <v>431</v>
      </c>
      <c r="AQ94" s="54">
        <v>2150068134878610</v>
      </c>
      <c r="AR94" s="53" t="s">
        <v>430</v>
      </c>
      <c r="AS94">
        <v>5073</v>
      </c>
      <c r="AT94" t="s">
        <v>251</v>
      </c>
      <c r="AU94" s="63">
        <f t="shared" si="1"/>
        <v>10.427083333333309</v>
      </c>
      <c r="AV94" s="53" t="s">
        <v>431</v>
      </c>
      <c r="AW94" t="s">
        <v>1504</v>
      </c>
      <c r="AX94" s="53" t="s">
        <v>432</v>
      </c>
    </row>
    <row r="95" spans="4:50" x14ac:dyDescent="0.25">
      <c r="D95" t="s">
        <v>245</v>
      </c>
      <c r="E95" t="s">
        <v>246</v>
      </c>
      <c r="F95" t="s">
        <v>247</v>
      </c>
      <c r="G95" s="54">
        <v>2195088505735550</v>
      </c>
      <c r="H95" s="53" t="s">
        <v>430</v>
      </c>
      <c r="I95" s="53">
        <v>3258365</v>
      </c>
      <c r="J95" t="s">
        <v>251</v>
      </c>
      <c r="K95" s="57">
        <v>26897</v>
      </c>
      <c r="L95" s="53" t="s">
        <v>431</v>
      </c>
      <c r="M95" t="s">
        <v>259</v>
      </c>
      <c r="N95" s="53" t="s">
        <v>431</v>
      </c>
      <c r="O95" t="s">
        <v>377</v>
      </c>
      <c r="P95" s="53" t="s">
        <v>431</v>
      </c>
      <c r="Q95" t="s">
        <v>280</v>
      </c>
      <c r="R95" s="53" t="s">
        <v>431</v>
      </c>
      <c r="S95" t="s">
        <v>416</v>
      </c>
      <c r="T95" t="s">
        <v>390</v>
      </c>
      <c r="U95" s="53" t="s">
        <v>432</v>
      </c>
      <c r="Z95" t="s">
        <v>245</v>
      </c>
      <c r="AA95" t="s">
        <v>1498</v>
      </c>
      <c r="AB95" t="s">
        <v>987</v>
      </c>
      <c r="AC95" s="54">
        <v>2195088505735550</v>
      </c>
      <c r="AD95" s="53" t="s">
        <v>431</v>
      </c>
      <c r="AE95" s="54">
        <v>2240108876592490</v>
      </c>
      <c r="AF95" s="53" t="s">
        <v>430</v>
      </c>
      <c r="AG95">
        <v>5067</v>
      </c>
      <c r="AH95" t="s">
        <v>253</v>
      </c>
      <c r="AJ95" t="s">
        <v>245</v>
      </c>
      <c r="AK95" t="s">
        <v>1499</v>
      </c>
      <c r="AL95" t="s">
        <v>865</v>
      </c>
      <c r="AM95">
        <v>4</v>
      </c>
      <c r="AN95" t="s">
        <v>251</v>
      </c>
      <c r="AO95" s="63">
        <v>1.5</v>
      </c>
      <c r="AP95" s="53" t="s">
        <v>431</v>
      </c>
      <c r="AQ95" s="54">
        <v>2105047764021680</v>
      </c>
      <c r="AR95" s="53" t="s">
        <v>430</v>
      </c>
      <c r="AS95" s="54">
        <v>5076</v>
      </c>
      <c r="AT95" t="s">
        <v>251</v>
      </c>
      <c r="AU95" s="63">
        <f t="shared" si="1"/>
        <v>10.5</v>
      </c>
      <c r="AV95" s="53" t="s">
        <v>431</v>
      </c>
      <c r="AW95" t="s">
        <v>1505</v>
      </c>
      <c r="AX95" s="53" t="s">
        <v>432</v>
      </c>
    </row>
    <row r="96" spans="4:50" x14ac:dyDescent="0.25">
      <c r="D96" t="s">
        <v>245</v>
      </c>
      <c r="E96" t="s">
        <v>246</v>
      </c>
      <c r="F96" t="s">
        <v>247</v>
      </c>
      <c r="G96" s="54">
        <v>2150068134878610</v>
      </c>
      <c r="H96" s="53" t="s">
        <v>430</v>
      </c>
      <c r="I96" s="53">
        <v>3258376</v>
      </c>
      <c r="J96" t="s">
        <v>251</v>
      </c>
      <c r="K96" s="57">
        <v>26743</v>
      </c>
      <c r="L96" s="53" t="s">
        <v>431</v>
      </c>
      <c r="M96" t="s">
        <v>260</v>
      </c>
      <c r="N96" s="53" t="s">
        <v>431</v>
      </c>
      <c r="O96" t="s">
        <v>378</v>
      </c>
      <c r="P96" s="53" t="s">
        <v>431</v>
      </c>
      <c r="Q96" t="s">
        <v>281</v>
      </c>
      <c r="R96" s="53" t="s">
        <v>431</v>
      </c>
      <c r="S96" t="s">
        <v>417</v>
      </c>
      <c r="T96" t="s">
        <v>391</v>
      </c>
      <c r="U96" s="53" t="s">
        <v>432</v>
      </c>
      <c r="Z96" t="s">
        <v>245</v>
      </c>
      <c r="AA96" t="s">
        <v>1498</v>
      </c>
      <c r="AB96" t="s">
        <v>987</v>
      </c>
      <c r="AC96" s="54">
        <v>2150068134878610</v>
      </c>
      <c r="AD96" s="53" t="s">
        <v>431</v>
      </c>
      <c r="AE96" s="54">
        <v>2195088505735550</v>
      </c>
      <c r="AF96" s="53" t="s">
        <v>430</v>
      </c>
      <c r="AG96" s="54">
        <v>5070</v>
      </c>
      <c r="AH96" t="s">
        <v>253</v>
      </c>
      <c r="AJ96" t="s">
        <v>245</v>
      </c>
      <c r="AK96" t="s">
        <v>1499</v>
      </c>
      <c r="AL96" t="s">
        <v>865</v>
      </c>
      <c r="AM96">
        <v>5</v>
      </c>
      <c r="AN96" t="s">
        <v>251</v>
      </c>
      <c r="AO96" s="63">
        <v>1.5104166666666601</v>
      </c>
      <c r="AP96" s="53" t="s">
        <v>431</v>
      </c>
      <c r="AQ96" s="54">
        <v>2060027393164740</v>
      </c>
      <c r="AR96" s="53" t="s">
        <v>430</v>
      </c>
      <c r="AS96">
        <v>5079</v>
      </c>
      <c r="AT96" t="s">
        <v>251</v>
      </c>
      <c r="AU96" s="63">
        <f t="shared" si="1"/>
        <v>10.57291666666662</v>
      </c>
      <c r="AV96" s="53" t="s">
        <v>431</v>
      </c>
      <c r="AW96" t="s">
        <v>1506</v>
      </c>
      <c r="AX96" s="53" t="s">
        <v>432</v>
      </c>
    </row>
    <row r="97" spans="4:50" x14ac:dyDescent="0.25">
      <c r="D97" t="s">
        <v>245</v>
      </c>
      <c r="E97" t="s">
        <v>246</v>
      </c>
      <c r="F97" t="s">
        <v>247</v>
      </c>
      <c r="G97" s="54">
        <v>2105047764021680</v>
      </c>
      <c r="H97" s="53" t="s">
        <v>430</v>
      </c>
      <c r="I97" s="53">
        <v>3258387</v>
      </c>
      <c r="J97" t="s">
        <v>251</v>
      </c>
      <c r="K97" s="57">
        <v>26589</v>
      </c>
      <c r="L97" s="53" t="s">
        <v>431</v>
      </c>
      <c r="M97" t="s">
        <v>261</v>
      </c>
      <c r="N97" s="53" t="s">
        <v>431</v>
      </c>
      <c r="O97" t="s">
        <v>379</v>
      </c>
      <c r="P97" s="53" t="s">
        <v>431</v>
      </c>
      <c r="Q97" t="s">
        <v>282</v>
      </c>
      <c r="R97" s="53" t="s">
        <v>431</v>
      </c>
      <c r="S97" t="s">
        <v>418</v>
      </c>
      <c r="T97" t="s">
        <v>392</v>
      </c>
      <c r="U97" s="53" t="s">
        <v>432</v>
      </c>
      <c r="Z97" t="s">
        <v>245</v>
      </c>
      <c r="AA97" t="s">
        <v>1498</v>
      </c>
      <c r="AB97" t="s">
        <v>987</v>
      </c>
      <c r="AC97" s="54">
        <v>2105047764021680</v>
      </c>
      <c r="AD97" s="53" t="s">
        <v>431</v>
      </c>
      <c r="AE97" s="54">
        <v>2150068134878610</v>
      </c>
      <c r="AF97" s="53" t="s">
        <v>430</v>
      </c>
      <c r="AG97">
        <v>5073</v>
      </c>
      <c r="AH97" t="s">
        <v>253</v>
      </c>
      <c r="AJ97" t="s">
        <v>245</v>
      </c>
      <c r="AK97" t="s">
        <v>1499</v>
      </c>
      <c r="AL97" t="s">
        <v>865</v>
      </c>
      <c r="AM97">
        <v>6</v>
      </c>
      <c r="AN97" t="s">
        <v>251</v>
      </c>
      <c r="AO97" s="63">
        <v>1.5208333333333299</v>
      </c>
      <c r="AP97" s="53" t="s">
        <v>431</v>
      </c>
      <c r="AQ97" s="54">
        <v>2015007022307810</v>
      </c>
      <c r="AR97" s="53" t="s">
        <v>430</v>
      </c>
      <c r="AS97" s="54">
        <v>5082</v>
      </c>
      <c r="AT97" t="s">
        <v>251</v>
      </c>
      <c r="AU97" s="63">
        <f t="shared" si="1"/>
        <v>10.645833333333309</v>
      </c>
      <c r="AV97" s="53" t="s">
        <v>431</v>
      </c>
      <c r="AW97" t="s">
        <v>1498</v>
      </c>
      <c r="AX97" s="53" t="s">
        <v>432</v>
      </c>
    </row>
    <row r="98" spans="4:50" x14ac:dyDescent="0.25">
      <c r="D98" t="s">
        <v>245</v>
      </c>
      <c r="E98" t="s">
        <v>246</v>
      </c>
      <c r="F98" t="s">
        <v>247</v>
      </c>
      <c r="G98" s="54">
        <v>2060027393164740</v>
      </c>
      <c r="H98" s="53" t="s">
        <v>430</v>
      </c>
      <c r="I98" s="53">
        <v>3258398</v>
      </c>
      <c r="J98" t="s">
        <v>251</v>
      </c>
      <c r="K98" s="57">
        <v>26435</v>
      </c>
      <c r="L98" s="53" t="s">
        <v>431</v>
      </c>
      <c r="M98" t="s">
        <v>262</v>
      </c>
      <c r="N98" s="53" t="s">
        <v>431</v>
      </c>
      <c r="O98" t="s">
        <v>380</v>
      </c>
      <c r="P98" s="53" t="s">
        <v>431</v>
      </c>
      <c r="Q98" t="s">
        <v>283</v>
      </c>
      <c r="R98" s="53" t="s">
        <v>431</v>
      </c>
      <c r="S98" t="s">
        <v>419</v>
      </c>
      <c r="T98" t="s">
        <v>393</v>
      </c>
      <c r="U98" s="53" t="s">
        <v>432</v>
      </c>
      <c r="Z98" t="s">
        <v>245</v>
      </c>
      <c r="AA98" t="s">
        <v>1498</v>
      </c>
      <c r="AB98" t="s">
        <v>987</v>
      </c>
      <c r="AC98" s="54">
        <v>2060027393164740</v>
      </c>
      <c r="AD98" s="53" t="s">
        <v>431</v>
      </c>
      <c r="AE98" s="54">
        <v>2105047764021680</v>
      </c>
      <c r="AF98" s="53" t="s">
        <v>430</v>
      </c>
      <c r="AG98" s="54">
        <v>5076</v>
      </c>
      <c r="AH98" t="s">
        <v>253</v>
      </c>
      <c r="AJ98" t="s">
        <v>245</v>
      </c>
      <c r="AK98" t="s">
        <v>1499</v>
      </c>
      <c r="AL98" t="s">
        <v>865</v>
      </c>
      <c r="AM98">
        <v>7</v>
      </c>
      <c r="AN98" t="s">
        <v>251</v>
      </c>
      <c r="AO98" s="63">
        <v>1.53124999999999</v>
      </c>
      <c r="AP98" s="53" t="s">
        <v>431</v>
      </c>
      <c r="AQ98" s="54">
        <v>1969986651450870</v>
      </c>
      <c r="AR98" s="53" t="s">
        <v>430</v>
      </c>
      <c r="AS98">
        <v>5085</v>
      </c>
      <c r="AT98" t="s">
        <v>251</v>
      </c>
      <c r="AU98" s="63">
        <f t="shared" si="1"/>
        <v>10.718749999999931</v>
      </c>
      <c r="AV98" s="53" t="s">
        <v>431</v>
      </c>
      <c r="AW98" t="s">
        <v>1507</v>
      </c>
      <c r="AX98" s="53" t="s">
        <v>432</v>
      </c>
    </row>
    <row r="99" spans="4:50" x14ac:dyDescent="0.25">
      <c r="D99" t="s">
        <v>245</v>
      </c>
      <c r="E99" t="s">
        <v>246</v>
      </c>
      <c r="F99" t="s">
        <v>247</v>
      </c>
      <c r="G99" s="54">
        <v>2015007022307810</v>
      </c>
      <c r="H99" s="53" t="s">
        <v>430</v>
      </c>
      <c r="I99" s="53">
        <v>3258409</v>
      </c>
      <c r="J99" t="s">
        <v>251</v>
      </c>
      <c r="K99" s="57">
        <v>26281</v>
      </c>
      <c r="L99" s="53" t="s">
        <v>431</v>
      </c>
      <c r="M99" t="s">
        <v>263</v>
      </c>
      <c r="N99" s="53" t="s">
        <v>431</v>
      </c>
      <c r="O99" t="s">
        <v>381</v>
      </c>
      <c r="P99" s="53" t="s">
        <v>431</v>
      </c>
      <c r="Q99" t="s">
        <v>284</v>
      </c>
      <c r="R99" s="53" t="s">
        <v>431</v>
      </c>
      <c r="S99" t="s">
        <v>420</v>
      </c>
      <c r="T99" t="s">
        <v>394</v>
      </c>
      <c r="U99" s="53" t="s">
        <v>432</v>
      </c>
      <c r="Z99" t="s">
        <v>245</v>
      </c>
      <c r="AA99" t="s">
        <v>1498</v>
      </c>
      <c r="AB99" t="s">
        <v>987</v>
      </c>
      <c r="AC99" s="54">
        <v>2015007022307810</v>
      </c>
      <c r="AD99" s="53" t="s">
        <v>431</v>
      </c>
      <c r="AE99" s="54">
        <v>2060027393164740</v>
      </c>
      <c r="AF99" s="53" t="s">
        <v>430</v>
      </c>
      <c r="AG99">
        <v>5079</v>
      </c>
      <c r="AH99" t="s">
        <v>253</v>
      </c>
      <c r="AJ99" t="s">
        <v>245</v>
      </c>
      <c r="AK99" t="s">
        <v>1499</v>
      </c>
      <c r="AL99" t="s">
        <v>865</v>
      </c>
      <c r="AM99">
        <v>1</v>
      </c>
      <c r="AN99" t="s">
        <v>251</v>
      </c>
      <c r="AO99" s="63">
        <v>1.5416666666666601</v>
      </c>
      <c r="AP99" s="53" t="s">
        <v>431</v>
      </c>
      <c r="AQ99" s="54">
        <v>1924966280593930</v>
      </c>
      <c r="AR99" s="53" t="s">
        <v>430</v>
      </c>
      <c r="AS99" s="54">
        <v>5088</v>
      </c>
      <c r="AT99" t="s">
        <v>251</v>
      </c>
      <c r="AU99" s="63">
        <f t="shared" si="1"/>
        <v>10.79166666666662</v>
      </c>
      <c r="AV99" s="53" t="s">
        <v>431</v>
      </c>
      <c r="AW99" t="s">
        <v>1500</v>
      </c>
      <c r="AX99" s="53" t="s">
        <v>432</v>
      </c>
    </row>
    <row r="100" spans="4:50" x14ac:dyDescent="0.25">
      <c r="D100" t="s">
        <v>245</v>
      </c>
      <c r="E100" t="s">
        <v>246</v>
      </c>
      <c r="F100" t="s">
        <v>247</v>
      </c>
      <c r="G100" s="54">
        <v>1969986651450870</v>
      </c>
      <c r="H100" s="53" t="s">
        <v>430</v>
      </c>
      <c r="I100" s="53">
        <v>3258420</v>
      </c>
      <c r="J100" t="s">
        <v>251</v>
      </c>
      <c r="K100" s="57">
        <v>26127</v>
      </c>
      <c r="L100" s="53" t="s">
        <v>431</v>
      </c>
      <c r="M100" t="s">
        <v>252</v>
      </c>
      <c r="N100" s="53" t="s">
        <v>431</v>
      </c>
      <c r="O100" t="s">
        <v>382</v>
      </c>
      <c r="P100" s="53" t="s">
        <v>431</v>
      </c>
      <c r="Q100" t="s">
        <v>285</v>
      </c>
      <c r="R100" s="53" t="s">
        <v>431</v>
      </c>
      <c r="S100" t="s">
        <v>421</v>
      </c>
      <c r="T100" t="s">
        <v>389</v>
      </c>
      <c r="U100" s="53" t="s">
        <v>432</v>
      </c>
      <c r="Z100" t="s">
        <v>245</v>
      </c>
      <c r="AA100" t="s">
        <v>1498</v>
      </c>
      <c r="AB100" t="s">
        <v>987</v>
      </c>
      <c r="AC100" s="54">
        <v>1969986651450870</v>
      </c>
      <c r="AD100" s="53" t="s">
        <v>431</v>
      </c>
      <c r="AE100" s="54">
        <v>2015007022307810</v>
      </c>
      <c r="AF100" s="53" t="s">
        <v>430</v>
      </c>
      <c r="AG100" s="54">
        <v>5082</v>
      </c>
      <c r="AH100" t="s">
        <v>253</v>
      </c>
      <c r="AJ100" t="s">
        <v>245</v>
      </c>
      <c r="AK100" t="s">
        <v>1499</v>
      </c>
      <c r="AL100" t="s">
        <v>865</v>
      </c>
      <c r="AM100">
        <v>2</v>
      </c>
      <c r="AN100" t="s">
        <v>251</v>
      </c>
      <c r="AO100" s="63">
        <v>1.5520833333333299</v>
      </c>
      <c r="AP100" s="53" t="s">
        <v>431</v>
      </c>
      <c r="AQ100" s="54">
        <v>1879945909737000</v>
      </c>
      <c r="AR100" s="53" t="s">
        <v>430</v>
      </c>
      <c r="AS100">
        <v>5091</v>
      </c>
      <c r="AT100" t="s">
        <v>251</v>
      </c>
      <c r="AU100" s="63">
        <f t="shared" si="1"/>
        <v>10.864583333333309</v>
      </c>
      <c r="AV100" s="53" t="s">
        <v>431</v>
      </c>
      <c r="AW100" t="s">
        <v>1501</v>
      </c>
      <c r="AX100" s="53" t="s">
        <v>432</v>
      </c>
    </row>
    <row r="101" spans="4:50" x14ac:dyDescent="0.25">
      <c r="D101" t="s">
        <v>245</v>
      </c>
      <c r="E101" t="s">
        <v>246</v>
      </c>
      <c r="F101" t="s">
        <v>247</v>
      </c>
      <c r="G101" s="54">
        <v>1924966280593930</v>
      </c>
      <c r="H101" s="53" t="s">
        <v>430</v>
      </c>
      <c r="I101" s="53">
        <v>3258431</v>
      </c>
      <c r="J101" t="s">
        <v>251</v>
      </c>
      <c r="K101" s="57">
        <v>25973</v>
      </c>
      <c r="L101" s="53" t="s">
        <v>431</v>
      </c>
      <c r="M101" t="s">
        <v>264</v>
      </c>
      <c r="N101" s="53" t="s">
        <v>431</v>
      </c>
      <c r="O101" t="s">
        <v>383</v>
      </c>
      <c r="P101" s="53" t="s">
        <v>431</v>
      </c>
      <c r="Q101" t="s">
        <v>286</v>
      </c>
      <c r="R101" s="53" t="s">
        <v>431</v>
      </c>
      <c r="S101" t="s">
        <v>422</v>
      </c>
      <c r="T101" t="s">
        <v>395</v>
      </c>
      <c r="U101" s="53" t="s">
        <v>432</v>
      </c>
      <c r="Z101" t="s">
        <v>245</v>
      </c>
      <c r="AA101" t="s">
        <v>1498</v>
      </c>
      <c r="AB101" t="s">
        <v>987</v>
      </c>
      <c r="AC101" s="54">
        <v>1924966280593930</v>
      </c>
      <c r="AD101" s="53" t="s">
        <v>431</v>
      </c>
      <c r="AE101" s="54">
        <v>1969986651450870</v>
      </c>
      <c r="AF101" s="53" t="s">
        <v>430</v>
      </c>
      <c r="AG101">
        <v>5085</v>
      </c>
      <c r="AH101" t="s">
        <v>253</v>
      </c>
      <c r="AJ101" t="s">
        <v>245</v>
      </c>
      <c r="AK101" t="s">
        <v>1499</v>
      </c>
      <c r="AL101" t="s">
        <v>865</v>
      </c>
      <c r="AM101">
        <v>3</v>
      </c>
      <c r="AN101" t="s">
        <v>251</v>
      </c>
      <c r="AO101" s="63">
        <v>1.56249999999999</v>
      </c>
      <c r="AP101" s="53" t="s">
        <v>431</v>
      </c>
      <c r="AQ101" s="54">
        <v>1834925538880060</v>
      </c>
      <c r="AR101" s="53" t="s">
        <v>430</v>
      </c>
      <c r="AS101" s="54">
        <v>5094</v>
      </c>
      <c r="AT101" t="s">
        <v>251</v>
      </c>
      <c r="AU101" s="63">
        <f t="shared" si="1"/>
        <v>10.937499999999931</v>
      </c>
      <c r="AV101" s="53" t="s">
        <v>431</v>
      </c>
      <c r="AW101" t="s">
        <v>1502</v>
      </c>
      <c r="AX101" s="53" t="s">
        <v>432</v>
      </c>
    </row>
    <row r="102" spans="4:50" x14ac:dyDescent="0.25">
      <c r="D102" t="s">
        <v>245</v>
      </c>
      <c r="E102" t="s">
        <v>246</v>
      </c>
      <c r="F102" t="s">
        <v>247</v>
      </c>
      <c r="G102" s="54">
        <v>1879945909737000</v>
      </c>
      <c r="H102" s="53" t="s">
        <v>430</v>
      </c>
      <c r="I102" s="53">
        <v>3258442</v>
      </c>
      <c r="J102" t="s">
        <v>251</v>
      </c>
      <c r="K102" s="57">
        <v>25819</v>
      </c>
      <c r="L102" s="53" t="s">
        <v>431</v>
      </c>
      <c r="M102" t="s">
        <v>259</v>
      </c>
      <c r="N102" s="53" t="s">
        <v>431</v>
      </c>
      <c r="O102" t="s">
        <v>384</v>
      </c>
      <c r="P102" s="53" t="s">
        <v>431</v>
      </c>
      <c r="Q102" t="s">
        <v>287</v>
      </c>
      <c r="R102" s="53" t="s">
        <v>431</v>
      </c>
      <c r="S102" t="s">
        <v>423</v>
      </c>
      <c r="T102" t="s">
        <v>390</v>
      </c>
      <c r="U102" s="53" t="s">
        <v>432</v>
      </c>
      <c r="Z102" t="s">
        <v>245</v>
      </c>
      <c r="AA102" t="s">
        <v>1498</v>
      </c>
      <c r="AB102" t="s">
        <v>987</v>
      </c>
      <c r="AC102" s="54">
        <v>1879945909737000</v>
      </c>
      <c r="AD102" s="53" t="s">
        <v>431</v>
      </c>
      <c r="AE102" s="54">
        <v>1924966280593930</v>
      </c>
      <c r="AF102" s="53" t="s">
        <v>430</v>
      </c>
      <c r="AG102" s="54">
        <v>5088</v>
      </c>
      <c r="AH102" t="s">
        <v>253</v>
      </c>
      <c r="AJ102" t="s">
        <v>245</v>
      </c>
      <c r="AK102" t="s">
        <v>1499</v>
      </c>
      <c r="AL102" t="s">
        <v>865</v>
      </c>
      <c r="AM102">
        <v>4</v>
      </c>
      <c r="AN102" t="s">
        <v>251</v>
      </c>
      <c r="AO102" s="63">
        <v>1.5729166666666601</v>
      </c>
      <c r="AP102" s="53" t="s">
        <v>431</v>
      </c>
      <c r="AQ102" s="54">
        <v>1789905168023130</v>
      </c>
      <c r="AR102" s="53" t="s">
        <v>430</v>
      </c>
      <c r="AS102">
        <v>5097</v>
      </c>
      <c r="AT102" t="s">
        <v>251</v>
      </c>
      <c r="AU102" s="63">
        <f t="shared" si="1"/>
        <v>11.01041666666662</v>
      </c>
      <c r="AV102" s="53" t="s">
        <v>431</v>
      </c>
      <c r="AW102" t="s">
        <v>1503</v>
      </c>
      <c r="AX102" s="53" t="s">
        <v>432</v>
      </c>
    </row>
    <row r="103" spans="4:50" x14ac:dyDescent="0.25">
      <c r="D103" t="s">
        <v>245</v>
      </c>
      <c r="E103" t="s">
        <v>246</v>
      </c>
      <c r="F103" t="s">
        <v>247</v>
      </c>
      <c r="G103" s="54">
        <v>1834925538880060</v>
      </c>
      <c r="H103" s="53" t="s">
        <v>430</v>
      </c>
      <c r="I103" s="53">
        <v>3258453</v>
      </c>
      <c r="J103" t="s">
        <v>251</v>
      </c>
      <c r="K103" s="57">
        <v>25665</v>
      </c>
      <c r="L103" s="53" t="s">
        <v>431</v>
      </c>
      <c r="M103" t="s">
        <v>252</v>
      </c>
      <c r="N103" s="53" t="s">
        <v>431</v>
      </c>
      <c r="O103" t="s">
        <v>385</v>
      </c>
      <c r="P103" s="53" t="s">
        <v>431</v>
      </c>
      <c r="Q103" t="s">
        <v>288</v>
      </c>
      <c r="R103" s="53" t="s">
        <v>431</v>
      </c>
      <c r="S103" t="s">
        <v>424</v>
      </c>
      <c r="T103" t="s">
        <v>389</v>
      </c>
      <c r="U103" s="53" t="s">
        <v>432</v>
      </c>
      <c r="Z103" t="s">
        <v>245</v>
      </c>
      <c r="AA103" t="s">
        <v>1498</v>
      </c>
      <c r="AB103" t="s">
        <v>987</v>
      </c>
      <c r="AC103" s="54">
        <v>1834925538880060</v>
      </c>
      <c r="AD103" s="53" t="s">
        <v>431</v>
      </c>
      <c r="AE103" s="54">
        <v>1879945909737000</v>
      </c>
      <c r="AF103" s="53" t="s">
        <v>430</v>
      </c>
      <c r="AG103">
        <v>5091</v>
      </c>
      <c r="AH103" t="s">
        <v>253</v>
      </c>
      <c r="AJ103" t="s">
        <v>245</v>
      </c>
      <c r="AK103" t="s">
        <v>1499</v>
      </c>
      <c r="AL103" t="s">
        <v>865</v>
      </c>
      <c r="AM103">
        <v>5</v>
      </c>
      <c r="AN103" t="s">
        <v>251</v>
      </c>
      <c r="AO103" s="63">
        <v>1.5833333333333299</v>
      </c>
      <c r="AP103" s="53" t="s">
        <v>431</v>
      </c>
      <c r="AQ103" s="54">
        <v>1744884797166190</v>
      </c>
      <c r="AR103" s="53" t="s">
        <v>430</v>
      </c>
      <c r="AS103" s="54">
        <v>5100</v>
      </c>
      <c r="AT103" t="s">
        <v>251</v>
      </c>
      <c r="AU103" s="63">
        <f t="shared" si="1"/>
        <v>11.083333333333309</v>
      </c>
      <c r="AV103" s="53" t="s">
        <v>431</v>
      </c>
      <c r="AW103" t="s">
        <v>1504</v>
      </c>
      <c r="AX103" s="53" t="s">
        <v>432</v>
      </c>
    </row>
    <row r="104" spans="4:50" x14ac:dyDescent="0.25">
      <c r="D104" t="s">
        <v>245</v>
      </c>
      <c r="E104" t="s">
        <v>246</v>
      </c>
      <c r="F104" t="s">
        <v>247</v>
      </c>
      <c r="G104" s="54">
        <v>1789905168023130</v>
      </c>
      <c r="H104" s="53" t="s">
        <v>430</v>
      </c>
      <c r="I104" s="53">
        <v>3258464</v>
      </c>
      <c r="J104" t="s">
        <v>251</v>
      </c>
      <c r="K104" s="57">
        <v>25511</v>
      </c>
      <c r="L104" s="53" t="s">
        <v>431</v>
      </c>
      <c r="M104" t="s">
        <v>252</v>
      </c>
      <c r="N104" s="53" t="s">
        <v>431</v>
      </c>
      <c r="O104" t="s">
        <v>386</v>
      </c>
      <c r="P104" s="53" t="s">
        <v>431</v>
      </c>
      <c r="Q104" t="s">
        <v>265</v>
      </c>
      <c r="R104" s="53" t="s">
        <v>431</v>
      </c>
      <c r="S104" t="s">
        <v>425</v>
      </c>
      <c r="T104" t="s">
        <v>389</v>
      </c>
      <c r="U104" s="53" t="s">
        <v>432</v>
      </c>
      <c r="Z104" t="s">
        <v>245</v>
      </c>
      <c r="AA104" t="s">
        <v>1498</v>
      </c>
      <c r="AB104" t="s">
        <v>987</v>
      </c>
      <c r="AC104" s="54">
        <v>1789905168023130</v>
      </c>
      <c r="AD104" s="53" t="s">
        <v>431</v>
      </c>
      <c r="AE104" s="54">
        <v>1834925538880060</v>
      </c>
      <c r="AF104" s="53" t="s">
        <v>430</v>
      </c>
      <c r="AG104" s="54">
        <v>5094</v>
      </c>
      <c r="AH104" t="s">
        <v>253</v>
      </c>
      <c r="AJ104" t="s">
        <v>245</v>
      </c>
      <c r="AK104" t="s">
        <v>1499</v>
      </c>
      <c r="AL104" t="s">
        <v>865</v>
      </c>
      <c r="AM104">
        <v>6</v>
      </c>
      <c r="AN104" t="s">
        <v>251</v>
      </c>
      <c r="AO104" s="63">
        <v>1.59374999999999</v>
      </c>
      <c r="AP104" s="53" t="s">
        <v>431</v>
      </c>
      <c r="AQ104" s="54">
        <v>1699864426309250</v>
      </c>
      <c r="AR104" s="53" t="s">
        <v>430</v>
      </c>
      <c r="AS104">
        <v>5103</v>
      </c>
      <c r="AT104" t="s">
        <v>251</v>
      </c>
      <c r="AU104" s="63">
        <f t="shared" si="1"/>
        <v>11.156249999999931</v>
      </c>
      <c r="AV104" s="53" t="s">
        <v>431</v>
      </c>
      <c r="AW104" t="s">
        <v>1505</v>
      </c>
      <c r="AX104" s="53" t="s">
        <v>432</v>
      </c>
    </row>
    <row r="105" spans="4:50" x14ac:dyDescent="0.25">
      <c r="D105" t="s">
        <v>245</v>
      </c>
      <c r="E105" t="s">
        <v>246</v>
      </c>
      <c r="F105" t="s">
        <v>247</v>
      </c>
      <c r="G105" s="54">
        <v>1744884797166190</v>
      </c>
      <c r="H105" s="53" t="s">
        <v>430</v>
      </c>
      <c r="I105" s="53">
        <v>3258475</v>
      </c>
      <c r="J105" t="s">
        <v>251</v>
      </c>
      <c r="K105" s="57">
        <v>25357</v>
      </c>
      <c r="L105" s="53" t="s">
        <v>431</v>
      </c>
      <c r="M105" t="s">
        <v>259</v>
      </c>
      <c r="N105" s="53" t="s">
        <v>431</v>
      </c>
      <c r="O105" t="s">
        <v>387</v>
      </c>
      <c r="P105" s="53" t="s">
        <v>431</v>
      </c>
      <c r="Q105" t="s">
        <v>266</v>
      </c>
      <c r="R105" s="53" t="s">
        <v>431</v>
      </c>
      <c r="S105" t="s">
        <v>426</v>
      </c>
      <c r="T105" t="s">
        <v>390</v>
      </c>
      <c r="U105" s="53" t="s">
        <v>432</v>
      </c>
      <c r="Z105" t="s">
        <v>245</v>
      </c>
      <c r="AA105" t="s">
        <v>1498</v>
      </c>
      <c r="AB105" t="s">
        <v>987</v>
      </c>
      <c r="AC105" s="54">
        <v>1744884797166190</v>
      </c>
      <c r="AD105" s="53" t="s">
        <v>431</v>
      </c>
      <c r="AE105" s="54">
        <v>1789905168023130</v>
      </c>
      <c r="AF105" s="53" t="s">
        <v>430</v>
      </c>
      <c r="AG105">
        <v>5097</v>
      </c>
      <c r="AH105" t="s">
        <v>253</v>
      </c>
      <c r="AJ105" t="s">
        <v>245</v>
      </c>
      <c r="AK105" t="s">
        <v>1499</v>
      </c>
      <c r="AL105" t="s">
        <v>865</v>
      </c>
      <c r="AM105">
        <v>7</v>
      </c>
      <c r="AN105" t="s">
        <v>251</v>
      </c>
      <c r="AO105" s="63">
        <v>1.6041666666666601</v>
      </c>
      <c r="AP105" s="53" t="s">
        <v>431</v>
      </c>
      <c r="AQ105" s="54">
        <v>1654844055452320</v>
      </c>
      <c r="AR105" s="53" t="s">
        <v>430</v>
      </c>
      <c r="AS105" s="54">
        <v>5106</v>
      </c>
      <c r="AT105" t="s">
        <v>251</v>
      </c>
      <c r="AU105" s="63">
        <f t="shared" si="1"/>
        <v>11.22916666666662</v>
      </c>
      <c r="AV105" s="53" t="s">
        <v>431</v>
      </c>
      <c r="AW105" t="s">
        <v>1506</v>
      </c>
      <c r="AX105" s="53" t="s">
        <v>432</v>
      </c>
    </row>
    <row r="106" spans="4:50" x14ac:dyDescent="0.25">
      <c r="D106" t="s">
        <v>245</v>
      </c>
      <c r="E106" t="s">
        <v>246</v>
      </c>
      <c r="F106" t="s">
        <v>247</v>
      </c>
      <c r="G106" s="54">
        <v>1699864426309250</v>
      </c>
      <c r="H106" s="53" t="s">
        <v>430</v>
      </c>
      <c r="I106" s="53">
        <v>3258486</v>
      </c>
      <c r="J106" t="s">
        <v>251</v>
      </c>
      <c r="K106" s="57">
        <v>25203</v>
      </c>
      <c r="L106" s="53" t="s">
        <v>431</v>
      </c>
      <c r="M106" t="s">
        <v>259</v>
      </c>
      <c r="N106" s="53" t="s">
        <v>431</v>
      </c>
      <c r="O106" t="s">
        <v>289</v>
      </c>
      <c r="P106" s="53" t="s">
        <v>431</v>
      </c>
      <c r="Q106" t="s">
        <v>267</v>
      </c>
      <c r="R106" s="53" t="s">
        <v>431</v>
      </c>
      <c r="S106" t="s">
        <v>427</v>
      </c>
      <c r="T106" t="s">
        <v>390</v>
      </c>
      <c r="U106" s="53" t="s">
        <v>432</v>
      </c>
      <c r="Z106" t="s">
        <v>245</v>
      </c>
      <c r="AA106" t="s">
        <v>1498</v>
      </c>
      <c r="AB106" t="s">
        <v>987</v>
      </c>
      <c r="AC106" s="54">
        <v>1699864426309250</v>
      </c>
      <c r="AD106" s="53" t="s">
        <v>431</v>
      </c>
      <c r="AE106" s="54">
        <v>1744884797166190</v>
      </c>
      <c r="AF106" s="53" t="s">
        <v>430</v>
      </c>
      <c r="AG106" s="54">
        <v>5100</v>
      </c>
      <c r="AH106" t="s">
        <v>253</v>
      </c>
      <c r="AJ106" t="s">
        <v>245</v>
      </c>
      <c r="AK106" t="s">
        <v>1499</v>
      </c>
      <c r="AL106" t="s">
        <v>865</v>
      </c>
      <c r="AM106">
        <v>1</v>
      </c>
      <c r="AN106" t="s">
        <v>251</v>
      </c>
      <c r="AO106" s="63">
        <v>1.6145833333333299</v>
      </c>
      <c r="AP106" s="53" t="s">
        <v>431</v>
      </c>
      <c r="AQ106" s="54">
        <v>1609823684595380</v>
      </c>
      <c r="AR106" s="53" t="s">
        <v>430</v>
      </c>
      <c r="AS106">
        <v>5109</v>
      </c>
      <c r="AT106" t="s">
        <v>251</v>
      </c>
      <c r="AU106" s="63">
        <f t="shared" si="1"/>
        <v>11.302083333333309</v>
      </c>
      <c r="AV106" s="53" t="s">
        <v>431</v>
      </c>
      <c r="AW106" t="s">
        <v>1498</v>
      </c>
      <c r="AX106" s="53" t="s">
        <v>432</v>
      </c>
    </row>
    <row r="107" spans="4:50" x14ac:dyDescent="0.25">
      <c r="D107" t="s">
        <v>245</v>
      </c>
      <c r="E107" t="s">
        <v>246</v>
      </c>
      <c r="F107" t="s">
        <v>247</v>
      </c>
      <c r="G107" s="54">
        <v>1654844055452320</v>
      </c>
      <c r="H107" s="53" t="s">
        <v>430</v>
      </c>
      <c r="I107" s="53">
        <v>3258497</v>
      </c>
      <c r="J107" t="s">
        <v>251</v>
      </c>
      <c r="K107" s="57">
        <v>25049</v>
      </c>
      <c r="L107" s="53" t="s">
        <v>431</v>
      </c>
      <c r="M107" t="s">
        <v>260</v>
      </c>
      <c r="N107" s="53" t="s">
        <v>431</v>
      </c>
      <c r="O107" t="s">
        <v>290</v>
      </c>
      <c r="P107" s="53" t="s">
        <v>431</v>
      </c>
      <c r="Q107" t="s">
        <v>268</v>
      </c>
      <c r="R107" s="53" t="s">
        <v>431</v>
      </c>
      <c r="S107" t="s">
        <v>428</v>
      </c>
      <c r="T107" t="s">
        <v>391</v>
      </c>
      <c r="U107" s="53" t="s">
        <v>432</v>
      </c>
      <c r="Z107" t="s">
        <v>245</v>
      </c>
      <c r="AA107" t="s">
        <v>1498</v>
      </c>
      <c r="AB107" t="s">
        <v>987</v>
      </c>
      <c r="AC107" s="54">
        <v>1654844055452320</v>
      </c>
      <c r="AD107" s="53" t="s">
        <v>431</v>
      </c>
      <c r="AE107" s="54">
        <v>1699864426309250</v>
      </c>
      <c r="AF107" s="53" t="s">
        <v>430</v>
      </c>
      <c r="AG107">
        <v>5103</v>
      </c>
      <c r="AH107" t="s">
        <v>253</v>
      </c>
      <c r="AJ107" t="s">
        <v>245</v>
      </c>
      <c r="AK107" t="s">
        <v>1499</v>
      </c>
      <c r="AL107" t="s">
        <v>865</v>
      </c>
      <c r="AM107">
        <v>2</v>
      </c>
      <c r="AN107" t="s">
        <v>251</v>
      </c>
      <c r="AO107" s="63">
        <v>1.62499999999999</v>
      </c>
      <c r="AP107" s="53" t="s">
        <v>431</v>
      </c>
      <c r="AQ107" s="54">
        <v>1847499664772670</v>
      </c>
      <c r="AR107" s="53" t="s">
        <v>430</v>
      </c>
      <c r="AS107" s="54">
        <v>5112</v>
      </c>
      <c r="AT107" t="s">
        <v>251</v>
      </c>
      <c r="AU107" s="63">
        <f t="shared" si="1"/>
        <v>11.374999999999931</v>
      </c>
      <c r="AV107" s="53" t="s">
        <v>431</v>
      </c>
      <c r="AW107" t="s">
        <v>1500</v>
      </c>
      <c r="AX107" s="53" t="s">
        <v>432</v>
      </c>
    </row>
    <row r="108" spans="4:50" x14ac:dyDescent="0.25">
      <c r="D108" t="s">
        <v>245</v>
      </c>
      <c r="E108" t="s">
        <v>246</v>
      </c>
      <c r="F108" t="s">
        <v>247</v>
      </c>
      <c r="G108" s="54">
        <v>1609823684595380</v>
      </c>
      <c r="H108" s="53" t="s">
        <v>430</v>
      </c>
      <c r="I108" s="53">
        <v>3258508</v>
      </c>
      <c r="J108" t="s">
        <v>251</v>
      </c>
      <c r="K108" s="57">
        <v>24895</v>
      </c>
      <c r="L108" s="53" t="s">
        <v>431</v>
      </c>
      <c r="M108" t="s">
        <v>261</v>
      </c>
      <c r="N108" s="53" t="s">
        <v>431</v>
      </c>
      <c r="O108" t="s">
        <v>255</v>
      </c>
      <c r="P108" s="53" t="s">
        <v>431</v>
      </c>
      <c r="Q108" t="s">
        <v>269</v>
      </c>
      <c r="R108" s="53" t="s">
        <v>431</v>
      </c>
      <c r="S108" t="s">
        <v>429</v>
      </c>
      <c r="T108" t="s">
        <v>392</v>
      </c>
      <c r="U108" s="53" t="s">
        <v>432</v>
      </c>
      <c r="Z108" t="s">
        <v>245</v>
      </c>
      <c r="AA108" t="s">
        <v>1498</v>
      </c>
      <c r="AB108" t="s">
        <v>987</v>
      </c>
      <c r="AC108" s="54">
        <v>1609823684595380</v>
      </c>
      <c r="AD108" s="53" t="s">
        <v>431</v>
      </c>
      <c r="AE108" s="54">
        <v>1654844055452320</v>
      </c>
      <c r="AF108" s="53" t="s">
        <v>430</v>
      </c>
      <c r="AG108" s="54">
        <v>5106</v>
      </c>
      <c r="AH108" t="s">
        <v>253</v>
      </c>
      <c r="AJ108" t="s">
        <v>245</v>
      </c>
      <c r="AK108" t="s">
        <v>1499</v>
      </c>
      <c r="AL108" t="s">
        <v>865</v>
      </c>
      <c r="AM108">
        <v>3</v>
      </c>
      <c r="AN108" t="s">
        <v>251</v>
      </c>
      <c r="AO108" s="63">
        <v>1.6354166666666601</v>
      </c>
      <c r="AP108" s="53" t="s">
        <v>431</v>
      </c>
      <c r="AQ108" s="54">
        <v>1810913754730500</v>
      </c>
      <c r="AR108" s="53" t="s">
        <v>430</v>
      </c>
      <c r="AS108">
        <v>5115</v>
      </c>
      <c r="AT108" t="s">
        <v>251</v>
      </c>
      <c r="AU108" s="63">
        <f t="shared" si="1"/>
        <v>11.44791666666662</v>
      </c>
      <c r="AV108" s="53" t="s">
        <v>431</v>
      </c>
      <c r="AW108" t="s">
        <v>1501</v>
      </c>
      <c r="AX108" s="53" t="s">
        <v>432</v>
      </c>
    </row>
    <row r="109" spans="4:50" x14ac:dyDescent="0.25">
      <c r="D109" t="s">
        <v>245</v>
      </c>
      <c r="E109" t="s">
        <v>246</v>
      </c>
      <c r="F109" t="s">
        <v>247</v>
      </c>
      <c r="G109" s="54">
        <v>1847499664772670</v>
      </c>
      <c r="H109" s="53" t="s">
        <v>430</v>
      </c>
      <c r="I109" s="53">
        <v>3258519</v>
      </c>
      <c r="J109" t="s">
        <v>251</v>
      </c>
      <c r="K109" s="57">
        <v>24741</v>
      </c>
      <c r="L109" s="53" t="s">
        <v>431</v>
      </c>
      <c r="M109" t="s">
        <v>262</v>
      </c>
      <c r="N109" s="53" t="s">
        <v>431</v>
      </c>
      <c r="O109" t="s">
        <v>291</v>
      </c>
      <c r="P109" s="53" t="s">
        <v>431</v>
      </c>
      <c r="Q109" t="s">
        <v>270</v>
      </c>
      <c r="R109" s="53" t="s">
        <v>431</v>
      </c>
      <c r="S109" t="s">
        <v>388</v>
      </c>
      <c r="T109" t="s">
        <v>393</v>
      </c>
      <c r="U109" s="53" t="s">
        <v>432</v>
      </c>
      <c r="Z109" t="s">
        <v>245</v>
      </c>
      <c r="AA109" t="s">
        <v>1498</v>
      </c>
      <c r="AB109" t="s">
        <v>987</v>
      </c>
      <c r="AC109" s="54">
        <v>1847499664772670</v>
      </c>
      <c r="AD109" s="53" t="s">
        <v>431</v>
      </c>
      <c r="AE109" s="54">
        <v>1609823684595380</v>
      </c>
      <c r="AF109" s="53" t="s">
        <v>430</v>
      </c>
      <c r="AG109">
        <v>5109</v>
      </c>
      <c r="AH109" t="s">
        <v>253</v>
      </c>
      <c r="AJ109" t="s">
        <v>245</v>
      </c>
      <c r="AK109" t="s">
        <v>1499</v>
      </c>
      <c r="AL109" t="s">
        <v>865</v>
      </c>
      <c r="AM109">
        <v>4</v>
      </c>
      <c r="AN109" t="s">
        <v>251</v>
      </c>
      <c r="AO109" s="63">
        <v>1.6458333333333299</v>
      </c>
      <c r="AP109" s="53" t="s">
        <v>431</v>
      </c>
      <c r="AQ109" s="54">
        <v>1774327844688320</v>
      </c>
      <c r="AR109" s="53" t="s">
        <v>430</v>
      </c>
      <c r="AS109" s="54">
        <v>5118</v>
      </c>
      <c r="AT109" t="s">
        <v>251</v>
      </c>
      <c r="AU109" s="63">
        <f t="shared" si="1"/>
        <v>11.520833333333309</v>
      </c>
      <c r="AV109" s="53" t="s">
        <v>431</v>
      </c>
      <c r="AW109" t="s">
        <v>1502</v>
      </c>
      <c r="AX109" s="53" t="s">
        <v>432</v>
      </c>
    </row>
    <row r="110" spans="4:50" x14ac:dyDescent="0.25">
      <c r="D110" t="s">
        <v>245</v>
      </c>
      <c r="E110" t="s">
        <v>246</v>
      </c>
      <c r="F110" t="s">
        <v>247</v>
      </c>
      <c r="G110" s="54">
        <v>1810913754730500</v>
      </c>
      <c r="H110" s="53" t="s">
        <v>430</v>
      </c>
      <c r="I110" s="53">
        <v>3258530</v>
      </c>
      <c r="J110" t="s">
        <v>251</v>
      </c>
      <c r="K110" s="57">
        <v>24587</v>
      </c>
      <c r="L110" s="53" t="s">
        <v>431</v>
      </c>
      <c r="M110" t="s">
        <v>263</v>
      </c>
      <c r="N110" s="53" t="s">
        <v>431</v>
      </c>
      <c r="O110" t="s">
        <v>292</v>
      </c>
      <c r="P110" s="53" t="s">
        <v>431</v>
      </c>
      <c r="Q110" t="s">
        <v>271</v>
      </c>
      <c r="R110" s="53" t="s">
        <v>431</v>
      </c>
      <c r="S110" t="s">
        <v>396</v>
      </c>
      <c r="T110" t="s">
        <v>394</v>
      </c>
      <c r="U110" s="53" t="s">
        <v>432</v>
      </c>
      <c r="Z110" t="s">
        <v>245</v>
      </c>
      <c r="AA110" t="s">
        <v>1498</v>
      </c>
      <c r="AB110" t="s">
        <v>987</v>
      </c>
      <c r="AC110" s="54">
        <v>1810913754730500</v>
      </c>
      <c r="AD110" s="53" t="s">
        <v>431</v>
      </c>
      <c r="AE110" s="54">
        <v>1847499664772670</v>
      </c>
      <c r="AF110" s="53" t="s">
        <v>430</v>
      </c>
      <c r="AG110" s="54">
        <v>5112</v>
      </c>
      <c r="AH110" t="s">
        <v>253</v>
      </c>
      <c r="AJ110" t="s">
        <v>245</v>
      </c>
      <c r="AK110" t="s">
        <v>1499</v>
      </c>
      <c r="AL110" t="s">
        <v>865</v>
      </c>
      <c r="AM110">
        <v>5</v>
      </c>
      <c r="AN110" t="s">
        <v>251</v>
      </c>
      <c r="AO110" s="63">
        <v>1.65624999999999</v>
      </c>
      <c r="AP110" s="53" t="s">
        <v>431</v>
      </c>
      <c r="AQ110" s="54">
        <v>1737741934646150</v>
      </c>
      <c r="AR110" s="53" t="s">
        <v>430</v>
      </c>
      <c r="AS110">
        <v>5121</v>
      </c>
      <c r="AT110" t="s">
        <v>251</v>
      </c>
      <c r="AU110" s="63">
        <f t="shared" si="1"/>
        <v>11.593749999999931</v>
      </c>
      <c r="AV110" s="53" t="s">
        <v>431</v>
      </c>
      <c r="AW110" t="s">
        <v>1503</v>
      </c>
      <c r="AX110" s="53" t="s">
        <v>432</v>
      </c>
    </row>
    <row r="111" spans="4:50" x14ac:dyDescent="0.25">
      <c r="D111" t="s">
        <v>245</v>
      </c>
      <c r="E111" t="s">
        <v>246</v>
      </c>
      <c r="F111" t="s">
        <v>247</v>
      </c>
      <c r="G111" s="54">
        <v>1774327844688320</v>
      </c>
      <c r="H111" s="53" t="s">
        <v>430</v>
      </c>
      <c r="I111" s="53">
        <v>3258541</v>
      </c>
      <c r="J111" t="s">
        <v>251</v>
      </c>
      <c r="K111" s="57">
        <v>24433</v>
      </c>
      <c r="L111" s="53" t="s">
        <v>431</v>
      </c>
      <c r="M111" t="s">
        <v>252</v>
      </c>
      <c r="N111" s="53" t="s">
        <v>431</v>
      </c>
      <c r="O111" t="s">
        <v>293</v>
      </c>
      <c r="P111" s="53" t="s">
        <v>431</v>
      </c>
      <c r="Q111" t="s">
        <v>272</v>
      </c>
      <c r="R111" s="53" t="s">
        <v>431</v>
      </c>
      <c r="S111" t="s">
        <v>397</v>
      </c>
      <c r="T111" t="s">
        <v>389</v>
      </c>
      <c r="U111" s="53" t="s">
        <v>432</v>
      </c>
      <c r="Z111" t="s">
        <v>245</v>
      </c>
      <c r="AA111" t="s">
        <v>1498</v>
      </c>
      <c r="AB111" t="s">
        <v>987</v>
      </c>
      <c r="AC111" s="54">
        <v>1774327844688320</v>
      </c>
      <c r="AD111" s="53" t="s">
        <v>431</v>
      </c>
      <c r="AE111" s="54">
        <v>1810913754730500</v>
      </c>
      <c r="AF111" s="53" t="s">
        <v>430</v>
      </c>
      <c r="AG111">
        <v>5115</v>
      </c>
      <c r="AH111" t="s">
        <v>253</v>
      </c>
      <c r="AJ111" t="s">
        <v>245</v>
      </c>
      <c r="AK111" t="s">
        <v>1499</v>
      </c>
      <c r="AL111" t="s">
        <v>865</v>
      </c>
      <c r="AM111">
        <v>6</v>
      </c>
      <c r="AN111" t="s">
        <v>251</v>
      </c>
      <c r="AO111" s="63">
        <v>1.6666666666666601</v>
      </c>
      <c r="AP111" s="53" t="s">
        <v>431</v>
      </c>
      <c r="AQ111" s="54">
        <v>1701156024603980</v>
      </c>
      <c r="AR111" s="53" t="s">
        <v>430</v>
      </c>
      <c r="AS111" s="54">
        <v>5124</v>
      </c>
      <c r="AT111" t="s">
        <v>251</v>
      </c>
      <c r="AU111" s="63">
        <f t="shared" si="1"/>
        <v>11.66666666666662</v>
      </c>
      <c r="AV111" s="53" t="s">
        <v>431</v>
      </c>
      <c r="AW111" t="s">
        <v>1504</v>
      </c>
      <c r="AX111" s="53" t="s">
        <v>432</v>
      </c>
    </row>
    <row r="112" spans="4:50" x14ac:dyDescent="0.25">
      <c r="D112" t="s">
        <v>245</v>
      </c>
      <c r="E112" t="s">
        <v>246</v>
      </c>
      <c r="F112" t="s">
        <v>247</v>
      </c>
      <c r="G112" s="54">
        <v>1737741934646150</v>
      </c>
      <c r="H112" s="53" t="s">
        <v>430</v>
      </c>
      <c r="I112" s="53">
        <v>3258552</v>
      </c>
      <c r="J112" t="s">
        <v>251</v>
      </c>
      <c r="K112" s="57">
        <v>24279</v>
      </c>
      <c r="L112" s="53" t="s">
        <v>431</v>
      </c>
      <c r="M112" t="s">
        <v>264</v>
      </c>
      <c r="N112" s="53" t="s">
        <v>431</v>
      </c>
      <c r="O112" t="s">
        <v>294</v>
      </c>
      <c r="P112" s="53" t="s">
        <v>431</v>
      </c>
      <c r="Q112" t="s">
        <v>273</v>
      </c>
      <c r="R112" s="53" t="s">
        <v>431</v>
      </c>
      <c r="S112" t="s">
        <v>398</v>
      </c>
      <c r="T112" t="s">
        <v>395</v>
      </c>
      <c r="U112" s="53" t="s">
        <v>432</v>
      </c>
      <c r="Z112" t="s">
        <v>245</v>
      </c>
      <c r="AA112" t="s">
        <v>1498</v>
      </c>
      <c r="AB112" t="s">
        <v>987</v>
      </c>
      <c r="AC112" s="54">
        <v>1737741934646150</v>
      </c>
      <c r="AD112" s="53" t="s">
        <v>431</v>
      </c>
      <c r="AE112" s="54">
        <v>1774327844688320</v>
      </c>
      <c r="AF112" s="53" t="s">
        <v>430</v>
      </c>
      <c r="AG112" s="54">
        <v>5118</v>
      </c>
      <c r="AH112" t="s">
        <v>253</v>
      </c>
      <c r="AJ112" t="s">
        <v>245</v>
      </c>
      <c r="AK112" t="s">
        <v>1499</v>
      </c>
      <c r="AL112" t="s">
        <v>865</v>
      </c>
      <c r="AM112">
        <v>7</v>
      </c>
      <c r="AN112" t="s">
        <v>251</v>
      </c>
      <c r="AO112" s="63">
        <v>1.6770833333333299</v>
      </c>
      <c r="AP112" s="53" t="s">
        <v>431</v>
      </c>
      <c r="AQ112" s="54">
        <v>1664570114561810</v>
      </c>
      <c r="AR112" s="53" t="s">
        <v>430</v>
      </c>
      <c r="AS112">
        <v>5127</v>
      </c>
      <c r="AT112" t="s">
        <v>251</v>
      </c>
      <c r="AU112" s="63">
        <f t="shared" si="1"/>
        <v>11.739583333333309</v>
      </c>
      <c r="AV112" s="53" t="s">
        <v>431</v>
      </c>
      <c r="AW112" t="s">
        <v>1505</v>
      </c>
      <c r="AX112" s="53" t="s">
        <v>432</v>
      </c>
    </row>
    <row r="113" spans="4:50" x14ac:dyDescent="0.25">
      <c r="D113" t="s">
        <v>245</v>
      </c>
      <c r="E113" t="s">
        <v>246</v>
      </c>
      <c r="F113" t="s">
        <v>247</v>
      </c>
      <c r="G113" s="54">
        <v>1701156024603980</v>
      </c>
      <c r="H113" s="53" t="s">
        <v>430</v>
      </c>
      <c r="I113" s="53">
        <v>3258563</v>
      </c>
      <c r="J113" t="s">
        <v>251</v>
      </c>
      <c r="K113" s="57">
        <v>24125</v>
      </c>
      <c r="L113" s="53" t="s">
        <v>431</v>
      </c>
      <c r="M113" t="s">
        <v>259</v>
      </c>
      <c r="N113" s="53" t="s">
        <v>431</v>
      </c>
      <c r="O113" t="s">
        <v>295</v>
      </c>
      <c r="P113" s="53" t="s">
        <v>431</v>
      </c>
      <c r="Q113" t="s">
        <v>274</v>
      </c>
      <c r="R113" s="53" t="s">
        <v>431</v>
      </c>
      <c r="S113" t="s">
        <v>399</v>
      </c>
      <c r="T113" t="s">
        <v>390</v>
      </c>
      <c r="U113" s="53" t="s">
        <v>432</v>
      </c>
      <c r="Z113" t="s">
        <v>245</v>
      </c>
      <c r="AA113" t="s">
        <v>1498</v>
      </c>
      <c r="AB113" t="s">
        <v>987</v>
      </c>
      <c r="AC113" s="54">
        <v>1701156024603980</v>
      </c>
      <c r="AD113" s="53" t="s">
        <v>431</v>
      </c>
      <c r="AE113" s="54">
        <v>1737741934646150</v>
      </c>
      <c r="AF113" s="53" t="s">
        <v>430</v>
      </c>
      <c r="AG113">
        <v>5121</v>
      </c>
      <c r="AH113" t="s">
        <v>253</v>
      </c>
      <c r="AJ113" t="s">
        <v>245</v>
      </c>
      <c r="AK113" t="s">
        <v>1499</v>
      </c>
      <c r="AL113" t="s">
        <v>865</v>
      </c>
      <c r="AM113">
        <v>1</v>
      </c>
      <c r="AN113" t="s">
        <v>251</v>
      </c>
      <c r="AO113" s="63">
        <v>1.68749999999999</v>
      </c>
      <c r="AP113" s="53" t="s">
        <v>431</v>
      </c>
      <c r="AQ113" s="54">
        <v>1627984204519640</v>
      </c>
      <c r="AR113" s="53" t="s">
        <v>430</v>
      </c>
      <c r="AS113" s="54">
        <v>5130</v>
      </c>
      <c r="AT113" t="s">
        <v>251</v>
      </c>
      <c r="AU113" s="63">
        <f t="shared" si="1"/>
        <v>11.812499999999931</v>
      </c>
      <c r="AV113" s="53" t="s">
        <v>431</v>
      </c>
      <c r="AW113" t="s">
        <v>1506</v>
      </c>
      <c r="AX113" s="53" t="s">
        <v>432</v>
      </c>
    </row>
    <row r="114" spans="4:50" x14ac:dyDescent="0.25">
      <c r="D114" t="s">
        <v>245</v>
      </c>
      <c r="E114" t="s">
        <v>246</v>
      </c>
      <c r="F114" t="s">
        <v>247</v>
      </c>
      <c r="G114" s="54">
        <v>1664570114561810</v>
      </c>
      <c r="H114" s="53" t="s">
        <v>430</v>
      </c>
      <c r="I114" s="53">
        <v>3258574</v>
      </c>
      <c r="J114" t="s">
        <v>251</v>
      </c>
      <c r="K114" s="57">
        <v>23971</v>
      </c>
      <c r="L114" s="53" t="s">
        <v>431</v>
      </c>
      <c r="M114" t="s">
        <v>252</v>
      </c>
      <c r="N114" s="53" t="s">
        <v>431</v>
      </c>
      <c r="O114" t="s">
        <v>296</v>
      </c>
      <c r="P114" s="53" t="s">
        <v>431</v>
      </c>
      <c r="Q114" t="s">
        <v>275</v>
      </c>
      <c r="R114" s="53" t="s">
        <v>431</v>
      </c>
      <c r="S114" t="s">
        <v>400</v>
      </c>
      <c r="T114" t="s">
        <v>389</v>
      </c>
      <c r="U114" s="53" t="s">
        <v>432</v>
      </c>
      <c r="Z114" t="s">
        <v>245</v>
      </c>
      <c r="AA114" t="s">
        <v>1498</v>
      </c>
      <c r="AB114" t="s">
        <v>987</v>
      </c>
      <c r="AC114" s="54">
        <v>1664570114561810</v>
      </c>
      <c r="AD114" s="53" t="s">
        <v>431</v>
      </c>
      <c r="AE114" s="54">
        <v>1701156024603980</v>
      </c>
      <c r="AF114" s="53" t="s">
        <v>430</v>
      </c>
      <c r="AG114" s="54">
        <v>5124</v>
      </c>
      <c r="AH114" t="s">
        <v>253</v>
      </c>
      <c r="AJ114" t="s">
        <v>245</v>
      </c>
      <c r="AK114" t="s">
        <v>1499</v>
      </c>
      <c r="AL114" t="s">
        <v>865</v>
      </c>
      <c r="AM114">
        <v>2</v>
      </c>
      <c r="AN114" t="s">
        <v>251</v>
      </c>
      <c r="AO114" s="63">
        <v>1.6979166666666601</v>
      </c>
      <c r="AP114" s="53" t="s">
        <v>431</v>
      </c>
      <c r="AQ114" s="54">
        <v>1591398294477470</v>
      </c>
      <c r="AR114" s="53" t="s">
        <v>430</v>
      </c>
      <c r="AS114">
        <v>5133</v>
      </c>
      <c r="AT114" t="s">
        <v>251</v>
      </c>
      <c r="AU114" s="63">
        <f t="shared" si="1"/>
        <v>11.88541666666662</v>
      </c>
      <c r="AV114" s="53" t="s">
        <v>431</v>
      </c>
      <c r="AW114" t="s">
        <v>1498</v>
      </c>
      <c r="AX114" s="53" t="s">
        <v>432</v>
      </c>
    </row>
    <row r="115" spans="4:50" x14ac:dyDescent="0.25">
      <c r="D115" t="s">
        <v>245</v>
      </c>
      <c r="E115" t="s">
        <v>246</v>
      </c>
      <c r="F115" t="s">
        <v>247</v>
      </c>
      <c r="G115" s="54">
        <v>1627984204519640</v>
      </c>
      <c r="H115" s="53" t="s">
        <v>430</v>
      </c>
      <c r="I115" s="53">
        <v>3258585</v>
      </c>
      <c r="J115" t="s">
        <v>251</v>
      </c>
      <c r="K115" s="57">
        <v>23817</v>
      </c>
      <c r="L115" s="53" t="s">
        <v>431</v>
      </c>
      <c r="M115" t="s">
        <v>252</v>
      </c>
      <c r="N115" s="53" t="s">
        <v>431</v>
      </c>
      <c r="O115" t="s">
        <v>297</v>
      </c>
      <c r="P115" s="53" t="s">
        <v>431</v>
      </c>
      <c r="Q115" t="s">
        <v>266</v>
      </c>
      <c r="R115" s="53" t="s">
        <v>431</v>
      </c>
      <c r="S115" t="s">
        <v>401</v>
      </c>
      <c r="T115" t="s">
        <v>389</v>
      </c>
      <c r="U115" s="53" t="s">
        <v>432</v>
      </c>
      <c r="Z115" t="s">
        <v>245</v>
      </c>
      <c r="AA115" t="s">
        <v>1498</v>
      </c>
      <c r="AB115" t="s">
        <v>987</v>
      </c>
      <c r="AC115" s="54">
        <v>1627984204519640</v>
      </c>
      <c r="AD115" s="53" t="s">
        <v>431</v>
      </c>
      <c r="AE115" s="54">
        <v>1664570114561810</v>
      </c>
      <c r="AF115" s="53" t="s">
        <v>430</v>
      </c>
      <c r="AG115">
        <v>5127</v>
      </c>
      <c r="AH115" t="s">
        <v>253</v>
      </c>
      <c r="AJ115" t="s">
        <v>245</v>
      </c>
      <c r="AK115" t="s">
        <v>1499</v>
      </c>
      <c r="AL115" t="s">
        <v>865</v>
      </c>
      <c r="AM115">
        <v>3</v>
      </c>
      <c r="AN115" t="s">
        <v>251</v>
      </c>
      <c r="AO115" s="63">
        <v>1.7083333333333299</v>
      </c>
      <c r="AP115" s="53" t="s">
        <v>431</v>
      </c>
      <c r="AQ115" s="54">
        <v>1554812384435300</v>
      </c>
      <c r="AR115" s="53" t="s">
        <v>430</v>
      </c>
      <c r="AS115" s="54">
        <v>5136</v>
      </c>
      <c r="AT115" t="s">
        <v>251</v>
      </c>
      <c r="AU115" s="63">
        <f t="shared" si="1"/>
        <v>11.958333333333309</v>
      </c>
      <c r="AV115" s="53" t="s">
        <v>431</v>
      </c>
      <c r="AW115" t="s">
        <v>1500</v>
      </c>
      <c r="AX115" s="53" t="s">
        <v>432</v>
      </c>
    </row>
    <row r="116" spans="4:50" x14ac:dyDescent="0.25">
      <c r="D116" t="s">
        <v>245</v>
      </c>
      <c r="E116" t="s">
        <v>246</v>
      </c>
      <c r="F116" t="s">
        <v>247</v>
      </c>
      <c r="G116" s="54">
        <v>1591398294477470</v>
      </c>
      <c r="H116" s="53" t="s">
        <v>430</v>
      </c>
      <c r="I116" s="53">
        <v>3258596</v>
      </c>
      <c r="J116" t="s">
        <v>251</v>
      </c>
      <c r="K116" s="57">
        <v>23663</v>
      </c>
      <c r="L116" s="53" t="s">
        <v>431</v>
      </c>
      <c r="M116" t="s">
        <v>259</v>
      </c>
      <c r="N116" s="53" t="s">
        <v>431</v>
      </c>
      <c r="O116" t="s">
        <v>298</v>
      </c>
      <c r="P116" s="53" t="s">
        <v>431</v>
      </c>
      <c r="Q116" t="s">
        <v>276</v>
      </c>
      <c r="R116" s="53" t="s">
        <v>431</v>
      </c>
      <c r="S116" t="s">
        <v>402</v>
      </c>
      <c r="T116" t="s">
        <v>390</v>
      </c>
      <c r="U116" s="53" t="s">
        <v>432</v>
      </c>
      <c r="Z116" t="s">
        <v>245</v>
      </c>
      <c r="AA116" t="s">
        <v>1498</v>
      </c>
      <c r="AB116" t="s">
        <v>987</v>
      </c>
      <c r="AC116" s="54">
        <v>1591398294477470</v>
      </c>
      <c r="AD116" s="53" t="s">
        <v>431</v>
      </c>
      <c r="AE116" s="54">
        <v>1627984204519640</v>
      </c>
      <c r="AF116" s="53" t="s">
        <v>430</v>
      </c>
      <c r="AG116" s="54">
        <v>5130</v>
      </c>
      <c r="AH116" t="s">
        <v>253</v>
      </c>
      <c r="AJ116" t="s">
        <v>245</v>
      </c>
      <c r="AK116" t="s">
        <v>1499</v>
      </c>
      <c r="AL116" t="s">
        <v>865</v>
      </c>
      <c r="AM116">
        <v>4</v>
      </c>
      <c r="AN116" t="s">
        <v>251</v>
      </c>
      <c r="AO116" s="63">
        <v>1.71874999999999</v>
      </c>
      <c r="AP116" s="53" t="s">
        <v>431</v>
      </c>
      <c r="AQ116" s="54">
        <v>1518226474393130</v>
      </c>
      <c r="AR116" s="53" t="s">
        <v>430</v>
      </c>
      <c r="AS116">
        <v>5139</v>
      </c>
      <c r="AT116" t="s">
        <v>251</v>
      </c>
      <c r="AU116" s="63">
        <f t="shared" si="1"/>
        <v>12.031249999999931</v>
      </c>
      <c r="AV116" s="53" t="s">
        <v>431</v>
      </c>
      <c r="AW116" t="s">
        <v>1501</v>
      </c>
      <c r="AX116" s="53" t="s">
        <v>432</v>
      </c>
    </row>
    <row r="117" spans="4:50" x14ac:dyDescent="0.25">
      <c r="D117" t="s">
        <v>245</v>
      </c>
      <c r="E117" t="s">
        <v>246</v>
      </c>
      <c r="F117" t="s">
        <v>247</v>
      </c>
      <c r="G117" s="54">
        <v>1554812384435300</v>
      </c>
      <c r="H117" s="53" t="s">
        <v>430</v>
      </c>
      <c r="I117" s="53">
        <v>3258607</v>
      </c>
      <c r="J117" t="s">
        <v>251</v>
      </c>
      <c r="K117" s="57">
        <v>23509</v>
      </c>
      <c r="L117" s="53" t="s">
        <v>431</v>
      </c>
      <c r="M117" t="s">
        <v>259</v>
      </c>
      <c r="N117" s="53" t="s">
        <v>431</v>
      </c>
      <c r="O117" t="s">
        <v>299</v>
      </c>
      <c r="P117" s="53" t="s">
        <v>431</v>
      </c>
      <c r="Q117" t="s">
        <v>277</v>
      </c>
      <c r="R117" s="53" t="s">
        <v>431</v>
      </c>
      <c r="S117" t="s">
        <v>403</v>
      </c>
      <c r="T117" t="s">
        <v>390</v>
      </c>
      <c r="U117" s="53" t="s">
        <v>432</v>
      </c>
      <c r="Z117" t="s">
        <v>245</v>
      </c>
      <c r="AA117" t="s">
        <v>1498</v>
      </c>
      <c r="AB117" t="s">
        <v>987</v>
      </c>
      <c r="AC117" s="54">
        <v>1554812384435300</v>
      </c>
      <c r="AD117" s="53" t="s">
        <v>431</v>
      </c>
      <c r="AE117" s="54">
        <v>1591398294477470</v>
      </c>
      <c r="AF117" s="53" t="s">
        <v>430</v>
      </c>
      <c r="AG117">
        <v>5133</v>
      </c>
      <c r="AH117" t="s">
        <v>253</v>
      </c>
      <c r="AJ117" t="s">
        <v>245</v>
      </c>
      <c r="AK117" t="s">
        <v>1499</v>
      </c>
      <c r="AL117" t="s">
        <v>865</v>
      </c>
      <c r="AM117">
        <v>5</v>
      </c>
      <c r="AN117" t="s">
        <v>251</v>
      </c>
      <c r="AO117" s="63">
        <v>1.7291666666666601</v>
      </c>
      <c r="AP117" s="53" t="s">
        <v>431</v>
      </c>
      <c r="AQ117" s="54">
        <v>1481640564350960</v>
      </c>
      <c r="AR117" s="53" t="s">
        <v>430</v>
      </c>
      <c r="AS117" s="54">
        <v>5142</v>
      </c>
      <c r="AT117" t="s">
        <v>251</v>
      </c>
      <c r="AU117" s="63">
        <f t="shared" si="1"/>
        <v>12.10416666666662</v>
      </c>
      <c r="AV117" s="53" t="s">
        <v>431</v>
      </c>
      <c r="AW117" t="s">
        <v>1502</v>
      </c>
      <c r="AX117" s="53" t="s">
        <v>432</v>
      </c>
    </row>
    <row r="118" spans="4:50" x14ac:dyDescent="0.25">
      <c r="D118" t="s">
        <v>245</v>
      </c>
      <c r="E118" t="s">
        <v>246</v>
      </c>
      <c r="F118" t="s">
        <v>247</v>
      </c>
      <c r="G118" s="54">
        <v>1518226474393130</v>
      </c>
      <c r="H118" s="53" t="s">
        <v>430</v>
      </c>
      <c r="I118" s="53">
        <v>3258618</v>
      </c>
      <c r="J118" t="s">
        <v>251</v>
      </c>
      <c r="K118" s="57">
        <v>23355</v>
      </c>
      <c r="L118" s="53" t="s">
        <v>431</v>
      </c>
      <c r="M118" t="s">
        <v>260</v>
      </c>
      <c r="N118" s="53" t="s">
        <v>431</v>
      </c>
      <c r="O118" t="s">
        <v>300</v>
      </c>
      <c r="P118" s="53" t="s">
        <v>431</v>
      </c>
      <c r="Q118" t="s">
        <v>278</v>
      </c>
      <c r="R118" s="53" t="s">
        <v>431</v>
      </c>
      <c r="S118" t="s">
        <v>404</v>
      </c>
      <c r="T118" t="s">
        <v>391</v>
      </c>
      <c r="U118" s="53" t="s">
        <v>432</v>
      </c>
      <c r="Z118" t="s">
        <v>245</v>
      </c>
      <c r="AA118" t="s">
        <v>1498</v>
      </c>
      <c r="AB118" t="s">
        <v>987</v>
      </c>
      <c r="AC118" s="54">
        <v>1518226474393130</v>
      </c>
      <c r="AD118" s="53" t="s">
        <v>431</v>
      </c>
      <c r="AE118" s="54">
        <v>1554812384435300</v>
      </c>
      <c r="AF118" s="53" t="s">
        <v>430</v>
      </c>
      <c r="AG118" s="54">
        <v>5136</v>
      </c>
      <c r="AH118" t="s">
        <v>253</v>
      </c>
      <c r="AJ118" t="s">
        <v>245</v>
      </c>
      <c r="AK118" t="s">
        <v>1499</v>
      </c>
      <c r="AL118" t="s">
        <v>865</v>
      </c>
      <c r="AM118">
        <v>6</v>
      </c>
      <c r="AN118" t="s">
        <v>251</v>
      </c>
      <c r="AO118" s="63">
        <v>1.7395833333333299</v>
      </c>
      <c r="AP118" s="53" t="s">
        <v>431</v>
      </c>
      <c r="AQ118" s="54">
        <v>1445054654308790</v>
      </c>
      <c r="AR118" s="53" t="s">
        <v>430</v>
      </c>
      <c r="AS118">
        <v>5145</v>
      </c>
      <c r="AT118" t="s">
        <v>251</v>
      </c>
      <c r="AU118" s="63">
        <f t="shared" si="1"/>
        <v>12.177083333333309</v>
      </c>
      <c r="AV118" s="53" t="s">
        <v>431</v>
      </c>
      <c r="AW118" t="s">
        <v>1503</v>
      </c>
      <c r="AX118" s="53" t="s">
        <v>432</v>
      </c>
    </row>
    <row r="119" spans="4:50" x14ac:dyDescent="0.25">
      <c r="D119" t="s">
        <v>245</v>
      </c>
      <c r="E119" t="s">
        <v>246</v>
      </c>
      <c r="F119" t="s">
        <v>247</v>
      </c>
      <c r="G119" s="54">
        <v>1481640564350960</v>
      </c>
      <c r="H119" s="53" t="s">
        <v>430</v>
      </c>
      <c r="I119" s="53">
        <v>3258629</v>
      </c>
      <c r="J119" t="s">
        <v>251</v>
      </c>
      <c r="K119" s="57">
        <v>23201</v>
      </c>
      <c r="L119" s="53" t="s">
        <v>431</v>
      </c>
      <c r="M119" t="s">
        <v>261</v>
      </c>
      <c r="N119" s="53" t="s">
        <v>431</v>
      </c>
      <c r="O119" t="s">
        <v>301</v>
      </c>
      <c r="P119" s="53" t="s">
        <v>431</v>
      </c>
      <c r="Q119" t="s">
        <v>279</v>
      </c>
      <c r="R119" s="53" t="s">
        <v>431</v>
      </c>
      <c r="S119" t="s">
        <v>405</v>
      </c>
      <c r="T119" t="s">
        <v>392</v>
      </c>
      <c r="U119" s="53" t="s">
        <v>432</v>
      </c>
      <c r="Z119" t="s">
        <v>245</v>
      </c>
      <c r="AA119" t="s">
        <v>1498</v>
      </c>
      <c r="AB119" t="s">
        <v>987</v>
      </c>
      <c r="AC119" s="54">
        <v>1481640564350960</v>
      </c>
      <c r="AD119" s="53" t="s">
        <v>431</v>
      </c>
      <c r="AE119" s="54">
        <v>1518226474393130</v>
      </c>
      <c r="AF119" s="53" t="s">
        <v>430</v>
      </c>
      <c r="AG119">
        <v>5139</v>
      </c>
      <c r="AH119" t="s">
        <v>253</v>
      </c>
      <c r="AJ119" t="s">
        <v>245</v>
      </c>
      <c r="AK119" t="s">
        <v>1499</v>
      </c>
      <c r="AL119" t="s">
        <v>865</v>
      </c>
      <c r="AM119">
        <v>7</v>
      </c>
      <c r="AN119" t="s">
        <v>251</v>
      </c>
      <c r="AO119" s="63">
        <v>1.74999999999999</v>
      </c>
      <c r="AP119" s="53" t="s">
        <v>431</v>
      </c>
      <c r="AQ119" s="54">
        <v>1408468744266610</v>
      </c>
      <c r="AR119" s="53" t="s">
        <v>430</v>
      </c>
      <c r="AS119" s="54">
        <v>5148</v>
      </c>
      <c r="AT119" t="s">
        <v>251</v>
      </c>
      <c r="AU119" s="63">
        <f t="shared" si="1"/>
        <v>12.249999999999931</v>
      </c>
      <c r="AV119" s="53" t="s">
        <v>431</v>
      </c>
      <c r="AW119" t="s">
        <v>1504</v>
      </c>
      <c r="AX119" s="53" t="s">
        <v>432</v>
      </c>
    </row>
    <row r="120" spans="4:50" x14ac:dyDescent="0.25">
      <c r="D120" t="s">
        <v>245</v>
      </c>
      <c r="E120" t="s">
        <v>246</v>
      </c>
      <c r="F120" t="s">
        <v>247</v>
      </c>
      <c r="G120" s="54">
        <v>1445054654308790</v>
      </c>
      <c r="H120" s="53" t="s">
        <v>430</v>
      </c>
      <c r="I120" s="53">
        <v>3258640</v>
      </c>
      <c r="J120" t="s">
        <v>251</v>
      </c>
      <c r="K120" s="57">
        <v>23047</v>
      </c>
      <c r="L120" s="53" t="s">
        <v>431</v>
      </c>
      <c r="M120" t="s">
        <v>262</v>
      </c>
      <c r="N120" s="53" t="s">
        <v>431</v>
      </c>
      <c r="O120" t="s">
        <v>302</v>
      </c>
      <c r="P120" s="53" t="s">
        <v>431</v>
      </c>
      <c r="Q120" t="s">
        <v>280</v>
      </c>
      <c r="R120" s="53" t="s">
        <v>431</v>
      </c>
      <c r="S120" t="s">
        <v>406</v>
      </c>
      <c r="T120" t="s">
        <v>393</v>
      </c>
      <c r="U120" s="53" t="s">
        <v>432</v>
      </c>
      <c r="Z120" t="s">
        <v>245</v>
      </c>
      <c r="AA120" t="s">
        <v>1498</v>
      </c>
      <c r="AB120" t="s">
        <v>987</v>
      </c>
      <c r="AC120" s="54">
        <v>1445054654308790</v>
      </c>
      <c r="AD120" s="53" t="s">
        <v>431</v>
      </c>
      <c r="AE120" s="54">
        <v>1481640564350960</v>
      </c>
      <c r="AF120" s="53" t="s">
        <v>430</v>
      </c>
      <c r="AG120" s="54">
        <v>5142</v>
      </c>
      <c r="AH120" t="s">
        <v>253</v>
      </c>
      <c r="AJ120" t="s">
        <v>245</v>
      </c>
      <c r="AK120" t="s">
        <v>1499</v>
      </c>
      <c r="AL120" t="s">
        <v>865</v>
      </c>
      <c r="AM120">
        <v>1</v>
      </c>
      <c r="AN120" t="s">
        <v>251</v>
      </c>
      <c r="AO120" s="63">
        <v>1.7604166666666601</v>
      </c>
      <c r="AP120" s="53" t="s">
        <v>431</v>
      </c>
      <c r="AQ120" s="54">
        <v>1371882834224440</v>
      </c>
      <c r="AR120" s="53" t="s">
        <v>430</v>
      </c>
      <c r="AS120">
        <v>5151</v>
      </c>
      <c r="AT120" t="s">
        <v>251</v>
      </c>
      <c r="AU120" s="63">
        <f t="shared" si="1"/>
        <v>12.32291666666662</v>
      </c>
      <c r="AV120" s="53" t="s">
        <v>431</v>
      </c>
      <c r="AW120" t="s">
        <v>1505</v>
      </c>
      <c r="AX120" s="53" t="s">
        <v>432</v>
      </c>
    </row>
    <row r="121" spans="4:50" x14ac:dyDescent="0.25">
      <c r="D121" t="s">
        <v>245</v>
      </c>
      <c r="E121" t="s">
        <v>246</v>
      </c>
      <c r="F121" t="s">
        <v>247</v>
      </c>
      <c r="G121" s="54">
        <v>1408468744266610</v>
      </c>
      <c r="H121" s="53" t="s">
        <v>430</v>
      </c>
      <c r="I121" s="53">
        <v>3258651</v>
      </c>
      <c r="J121" t="s">
        <v>251</v>
      </c>
      <c r="K121" s="57">
        <v>22893</v>
      </c>
      <c r="L121" s="53" t="s">
        <v>431</v>
      </c>
      <c r="M121" t="s">
        <v>263</v>
      </c>
      <c r="N121" s="53" t="s">
        <v>431</v>
      </c>
      <c r="O121" t="s">
        <v>303</v>
      </c>
      <c r="P121" s="53" t="s">
        <v>431</v>
      </c>
      <c r="Q121" t="s">
        <v>281</v>
      </c>
      <c r="R121" s="53" t="s">
        <v>431</v>
      </c>
      <c r="S121" t="s">
        <v>407</v>
      </c>
      <c r="T121" t="s">
        <v>394</v>
      </c>
      <c r="U121" s="53" t="s">
        <v>432</v>
      </c>
      <c r="Z121" t="s">
        <v>245</v>
      </c>
      <c r="AA121" t="s">
        <v>1498</v>
      </c>
      <c r="AB121" t="s">
        <v>987</v>
      </c>
      <c r="AC121" s="54">
        <v>1408468744266610</v>
      </c>
      <c r="AD121" s="53" t="s">
        <v>431</v>
      </c>
      <c r="AE121" s="54">
        <v>1445054654308790</v>
      </c>
      <c r="AF121" s="53" t="s">
        <v>430</v>
      </c>
      <c r="AG121">
        <v>5145</v>
      </c>
      <c r="AH121" t="s">
        <v>253</v>
      </c>
      <c r="AJ121" t="s">
        <v>245</v>
      </c>
      <c r="AK121" t="s">
        <v>1499</v>
      </c>
      <c r="AL121" t="s">
        <v>865</v>
      </c>
      <c r="AM121">
        <v>2</v>
      </c>
      <c r="AN121" t="s">
        <v>251</v>
      </c>
      <c r="AO121" s="63">
        <v>1.7708333333333299</v>
      </c>
      <c r="AP121" s="53" t="s">
        <v>431</v>
      </c>
      <c r="AQ121" s="54">
        <v>1335296924182270</v>
      </c>
      <c r="AR121" s="53" t="s">
        <v>430</v>
      </c>
      <c r="AS121" s="54">
        <v>5034</v>
      </c>
      <c r="AT121" t="s">
        <v>251</v>
      </c>
      <c r="AU121" s="63">
        <f t="shared" si="1"/>
        <v>12.395833333333309</v>
      </c>
      <c r="AV121" s="53" t="s">
        <v>431</v>
      </c>
      <c r="AW121" t="s">
        <v>1506</v>
      </c>
      <c r="AX121" s="53" t="s">
        <v>432</v>
      </c>
    </row>
    <row r="122" spans="4:50" x14ac:dyDescent="0.25">
      <c r="D122" t="s">
        <v>245</v>
      </c>
      <c r="E122" t="s">
        <v>246</v>
      </c>
      <c r="F122" t="s">
        <v>247</v>
      </c>
      <c r="G122" s="54">
        <v>1371882834224440</v>
      </c>
      <c r="H122" s="53" t="s">
        <v>430</v>
      </c>
      <c r="I122" s="53">
        <v>3258662</v>
      </c>
      <c r="J122" t="s">
        <v>251</v>
      </c>
      <c r="K122" s="57">
        <v>22739</v>
      </c>
      <c r="L122" s="53" t="s">
        <v>431</v>
      </c>
      <c r="M122" t="s">
        <v>252</v>
      </c>
      <c r="N122" s="53" t="s">
        <v>431</v>
      </c>
      <c r="O122" t="s">
        <v>304</v>
      </c>
      <c r="P122" s="53" t="s">
        <v>431</v>
      </c>
      <c r="Q122" t="s">
        <v>282</v>
      </c>
      <c r="R122" s="53" t="s">
        <v>431</v>
      </c>
      <c r="S122" t="s">
        <v>408</v>
      </c>
      <c r="T122" t="s">
        <v>389</v>
      </c>
      <c r="U122" s="53" t="s">
        <v>432</v>
      </c>
      <c r="Z122" t="s">
        <v>245</v>
      </c>
      <c r="AA122" t="s">
        <v>1498</v>
      </c>
      <c r="AB122" t="s">
        <v>987</v>
      </c>
      <c r="AC122" s="54">
        <v>1371882834224440</v>
      </c>
      <c r="AD122" s="53" t="s">
        <v>431</v>
      </c>
      <c r="AE122" s="54">
        <v>1408468744266610</v>
      </c>
      <c r="AF122" s="53" t="s">
        <v>430</v>
      </c>
      <c r="AG122" s="54">
        <v>5148</v>
      </c>
      <c r="AH122" t="s">
        <v>253</v>
      </c>
      <c r="AJ122" t="s">
        <v>245</v>
      </c>
      <c r="AK122" t="s">
        <v>1499</v>
      </c>
      <c r="AL122" t="s">
        <v>865</v>
      </c>
      <c r="AM122">
        <v>3</v>
      </c>
      <c r="AN122" t="s">
        <v>251</v>
      </c>
      <c r="AO122" s="63">
        <v>1.78124999999999</v>
      </c>
      <c r="AP122" s="53" t="s">
        <v>431</v>
      </c>
      <c r="AQ122" s="54">
        <v>1298711014140100</v>
      </c>
      <c r="AR122" s="53" t="s">
        <v>430</v>
      </c>
      <c r="AS122">
        <v>5037</v>
      </c>
      <c r="AT122" t="s">
        <v>251</v>
      </c>
      <c r="AU122" s="63">
        <f t="shared" si="1"/>
        <v>12.468749999999931</v>
      </c>
      <c r="AV122" s="53" t="s">
        <v>431</v>
      </c>
      <c r="AW122" t="s">
        <v>1498</v>
      </c>
      <c r="AX122" s="53" t="s">
        <v>432</v>
      </c>
    </row>
    <row r="123" spans="4:50" x14ac:dyDescent="0.25">
      <c r="D123" t="s">
        <v>245</v>
      </c>
      <c r="E123" t="s">
        <v>246</v>
      </c>
      <c r="F123" t="s">
        <v>247</v>
      </c>
      <c r="G123" s="54">
        <v>1335296924182270</v>
      </c>
      <c r="H123" s="53" t="s">
        <v>430</v>
      </c>
      <c r="I123" s="53">
        <v>3258673</v>
      </c>
      <c r="J123" t="s">
        <v>251</v>
      </c>
      <c r="K123" s="57">
        <v>22585</v>
      </c>
      <c r="L123" s="53" t="s">
        <v>431</v>
      </c>
      <c r="M123" t="s">
        <v>264</v>
      </c>
      <c r="N123" s="53" t="s">
        <v>431</v>
      </c>
      <c r="O123" t="s">
        <v>305</v>
      </c>
      <c r="P123" s="53" t="s">
        <v>431</v>
      </c>
      <c r="Q123" t="s">
        <v>283</v>
      </c>
      <c r="R123" s="53" t="s">
        <v>431</v>
      </c>
      <c r="S123" t="s">
        <v>409</v>
      </c>
      <c r="T123" t="s">
        <v>395</v>
      </c>
      <c r="U123" s="53" t="s">
        <v>432</v>
      </c>
      <c r="Z123" t="s">
        <v>245</v>
      </c>
      <c r="AA123" t="s">
        <v>1498</v>
      </c>
      <c r="AB123" t="s">
        <v>987</v>
      </c>
      <c r="AC123" s="54">
        <v>1335296924182270</v>
      </c>
      <c r="AD123" s="53" t="s">
        <v>431</v>
      </c>
      <c r="AE123" s="54">
        <v>1371882834224440</v>
      </c>
      <c r="AF123" s="53" t="s">
        <v>430</v>
      </c>
      <c r="AG123">
        <v>5151</v>
      </c>
      <c r="AH123" t="s">
        <v>253</v>
      </c>
      <c r="AJ123" t="s">
        <v>245</v>
      </c>
      <c r="AK123" t="s">
        <v>1499</v>
      </c>
      <c r="AL123" t="s">
        <v>865</v>
      </c>
      <c r="AM123">
        <v>4</v>
      </c>
      <c r="AN123" t="s">
        <v>251</v>
      </c>
      <c r="AO123" s="63">
        <v>1.7916666666666601</v>
      </c>
      <c r="AP123" s="53" t="s">
        <v>431</v>
      </c>
      <c r="AQ123" s="54">
        <v>1262125104097930</v>
      </c>
      <c r="AR123" s="53" t="s">
        <v>430</v>
      </c>
      <c r="AS123" s="54">
        <v>5040</v>
      </c>
      <c r="AT123" t="s">
        <v>251</v>
      </c>
      <c r="AU123" s="63">
        <f t="shared" si="1"/>
        <v>12.54166666666662</v>
      </c>
      <c r="AV123" s="53" t="s">
        <v>431</v>
      </c>
      <c r="AW123" t="s">
        <v>1500</v>
      </c>
      <c r="AX123" s="53" t="s">
        <v>432</v>
      </c>
    </row>
    <row r="124" spans="4:50" x14ac:dyDescent="0.25">
      <c r="D124" t="s">
        <v>245</v>
      </c>
      <c r="E124" t="s">
        <v>246</v>
      </c>
      <c r="F124" t="s">
        <v>247</v>
      </c>
      <c r="G124" s="54">
        <v>1298711014140100</v>
      </c>
      <c r="H124" s="53" t="s">
        <v>430</v>
      </c>
      <c r="I124" s="53">
        <v>3258684</v>
      </c>
      <c r="J124" t="s">
        <v>251</v>
      </c>
      <c r="K124" s="57">
        <v>22431</v>
      </c>
      <c r="L124" s="53" t="s">
        <v>431</v>
      </c>
      <c r="M124" t="s">
        <v>259</v>
      </c>
      <c r="N124" s="53" t="s">
        <v>431</v>
      </c>
      <c r="O124" t="s">
        <v>306</v>
      </c>
      <c r="P124" s="53" t="s">
        <v>431</v>
      </c>
      <c r="Q124" t="s">
        <v>284</v>
      </c>
      <c r="R124" s="53" t="s">
        <v>431</v>
      </c>
      <c r="S124" t="s">
        <v>410</v>
      </c>
      <c r="T124" t="s">
        <v>390</v>
      </c>
      <c r="U124" s="53" t="s">
        <v>432</v>
      </c>
      <c r="Z124" t="s">
        <v>245</v>
      </c>
      <c r="AA124" t="s">
        <v>1498</v>
      </c>
      <c r="AB124" t="s">
        <v>987</v>
      </c>
      <c r="AC124" s="54">
        <v>1298711014140100</v>
      </c>
      <c r="AD124" s="53" t="s">
        <v>431</v>
      </c>
      <c r="AE124" s="54">
        <v>1335296924182270</v>
      </c>
      <c r="AF124" s="53" t="s">
        <v>430</v>
      </c>
      <c r="AG124" s="54">
        <v>5034</v>
      </c>
      <c r="AH124" t="s">
        <v>253</v>
      </c>
      <c r="AJ124" t="s">
        <v>245</v>
      </c>
      <c r="AK124" t="s">
        <v>1499</v>
      </c>
      <c r="AL124" t="s">
        <v>865</v>
      </c>
      <c r="AM124">
        <v>5</v>
      </c>
      <c r="AN124" t="s">
        <v>251</v>
      </c>
      <c r="AO124" s="63">
        <v>1.8020833333333299</v>
      </c>
      <c r="AP124" s="53" t="s">
        <v>431</v>
      </c>
      <c r="AQ124" s="54">
        <v>1225539194055760</v>
      </c>
      <c r="AR124" s="53" t="s">
        <v>430</v>
      </c>
      <c r="AS124">
        <v>5043</v>
      </c>
      <c r="AT124" t="s">
        <v>251</v>
      </c>
      <c r="AU124" s="63">
        <f t="shared" si="1"/>
        <v>12.614583333333309</v>
      </c>
      <c r="AV124" s="53" t="s">
        <v>431</v>
      </c>
      <c r="AW124" t="s">
        <v>1501</v>
      </c>
      <c r="AX124" s="53" t="s">
        <v>432</v>
      </c>
    </row>
    <row r="125" spans="4:50" x14ac:dyDescent="0.25">
      <c r="D125" t="s">
        <v>245</v>
      </c>
      <c r="E125" t="s">
        <v>246</v>
      </c>
      <c r="F125" t="s">
        <v>247</v>
      </c>
      <c r="G125" s="54">
        <v>1262125104097930</v>
      </c>
      <c r="H125" s="53" t="s">
        <v>430</v>
      </c>
      <c r="I125" s="53">
        <v>3258695</v>
      </c>
      <c r="J125" t="s">
        <v>251</v>
      </c>
      <c r="K125" s="57">
        <v>22277</v>
      </c>
      <c r="L125" s="53" t="s">
        <v>431</v>
      </c>
      <c r="M125" t="s">
        <v>252</v>
      </c>
      <c r="N125" s="53" t="s">
        <v>431</v>
      </c>
      <c r="O125" t="s">
        <v>307</v>
      </c>
      <c r="P125" s="53" t="s">
        <v>431</v>
      </c>
      <c r="Q125" t="s">
        <v>285</v>
      </c>
      <c r="R125" s="53" t="s">
        <v>431</v>
      </c>
      <c r="S125" t="s">
        <v>411</v>
      </c>
      <c r="T125" t="s">
        <v>389</v>
      </c>
      <c r="U125" s="53" t="s">
        <v>432</v>
      </c>
      <c r="Z125" t="s">
        <v>245</v>
      </c>
      <c r="AA125" t="s">
        <v>1498</v>
      </c>
      <c r="AB125" t="s">
        <v>987</v>
      </c>
      <c r="AC125" s="54">
        <v>1262125104097930</v>
      </c>
      <c r="AD125" s="53" t="s">
        <v>431</v>
      </c>
      <c r="AE125" s="54">
        <v>1298711014140100</v>
      </c>
      <c r="AF125" s="53" t="s">
        <v>430</v>
      </c>
      <c r="AG125">
        <v>5037</v>
      </c>
      <c r="AH125" t="s">
        <v>253</v>
      </c>
      <c r="AJ125" t="s">
        <v>245</v>
      </c>
      <c r="AK125" t="s">
        <v>1499</v>
      </c>
      <c r="AL125" t="s">
        <v>865</v>
      </c>
      <c r="AM125">
        <v>6</v>
      </c>
      <c r="AN125" t="s">
        <v>251</v>
      </c>
      <c r="AO125" s="63">
        <v>1.81249999999999</v>
      </c>
      <c r="AP125" s="53" t="s">
        <v>431</v>
      </c>
      <c r="AQ125" s="54">
        <v>1188953284013590</v>
      </c>
      <c r="AR125" s="53" t="s">
        <v>430</v>
      </c>
      <c r="AS125" s="54">
        <v>5046</v>
      </c>
      <c r="AT125" t="s">
        <v>251</v>
      </c>
      <c r="AU125" s="63">
        <f t="shared" si="1"/>
        <v>12.687499999999931</v>
      </c>
      <c r="AV125" s="53" t="s">
        <v>431</v>
      </c>
      <c r="AW125" t="s">
        <v>1502</v>
      </c>
      <c r="AX125" s="53" t="s">
        <v>432</v>
      </c>
    </row>
    <row r="126" spans="4:50" x14ac:dyDescent="0.25">
      <c r="D126" t="s">
        <v>245</v>
      </c>
      <c r="E126" t="s">
        <v>246</v>
      </c>
      <c r="F126" t="s">
        <v>247</v>
      </c>
      <c r="G126" s="54">
        <v>1225539194055760</v>
      </c>
      <c r="H126" s="53" t="s">
        <v>430</v>
      </c>
      <c r="I126" s="53">
        <v>3258706</v>
      </c>
      <c r="J126" t="s">
        <v>251</v>
      </c>
      <c r="K126" s="57">
        <v>22123</v>
      </c>
      <c r="L126" s="53" t="s">
        <v>431</v>
      </c>
      <c r="M126" t="s">
        <v>252</v>
      </c>
      <c r="N126" s="53" t="s">
        <v>431</v>
      </c>
      <c r="O126" t="s">
        <v>308</v>
      </c>
      <c r="P126" s="53" t="s">
        <v>431</v>
      </c>
      <c r="Q126" t="s">
        <v>286</v>
      </c>
      <c r="R126" s="53" t="s">
        <v>431</v>
      </c>
      <c r="S126" t="s">
        <v>412</v>
      </c>
      <c r="T126" t="s">
        <v>389</v>
      </c>
      <c r="U126" s="53" t="s">
        <v>432</v>
      </c>
      <c r="Z126" t="s">
        <v>245</v>
      </c>
      <c r="AA126" t="s">
        <v>1498</v>
      </c>
      <c r="AB126" t="s">
        <v>987</v>
      </c>
      <c r="AC126" s="54">
        <v>1225539194055760</v>
      </c>
      <c r="AD126" s="53" t="s">
        <v>431</v>
      </c>
      <c r="AE126" s="54">
        <v>1262125104097930</v>
      </c>
      <c r="AF126" s="53" t="s">
        <v>430</v>
      </c>
      <c r="AG126" s="54">
        <v>5040</v>
      </c>
      <c r="AH126" t="s">
        <v>253</v>
      </c>
      <c r="AJ126" t="s">
        <v>245</v>
      </c>
      <c r="AK126" t="s">
        <v>1499</v>
      </c>
      <c r="AL126" t="s">
        <v>865</v>
      </c>
      <c r="AM126">
        <v>7</v>
      </c>
      <c r="AN126" t="s">
        <v>251</v>
      </c>
      <c r="AO126" s="63">
        <v>1.8229166666666601</v>
      </c>
      <c r="AP126" s="53" t="s">
        <v>431</v>
      </c>
      <c r="AQ126" s="54">
        <v>1152367373971420</v>
      </c>
      <c r="AR126" s="53" t="s">
        <v>430</v>
      </c>
      <c r="AS126">
        <v>5049</v>
      </c>
      <c r="AT126" t="s">
        <v>251</v>
      </c>
      <c r="AU126" s="63">
        <f t="shared" si="1"/>
        <v>12.76041666666662</v>
      </c>
      <c r="AV126" s="53" t="s">
        <v>431</v>
      </c>
      <c r="AW126" t="s">
        <v>1503</v>
      </c>
      <c r="AX126" s="53" t="s">
        <v>432</v>
      </c>
    </row>
    <row r="127" spans="4:50" x14ac:dyDescent="0.25">
      <c r="D127" t="s">
        <v>245</v>
      </c>
      <c r="E127" t="s">
        <v>246</v>
      </c>
      <c r="F127" t="s">
        <v>247</v>
      </c>
      <c r="G127" s="54">
        <v>1188953284013590</v>
      </c>
      <c r="H127" s="53" t="s">
        <v>430</v>
      </c>
      <c r="I127" s="53">
        <v>3258717</v>
      </c>
      <c r="J127" t="s">
        <v>251</v>
      </c>
      <c r="K127" s="57">
        <v>21969</v>
      </c>
      <c r="L127" s="53" t="s">
        <v>431</v>
      </c>
      <c r="M127" t="s">
        <v>259</v>
      </c>
      <c r="N127" s="53" t="s">
        <v>431</v>
      </c>
      <c r="O127" t="s">
        <v>309</v>
      </c>
      <c r="P127" s="53" t="s">
        <v>431</v>
      </c>
      <c r="Q127" t="s">
        <v>287</v>
      </c>
      <c r="R127" s="53" t="s">
        <v>431</v>
      </c>
      <c r="S127" t="s">
        <v>413</v>
      </c>
      <c r="T127" t="s">
        <v>390</v>
      </c>
      <c r="U127" s="53" t="s">
        <v>432</v>
      </c>
      <c r="Z127" t="s">
        <v>245</v>
      </c>
      <c r="AA127" t="s">
        <v>1498</v>
      </c>
      <c r="AB127" t="s">
        <v>987</v>
      </c>
      <c r="AC127" s="54">
        <v>1188953284013590</v>
      </c>
      <c r="AD127" s="53" t="s">
        <v>431</v>
      </c>
      <c r="AE127" s="54">
        <v>1225539194055760</v>
      </c>
      <c r="AF127" s="53" t="s">
        <v>430</v>
      </c>
      <c r="AG127">
        <v>5043</v>
      </c>
      <c r="AH127" t="s">
        <v>253</v>
      </c>
      <c r="AJ127" t="s">
        <v>245</v>
      </c>
      <c r="AK127" t="s">
        <v>1499</v>
      </c>
      <c r="AL127" t="s">
        <v>865</v>
      </c>
      <c r="AM127">
        <v>1</v>
      </c>
      <c r="AN127" t="s">
        <v>251</v>
      </c>
      <c r="AO127" s="63">
        <v>1.8333333333333299</v>
      </c>
      <c r="AP127" s="53" t="s">
        <v>431</v>
      </c>
      <c r="AQ127" s="54">
        <v>1115781463929250</v>
      </c>
      <c r="AR127" s="53" t="s">
        <v>430</v>
      </c>
      <c r="AS127" s="54">
        <v>5052</v>
      </c>
      <c r="AT127" t="s">
        <v>251</v>
      </c>
      <c r="AU127" s="63">
        <f t="shared" si="1"/>
        <v>12.833333333333309</v>
      </c>
      <c r="AV127" s="53" t="s">
        <v>431</v>
      </c>
      <c r="AW127" t="s">
        <v>1504</v>
      </c>
      <c r="AX127" s="53" t="s">
        <v>432</v>
      </c>
    </row>
    <row r="128" spans="4:50" x14ac:dyDescent="0.25">
      <c r="D128" t="s">
        <v>245</v>
      </c>
      <c r="E128" t="s">
        <v>246</v>
      </c>
      <c r="F128" t="s">
        <v>247</v>
      </c>
      <c r="G128" s="54">
        <v>1152367373971420</v>
      </c>
      <c r="H128" s="53" t="s">
        <v>430</v>
      </c>
      <c r="I128" s="53">
        <v>3258728</v>
      </c>
      <c r="J128" t="s">
        <v>251</v>
      </c>
      <c r="K128" s="57">
        <v>21815</v>
      </c>
      <c r="L128" s="53" t="s">
        <v>431</v>
      </c>
      <c r="M128" t="s">
        <v>259</v>
      </c>
      <c r="N128" s="53" t="s">
        <v>431</v>
      </c>
      <c r="O128" t="s">
        <v>310</v>
      </c>
      <c r="P128" s="53" t="s">
        <v>431</v>
      </c>
      <c r="Q128" t="s">
        <v>288</v>
      </c>
      <c r="R128" s="53" t="s">
        <v>431</v>
      </c>
      <c r="S128" t="s">
        <v>414</v>
      </c>
      <c r="T128" t="s">
        <v>390</v>
      </c>
      <c r="U128" s="53" t="s">
        <v>432</v>
      </c>
      <c r="Z128" t="s">
        <v>245</v>
      </c>
      <c r="AA128" t="s">
        <v>1498</v>
      </c>
      <c r="AB128" t="s">
        <v>987</v>
      </c>
      <c r="AC128" s="54">
        <v>1152367373971420</v>
      </c>
      <c r="AD128" s="53" t="s">
        <v>431</v>
      </c>
      <c r="AE128" s="54">
        <v>1188953284013590</v>
      </c>
      <c r="AF128" s="53" t="s">
        <v>430</v>
      </c>
      <c r="AG128" s="54">
        <v>5046</v>
      </c>
      <c r="AH128" t="s">
        <v>253</v>
      </c>
      <c r="AJ128" t="s">
        <v>245</v>
      </c>
      <c r="AK128" t="s">
        <v>1499</v>
      </c>
      <c r="AL128" t="s">
        <v>865</v>
      </c>
      <c r="AM128">
        <v>2</v>
      </c>
      <c r="AN128" t="s">
        <v>251</v>
      </c>
      <c r="AO128" s="63">
        <v>1.84374999999999</v>
      </c>
      <c r="AP128" s="53" t="s">
        <v>431</v>
      </c>
      <c r="AQ128" s="54">
        <v>1079195553887070</v>
      </c>
      <c r="AR128" s="53" t="s">
        <v>430</v>
      </c>
      <c r="AS128">
        <v>5055</v>
      </c>
      <c r="AT128" t="s">
        <v>251</v>
      </c>
      <c r="AU128" s="63">
        <f t="shared" si="1"/>
        <v>12.906249999999931</v>
      </c>
      <c r="AV128" s="53" t="s">
        <v>431</v>
      </c>
      <c r="AW128" t="s">
        <v>1505</v>
      </c>
      <c r="AX128" s="53" t="s">
        <v>432</v>
      </c>
    </row>
    <row r="129" spans="4:50" x14ac:dyDescent="0.25">
      <c r="D129" t="s">
        <v>245</v>
      </c>
      <c r="E129" t="s">
        <v>246</v>
      </c>
      <c r="F129" t="s">
        <v>247</v>
      </c>
      <c r="G129" s="54">
        <v>1115781463929250</v>
      </c>
      <c r="H129" s="53" t="s">
        <v>430</v>
      </c>
      <c r="I129" s="53">
        <v>3258739</v>
      </c>
      <c r="J129" t="s">
        <v>251</v>
      </c>
      <c r="K129" s="57">
        <v>21661</v>
      </c>
      <c r="L129" s="53" t="s">
        <v>431</v>
      </c>
      <c r="M129" t="s">
        <v>260</v>
      </c>
      <c r="N129" s="53" t="s">
        <v>431</v>
      </c>
      <c r="O129" t="s">
        <v>311</v>
      </c>
      <c r="P129" s="53" t="s">
        <v>431</v>
      </c>
      <c r="Q129" t="s">
        <v>265</v>
      </c>
      <c r="R129" s="53" t="s">
        <v>431</v>
      </c>
      <c r="S129" t="s">
        <v>415</v>
      </c>
      <c r="T129" t="s">
        <v>391</v>
      </c>
      <c r="U129" s="53" t="s">
        <v>432</v>
      </c>
      <c r="Z129" t="s">
        <v>245</v>
      </c>
      <c r="AA129" t="s">
        <v>1498</v>
      </c>
      <c r="AB129" t="s">
        <v>987</v>
      </c>
      <c r="AC129" s="54">
        <v>1115781463929250</v>
      </c>
      <c r="AD129" s="53" t="s">
        <v>431</v>
      </c>
      <c r="AE129" s="54">
        <v>1152367373971420</v>
      </c>
      <c r="AF129" s="53" t="s">
        <v>430</v>
      </c>
      <c r="AG129">
        <v>5049</v>
      </c>
      <c r="AH129" t="s">
        <v>253</v>
      </c>
      <c r="AJ129" t="s">
        <v>245</v>
      </c>
      <c r="AK129" t="s">
        <v>1499</v>
      </c>
      <c r="AL129" t="s">
        <v>865</v>
      </c>
      <c r="AM129">
        <v>3</v>
      </c>
      <c r="AN129" t="s">
        <v>251</v>
      </c>
      <c r="AO129" s="63">
        <v>1.8541666666666601</v>
      </c>
      <c r="AP129" s="53" t="s">
        <v>431</v>
      </c>
      <c r="AQ129" s="54">
        <v>1042609643844900</v>
      </c>
      <c r="AR129" s="53" t="s">
        <v>430</v>
      </c>
      <c r="AS129" s="54">
        <v>5058</v>
      </c>
      <c r="AT129" t="s">
        <v>251</v>
      </c>
      <c r="AU129" s="63">
        <f t="shared" si="1"/>
        <v>12.97916666666662</v>
      </c>
      <c r="AV129" s="53" t="s">
        <v>431</v>
      </c>
      <c r="AW129" t="s">
        <v>1506</v>
      </c>
      <c r="AX129" s="53" t="s">
        <v>432</v>
      </c>
    </row>
    <row r="130" spans="4:50" x14ac:dyDescent="0.25">
      <c r="D130" t="s">
        <v>245</v>
      </c>
      <c r="E130" t="s">
        <v>246</v>
      </c>
      <c r="F130" t="s">
        <v>247</v>
      </c>
      <c r="G130" s="54">
        <v>1079195553887070</v>
      </c>
      <c r="H130" s="53" t="s">
        <v>430</v>
      </c>
      <c r="I130" s="53">
        <v>3258750</v>
      </c>
      <c r="J130" t="s">
        <v>251</v>
      </c>
      <c r="K130" s="57">
        <v>21507</v>
      </c>
      <c r="L130" s="53" t="s">
        <v>431</v>
      </c>
      <c r="M130" t="s">
        <v>261</v>
      </c>
      <c r="N130" s="53" t="s">
        <v>431</v>
      </c>
      <c r="O130" t="s">
        <v>312</v>
      </c>
      <c r="P130" s="53" t="s">
        <v>431</v>
      </c>
      <c r="Q130" t="s">
        <v>266</v>
      </c>
      <c r="R130" s="53" t="s">
        <v>431</v>
      </c>
      <c r="S130" t="s">
        <v>416</v>
      </c>
      <c r="T130" t="s">
        <v>392</v>
      </c>
      <c r="U130" s="53" t="s">
        <v>432</v>
      </c>
      <c r="Z130" t="s">
        <v>245</v>
      </c>
      <c r="AA130" t="s">
        <v>1498</v>
      </c>
      <c r="AB130" t="s">
        <v>987</v>
      </c>
      <c r="AC130" s="54">
        <v>1079195553887070</v>
      </c>
      <c r="AD130" s="53" t="s">
        <v>431</v>
      </c>
      <c r="AE130" s="54">
        <v>1115781463929250</v>
      </c>
      <c r="AF130" s="53" t="s">
        <v>430</v>
      </c>
      <c r="AG130" s="54">
        <v>5052</v>
      </c>
      <c r="AH130" t="s">
        <v>253</v>
      </c>
      <c r="AJ130" t="s">
        <v>245</v>
      </c>
      <c r="AK130" t="s">
        <v>1499</v>
      </c>
      <c r="AL130" t="s">
        <v>865</v>
      </c>
      <c r="AM130">
        <v>4</v>
      </c>
      <c r="AN130" t="s">
        <v>251</v>
      </c>
      <c r="AO130" s="63">
        <v>1.8645833333333299</v>
      </c>
      <c r="AP130" s="53" t="s">
        <v>431</v>
      </c>
      <c r="AQ130" s="54">
        <v>1006023733802730</v>
      </c>
      <c r="AR130" s="53" t="s">
        <v>430</v>
      </c>
      <c r="AS130">
        <v>5061</v>
      </c>
      <c r="AT130" t="s">
        <v>251</v>
      </c>
      <c r="AU130" s="63">
        <f t="shared" si="1"/>
        <v>13.052083333333309</v>
      </c>
      <c r="AV130" s="53" t="s">
        <v>431</v>
      </c>
      <c r="AW130" t="s">
        <v>1498</v>
      </c>
      <c r="AX130" s="53" t="s">
        <v>432</v>
      </c>
    </row>
    <row r="131" spans="4:50" x14ac:dyDescent="0.25">
      <c r="D131" t="s">
        <v>245</v>
      </c>
      <c r="E131" t="s">
        <v>246</v>
      </c>
      <c r="F131" t="s">
        <v>247</v>
      </c>
      <c r="G131" s="54">
        <v>1042609643844900</v>
      </c>
      <c r="H131" s="53" t="s">
        <v>430</v>
      </c>
      <c r="I131" s="53">
        <v>3258761</v>
      </c>
      <c r="J131" t="s">
        <v>251</v>
      </c>
      <c r="K131" s="57">
        <v>21353</v>
      </c>
      <c r="L131" s="53" t="s">
        <v>431</v>
      </c>
      <c r="M131" t="s">
        <v>262</v>
      </c>
      <c r="N131" s="53" t="s">
        <v>431</v>
      </c>
      <c r="O131" t="s">
        <v>313</v>
      </c>
      <c r="P131" s="53" t="s">
        <v>431</v>
      </c>
      <c r="Q131" t="s">
        <v>267</v>
      </c>
      <c r="R131" s="53" t="s">
        <v>431</v>
      </c>
      <c r="S131" t="s">
        <v>417</v>
      </c>
      <c r="T131" t="s">
        <v>393</v>
      </c>
      <c r="U131" s="53" t="s">
        <v>432</v>
      </c>
      <c r="Z131" t="s">
        <v>245</v>
      </c>
      <c r="AA131" t="s">
        <v>1498</v>
      </c>
      <c r="AB131" t="s">
        <v>987</v>
      </c>
      <c r="AC131" s="54">
        <v>1042609643844900</v>
      </c>
      <c r="AD131" s="53" t="s">
        <v>431</v>
      </c>
      <c r="AE131" s="54">
        <v>1079195553887070</v>
      </c>
      <c r="AF131" s="53" t="s">
        <v>430</v>
      </c>
      <c r="AG131">
        <v>5055</v>
      </c>
      <c r="AH131" t="s">
        <v>253</v>
      </c>
      <c r="AJ131" t="s">
        <v>245</v>
      </c>
      <c r="AK131" t="s">
        <v>1499</v>
      </c>
      <c r="AL131" t="s">
        <v>865</v>
      </c>
      <c r="AM131">
        <v>5</v>
      </c>
      <c r="AN131" t="s">
        <v>251</v>
      </c>
      <c r="AO131" s="63">
        <v>1.87499999999999</v>
      </c>
      <c r="AP131" s="53" t="s">
        <v>431</v>
      </c>
      <c r="AQ131" s="54">
        <v>4969437823760560</v>
      </c>
      <c r="AR131" s="53" t="s">
        <v>430</v>
      </c>
      <c r="AS131" s="54">
        <v>5064</v>
      </c>
      <c r="AT131" t="s">
        <v>251</v>
      </c>
      <c r="AU131" s="63">
        <f t="shared" ref="AU131:AU150" si="2">AO131*7</f>
        <v>13.124999999999931</v>
      </c>
      <c r="AV131" s="53" t="s">
        <v>431</v>
      </c>
      <c r="AW131" t="s">
        <v>1500</v>
      </c>
      <c r="AX131" s="53" t="s">
        <v>432</v>
      </c>
    </row>
    <row r="132" spans="4:50" x14ac:dyDescent="0.25">
      <c r="D132" t="s">
        <v>245</v>
      </c>
      <c r="E132" t="s">
        <v>246</v>
      </c>
      <c r="F132" t="s">
        <v>247</v>
      </c>
      <c r="G132" s="54">
        <v>1006023733802730</v>
      </c>
      <c r="H132" s="53" t="s">
        <v>430</v>
      </c>
      <c r="I132" s="53">
        <v>3258772</v>
      </c>
      <c r="J132" t="s">
        <v>251</v>
      </c>
      <c r="K132" s="57">
        <v>21199</v>
      </c>
      <c r="L132" s="53" t="s">
        <v>431</v>
      </c>
      <c r="M132" t="s">
        <v>263</v>
      </c>
      <c r="N132" s="53" t="s">
        <v>431</v>
      </c>
      <c r="O132" t="s">
        <v>314</v>
      </c>
      <c r="P132" s="53" t="s">
        <v>431</v>
      </c>
      <c r="Q132" t="s">
        <v>268</v>
      </c>
      <c r="R132" s="53" t="s">
        <v>431</v>
      </c>
      <c r="S132" t="s">
        <v>418</v>
      </c>
      <c r="T132" t="s">
        <v>394</v>
      </c>
      <c r="U132" s="53" t="s">
        <v>432</v>
      </c>
      <c r="Z132" t="s">
        <v>245</v>
      </c>
      <c r="AA132" t="s">
        <v>1498</v>
      </c>
      <c r="AB132" t="s">
        <v>987</v>
      </c>
      <c r="AC132" s="54">
        <v>1006023733802730</v>
      </c>
      <c r="AD132" s="53" t="s">
        <v>431</v>
      </c>
      <c r="AE132" s="54">
        <v>1042609643844900</v>
      </c>
      <c r="AF132" s="53" t="s">
        <v>430</v>
      </c>
      <c r="AG132" s="54">
        <v>5058</v>
      </c>
      <c r="AH132" t="s">
        <v>253</v>
      </c>
      <c r="AJ132" t="s">
        <v>245</v>
      </c>
      <c r="AK132" t="s">
        <v>1499</v>
      </c>
      <c r="AL132" t="s">
        <v>865</v>
      </c>
      <c r="AM132">
        <v>6</v>
      </c>
      <c r="AN132" t="s">
        <v>251</v>
      </c>
      <c r="AO132" s="63">
        <v>1.8854166666666601</v>
      </c>
      <c r="AP132" s="53" t="s">
        <v>431</v>
      </c>
      <c r="AQ132" s="54">
        <v>2932851913718390</v>
      </c>
      <c r="AR132" s="53" t="s">
        <v>430</v>
      </c>
      <c r="AS132">
        <v>5067</v>
      </c>
      <c r="AT132" t="s">
        <v>251</v>
      </c>
      <c r="AU132" s="63">
        <f t="shared" si="2"/>
        <v>13.19791666666662</v>
      </c>
      <c r="AV132" s="53" t="s">
        <v>431</v>
      </c>
      <c r="AW132" t="s">
        <v>1501</v>
      </c>
      <c r="AX132" s="53" t="s">
        <v>432</v>
      </c>
    </row>
    <row r="133" spans="4:50" x14ac:dyDescent="0.25">
      <c r="D133" t="s">
        <v>245</v>
      </c>
      <c r="E133" t="s">
        <v>246</v>
      </c>
      <c r="F133" t="s">
        <v>247</v>
      </c>
      <c r="G133" s="54">
        <v>4969437823760560</v>
      </c>
      <c r="H133" s="53" t="s">
        <v>430</v>
      </c>
      <c r="I133" s="53">
        <v>3258783</v>
      </c>
      <c r="J133" t="s">
        <v>251</v>
      </c>
      <c r="K133" s="57">
        <v>21045</v>
      </c>
      <c r="L133" s="53" t="s">
        <v>431</v>
      </c>
      <c r="M133" t="s">
        <v>252</v>
      </c>
      <c r="N133" s="53" t="s">
        <v>431</v>
      </c>
      <c r="O133" t="s">
        <v>315</v>
      </c>
      <c r="P133" s="53" t="s">
        <v>431</v>
      </c>
      <c r="Q133" t="s">
        <v>269</v>
      </c>
      <c r="R133" s="53" t="s">
        <v>431</v>
      </c>
      <c r="S133" t="s">
        <v>419</v>
      </c>
      <c r="T133" t="s">
        <v>389</v>
      </c>
      <c r="U133" s="53" t="s">
        <v>432</v>
      </c>
      <c r="Z133" t="s">
        <v>245</v>
      </c>
      <c r="AA133" t="s">
        <v>1498</v>
      </c>
      <c r="AB133" t="s">
        <v>987</v>
      </c>
      <c r="AC133" s="54">
        <v>4969437823760560</v>
      </c>
      <c r="AD133" s="53" t="s">
        <v>431</v>
      </c>
      <c r="AE133" s="54">
        <v>1006023733802730</v>
      </c>
      <c r="AF133" s="53" t="s">
        <v>430</v>
      </c>
      <c r="AG133">
        <v>5061</v>
      </c>
      <c r="AH133" t="s">
        <v>253</v>
      </c>
      <c r="AJ133" t="s">
        <v>245</v>
      </c>
      <c r="AK133" t="s">
        <v>1499</v>
      </c>
      <c r="AL133" t="s">
        <v>865</v>
      </c>
      <c r="AM133">
        <v>7</v>
      </c>
      <c r="AN133" t="s">
        <v>251</v>
      </c>
      <c r="AO133" s="63">
        <v>1.8958333333333299</v>
      </c>
      <c r="AP133" s="53" t="s">
        <v>431</v>
      </c>
      <c r="AQ133" s="54">
        <v>3896266003676220</v>
      </c>
      <c r="AR133" s="53" t="s">
        <v>430</v>
      </c>
      <c r="AS133" s="54">
        <v>5070</v>
      </c>
      <c r="AT133" t="s">
        <v>251</v>
      </c>
      <c r="AU133" s="63">
        <f t="shared" si="2"/>
        <v>13.270833333333309</v>
      </c>
      <c r="AV133" s="53" t="s">
        <v>431</v>
      </c>
      <c r="AW133" t="s">
        <v>1502</v>
      </c>
      <c r="AX133" s="53" t="s">
        <v>432</v>
      </c>
    </row>
    <row r="134" spans="4:50" x14ac:dyDescent="0.25">
      <c r="D134" t="s">
        <v>245</v>
      </c>
      <c r="E134" t="s">
        <v>246</v>
      </c>
      <c r="F134" t="s">
        <v>247</v>
      </c>
      <c r="G134" s="54">
        <v>2932851913718390</v>
      </c>
      <c r="H134" s="53" t="s">
        <v>430</v>
      </c>
      <c r="I134" s="53">
        <v>3258794</v>
      </c>
      <c r="J134" t="s">
        <v>251</v>
      </c>
      <c r="K134" s="57">
        <v>20891</v>
      </c>
      <c r="L134" s="53" t="s">
        <v>431</v>
      </c>
      <c r="M134" t="s">
        <v>264</v>
      </c>
      <c r="N134" s="53" t="s">
        <v>431</v>
      </c>
      <c r="O134" t="s">
        <v>254</v>
      </c>
      <c r="P134" s="53" t="s">
        <v>431</v>
      </c>
      <c r="Q134" t="s">
        <v>270</v>
      </c>
      <c r="R134" s="53" t="s">
        <v>431</v>
      </c>
      <c r="S134" t="s">
        <v>420</v>
      </c>
      <c r="T134" t="s">
        <v>395</v>
      </c>
      <c r="U134" s="53" t="s">
        <v>432</v>
      </c>
      <c r="Z134" t="s">
        <v>245</v>
      </c>
      <c r="AA134" t="s">
        <v>1498</v>
      </c>
      <c r="AB134" t="s">
        <v>987</v>
      </c>
      <c r="AC134" s="54">
        <v>2932851913718390</v>
      </c>
      <c r="AD134" s="53" t="s">
        <v>431</v>
      </c>
      <c r="AE134" s="54">
        <v>4969437823760560</v>
      </c>
      <c r="AF134" s="53" t="s">
        <v>430</v>
      </c>
      <c r="AG134" s="54">
        <v>5064</v>
      </c>
      <c r="AH134" t="s">
        <v>253</v>
      </c>
      <c r="AJ134" t="s">
        <v>245</v>
      </c>
      <c r="AK134" t="s">
        <v>1499</v>
      </c>
      <c r="AL134" t="s">
        <v>865</v>
      </c>
      <c r="AM134">
        <v>1</v>
      </c>
      <c r="AN134" t="s">
        <v>251</v>
      </c>
      <c r="AO134" s="63">
        <v>1.90624999999999</v>
      </c>
      <c r="AP134" s="53" t="s">
        <v>431</v>
      </c>
      <c r="AQ134" s="54">
        <v>5859680093634050</v>
      </c>
      <c r="AR134" s="53" t="s">
        <v>430</v>
      </c>
      <c r="AS134">
        <v>5073</v>
      </c>
      <c r="AT134" t="s">
        <v>251</v>
      </c>
      <c r="AU134" s="63">
        <f t="shared" si="2"/>
        <v>13.343749999999931</v>
      </c>
      <c r="AV134" s="53" t="s">
        <v>431</v>
      </c>
      <c r="AW134" t="s">
        <v>1503</v>
      </c>
      <c r="AX134" s="53" t="s">
        <v>432</v>
      </c>
    </row>
    <row r="135" spans="4:50" x14ac:dyDescent="0.25">
      <c r="D135" t="s">
        <v>245</v>
      </c>
      <c r="E135" t="s">
        <v>246</v>
      </c>
      <c r="F135" t="s">
        <v>247</v>
      </c>
      <c r="G135" s="54">
        <v>3896266003676220</v>
      </c>
      <c r="H135" s="53" t="s">
        <v>430</v>
      </c>
      <c r="I135" s="53">
        <v>3258805</v>
      </c>
      <c r="J135" t="s">
        <v>251</v>
      </c>
      <c r="K135" s="57">
        <v>20737</v>
      </c>
      <c r="L135" s="53" t="s">
        <v>431</v>
      </c>
      <c r="M135" t="s">
        <v>259</v>
      </c>
      <c r="N135" s="53" t="s">
        <v>431</v>
      </c>
      <c r="O135" t="s">
        <v>316</v>
      </c>
      <c r="P135" s="53" t="s">
        <v>431</v>
      </c>
      <c r="Q135" t="s">
        <v>271</v>
      </c>
      <c r="R135" s="53" t="s">
        <v>431</v>
      </c>
      <c r="S135" t="s">
        <v>421</v>
      </c>
      <c r="T135" t="s">
        <v>390</v>
      </c>
      <c r="U135" s="53" t="s">
        <v>432</v>
      </c>
      <c r="Z135" t="s">
        <v>245</v>
      </c>
      <c r="AA135" t="s">
        <v>1498</v>
      </c>
      <c r="AB135" t="s">
        <v>987</v>
      </c>
      <c r="AC135" s="54">
        <v>3896266003676220</v>
      </c>
      <c r="AD135" s="53" t="s">
        <v>431</v>
      </c>
      <c r="AE135" s="54">
        <v>2932851913718390</v>
      </c>
      <c r="AF135" s="53" t="s">
        <v>430</v>
      </c>
      <c r="AG135">
        <v>5067</v>
      </c>
      <c r="AH135" t="s">
        <v>253</v>
      </c>
      <c r="AJ135" t="s">
        <v>245</v>
      </c>
      <c r="AK135" t="s">
        <v>1499</v>
      </c>
      <c r="AL135" t="s">
        <v>865</v>
      </c>
      <c r="AM135">
        <v>2</v>
      </c>
      <c r="AN135" t="s">
        <v>251</v>
      </c>
      <c r="AO135" s="63">
        <v>1.9166666666666601</v>
      </c>
      <c r="AP135" s="53" t="s">
        <v>431</v>
      </c>
      <c r="AQ135" s="54">
        <v>6823094183591880</v>
      </c>
      <c r="AR135" s="53" t="s">
        <v>430</v>
      </c>
      <c r="AS135" s="54">
        <v>5076</v>
      </c>
      <c r="AT135" t="s">
        <v>251</v>
      </c>
      <c r="AU135" s="63">
        <f t="shared" si="2"/>
        <v>13.41666666666662</v>
      </c>
      <c r="AV135" s="53" t="s">
        <v>431</v>
      </c>
      <c r="AW135" t="s">
        <v>1504</v>
      </c>
      <c r="AX135" s="53" t="s">
        <v>432</v>
      </c>
    </row>
    <row r="136" spans="4:50" x14ac:dyDescent="0.25">
      <c r="D136" t="s">
        <v>245</v>
      </c>
      <c r="E136" t="s">
        <v>246</v>
      </c>
      <c r="F136" t="s">
        <v>247</v>
      </c>
      <c r="G136" s="54">
        <v>5859680093634050</v>
      </c>
      <c r="H136" s="53" t="s">
        <v>430</v>
      </c>
      <c r="I136" s="53">
        <v>3258816</v>
      </c>
      <c r="J136" t="s">
        <v>251</v>
      </c>
      <c r="K136" s="57">
        <v>20583</v>
      </c>
      <c r="L136" s="53" t="s">
        <v>431</v>
      </c>
      <c r="M136" t="s">
        <v>252</v>
      </c>
      <c r="N136" s="53" t="s">
        <v>431</v>
      </c>
      <c r="O136" t="s">
        <v>317</v>
      </c>
      <c r="P136" s="53" t="s">
        <v>431</v>
      </c>
      <c r="Q136" t="s">
        <v>272</v>
      </c>
      <c r="R136" s="53" t="s">
        <v>431</v>
      </c>
      <c r="S136" t="s">
        <v>422</v>
      </c>
      <c r="T136" t="s">
        <v>389</v>
      </c>
      <c r="U136" s="53" t="s">
        <v>432</v>
      </c>
      <c r="Z136" t="s">
        <v>245</v>
      </c>
      <c r="AA136" t="s">
        <v>1498</v>
      </c>
      <c r="AB136" t="s">
        <v>987</v>
      </c>
      <c r="AC136" s="54">
        <v>5859680093634050</v>
      </c>
      <c r="AD136" s="53" t="s">
        <v>431</v>
      </c>
      <c r="AE136" s="54">
        <v>3896266003676220</v>
      </c>
      <c r="AF136" s="53" t="s">
        <v>430</v>
      </c>
      <c r="AG136" s="54">
        <v>5070</v>
      </c>
      <c r="AH136" t="s">
        <v>253</v>
      </c>
      <c r="AJ136" t="s">
        <v>245</v>
      </c>
      <c r="AK136" t="s">
        <v>1499</v>
      </c>
      <c r="AL136" t="s">
        <v>865</v>
      </c>
      <c r="AM136">
        <v>3</v>
      </c>
      <c r="AN136" t="s">
        <v>251</v>
      </c>
      <c r="AO136" s="63">
        <v>1.9270833333333299</v>
      </c>
      <c r="AP136" s="53" t="s">
        <v>431</v>
      </c>
      <c r="AQ136" s="54">
        <v>8786508273549710</v>
      </c>
      <c r="AR136" s="53" t="s">
        <v>430</v>
      </c>
      <c r="AS136">
        <v>5079</v>
      </c>
      <c r="AT136" t="s">
        <v>251</v>
      </c>
      <c r="AU136" s="63">
        <f t="shared" si="2"/>
        <v>13.489583333333309</v>
      </c>
      <c r="AV136" s="53" t="s">
        <v>431</v>
      </c>
      <c r="AW136" t="s">
        <v>1505</v>
      </c>
      <c r="AX136" s="53" t="s">
        <v>432</v>
      </c>
    </row>
    <row r="137" spans="4:50" x14ac:dyDescent="0.25">
      <c r="D137" t="s">
        <v>245</v>
      </c>
      <c r="E137" t="s">
        <v>246</v>
      </c>
      <c r="F137" t="s">
        <v>247</v>
      </c>
      <c r="G137" s="54">
        <v>6823094183591880</v>
      </c>
      <c r="H137" s="53" t="s">
        <v>430</v>
      </c>
      <c r="I137" s="53">
        <v>3258827</v>
      </c>
      <c r="J137" t="s">
        <v>251</v>
      </c>
      <c r="K137" s="57">
        <v>20429</v>
      </c>
      <c r="L137" s="53" t="s">
        <v>431</v>
      </c>
      <c r="M137" t="s">
        <v>252</v>
      </c>
      <c r="N137" s="53" t="s">
        <v>431</v>
      </c>
      <c r="O137" t="s">
        <v>318</v>
      </c>
      <c r="P137" s="53" t="s">
        <v>431</v>
      </c>
      <c r="Q137" t="s">
        <v>273</v>
      </c>
      <c r="R137" s="53" t="s">
        <v>431</v>
      </c>
      <c r="S137" t="s">
        <v>423</v>
      </c>
      <c r="T137" t="s">
        <v>389</v>
      </c>
      <c r="U137" s="53" t="s">
        <v>432</v>
      </c>
      <c r="Z137" t="s">
        <v>245</v>
      </c>
      <c r="AA137" t="s">
        <v>1498</v>
      </c>
      <c r="AB137" t="s">
        <v>987</v>
      </c>
      <c r="AC137" s="54">
        <v>6823094183591880</v>
      </c>
      <c r="AD137" s="53" t="s">
        <v>431</v>
      </c>
      <c r="AE137" s="54">
        <v>5859680093634050</v>
      </c>
      <c r="AF137" s="53" t="s">
        <v>430</v>
      </c>
      <c r="AG137">
        <v>5073</v>
      </c>
      <c r="AH137" t="s">
        <v>253</v>
      </c>
      <c r="AJ137" t="s">
        <v>245</v>
      </c>
      <c r="AK137" t="s">
        <v>1499</v>
      </c>
      <c r="AL137" t="s">
        <v>865</v>
      </c>
      <c r="AM137">
        <v>4</v>
      </c>
      <c r="AN137" t="s">
        <v>251</v>
      </c>
      <c r="AO137" s="63">
        <v>1.93749999999999</v>
      </c>
      <c r="AP137" s="53" t="s">
        <v>431</v>
      </c>
      <c r="AQ137" s="54">
        <v>9749922363507540</v>
      </c>
      <c r="AR137" s="53" t="s">
        <v>430</v>
      </c>
      <c r="AS137" s="54">
        <v>5082</v>
      </c>
      <c r="AT137" t="s">
        <v>251</v>
      </c>
      <c r="AU137" s="63">
        <f t="shared" si="2"/>
        <v>13.562499999999931</v>
      </c>
      <c r="AV137" s="53" t="s">
        <v>431</v>
      </c>
      <c r="AW137" t="s">
        <v>1506</v>
      </c>
      <c r="AX137" s="53" t="s">
        <v>432</v>
      </c>
    </row>
    <row r="138" spans="4:50" x14ac:dyDescent="0.25">
      <c r="D138" t="s">
        <v>245</v>
      </c>
      <c r="E138" t="s">
        <v>246</v>
      </c>
      <c r="F138" t="s">
        <v>247</v>
      </c>
      <c r="G138" s="54">
        <v>8786508273549710</v>
      </c>
      <c r="H138" s="53" t="s">
        <v>430</v>
      </c>
      <c r="I138" s="53">
        <v>3258838</v>
      </c>
      <c r="J138" t="s">
        <v>251</v>
      </c>
      <c r="K138" s="57">
        <v>20275</v>
      </c>
      <c r="L138" s="53" t="s">
        <v>431</v>
      </c>
      <c r="M138" t="s">
        <v>259</v>
      </c>
      <c r="N138" s="53" t="s">
        <v>431</v>
      </c>
      <c r="O138" t="s">
        <v>319</v>
      </c>
      <c r="P138" s="53" t="s">
        <v>431</v>
      </c>
      <c r="Q138" t="s">
        <v>274</v>
      </c>
      <c r="R138" s="53" t="s">
        <v>431</v>
      </c>
      <c r="S138" t="s">
        <v>424</v>
      </c>
      <c r="T138" t="s">
        <v>390</v>
      </c>
      <c r="U138" s="53" t="s">
        <v>432</v>
      </c>
      <c r="Z138" t="s">
        <v>245</v>
      </c>
      <c r="AA138" t="s">
        <v>1498</v>
      </c>
      <c r="AB138" t="s">
        <v>987</v>
      </c>
      <c r="AC138" s="54">
        <v>8786508273549710</v>
      </c>
      <c r="AD138" s="53" t="s">
        <v>431</v>
      </c>
      <c r="AE138" s="54">
        <v>6823094183591880</v>
      </c>
      <c r="AF138" s="53" t="s">
        <v>430</v>
      </c>
      <c r="AG138" s="54">
        <v>5076</v>
      </c>
      <c r="AH138" t="s">
        <v>253</v>
      </c>
      <c r="AJ138" t="s">
        <v>245</v>
      </c>
      <c r="AK138" t="s">
        <v>1499</v>
      </c>
      <c r="AL138" t="s">
        <v>865</v>
      </c>
      <c r="AM138">
        <v>5</v>
      </c>
      <c r="AN138" t="s">
        <v>251</v>
      </c>
      <c r="AO138" s="63">
        <v>1.9479166666666601</v>
      </c>
      <c r="AP138" s="53" t="s">
        <v>431</v>
      </c>
      <c r="AQ138" s="54">
        <v>2713336453465360</v>
      </c>
      <c r="AR138" s="53" t="s">
        <v>430</v>
      </c>
      <c r="AS138">
        <v>5085</v>
      </c>
      <c r="AT138" t="s">
        <v>251</v>
      </c>
      <c r="AU138" s="63">
        <f t="shared" si="2"/>
        <v>13.63541666666662</v>
      </c>
      <c r="AV138" s="53" t="s">
        <v>431</v>
      </c>
      <c r="AW138" t="s">
        <v>1498</v>
      </c>
      <c r="AX138" s="53" t="s">
        <v>432</v>
      </c>
    </row>
    <row r="139" spans="4:50" x14ac:dyDescent="0.25">
      <c r="D139" t="s">
        <v>245</v>
      </c>
      <c r="E139" t="s">
        <v>246</v>
      </c>
      <c r="F139" t="s">
        <v>247</v>
      </c>
      <c r="G139" s="54">
        <v>9749922363507540</v>
      </c>
      <c r="H139" s="53" t="s">
        <v>430</v>
      </c>
      <c r="I139" s="53">
        <v>3258849</v>
      </c>
      <c r="J139" t="s">
        <v>251</v>
      </c>
      <c r="K139" s="57">
        <v>20121</v>
      </c>
      <c r="L139" s="53" t="s">
        <v>431</v>
      </c>
      <c r="M139" t="s">
        <v>259</v>
      </c>
      <c r="N139" s="53" t="s">
        <v>431</v>
      </c>
      <c r="O139" t="s">
        <v>320</v>
      </c>
      <c r="P139" s="53" t="s">
        <v>431</v>
      </c>
      <c r="Q139" t="s">
        <v>275</v>
      </c>
      <c r="R139" s="53" t="s">
        <v>431</v>
      </c>
      <c r="S139" t="s">
        <v>425</v>
      </c>
      <c r="T139" t="s">
        <v>390</v>
      </c>
      <c r="U139" s="53" t="s">
        <v>432</v>
      </c>
      <c r="Z139" t="s">
        <v>245</v>
      </c>
      <c r="AA139" t="s">
        <v>1498</v>
      </c>
      <c r="AB139" t="s">
        <v>987</v>
      </c>
      <c r="AC139" s="54">
        <v>9749922363507540</v>
      </c>
      <c r="AD139" s="53" t="s">
        <v>431</v>
      </c>
      <c r="AE139" s="54">
        <v>8786508273549710</v>
      </c>
      <c r="AF139" s="53" t="s">
        <v>430</v>
      </c>
      <c r="AG139">
        <v>5079</v>
      </c>
      <c r="AH139" t="s">
        <v>253</v>
      </c>
      <c r="AJ139" t="s">
        <v>245</v>
      </c>
      <c r="AK139" t="s">
        <v>1499</v>
      </c>
      <c r="AL139" t="s">
        <v>865</v>
      </c>
      <c r="AM139">
        <v>6</v>
      </c>
      <c r="AN139" t="s">
        <v>251</v>
      </c>
      <c r="AO139" s="63">
        <v>1.9583333333333199</v>
      </c>
      <c r="AP139" s="53" t="s">
        <v>431</v>
      </c>
      <c r="AQ139" s="54">
        <v>3676750543423190</v>
      </c>
      <c r="AR139" s="53" t="s">
        <v>430</v>
      </c>
      <c r="AS139" s="54">
        <v>5088</v>
      </c>
      <c r="AT139" t="s">
        <v>251</v>
      </c>
      <c r="AU139" s="63">
        <f t="shared" si="2"/>
        <v>13.70833333333324</v>
      </c>
      <c r="AV139" s="53" t="s">
        <v>431</v>
      </c>
      <c r="AW139" t="s">
        <v>1500</v>
      </c>
      <c r="AX139" s="53" t="s">
        <v>432</v>
      </c>
    </row>
    <row r="140" spans="4:50" x14ac:dyDescent="0.25">
      <c r="D140" t="s">
        <v>245</v>
      </c>
      <c r="E140" t="s">
        <v>246</v>
      </c>
      <c r="F140" t="s">
        <v>247</v>
      </c>
      <c r="G140" s="54">
        <v>2713336453465360</v>
      </c>
      <c r="H140" s="53" t="s">
        <v>430</v>
      </c>
      <c r="I140" s="53">
        <v>3258860</v>
      </c>
      <c r="J140" t="s">
        <v>251</v>
      </c>
      <c r="K140" s="57">
        <v>19967</v>
      </c>
      <c r="L140" s="53" t="s">
        <v>431</v>
      </c>
      <c r="M140" t="s">
        <v>260</v>
      </c>
      <c r="N140" s="53" t="s">
        <v>431</v>
      </c>
      <c r="O140" t="s">
        <v>321</v>
      </c>
      <c r="P140" s="53" t="s">
        <v>431</v>
      </c>
      <c r="Q140" t="s">
        <v>266</v>
      </c>
      <c r="R140" s="53" t="s">
        <v>431</v>
      </c>
      <c r="S140" t="s">
        <v>426</v>
      </c>
      <c r="T140" t="s">
        <v>391</v>
      </c>
      <c r="U140" s="53" t="s">
        <v>432</v>
      </c>
      <c r="Z140" t="s">
        <v>245</v>
      </c>
      <c r="AA140" t="s">
        <v>1498</v>
      </c>
      <c r="AB140" t="s">
        <v>987</v>
      </c>
      <c r="AC140" s="54">
        <v>2713336453465360</v>
      </c>
      <c r="AD140" s="53" t="s">
        <v>431</v>
      </c>
      <c r="AE140" s="54">
        <v>9749922363507540</v>
      </c>
      <c r="AF140" s="53" t="s">
        <v>430</v>
      </c>
      <c r="AG140" s="54">
        <v>5082</v>
      </c>
      <c r="AH140" t="s">
        <v>253</v>
      </c>
      <c r="AJ140" t="s">
        <v>245</v>
      </c>
      <c r="AK140" t="s">
        <v>1499</v>
      </c>
      <c r="AL140" t="s">
        <v>865</v>
      </c>
      <c r="AM140">
        <v>7</v>
      </c>
      <c r="AN140" t="s">
        <v>251</v>
      </c>
      <c r="AO140" s="63">
        <v>1.96874999999999</v>
      </c>
      <c r="AP140" s="53" t="s">
        <v>431</v>
      </c>
      <c r="AQ140" s="54">
        <v>2640164633381020</v>
      </c>
      <c r="AR140" s="53" t="s">
        <v>430</v>
      </c>
      <c r="AS140">
        <v>5091</v>
      </c>
      <c r="AT140" t="s">
        <v>251</v>
      </c>
      <c r="AU140" s="63">
        <f t="shared" si="2"/>
        <v>13.781249999999931</v>
      </c>
      <c r="AV140" s="53" t="s">
        <v>431</v>
      </c>
      <c r="AW140" t="s">
        <v>1501</v>
      </c>
      <c r="AX140" s="53" t="s">
        <v>432</v>
      </c>
    </row>
    <row r="141" spans="4:50" x14ac:dyDescent="0.25">
      <c r="D141" t="s">
        <v>245</v>
      </c>
      <c r="E141" t="s">
        <v>246</v>
      </c>
      <c r="F141" t="s">
        <v>247</v>
      </c>
      <c r="G141" s="54">
        <v>3676750543423190</v>
      </c>
      <c r="H141" s="53" t="s">
        <v>430</v>
      </c>
      <c r="I141" s="53">
        <v>3258871</v>
      </c>
      <c r="J141" t="s">
        <v>251</v>
      </c>
      <c r="K141" s="57">
        <v>19813</v>
      </c>
      <c r="L141" s="53" t="s">
        <v>431</v>
      </c>
      <c r="M141" t="s">
        <v>261</v>
      </c>
      <c r="N141" s="53" t="s">
        <v>431</v>
      </c>
      <c r="O141" t="s">
        <v>322</v>
      </c>
      <c r="P141" s="53" t="s">
        <v>431</v>
      </c>
      <c r="Q141" t="s">
        <v>276</v>
      </c>
      <c r="R141" s="53" t="s">
        <v>431</v>
      </c>
      <c r="S141" t="s">
        <v>427</v>
      </c>
      <c r="T141" t="s">
        <v>392</v>
      </c>
      <c r="U141" s="53" t="s">
        <v>432</v>
      </c>
      <c r="Z141" t="s">
        <v>245</v>
      </c>
      <c r="AA141" t="s">
        <v>1498</v>
      </c>
      <c r="AB141" t="s">
        <v>987</v>
      </c>
      <c r="AC141" s="54">
        <v>3676750543423190</v>
      </c>
      <c r="AD141" s="53" t="s">
        <v>431</v>
      </c>
      <c r="AE141" s="54">
        <v>2713336453465360</v>
      </c>
      <c r="AF141" s="53" t="s">
        <v>430</v>
      </c>
      <c r="AG141">
        <v>5085</v>
      </c>
      <c r="AH141" t="s">
        <v>253</v>
      </c>
      <c r="AJ141" t="s">
        <v>245</v>
      </c>
      <c r="AK141" t="s">
        <v>1499</v>
      </c>
      <c r="AL141" t="s">
        <v>865</v>
      </c>
      <c r="AM141">
        <v>1</v>
      </c>
      <c r="AN141" t="s">
        <v>251</v>
      </c>
      <c r="AO141" s="63">
        <v>1.9791666666666601</v>
      </c>
      <c r="AP141" s="53" t="s">
        <v>431</v>
      </c>
      <c r="AQ141" s="54">
        <v>4603578723338850</v>
      </c>
      <c r="AR141" s="53" t="s">
        <v>430</v>
      </c>
      <c r="AS141" s="54">
        <v>5094</v>
      </c>
      <c r="AT141" t="s">
        <v>251</v>
      </c>
      <c r="AU141" s="63">
        <f t="shared" si="2"/>
        <v>13.85416666666662</v>
      </c>
      <c r="AV141" s="53" t="s">
        <v>431</v>
      </c>
      <c r="AW141" t="s">
        <v>1502</v>
      </c>
      <c r="AX141" s="53" t="s">
        <v>432</v>
      </c>
    </row>
    <row r="142" spans="4:50" x14ac:dyDescent="0.25">
      <c r="D142" t="s">
        <v>245</v>
      </c>
      <c r="E142" t="s">
        <v>246</v>
      </c>
      <c r="F142" t="s">
        <v>247</v>
      </c>
      <c r="G142" s="54">
        <v>2640164633381020</v>
      </c>
      <c r="H142" s="53" t="s">
        <v>430</v>
      </c>
      <c r="I142" s="53">
        <v>3258882</v>
      </c>
      <c r="J142" t="s">
        <v>251</v>
      </c>
      <c r="K142" s="57">
        <v>19659</v>
      </c>
      <c r="L142" s="53" t="s">
        <v>431</v>
      </c>
      <c r="M142" t="s">
        <v>262</v>
      </c>
      <c r="N142" s="53" t="s">
        <v>431</v>
      </c>
      <c r="O142" t="s">
        <v>323</v>
      </c>
      <c r="P142" s="53" t="s">
        <v>431</v>
      </c>
      <c r="Q142" t="s">
        <v>277</v>
      </c>
      <c r="R142" s="53" t="s">
        <v>431</v>
      </c>
      <c r="S142" t="s">
        <v>428</v>
      </c>
      <c r="T142" t="s">
        <v>393</v>
      </c>
      <c r="U142" s="53" t="s">
        <v>432</v>
      </c>
      <c r="Z142" t="s">
        <v>245</v>
      </c>
      <c r="AA142" t="s">
        <v>1498</v>
      </c>
      <c r="AB142" t="s">
        <v>987</v>
      </c>
      <c r="AC142" s="54">
        <v>2640164633381020</v>
      </c>
      <c r="AD142" s="53" t="s">
        <v>431</v>
      </c>
      <c r="AE142" s="54">
        <v>3676750543423190</v>
      </c>
      <c r="AF142" s="53" t="s">
        <v>430</v>
      </c>
      <c r="AG142" s="54">
        <v>5088</v>
      </c>
      <c r="AH142" t="s">
        <v>253</v>
      </c>
      <c r="AJ142" t="s">
        <v>245</v>
      </c>
      <c r="AK142" t="s">
        <v>1499</v>
      </c>
      <c r="AL142" t="s">
        <v>865</v>
      </c>
      <c r="AM142">
        <v>2</v>
      </c>
      <c r="AN142" t="s">
        <v>251</v>
      </c>
      <c r="AO142" s="63">
        <v>1.9895833333333199</v>
      </c>
      <c r="AP142" s="53" t="s">
        <v>431</v>
      </c>
      <c r="AQ142" s="54">
        <v>6566992813296680</v>
      </c>
      <c r="AR142" s="53" t="s">
        <v>430</v>
      </c>
      <c r="AS142">
        <v>5097</v>
      </c>
      <c r="AT142" t="s">
        <v>251</v>
      </c>
      <c r="AU142" s="63">
        <f t="shared" si="2"/>
        <v>13.92708333333324</v>
      </c>
      <c r="AV142" s="53" t="s">
        <v>431</v>
      </c>
      <c r="AW142" t="s">
        <v>1503</v>
      </c>
      <c r="AX142" s="53" t="s">
        <v>432</v>
      </c>
    </row>
    <row r="143" spans="4:50" x14ac:dyDescent="0.25">
      <c r="D143" t="s">
        <v>245</v>
      </c>
      <c r="E143" t="s">
        <v>246</v>
      </c>
      <c r="F143" t="s">
        <v>247</v>
      </c>
      <c r="G143" s="54">
        <v>4603578723338850</v>
      </c>
      <c r="H143" s="53" t="s">
        <v>430</v>
      </c>
      <c r="I143" s="53">
        <v>3258893</v>
      </c>
      <c r="J143" t="s">
        <v>251</v>
      </c>
      <c r="K143" s="57">
        <v>19505</v>
      </c>
      <c r="L143" s="53" t="s">
        <v>431</v>
      </c>
      <c r="M143" t="s">
        <v>263</v>
      </c>
      <c r="N143" s="53" t="s">
        <v>431</v>
      </c>
      <c r="O143" t="s">
        <v>324</v>
      </c>
      <c r="P143" s="53" t="s">
        <v>431</v>
      </c>
      <c r="Q143" t="s">
        <v>278</v>
      </c>
      <c r="R143" s="53" t="s">
        <v>431</v>
      </c>
      <c r="S143" t="s">
        <v>429</v>
      </c>
      <c r="T143" t="s">
        <v>394</v>
      </c>
      <c r="U143" s="53" t="s">
        <v>432</v>
      </c>
      <c r="Z143" t="s">
        <v>245</v>
      </c>
      <c r="AA143" t="s">
        <v>1498</v>
      </c>
      <c r="AB143" t="s">
        <v>987</v>
      </c>
      <c r="AC143" s="54">
        <v>4603578723338850</v>
      </c>
      <c r="AD143" s="53" t="s">
        <v>431</v>
      </c>
      <c r="AE143" s="54">
        <v>2640164633381020</v>
      </c>
      <c r="AF143" s="53" t="s">
        <v>430</v>
      </c>
      <c r="AG143">
        <v>5091</v>
      </c>
      <c r="AH143" t="s">
        <v>253</v>
      </c>
      <c r="AJ143" t="s">
        <v>245</v>
      </c>
      <c r="AK143" t="s">
        <v>1499</v>
      </c>
      <c r="AL143" t="s">
        <v>865</v>
      </c>
      <c r="AM143">
        <v>3</v>
      </c>
      <c r="AN143" t="s">
        <v>251</v>
      </c>
      <c r="AO143" s="63">
        <v>1.99999999999999</v>
      </c>
      <c r="AP143" s="53" t="s">
        <v>431</v>
      </c>
      <c r="AQ143" s="54">
        <v>7530406903254510</v>
      </c>
      <c r="AR143" s="53" t="s">
        <v>430</v>
      </c>
      <c r="AS143" s="54">
        <v>5100</v>
      </c>
      <c r="AT143" t="s">
        <v>251</v>
      </c>
      <c r="AU143" s="63">
        <f t="shared" si="2"/>
        <v>13.999999999999931</v>
      </c>
      <c r="AV143" s="53" t="s">
        <v>431</v>
      </c>
      <c r="AW143" t="s">
        <v>1504</v>
      </c>
      <c r="AX143" s="53" t="s">
        <v>432</v>
      </c>
    </row>
    <row r="144" spans="4:50" x14ac:dyDescent="0.25">
      <c r="D144" t="s">
        <v>245</v>
      </c>
      <c r="E144" t="s">
        <v>246</v>
      </c>
      <c r="F144" t="s">
        <v>247</v>
      </c>
      <c r="G144" s="54">
        <v>6566992813296680</v>
      </c>
      <c r="H144" s="53" t="s">
        <v>430</v>
      </c>
      <c r="I144" s="53">
        <v>3258904</v>
      </c>
      <c r="J144" t="s">
        <v>251</v>
      </c>
      <c r="K144" s="57">
        <v>19351</v>
      </c>
      <c r="L144" s="53" t="s">
        <v>431</v>
      </c>
      <c r="M144" t="s">
        <v>252</v>
      </c>
      <c r="N144" s="53" t="s">
        <v>431</v>
      </c>
      <c r="O144" t="s">
        <v>325</v>
      </c>
      <c r="P144" s="53" t="s">
        <v>431</v>
      </c>
      <c r="Q144" t="s">
        <v>279</v>
      </c>
      <c r="R144" s="53" t="s">
        <v>431</v>
      </c>
      <c r="S144" t="s">
        <v>388</v>
      </c>
      <c r="T144" t="s">
        <v>389</v>
      </c>
      <c r="U144" s="53" t="s">
        <v>432</v>
      </c>
      <c r="Z144" t="s">
        <v>245</v>
      </c>
      <c r="AA144" t="s">
        <v>1498</v>
      </c>
      <c r="AB144" t="s">
        <v>987</v>
      </c>
      <c r="AC144" s="54">
        <v>6566992813296680</v>
      </c>
      <c r="AD144" s="53" t="s">
        <v>431</v>
      </c>
      <c r="AE144" s="54">
        <v>4603578723338850</v>
      </c>
      <c r="AF144" s="53" t="s">
        <v>430</v>
      </c>
      <c r="AG144" s="54">
        <v>5094</v>
      </c>
      <c r="AH144" t="s">
        <v>253</v>
      </c>
      <c r="AJ144" t="s">
        <v>245</v>
      </c>
      <c r="AK144" t="s">
        <v>1499</v>
      </c>
      <c r="AL144" t="s">
        <v>865</v>
      </c>
      <c r="AM144">
        <v>4</v>
      </c>
      <c r="AN144" t="s">
        <v>251</v>
      </c>
      <c r="AO144" s="63">
        <v>2.0104166666666599</v>
      </c>
      <c r="AP144" s="53" t="s">
        <v>431</v>
      </c>
      <c r="AQ144" s="54">
        <v>8493820993212340</v>
      </c>
      <c r="AR144" s="53" t="s">
        <v>430</v>
      </c>
      <c r="AS144">
        <v>5103</v>
      </c>
      <c r="AT144" t="s">
        <v>251</v>
      </c>
      <c r="AU144" s="63">
        <f t="shared" si="2"/>
        <v>14.072916666666618</v>
      </c>
      <c r="AV144" s="53" t="s">
        <v>431</v>
      </c>
      <c r="AW144" t="s">
        <v>1505</v>
      </c>
      <c r="AX144" s="53" t="s">
        <v>432</v>
      </c>
    </row>
    <row r="145" spans="4:50" x14ac:dyDescent="0.25">
      <c r="D145" t="s">
        <v>245</v>
      </c>
      <c r="E145" t="s">
        <v>246</v>
      </c>
      <c r="F145" t="s">
        <v>247</v>
      </c>
      <c r="G145" s="54">
        <v>7530406903254510</v>
      </c>
      <c r="H145" s="53" t="s">
        <v>430</v>
      </c>
      <c r="I145" s="53">
        <v>3258915</v>
      </c>
      <c r="J145" t="s">
        <v>251</v>
      </c>
      <c r="K145" s="57">
        <v>19197</v>
      </c>
      <c r="L145" s="53" t="s">
        <v>431</v>
      </c>
      <c r="M145" t="s">
        <v>264</v>
      </c>
      <c r="N145" s="53" t="s">
        <v>431</v>
      </c>
      <c r="O145" t="s">
        <v>326</v>
      </c>
      <c r="P145" s="53" t="s">
        <v>431</v>
      </c>
      <c r="Q145" t="s">
        <v>280</v>
      </c>
      <c r="R145" s="53" t="s">
        <v>431</v>
      </c>
      <c r="S145" t="s">
        <v>396</v>
      </c>
      <c r="T145" t="s">
        <v>395</v>
      </c>
      <c r="U145" s="53" t="s">
        <v>432</v>
      </c>
      <c r="Z145" t="s">
        <v>245</v>
      </c>
      <c r="AA145" t="s">
        <v>1498</v>
      </c>
      <c r="AB145" t="s">
        <v>987</v>
      </c>
      <c r="AC145" s="54">
        <v>7530406903254510</v>
      </c>
      <c r="AD145" s="53" t="s">
        <v>431</v>
      </c>
      <c r="AE145" s="54">
        <v>6566992813296680</v>
      </c>
      <c r="AF145" s="53" t="s">
        <v>430</v>
      </c>
      <c r="AG145">
        <v>5097</v>
      </c>
      <c r="AH145" t="s">
        <v>253</v>
      </c>
      <c r="AJ145" t="s">
        <v>245</v>
      </c>
      <c r="AK145" t="s">
        <v>1499</v>
      </c>
      <c r="AL145" t="s">
        <v>865</v>
      </c>
      <c r="AM145">
        <v>5</v>
      </c>
      <c r="AN145" t="s">
        <v>251</v>
      </c>
      <c r="AO145" s="63">
        <v>2.0208333333333202</v>
      </c>
      <c r="AP145" s="53" t="s">
        <v>431</v>
      </c>
      <c r="AQ145" s="54">
        <v>5457235083170170</v>
      </c>
      <c r="AR145" s="53" t="s">
        <v>430</v>
      </c>
      <c r="AS145" s="54">
        <v>5106</v>
      </c>
      <c r="AT145" t="s">
        <v>251</v>
      </c>
      <c r="AU145" s="63">
        <f t="shared" si="2"/>
        <v>14.145833333333242</v>
      </c>
      <c r="AV145" s="53" t="s">
        <v>431</v>
      </c>
      <c r="AW145" t="s">
        <v>1506</v>
      </c>
      <c r="AX145" s="53" t="s">
        <v>432</v>
      </c>
    </row>
    <row r="146" spans="4:50" x14ac:dyDescent="0.25">
      <c r="D146" t="s">
        <v>245</v>
      </c>
      <c r="E146" t="s">
        <v>246</v>
      </c>
      <c r="F146" t="s">
        <v>247</v>
      </c>
      <c r="G146" s="54">
        <v>8493820993212340</v>
      </c>
      <c r="H146" s="53" t="s">
        <v>430</v>
      </c>
      <c r="I146" s="53">
        <v>3258926</v>
      </c>
      <c r="J146" t="s">
        <v>251</v>
      </c>
      <c r="K146" s="57">
        <v>19043</v>
      </c>
      <c r="L146" s="53" t="s">
        <v>431</v>
      </c>
      <c r="M146" t="s">
        <v>259</v>
      </c>
      <c r="N146" s="53" t="s">
        <v>431</v>
      </c>
      <c r="O146" t="s">
        <v>327</v>
      </c>
      <c r="P146" s="53" t="s">
        <v>431</v>
      </c>
      <c r="Q146" t="s">
        <v>281</v>
      </c>
      <c r="R146" s="53" t="s">
        <v>431</v>
      </c>
      <c r="S146" t="s">
        <v>397</v>
      </c>
      <c r="T146" t="s">
        <v>390</v>
      </c>
      <c r="U146" s="53" t="s">
        <v>432</v>
      </c>
      <c r="Z146" t="s">
        <v>245</v>
      </c>
      <c r="AA146" t="s">
        <v>1498</v>
      </c>
      <c r="AB146" t="s">
        <v>987</v>
      </c>
      <c r="AC146" s="54">
        <v>8493820993212340</v>
      </c>
      <c r="AD146" s="53" t="s">
        <v>431</v>
      </c>
      <c r="AE146" s="54">
        <v>7530406903254510</v>
      </c>
      <c r="AF146" s="53" t="s">
        <v>430</v>
      </c>
      <c r="AG146" s="54">
        <v>5100</v>
      </c>
      <c r="AH146" t="s">
        <v>253</v>
      </c>
      <c r="AJ146" t="s">
        <v>245</v>
      </c>
      <c r="AK146" t="s">
        <v>1499</v>
      </c>
      <c r="AL146" t="s">
        <v>865</v>
      </c>
      <c r="AM146">
        <v>6</v>
      </c>
      <c r="AN146" t="s">
        <v>251</v>
      </c>
      <c r="AO146" s="63">
        <v>2.0312499999999898</v>
      </c>
      <c r="AP146" s="53" t="s">
        <v>431</v>
      </c>
      <c r="AQ146" s="54">
        <v>1420649173128000</v>
      </c>
      <c r="AR146" s="53" t="s">
        <v>430</v>
      </c>
      <c r="AS146">
        <v>5109</v>
      </c>
      <c r="AT146" t="s">
        <v>251</v>
      </c>
      <c r="AU146" s="63">
        <f t="shared" si="2"/>
        <v>14.218749999999929</v>
      </c>
      <c r="AV146" s="53" t="s">
        <v>431</v>
      </c>
      <c r="AW146" t="s">
        <v>1498</v>
      </c>
      <c r="AX146" s="53" t="s">
        <v>432</v>
      </c>
    </row>
    <row r="147" spans="4:50" x14ac:dyDescent="0.25">
      <c r="D147" t="s">
        <v>245</v>
      </c>
      <c r="E147" t="s">
        <v>246</v>
      </c>
      <c r="F147" t="s">
        <v>247</v>
      </c>
      <c r="G147" s="54">
        <v>5457235083170170</v>
      </c>
      <c r="H147" s="53" t="s">
        <v>430</v>
      </c>
      <c r="I147" s="53">
        <v>3258937</v>
      </c>
      <c r="J147" t="s">
        <v>251</v>
      </c>
      <c r="K147" s="57">
        <v>18889</v>
      </c>
      <c r="L147" s="53" t="s">
        <v>431</v>
      </c>
      <c r="M147" t="s">
        <v>252</v>
      </c>
      <c r="N147" s="53" t="s">
        <v>431</v>
      </c>
      <c r="O147" t="s">
        <v>328</v>
      </c>
      <c r="P147" s="53" t="s">
        <v>431</v>
      </c>
      <c r="Q147" t="s">
        <v>282</v>
      </c>
      <c r="R147" s="53" t="s">
        <v>431</v>
      </c>
      <c r="S147" t="s">
        <v>398</v>
      </c>
      <c r="T147" t="s">
        <v>389</v>
      </c>
      <c r="U147" s="53" t="s">
        <v>432</v>
      </c>
      <c r="Z147" t="s">
        <v>245</v>
      </c>
      <c r="AA147" t="s">
        <v>1498</v>
      </c>
      <c r="AB147" t="s">
        <v>987</v>
      </c>
      <c r="AC147" s="54">
        <v>5457235083170170</v>
      </c>
      <c r="AD147" s="53" t="s">
        <v>431</v>
      </c>
      <c r="AE147" s="54">
        <v>8493820993212340</v>
      </c>
      <c r="AF147" s="53" t="s">
        <v>430</v>
      </c>
      <c r="AG147">
        <v>5103</v>
      </c>
      <c r="AH147" t="s">
        <v>253</v>
      </c>
      <c r="AJ147" t="s">
        <v>245</v>
      </c>
      <c r="AK147" t="s">
        <v>1499</v>
      </c>
      <c r="AL147" t="s">
        <v>865</v>
      </c>
      <c r="AM147">
        <v>7</v>
      </c>
      <c r="AN147" t="s">
        <v>251</v>
      </c>
      <c r="AO147" s="63">
        <v>2.0416666666666599</v>
      </c>
      <c r="AP147" s="53" t="s">
        <v>431</v>
      </c>
      <c r="AQ147" s="54">
        <v>7384063263085830</v>
      </c>
      <c r="AR147" s="53" t="s">
        <v>430</v>
      </c>
      <c r="AS147" s="54">
        <v>5112</v>
      </c>
      <c r="AT147" t="s">
        <v>251</v>
      </c>
      <c r="AU147" s="63">
        <f t="shared" si="2"/>
        <v>14.291666666666618</v>
      </c>
      <c r="AV147" s="53" t="s">
        <v>431</v>
      </c>
      <c r="AW147" t="s">
        <v>1507</v>
      </c>
      <c r="AX147" s="53" t="s">
        <v>432</v>
      </c>
    </row>
    <row r="148" spans="4:50" x14ac:dyDescent="0.25">
      <c r="D148" t="s">
        <v>245</v>
      </c>
      <c r="E148" t="s">
        <v>246</v>
      </c>
      <c r="F148" t="s">
        <v>247</v>
      </c>
      <c r="G148" s="54">
        <v>1420649173128000</v>
      </c>
      <c r="H148" s="53" t="s">
        <v>430</v>
      </c>
      <c r="I148" s="53">
        <v>3258948</v>
      </c>
      <c r="J148" t="s">
        <v>251</v>
      </c>
      <c r="K148" s="57">
        <v>18890</v>
      </c>
      <c r="L148" s="53" t="s">
        <v>431</v>
      </c>
      <c r="M148" t="s">
        <v>252</v>
      </c>
      <c r="N148" s="53" t="s">
        <v>431</v>
      </c>
      <c r="O148" t="s">
        <v>329</v>
      </c>
      <c r="P148" s="53" t="s">
        <v>431</v>
      </c>
      <c r="Q148" t="s">
        <v>283</v>
      </c>
      <c r="R148" s="53" t="s">
        <v>431</v>
      </c>
      <c r="S148" t="s">
        <v>399</v>
      </c>
      <c r="T148" t="s">
        <v>389</v>
      </c>
      <c r="U148" s="53" t="s">
        <v>432</v>
      </c>
      <c r="Z148" t="s">
        <v>245</v>
      </c>
      <c r="AA148" t="s">
        <v>1498</v>
      </c>
      <c r="AB148" t="s">
        <v>987</v>
      </c>
      <c r="AC148" s="54">
        <v>1420649173128000</v>
      </c>
      <c r="AD148" s="53" t="s">
        <v>431</v>
      </c>
      <c r="AE148" s="54">
        <v>5457235083170170</v>
      </c>
      <c r="AF148" s="53" t="s">
        <v>430</v>
      </c>
      <c r="AG148" s="54">
        <v>5106</v>
      </c>
      <c r="AH148" t="s">
        <v>253</v>
      </c>
      <c r="AJ148" t="s">
        <v>245</v>
      </c>
      <c r="AK148" t="s">
        <v>1499</v>
      </c>
      <c r="AL148" t="s">
        <v>865</v>
      </c>
      <c r="AM148">
        <v>1</v>
      </c>
      <c r="AN148" t="s">
        <v>251</v>
      </c>
      <c r="AO148" s="63">
        <v>2.0520833333333202</v>
      </c>
      <c r="AP148" s="53" t="s">
        <v>431</v>
      </c>
      <c r="AQ148" s="54">
        <v>6347477353043650</v>
      </c>
      <c r="AR148" s="53" t="s">
        <v>430</v>
      </c>
      <c r="AS148">
        <v>5115</v>
      </c>
      <c r="AT148" t="s">
        <v>251</v>
      </c>
      <c r="AU148" s="63">
        <f t="shared" si="2"/>
        <v>14.364583333333242</v>
      </c>
      <c r="AV148" s="53" t="s">
        <v>431</v>
      </c>
      <c r="AW148" t="s">
        <v>1500</v>
      </c>
      <c r="AX148" s="53" t="s">
        <v>432</v>
      </c>
    </row>
    <row r="149" spans="4:50" x14ac:dyDescent="0.25">
      <c r="D149" t="s">
        <v>245</v>
      </c>
      <c r="E149" t="s">
        <v>246</v>
      </c>
      <c r="F149" t="s">
        <v>247</v>
      </c>
      <c r="G149" s="54">
        <v>7384063263085830</v>
      </c>
      <c r="H149" s="53" t="s">
        <v>430</v>
      </c>
      <c r="I149" s="53">
        <v>3258959</v>
      </c>
      <c r="J149" t="s">
        <v>251</v>
      </c>
      <c r="K149" s="57">
        <v>18891</v>
      </c>
      <c r="L149" s="53" t="s">
        <v>431</v>
      </c>
      <c r="M149" t="s">
        <v>259</v>
      </c>
      <c r="N149" s="53" t="s">
        <v>431</v>
      </c>
      <c r="O149" t="s">
        <v>330</v>
      </c>
      <c r="P149" s="53" t="s">
        <v>431</v>
      </c>
      <c r="Q149" t="s">
        <v>284</v>
      </c>
      <c r="R149" s="53" t="s">
        <v>431</v>
      </c>
      <c r="S149" t="s">
        <v>400</v>
      </c>
      <c r="T149" t="s">
        <v>390</v>
      </c>
      <c r="U149" s="53" t="s">
        <v>432</v>
      </c>
      <c r="Z149" t="s">
        <v>245</v>
      </c>
      <c r="AA149" t="s">
        <v>1498</v>
      </c>
      <c r="AB149" t="s">
        <v>987</v>
      </c>
      <c r="AC149" s="54">
        <v>7384063263085830</v>
      </c>
      <c r="AD149" s="53" t="s">
        <v>431</v>
      </c>
      <c r="AE149" s="54">
        <v>1420649173128000</v>
      </c>
      <c r="AF149" s="53" t="s">
        <v>430</v>
      </c>
      <c r="AG149">
        <v>5109</v>
      </c>
      <c r="AH149" t="s">
        <v>253</v>
      </c>
      <c r="AJ149" t="s">
        <v>245</v>
      </c>
      <c r="AK149" t="s">
        <v>1499</v>
      </c>
      <c r="AL149" t="s">
        <v>865</v>
      </c>
      <c r="AM149">
        <v>2</v>
      </c>
      <c r="AN149" t="s">
        <v>251</v>
      </c>
      <c r="AO149" s="63">
        <v>2.0624999999999898</v>
      </c>
      <c r="AP149" s="53" t="s">
        <v>431</v>
      </c>
      <c r="AQ149" s="54">
        <v>6347477353043650</v>
      </c>
      <c r="AR149" s="53" t="s">
        <v>430</v>
      </c>
      <c r="AS149" s="54">
        <v>5118</v>
      </c>
      <c r="AT149" t="s">
        <v>251</v>
      </c>
      <c r="AU149" s="63">
        <f t="shared" si="2"/>
        <v>14.437499999999929</v>
      </c>
      <c r="AV149" s="53" t="s">
        <v>431</v>
      </c>
      <c r="AW149" t="s">
        <v>1501</v>
      </c>
      <c r="AX149" s="53" t="s">
        <v>432</v>
      </c>
    </row>
    <row r="150" spans="4:50" x14ac:dyDescent="0.25">
      <c r="D150" t="s">
        <v>245</v>
      </c>
      <c r="E150" t="s">
        <v>246</v>
      </c>
      <c r="F150" t="s">
        <v>247</v>
      </c>
      <c r="G150" s="54">
        <v>6347477353043650</v>
      </c>
      <c r="H150" s="53" t="s">
        <v>430</v>
      </c>
      <c r="I150" s="53">
        <v>3258970</v>
      </c>
      <c r="J150" t="s">
        <v>251</v>
      </c>
      <c r="K150" s="57">
        <v>18892</v>
      </c>
      <c r="L150" s="53" t="s">
        <v>431</v>
      </c>
      <c r="M150" t="s">
        <v>259</v>
      </c>
      <c r="N150" s="53" t="s">
        <v>431</v>
      </c>
      <c r="O150" t="s">
        <v>331</v>
      </c>
      <c r="P150" s="53" t="s">
        <v>431</v>
      </c>
      <c r="Q150" t="s">
        <v>285</v>
      </c>
      <c r="R150" s="53" t="s">
        <v>431</v>
      </c>
      <c r="S150" t="s">
        <v>401</v>
      </c>
      <c r="T150" t="s">
        <v>390</v>
      </c>
      <c r="U150" s="53" t="s">
        <v>432</v>
      </c>
      <c r="Z150" t="s">
        <v>245</v>
      </c>
      <c r="AA150" t="s">
        <v>1498</v>
      </c>
      <c r="AB150" t="s">
        <v>987</v>
      </c>
      <c r="AC150" s="54">
        <v>6347477353043650</v>
      </c>
      <c r="AD150" s="53" t="s">
        <v>431</v>
      </c>
      <c r="AE150" s="54">
        <v>7384063263085830</v>
      </c>
      <c r="AF150" s="53" t="s">
        <v>430</v>
      </c>
      <c r="AG150" s="54">
        <v>5112</v>
      </c>
      <c r="AH150" t="s">
        <v>253</v>
      </c>
      <c r="AJ150" t="s">
        <v>245</v>
      </c>
      <c r="AK150" t="s">
        <v>1499</v>
      </c>
      <c r="AL150" t="s">
        <v>865</v>
      </c>
      <c r="AM150">
        <v>3</v>
      </c>
      <c r="AN150" t="s">
        <v>251</v>
      </c>
      <c r="AO150" s="63">
        <v>2.0729166666666599</v>
      </c>
      <c r="AP150" s="53" t="s">
        <v>431</v>
      </c>
      <c r="AQ150" s="54">
        <v>6347477353043650</v>
      </c>
      <c r="AR150" s="53" t="s">
        <v>430</v>
      </c>
      <c r="AS150">
        <v>5121</v>
      </c>
      <c r="AT150" t="s">
        <v>251</v>
      </c>
      <c r="AU150" s="63">
        <f t="shared" si="2"/>
        <v>14.510416666666618</v>
      </c>
      <c r="AV150" s="53" t="s">
        <v>431</v>
      </c>
      <c r="AW150" t="s">
        <v>1502</v>
      </c>
      <c r="AX150" s="53" t="s">
        <v>432</v>
      </c>
    </row>
    <row r="151" spans="4:50" x14ac:dyDescent="0.25">
      <c r="D151" t="s">
        <v>245</v>
      </c>
      <c r="E151" t="s">
        <v>246</v>
      </c>
      <c r="F151" t="s">
        <v>247</v>
      </c>
      <c r="G151" s="54">
        <v>6347477353043650</v>
      </c>
      <c r="H151" s="53" t="s">
        <v>430</v>
      </c>
      <c r="I151" s="53">
        <v>3258970</v>
      </c>
      <c r="J151" t="s">
        <v>251</v>
      </c>
      <c r="K151" s="57">
        <v>35521</v>
      </c>
      <c r="L151" s="53" t="s">
        <v>431</v>
      </c>
      <c r="M151" t="s">
        <v>262</v>
      </c>
      <c r="N151" s="53" t="s">
        <v>431</v>
      </c>
      <c r="O151" t="s">
        <v>332</v>
      </c>
      <c r="P151" s="53" t="s">
        <v>431</v>
      </c>
      <c r="Q151" t="s">
        <v>272</v>
      </c>
      <c r="R151" s="53" t="s">
        <v>431</v>
      </c>
      <c r="S151" t="s">
        <v>402</v>
      </c>
      <c r="T151" t="s">
        <v>391</v>
      </c>
      <c r="U151" s="53" t="s">
        <v>432</v>
      </c>
      <c r="Z151" t="s">
        <v>245</v>
      </c>
      <c r="AA151" t="s">
        <v>1498</v>
      </c>
      <c r="AB151" t="s">
        <v>987</v>
      </c>
      <c r="AC151" s="54">
        <v>6347477353043650</v>
      </c>
      <c r="AD151" s="53" t="s">
        <v>431</v>
      </c>
      <c r="AE151" s="54">
        <v>6347477353043650</v>
      </c>
      <c r="AF151" s="53" t="s">
        <v>430</v>
      </c>
      <c r="AG151">
        <v>5115</v>
      </c>
      <c r="AH151" t="s">
        <v>253</v>
      </c>
    </row>
    <row r="152" spans="4:50" x14ac:dyDescent="0.25">
      <c r="D152" t="s">
        <v>245</v>
      </c>
      <c r="E152" t="s">
        <v>246</v>
      </c>
      <c r="F152" t="s">
        <v>247</v>
      </c>
      <c r="G152" s="54">
        <v>6347477353043650</v>
      </c>
      <c r="H152" s="53" t="s">
        <v>430</v>
      </c>
      <c r="I152" s="53">
        <v>3258970</v>
      </c>
      <c r="J152" t="s">
        <v>251</v>
      </c>
      <c r="K152" s="57">
        <v>35367</v>
      </c>
      <c r="L152" s="53" t="s">
        <v>431</v>
      </c>
      <c r="M152" t="s">
        <v>263</v>
      </c>
      <c r="N152" s="53" t="s">
        <v>431</v>
      </c>
      <c r="O152" t="s">
        <v>333</v>
      </c>
      <c r="P152" s="53" t="s">
        <v>431</v>
      </c>
      <c r="Q152" t="s">
        <v>273</v>
      </c>
      <c r="R152" s="53" t="s">
        <v>431</v>
      </c>
      <c r="S152" t="s">
        <v>403</v>
      </c>
      <c r="T152" t="s">
        <v>392</v>
      </c>
      <c r="U152" s="53" t="s">
        <v>432</v>
      </c>
      <c r="Z152" t="s">
        <v>245</v>
      </c>
      <c r="AA152" t="s">
        <v>1498</v>
      </c>
      <c r="AB152" t="s">
        <v>987</v>
      </c>
      <c r="AC152" s="54">
        <v>6347477353043650</v>
      </c>
      <c r="AD152" s="53" t="s">
        <v>431</v>
      </c>
      <c r="AE152" s="54">
        <v>6347477353043650</v>
      </c>
      <c r="AF152" s="53" t="s">
        <v>430</v>
      </c>
      <c r="AG152" s="54">
        <v>5118</v>
      </c>
      <c r="AH152" t="s">
        <v>253</v>
      </c>
    </row>
    <row r="153" spans="4:50" x14ac:dyDescent="0.25">
      <c r="D153" t="s">
        <v>245</v>
      </c>
      <c r="E153" t="s">
        <v>246</v>
      </c>
      <c r="F153" t="s">
        <v>247</v>
      </c>
      <c r="G153" s="54">
        <v>6347477353043650</v>
      </c>
      <c r="H153" s="53" t="s">
        <v>430</v>
      </c>
      <c r="I153" s="53">
        <v>3258970</v>
      </c>
      <c r="J153" t="s">
        <v>251</v>
      </c>
      <c r="K153" s="57">
        <v>35213</v>
      </c>
      <c r="L153" s="53" t="s">
        <v>431</v>
      </c>
      <c r="M153" t="s">
        <v>252</v>
      </c>
      <c r="N153" s="53" t="s">
        <v>431</v>
      </c>
      <c r="O153" t="s">
        <v>334</v>
      </c>
      <c r="P153" s="53" t="s">
        <v>431</v>
      </c>
      <c r="Q153" t="s">
        <v>274</v>
      </c>
      <c r="R153" s="53" t="s">
        <v>431</v>
      </c>
      <c r="S153" t="s">
        <v>404</v>
      </c>
      <c r="T153" t="s">
        <v>393</v>
      </c>
      <c r="U153" s="53" t="s">
        <v>432</v>
      </c>
      <c r="Z153" t="s">
        <v>245</v>
      </c>
      <c r="AA153" t="s">
        <v>1498</v>
      </c>
      <c r="AB153" t="s">
        <v>987</v>
      </c>
      <c r="AC153" s="54">
        <v>6347477353043650</v>
      </c>
      <c r="AD153" s="53" t="s">
        <v>431</v>
      </c>
      <c r="AE153" s="54">
        <v>6347477353043650</v>
      </c>
      <c r="AF153" s="53" t="s">
        <v>430</v>
      </c>
      <c r="AG153">
        <v>5121</v>
      </c>
      <c r="AH153" t="s">
        <v>253</v>
      </c>
    </row>
    <row r="154" spans="4:50" x14ac:dyDescent="0.25">
      <c r="K154" s="57"/>
      <c r="AG154" s="54"/>
    </row>
    <row r="155" spans="4:50" x14ac:dyDescent="0.25">
      <c r="K155" s="57"/>
    </row>
    <row r="156" spans="4:50" x14ac:dyDescent="0.25">
      <c r="K156" s="57"/>
      <c r="AG156" s="54"/>
    </row>
    <row r="157" spans="4:50" x14ac:dyDescent="0.25">
      <c r="K157" s="57"/>
    </row>
    <row r="158" spans="4:50" x14ac:dyDescent="0.25">
      <c r="AG158" s="54"/>
    </row>
    <row r="160" spans="4:50" x14ac:dyDescent="0.25">
      <c r="AG160" s="54"/>
    </row>
    <row r="162" spans="33:33" x14ac:dyDescent="0.25">
      <c r="AG162" s="54"/>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8"/>
  <sheetViews>
    <sheetView workbookViewId="0">
      <selection activeCell="R1" sqref="R1:S1048576"/>
    </sheetView>
  </sheetViews>
  <sheetFormatPr defaultRowHeight="15" x14ac:dyDescent="0.25"/>
  <cols>
    <col min="1" max="1" width="12.42578125" bestFit="1" customWidth="1"/>
    <col min="2" max="2" width="7.140625" bestFit="1" customWidth="1"/>
    <col min="3" max="3" width="9.28515625" bestFit="1" customWidth="1"/>
    <col min="4" max="4" width="17.28515625" bestFit="1" customWidth="1"/>
    <col min="5" max="5" width="2" bestFit="1" customWidth="1"/>
    <col min="6" max="6" width="8" bestFit="1" customWidth="1"/>
    <col min="7" max="7" width="2" bestFit="1" customWidth="1"/>
    <col min="8" max="8" width="5.7109375" bestFit="1" customWidth="1"/>
    <col min="9" max="9" width="2.42578125" bestFit="1" customWidth="1"/>
    <col min="10" max="10" width="9.28515625" bestFit="1" customWidth="1"/>
    <col min="11" max="11" width="2.42578125" bestFit="1" customWidth="1"/>
    <col min="12" max="12" width="7.85546875" bestFit="1" customWidth="1"/>
    <col min="13" max="13" width="2.42578125" bestFit="1" customWidth="1"/>
    <col min="14" max="14" width="19.140625" bestFit="1" customWidth="1"/>
    <col min="15" max="15" width="2.42578125" customWidth="1"/>
    <col min="16" max="16" width="9.28515625" bestFit="1" customWidth="1"/>
    <col min="17" max="17" width="2.42578125" bestFit="1" customWidth="1"/>
    <col min="18" max="18" width="11" bestFit="1" customWidth="1"/>
    <col min="19" max="19" width="6.28515625" bestFit="1" customWidth="1"/>
    <col min="20" max="20" width="2" bestFit="1" customWidth="1"/>
    <col min="21" max="21" width="4" bestFit="1" customWidth="1"/>
    <col min="22" max="22" width="2" bestFit="1" customWidth="1"/>
    <col min="23" max="23" width="10.7109375" bestFit="1" customWidth="1"/>
    <col min="24" max="24" width="2.42578125" bestFit="1" customWidth="1"/>
    <col min="25" max="25" width="19.7109375" bestFit="1" customWidth="1"/>
    <col min="26" max="26" width="2" bestFit="1" customWidth="1"/>
    <col min="27" max="27" width="4" bestFit="1" customWidth="1"/>
    <col min="28" max="28" width="1.5703125" bestFit="1" customWidth="1"/>
    <col min="29" max="29" width="12" bestFit="1" customWidth="1"/>
    <col min="30" max="30" width="5" bestFit="1" customWidth="1"/>
    <col min="31" max="31" width="2.7109375" bestFit="1" customWidth="1"/>
    <col min="32" max="32" width="12.42578125" customWidth="1"/>
  </cols>
  <sheetData>
    <row r="1" spans="1:32" x14ac:dyDescent="0.25">
      <c r="A1" t="s">
        <v>245</v>
      </c>
      <c r="B1" t="s">
        <v>434</v>
      </c>
      <c r="C1" t="s">
        <v>247</v>
      </c>
      <c r="D1" s="54" t="s">
        <v>435</v>
      </c>
      <c r="E1" s="53" t="s">
        <v>430</v>
      </c>
      <c r="F1" s="53">
        <v>3257364</v>
      </c>
      <c r="G1" t="s">
        <v>251</v>
      </c>
      <c r="H1" t="s">
        <v>252</v>
      </c>
      <c r="I1" s="53" t="s">
        <v>431</v>
      </c>
      <c r="J1" t="s">
        <v>289</v>
      </c>
      <c r="K1" s="53" t="s">
        <v>431</v>
      </c>
      <c r="L1" t="s">
        <v>269</v>
      </c>
      <c r="M1" s="53" t="s">
        <v>431</v>
      </c>
      <c r="N1" t="s">
        <v>573</v>
      </c>
      <c r="O1" s="53" t="s">
        <v>431</v>
      </c>
      <c r="P1" t="s">
        <v>433</v>
      </c>
      <c r="Q1" s="53" t="s">
        <v>431</v>
      </c>
      <c r="R1" t="s">
        <v>388</v>
      </c>
      <c r="S1" t="s">
        <v>389</v>
      </c>
      <c r="T1" s="53" t="s">
        <v>430</v>
      </c>
      <c r="U1">
        <v>184</v>
      </c>
      <c r="V1" s="55" t="s">
        <v>251</v>
      </c>
      <c r="W1" s="57">
        <v>25659</v>
      </c>
      <c r="X1" s="53" t="s">
        <v>431</v>
      </c>
      <c r="Y1" s="54">
        <v>3095495922874270</v>
      </c>
      <c r="Z1" s="53" t="s">
        <v>430</v>
      </c>
      <c r="AA1">
        <v>100</v>
      </c>
      <c r="AB1" t="s">
        <v>249</v>
      </c>
      <c r="AC1" t="s">
        <v>436</v>
      </c>
      <c r="AD1" t="s">
        <v>437</v>
      </c>
      <c r="AE1" s="53" t="s">
        <v>253</v>
      </c>
    </row>
    <row r="2" spans="1:32" x14ac:dyDescent="0.25">
      <c r="A2" t="s">
        <v>245</v>
      </c>
      <c r="B2" t="s">
        <v>434</v>
      </c>
      <c r="C2" t="s">
        <v>247</v>
      </c>
      <c r="D2" s="56">
        <v>9783672234517590</v>
      </c>
      <c r="E2" s="53" t="s">
        <v>430</v>
      </c>
      <c r="F2" s="53">
        <v>3257394</v>
      </c>
      <c r="G2" t="s">
        <v>251</v>
      </c>
      <c r="H2" t="s">
        <v>252</v>
      </c>
      <c r="I2" s="53" t="s">
        <v>431</v>
      </c>
      <c r="J2" t="s">
        <v>290</v>
      </c>
      <c r="K2" s="53" t="s">
        <v>431</v>
      </c>
      <c r="L2" t="s">
        <v>265</v>
      </c>
      <c r="M2" s="53" t="s">
        <v>431</v>
      </c>
      <c r="N2" t="s">
        <v>574</v>
      </c>
      <c r="O2" s="53" t="s">
        <v>431</v>
      </c>
      <c r="P2">
        <v>3456365</v>
      </c>
      <c r="Q2" s="53" t="s">
        <v>431</v>
      </c>
      <c r="R2" t="s">
        <v>396</v>
      </c>
      <c r="S2" t="s">
        <v>389</v>
      </c>
      <c r="T2" s="53" t="s">
        <v>430</v>
      </c>
      <c r="U2">
        <v>183</v>
      </c>
      <c r="V2" s="55" t="s">
        <v>251</v>
      </c>
      <c r="W2" s="57">
        <v>25997</v>
      </c>
      <c r="X2" s="53" t="s">
        <v>431</v>
      </c>
      <c r="Y2" s="54">
        <v>3050475552017330</v>
      </c>
      <c r="Z2" s="53" t="s">
        <v>430</v>
      </c>
      <c r="AA2">
        <v>99</v>
      </c>
      <c r="AB2" t="s">
        <v>249</v>
      </c>
      <c r="AC2" s="53" t="s">
        <v>488</v>
      </c>
      <c r="AD2" t="s">
        <v>486</v>
      </c>
      <c r="AE2" s="53" t="s">
        <v>253</v>
      </c>
    </row>
    <row r="3" spans="1:32" x14ac:dyDescent="0.25">
      <c r="A3" t="s">
        <v>245</v>
      </c>
      <c r="B3" t="s">
        <v>434</v>
      </c>
      <c r="C3" t="s">
        <v>247</v>
      </c>
      <c r="D3" s="56">
        <v>1312324312231210</v>
      </c>
      <c r="E3" s="53" t="s">
        <v>430</v>
      </c>
      <c r="F3" s="53">
        <v>3257424</v>
      </c>
      <c r="G3" t="s">
        <v>251</v>
      </c>
      <c r="H3" t="s">
        <v>259</v>
      </c>
      <c r="I3" s="53" t="s">
        <v>431</v>
      </c>
      <c r="J3" t="s">
        <v>255</v>
      </c>
      <c r="K3" s="53" t="s">
        <v>431</v>
      </c>
      <c r="L3" t="s">
        <v>266</v>
      </c>
      <c r="M3" s="53" t="s">
        <v>431</v>
      </c>
      <c r="N3" t="s">
        <v>575</v>
      </c>
      <c r="O3" s="53" t="s">
        <v>431</v>
      </c>
      <c r="P3" t="s">
        <v>438</v>
      </c>
      <c r="Q3" s="53" t="s">
        <v>431</v>
      </c>
      <c r="R3" t="s">
        <v>397</v>
      </c>
      <c r="S3" t="s">
        <v>390</v>
      </c>
      <c r="T3" s="53" t="s">
        <v>430</v>
      </c>
      <c r="U3">
        <v>182</v>
      </c>
      <c r="V3" s="55" t="s">
        <v>251</v>
      </c>
      <c r="W3" s="57">
        <v>26335</v>
      </c>
      <c r="X3" s="53" t="s">
        <v>431</v>
      </c>
      <c r="Y3" s="54">
        <v>3005455181160400</v>
      </c>
      <c r="Z3" s="53" t="s">
        <v>430</v>
      </c>
      <c r="AA3">
        <v>98</v>
      </c>
      <c r="AB3" t="s">
        <v>249</v>
      </c>
      <c r="AC3" s="53" t="s">
        <v>487</v>
      </c>
      <c r="AD3" s="53" t="s">
        <v>485</v>
      </c>
      <c r="AE3" s="53" t="s">
        <v>253</v>
      </c>
    </row>
    <row r="4" spans="1:32" x14ac:dyDescent="0.25">
      <c r="A4" t="s">
        <v>245</v>
      </c>
      <c r="B4" t="s">
        <v>434</v>
      </c>
      <c r="C4" t="s">
        <v>247</v>
      </c>
      <c r="D4" s="56">
        <v>4326245645745620</v>
      </c>
      <c r="E4" s="53" t="s">
        <v>430</v>
      </c>
      <c r="F4" s="53">
        <v>3257454</v>
      </c>
      <c r="G4" t="s">
        <v>251</v>
      </c>
      <c r="H4" t="s">
        <v>259</v>
      </c>
      <c r="I4" s="53" t="s">
        <v>431</v>
      </c>
      <c r="J4" t="s">
        <v>291</v>
      </c>
      <c r="K4" s="53" t="s">
        <v>431</v>
      </c>
      <c r="L4" t="s">
        <v>267</v>
      </c>
      <c r="M4" s="53" t="s">
        <v>431</v>
      </c>
      <c r="N4" t="s">
        <v>576</v>
      </c>
      <c r="O4" s="53" t="s">
        <v>431</v>
      </c>
      <c r="P4">
        <v>3456</v>
      </c>
      <c r="Q4" s="53" t="s">
        <v>431</v>
      </c>
      <c r="R4" t="s">
        <v>398</v>
      </c>
      <c r="S4" t="s">
        <v>390</v>
      </c>
      <c r="T4" s="53" t="s">
        <v>430</v>
      </c>
      <c r="U4">
        <v>181</v>
      </c>
      <c r="V4" s="55" t="s">
        <v>251</v>
      </c>
      <c r="W4" s="57">
        <v>26673</v>
      </c>
      <c r="X4" s="53" t="s">
        <v>431</v>
      </c>
      <c r="Y4" s="54">
        <v>2960434810303460</v>
      </c>
      <c r="Z4" s="53" t="s">
        <v>430</v>
      </c>
      <c r="AA4">
        <v>97</v>
      </c>
      <c r="AB4" t="s">
        <v>249</v>
      </c>
      <c r="AC4" s="53" t="s">
        <v>489</v>
      </c>
      <c r="AD4" s="53" t="s">
        <v>486</v>
      </c>
      <c r="AE4" s="53" t="s">
        <v>253</v>
      </c>
    </row>
    <row r="5" spans="1:32" x14ac:dyDescent="0.25">
      <c r="A5" t="s">
        <v>245</v>
      </c>
      <c r="B5" t="s">
        <v>434</v>
      </c>
      <c r="C5" t="s">
        <v>247</v>
      </c>
      <c r="D5" s="56">
        <v>1453642574574250</v>
      </c>
      <c r="E5" s="53" t="s">
        <v>430</v>
      </c>
      <c r="F5" s="53">
        <v>3257484</v>
      </c>
      <c r="G5" t="s">
        <v>251</v>
      </c>
      <c r="H5" t="s">
        <v>260</v>
      </c>
      <c r="I5" s="53" t="s">
        <v>431</v>
      </c>
      <c r="J5" t="s">
        <v>292</v>
      </c>
      <c r="K5" s="53" t="s">
        <v>431</v>
      </c>
      <c r="L5" t="s">
        <v>268</v>
      </c>
      <c r="M5" s="53" t="s">
        <v>431</v>
      </c>
      <c r="N5" t="s">
        <v>577</v>
      </c>
      <c r="O5" s="53" t="s">
        <v>431</v>
      </c>
      <c r="P5" t="s">
        <v>439</v>
      </c>
      <c r="Q5" s="53" t="s">
        <v>431</v>
      </c>
      <c r="R5" t="s">
        <v>399</v>
      </c>
      <c r="S5" t="s">
        <v>391</v>
      </c>
      <c r="T5" s="53" t="s">
        <v>430</v>
      </c>
      <c r="U5">
        <v>180</v>
      </c>
      <c r="V5" s="55" t="s">
        <v>251</v>
      </c>
      <c r="W5" s="57">
        <v>27011</v>
      </c>
      <c r="X5" s="53" t="s">
        <v>431</v>
      </c>
      <c r="Y5" s="54">
        <v>2915414439446530</v>
      </c>
      <c r="Z5" s="53" t="s">
        <v>430</v>
      </c>
      <c r="AA5">
        <v>96</v>
      </c>
      <c r="AB5" t="s">
        <v>249</v>
      </c>
      <c r="AC5" t="s">
        <v>436</v>
      </c>
      <c r="AD5" t="s">
        <v>437</v>
      </c>
      <c r="AE5" s="53" t="s">
        <v>253</v>
      </c>
    </row>
    <row r="6" spans="1:32" x14ac:dyDescent="0.25">
      <c r="A6" t="s">
        <v>245</v>
      </c>
      <c r="B6" t="s">
        <v>434</v>
      </c>
      <c r="C6" t="s">
        <v>247</v>
      </c>
      <c r="D6" s="56">
        <v>1235315473171540</v>
      </c>
      <c r="E6" s="53" t="s">
        <v>430</v>
      </c>
      <c r="F6" s="53">
        <v>3257514</v>
      </c>
      <c r="G6" t="s">
        <v>251</v>
      </c>
      <c r="H6" t="s">
        <v>261</v>
      </c>
      <c r="I6" s="53" t="s">
        <v>431</v>
      </c>
      <c r="J6" t="s">
        <v>293</v>
      </c>
      <c r="K6" s="53" t="s">
        <v>431</v>
      </c>
      <c r="L6" t="s">
        <v>269</v>
      </c>
      <c r="M6" s="53" t="s">
        <v>431</v>
      </c>
      <c r="N6" t="s">
        <v>578</v>
      </c>
      <c r="O6" s="53" t="s">
        <v>431</v>
      </c>
      <c r="P6" t="s">
        <v>440</v>
      </c>
      <c r="Q6" s="53" t="s">
        <v>431</v>
      </c>
      <c r="R6" t="s">
        <v>400</v>
      </c>
      <c r="S6" t="s">
        <v>392</v>
      </c>
      <c r="T6" s="53" t="s">
        <v>430</v>
      </c>
      <c r="U6">
        <v>179</v>
      </c>
      <c r="V6" s="55" t="s">
        <v>251</v>
      </c>
      <c r="W6" s="57">
        <v>27349</v>
      </c>
      <c r="X6" s="53" t="s">
        <v>431</v>
      </c>
      <c r="Y6" s="54">
        <v>2870394068589590</v>
      </c>
      <c r="Z6" s="53" t="s">
        <v>430</v>
      </c>
      <c r="AA6">
        <v>95</v>
      </c>
      <c r="AB6" t="s">
        <v>249</v>
      </c>
      <c r="AC6" t="s">
        <v>436</v>
      </c>
      <c r="AD6" t="s">
        <v>437</v>
      </c>
      <c r="AE6" s="53" t="s">
        <v>253</v>
      </c>
    </row>
    <row r="7" spans="1:32" x14ac:dyDescent="0.25">
      <c r="A7" t="s">
        <v>245</v>
      </c>
      <c r="B7" t="s">
        <v>434</v>
      </c>
      <c r="C7" t="s">
        <v>247</v>
      </c>
      <c r="D7" s="56">
        <v>1016988371768830</v>
      </c>
      <c r="E7" s="53" t="s">
        <v>430</v>
      </c>
      <c r="F7" s="53">
        <v>3257544</v>
      </c>
      <c r="G7" t="s">
        <v>251</v>
      </c>
      <c r="H7" t="s">
        <v>262</v>
      </c>
      <c r="I7" s="53" t="s">
        <v>431</v>
      </c>
      <c r="J7" t="s">
        <v>294</v>
      </c>
      <c r="K7" s="53" t="s">
        <v>431</v>
      </c>
      <c r="L7" t="s">
        <v>270</v>
      </c>
      <c r="M7" s="53" t="s">
        <v>431</v>
      </c>
      <c r="N7" t="s">
        <v>579</v>
      </c>
      <c r="O7" s="53" t="s">
        <v>431</v>
      </c>
      <c r="P7" t="s">
        <v>441</v>
      </c>
      <c r="Q7" s="53" t="s">
        <v>431</v>
      </c>
      <c r="R7" t="s">
        <v>401</v>
      </c>
      <c r="S7" t="s">
        <v>393</v>
      </c>
      <c r="T7" s="53" t="s">
        <v>430</v>
      </c>
      <c r="U7">
        <v>178</v>
      </c>
      <c r="V7" s="55" t="s">
        <v>251</v>
      </c>
      <c r="W7" s="57">
        <v>27687</v>
      </c>
      <c r="X7" s="53" t="s">
        <v>431</v>
      </c>
      <c r="Y7" s="54">
        <v>2825373697732660</v>
      </c>
      <c r="Z7" s="53" t="s">
        <v>430</v>
      </c>
      <c r="AA7">
        <v>94</v>
      </c>
      <c r="AB7" t="s">
        <v>249</v>
      </c>
      <c r="AC7" t="s">
        <v>436</v>
      </c>
      <c r="AD7" t="s">
        <v>437</v>
      </c>
      <c r="AE7" s="53" t="s">
        <v>253</v>
      </c>
    </row>
    <row r="8" spans="1:32" x14ac:dyDescent="0.25">
      <c r="A8" t="s">
        <v>245</v>
      </c>
      <c r="B8" t="s">
        <v>434</v>
      </c>
      <c r="C8" t="s">
        <v>247</v>
      </c>
      <c r="D8" s="56">
        <v>7986612270366120</v>
      </c>
      <c r="E8" s="53" t="s">
        <v>430</v>
      </c>
      <c r="F8" s="53">
        <v>3257574</v>
      </c>
      <c r="G8" t="s">
        <v>251</v>
      </c>
      <c r="H8" t="s">
        <v>263</v>
      </c>
      <c r="I8" s="53" t="s">
        <v>431</v>
      </c>
      <c r="J8" t="s">
        <v>295</v>
      </c>
      <c r="K8" s="53" t="s">
        <v>431</v>
      </c>
      <c r="L8" t="s">
        <v>271</v>
      </c>
      <c r="M8" s="53" t="s">
        <v>431</v>
      </c>
      <c r="N8" t="s">
        <v>580</v>
      </c>
      <c r="O8" s="53" t="s">
        <v>431</v>
      </c>
      <c r="P8" t="s">
        <v>442</v>
      </c>
      <c r="Q8" s="53" t="s">
        <v>431</v>
      </c>
      <c r="R8" t="s">
        <v>402</v>
      </c>
      <c r="S8" t="s">
        <v>394</v>
      </c>
      <c r="T8" s="53" t="s">
        <v>430</v>
      </c>
      <c r="U8">
        <v>177</v>
      </c>
      <c r="V8" s="55" t="s">
        <v>251</v>
      </c>
      <c r="W8" s="57">
        <v>28025</v>
      </c>
      <c r="X8" s="53" t="s">
        <v>431</v>
      </c>
      <c r="Y8" s="54">
        <v>2780353326875720</v>
      </c>
      <c r="Z8" s="53" t="s">
        <v>430</v>
      </c>
      <c r="AA8">
        <v>93</v>
      </c>
      <c r="AB8" t="s">
        <v>249</v>
      </c>
      <c r="AC8" t="s">
        <v>436</v>
      </c>
      <c r="AD8" t="s">
        <v>437</v>
      </c>
      <c r="AE8" s="53" t="s">
        <v>253</v>
      </c>
    </row>
    <row r="9" spans="1:32" x14ac:dyDescent="0.25">
      <c r="A9" t="s">
        <v>245</v>
      </c>
      <c r="B9" t="s">
        <v>434</v>
      </c>
      <c r="C9" t="s">
        <v>247</v>
      </c>
      <c r="D9" s="56">
        <v>5803341448963410</v>
      </c>
      <c r="E9" s="53" t="s">
        <v>430</v>
      </c>
      <c r="F9" s="53">
        <v>3257604</v>
      </c>
      <c r="G9" t="s">
        <v>251</v>
      </c>
      <c r="H9" t="s">
        <v>252</v>
      </c>
      <c r="I9" s="53" t="s">
        <v>431</v>
      </c>
      <c r="J9" t="s">
        <v>296</v>
      </c>
      <c r="K9" s="53" t="s">
        <v>431</v>
      </c>
      <c r="L9" t="s">
        <v>272</v>
      </c>
      <c r="M9" s="53" t="s">
        <v>431</v>
      </c>
      <c r="N9" t="s">
        <v>581</v>
      </c>
      <c r="O9" s="53" t="s">
        <v>431</v>
      </c>
      <c r="P9" t="s">
        <v>443</v>
      </c>
      <c r="Q9" s="53" t="s">
        <v>431</v>
      </c>
      <c r="R9" t="s">
        <v>403</v>
      </c>
      <c r="S9" t="s">
        <v>389</v>
      </c>
      <c r="T9" s="53" t="s">
        <v>430</v>
      </c>
      <c r="U9">
        <v>176</v>
      </c>
      <c r="V9" s="55" t="s">
        <v>251</v>
      </c>
      <c r="W9" s="57">
        <v>28363</v>
      </c>
      <c r="X9" s="53" t="s">
        <v>431</v>
      </c>
      <c r="Y9" s="54">
        <v>2735332956018780</v>
      </c>
      <c r="Z9" s="53" t="s">
        <v>430</v>
      </c>
      <c r="AA9">
        <v>92</v>
      </c>
      <c r="AB9" t="s">
        <v>249</v>
      </c>
      <c r="AC9" t="s">
        <v>436</v>
      </c>
      <c r="AD9" t="s">
        <v>437</v>
      </c>
      <c r="AE9" s="53" t="s">
        <v>253</v>
      </c>
    </row>
    <row r="10" spans="1:32" x14ac:dyDescent="0.25">
      <c r="A10" t="s">
        <v>245</v>
      </c>
      <c r="B10" t="s">
        <v>434</v>
      </c>
      <c r="C10" t="s">
        <v>247</v>
      </c>
      <c r="D10" s="56">
        <v>3620070647560700</v>
      </c>
      <c r="E10" s="53" t="s">
        <v>430</v>
      </c>
      <c r="F10" s="53">
        <v>3257634</v>
      </c>
      <c r="G10" t="s">
        <v>251</v>
      </c>
      <c r="H10" t="s">
        <v>264</v>
      </c>
      <c r="I10" s="53" t="s">
        <v>431</v>
      </c>
      <c r="J10" t="s">
        <v>297</v>
      </c>
      <c r="K10" s="53" t="s">
        <v>431</v>
      </c>
      <c r="L10" t="s">
        <v>273</v>
      </c>
      <c r="M10" s="53" t="s">
        <v>431</v>
      </c>
      <c r="N10" t="s">
        <v>582</v>
      </c>
      <c r="O10" s="53" t="s">
        <v>431</v>
      </c>
      <c r="P10" t="s">
        <v>444</v>
      </c>
      <c r="Q10" s="53" t="s">
        <v>431</v>
      </c>
      <c r="R10" t="s">
        <v>404</v>
      </c>
      <c r="S10" t="s">
        <v>395</v>
      </c>
      <c r="T10" s="53" t="s">
        <v>430</v>
      </c>
      <c r="U10">
        <v>175</v>
      </c>
      <c r="V10" s="55" t="s">
        <v>251</v>
      </c>
      <c r="W10" s="57">
        <v>28701</v>
      </c>
      <c r="X10" s="53" t="s">
        <v>431</v>
      </c>
      <c r="Y10" s="54">
        <v>2690312585161850</v>
      </c>
      <c r="Z10" s="53" t="s">
        <v>430</v>
      </c>
      <c r="AA10">
        <v>91</v>
      </c>
      <c r="AB10" t="s">
        <v>249</v>
      </c>
      <c r="AC10" s="53" t="s">
        <v>488</v>
      </c>
      <c r="AD10" t="s">
        <v>486</v>
      </c>
      <c r="AE10" s="53" t="s">
        <v>253</v>
      </c>
    </row>
    <row r="11" spans="1:32" x14ac:dyDescent="0.25">
      <c r="A11" t="s">
        <v>245</v>
      </c>
      <c r="B11" t="s">
        <v>434</v>
      </c>
      <c r="C11" t="s">
        <v>247</v>
      </c>
      <c r="D11" s="56">
        <v>1436794966157990</v>
      </c>
      <c r="E11" s="53" t="s">
        <v>430</v>
      </c>
      <c r="F11" s="53">
        <v>3257664</v>
      </c>
      <c r="G11" t="s">
        <v>251</v>
      </c>
      <c r="H11" t="s">
        <v>259</v>
      </c>
      <c r="I11" s="53" t="s">
        <v>431</v>
      </c>
      <c r="J11" t="s">
        <v>298</v>
      </c>
      <c r="K11" s="53" t="s">
        <v>431</v>
      </c>
      <c r="L11" t="s">
        <v>274</v>
      </c>
      <c r="M11" s="53" t="s">
        <v>431</v>
      </c>
      <c r="N11" t="s">
        <v>583</v>
      </c>
      <c r="O11" s="53" t="s">
        <v>431</v>
      </c>
      <c r="P11" t="s">
        <v>445</v>
      </c>
      <c r="Q11" s="53" t="s">
        <v>431</v>
      </c>
      <c r="R11" t="s">
        <v>405</v>
      </c>
      <c r="S11" t="s">
        <v>390</v>
      </c>
      <c r="T11" s="53" t="s">
        <v>430</v>
      </c>
      <c r="U11">
        <v>174</v>
      </c>
      <c r="V11" s="55" t="s">
        <v>251</v>
      </c>
      <c r="W11" s="57">
        <v>29039</v>
      </c>
      <c r="X11" s="53" t="s">
        <v>431</v>
      </c>
      <c r="Y11" s="54">
        <v>2645292214304910</v>
      </c>
      <c r="Z11" s="53" t="s">
        <v>430</v>
      </c>
      <c r="AA11">
        <v>90</v>
      </c>
      <c r="AB11" t="s">
        <v>249</v>
      </c>
      <c r="AC11" s="53" t="s">
        <v>487</v>
      </c>
      <c r="AD11" s="53" t="s">
        <v>486</v>
      </c>
      <c r="AE11" s="53" t="s">
        <v>253</v>
      </c>
    </row>
    <row r="12" spans="1:32" x14ac:dyDescent="0.25">
      <c r="A12" t="s">
        <v>245</v>
      </c>
      <c r="B12" t="s">
        <v>434</v>
      </c>
      <c r="C12" t="s">
        <v>247</v>
      </c>
      <c r="D12" s="56">
        <v>1436798676442170</v>
      </c>
      <c r="E12" s="53" t="s">
        <v>430</v>
      </c>
      <c r="F12" s="53">
        <v>3257694</v>
      </c>
      <c r="G12" t="s">
        <v>251</v>
      </c>
      <c r="H12" t="s">
        <v>252</v>
      </c>
      <c r="I12" s="53" t="s">
        <v>431</v>
      </c>
      <c r="J12" t="s">
        <v>299</v>
      </c>
      <c r="K12" s="53" t="s">
        <v>431</v>
      </c>
      <c r="L12" t="s">
        <v>275</v>
      </c>
      <c r="M12" s="53" t="s">
        <v>431</v>
      </c>
      <c r="N12" t="s">
        <v>584</v>
      </c>
      <c r="O12" s="53" t="s">
        <v>431</v>
      </c>
      <c r="P12" t="s">
        <v>446</v>
      </c>
      <c r="Q12" s="53" t="s">
        <v>431</v>
      </c>
      <c r="R12" t="s">
        <v>406</v>
      </c>
      <c r="S12" t="s">
        <v>389</v>
      </c>
      <c r="T12" s="53" t="s">
        <v>430</v>
      </c>
      <c r="U12">
        <v>173</v>
      </c>
      <c r="V12" s="55" t="s">
        <v>251</v>
      </c>
      <c r="W12" s="57">
        <v>29377</v>
      </c>
      <c r="X12" s="53" t="s">
        <v>431</v>
      </c>
      <c r="Y12" s="54">
        <v>2600271843447980</v>
      </c>
      <c r="Z12" s="53" t="s">
        <v>430</v>
      </c>
      <c r="AA12">
        <v>89</v>
      </c>
      <c r="AB12" t="s">
        <v>249</v>
      </c>
      <c r="AC12" s="53" t="s">
        <v>489</v>
      </c>
      <c r="AD12" s="53" t="s">
        <v>485</v>
      </c>
      <c r="AE12" s="53" t="s">
        <v>253</v>
      </c>
    </row>
    <row r="13" spans="1:32" x14ac:dyDescent="0.25">
      <c r="A13" t="s">
        <v>245</v>
      </c>
      <c r="B13" t="s">
        <v>434</v>
      </c>
      <c r="C13" t="s">
        <v>247</v>
      </c>
      <c r="D13" s="56">
        <v>1436802386726350</v>
      </c>
      <c r="E13" s="53" t="s">
        <v>430</v>
      </c>
      <c r="F13" s="53">
        <v>3257724</v>
      </c>
      <c r="G13" t="s">
        <v>251</v>
      </c>
      <c r="H13" t="s">
        <v>252</v>
      </c>
      <c r="I13" s="53" t="s">
        <v>431</v>
      </c>
      <c r="J13" t="s">
        <v>300</v>
      </c>
      <c r="K13" s="53" t="s">
        <v>431</v>
      </c>
      <c r="L13" t="s">
        <v>266</v>
      </c>
      <c r="M13" s="53" t="s">
        <v>431</v>
      </c>
      <c r="N13" t="s">
        <v>585</v>
      </c>
      <c r="O13" s="53" t="s">
        <v>431</v>
      </c>
      <c r="P13" t="s">
        <v>447</v>
      </c>
      <c r="Q13" s="53" t="s">
        <v>431</v>
      </c>
      <c r="R13" t="s">
        <v>407</v>
      </c>
      <c r="S13" t="s">
        <v>389</v>
      </c>
      <c r="T13" s="53" t="s">
        <v>430</v>
      </c>
      <c r="U13">
        <v>172</v>
      </c>
      <c r="V13" s="55" t="s">
        <v>251</v>
      </c>
      <c r="W13" s="57">
        <v>29715</v>
      </c>
      <c r="X13" s="53" t="s">
        <v>431</v>
      </c>
      <c r="Y13" s="54">
        <v>2555251472591040</v>
      </c>
      <c r="Z13" s="53" t="s">
        <v>430</v>
      </c>
      <c r="AA13">
        <v>88</v>
      </c>
      <c r="AB13" t="s">
        <v>249</v>
      </c>
      <c r="AC13" t="s">
        <v>436</v>
      </c>
      <c r="AD13" t="s">
        <v>437</v>
      </c>
      <c r="AE13" s="53" t="s">
        <v>253</v>
      </c>
      <c r="AF13" s="55"/>
    </row>
    <row r="14" spans="1:32" x14ac:dyDescent="0.25">
      <c r="A14" t="s">
        <v>245</v>
      </c>
      <c r="B14" t="s">
        <v>434</v>
      </c>
      <c r="C14" t="s">
        <v>247</v>
      </c>
      <c r="D14" s="56">
        <v>1436806097010530</v>
      </c>
      <c r="E14" s="53" t="s">
        <v>430</v>
      </c>
      <c r="F14" s="53">
        <v>3257754</v>
      </c>
      <c r="G14" t="s">
        <v>251</v>
      </c>
      <c r="H14" t="s">
        <v>259</v>
      </c>
      <c r="I14" s="53" t="s">
        <v>431</v>
      </c>
      <c r="J14" t="s">
        <v>301</v>
      </c>
      <c r="K14" s="53" t="s">
        <v>431</v>
      </c>
      <c r="L14" t="s">
        <v>276</v>
      </c>
      <c r="M14" s="53" t="s">
        <v>431</v>
      </c>
      <c r="N14" t="s">
        <v>586</v>
      </c>
      <c r="O14" s="53" t="s">
        <v>431</v>
      </c>
      <c r="P14" t="s">
        <v>449</v>
      </c>
      <c r="Q14" s="53" t="s">
        <v>431</v>
      </c>
      <c r="R14" t="s">
        <v>408</v>
      </c>
      <c r="S14" t="s">
        <v>390</v>
      </c>
      <c r="T14" s="53" t="s">
        <v>430</v>
      </c>
      <c r="U14">
        <v>171</v>
      </c>
      <c r="V14" s="55" t="s">
        <v>251</v>
      </c>
      <c r="W14" s="57">
        <v>30053</v>
      </c>
      <c r="X14" s="53" t="s">
        <v>431</v>
      </c>
      <c r="Y14" s="54">
        <v>2510231101734100</v>
      </c>
      <c r="Z14" s="53" t="s">
        <v>430</v>
      </c>
      <c r="AA14">
        <v>87</v>
      </c>
      <c r="AB14" t="s">
        <v>249</v>
      </c>
      <c r="AC14" t="s">
        <v>436</v>
      </c>
      <c r="AD14" t="s">
        <v>437</v>
      </c>
      <c r="AE14" s="53" t="s">
        <v>253</v>
      </c>
    </row>
    <row r="15" spans="1:32" x14ac:dyDescent="0.25">
      <c r="A15" t="s">
        <v>245</v>
      </c>
      <c r="B15" t="s">
        <v>434</v>
      </c>
      <c r="C15" t="s">
        <v>247</v>
      </c>
      <c r="D15" s="56">
        <v>1436809807294710</v>
      </c>
      <c r="E15" s="53" t="s">
        <v>430</v>
      </c>
      <c r="F15" s="53">
        <v>3257784</v>
      </c>
      <c r="G15" t="s">
        <v>251</v>
      </c>
      <c r="H15" t="s">
        <v>259</v>
      </c>
      <c r="I15" s="53" t="s">
        <v>431</v>
      </c>
      <c r="J15" t="s">
        <v>302</v>
      </c>
      <c r="K15" s="53" t="s">
        <v>431</v>
      </c>
      <c r="L15" t="s">
        <v>277</v>
      </c>
      <c r="M15" s="53" t="s">
        <v>431</v>
      </c>
      <c r="N15" t="s">
        <v>587</v>
      </c>
      <c r="O15" s="53" t="s">
        <v>431</v>
      </c>
      <c r="P15" t="s">
        <v>448</v>
      </c>
      <c r="Q15" s="53" t="s">
        <v>431</v>
      </c>
      <c r="R15" t="s">
        <v>409</v>
      </c>
      <c r="S15" t="s">
        <v>390</v>
      </c>
      <c r="T15" s="53" t="s">
        <v>430</v>
      </c>
      <c r="U15">
        <v>170</v>
      </c>
      <c r="V15" s="55" t="s">
        <v>251</v>
      </c>
      <c r="W15" s="57">
        <v>30391</v>
      </c>
      <c r="X15" s="53" t="s">
        <v>431</v>
      </c>
      <c r="Y15" s="54">
        <v>2465210730877170</v>
      </c>
      <c r="Z15" s="53" t="s">
        <v>430</v>
      </c>
      <c r="AA15">
        <v>86</v>
      </c>
      <c r="AB15" t="s">
        <v>249</v>
      </c>
      <c r="AC15" t="s">
        <v>436</v>
      </c>
      <c r="AD15" t="s">
        <v>437</v>
      </c>
      <c r="AE15" s="53" t="s">
        <v>253</v>
      </c>
    </row>
    <row r="16" spans="1:32" x14ac:dyDescent="0.25">
      <c r="A16" t="s">
        <v>245</v>
      </c>
      <c r="B16" t="s">
        <v>434</v>
      </c>
      <c r="C16" t="s">
        <v>247</v>
      </c>
      <c r="D16" s="56">
        <v>1436813517578890</v>
      </c>
      <c r="E16" s="53" t="s">
        <v>430</v>
      </c>
      <c r="F16" s="53">
        <v>3257814</v>
      </c>
      <c r="G16" t="s">
        <v>251</v>
      </c>
      <c r="H16" t="s">
        <v>260</v>
      </c>
      <c r="I16" s="53" t="s">
        <v>431</v>
      </c>
      <c r="J16" t="s">
        <v>303</v>
      </c>
      <c r="K16" s="53" t="s">
        <v>431</v>
      </c>
      <c r="L16" t="s">
        <v>278</v>
      </c>
      <c r="M16" s="53" t="s">
        <v>431</v>
      </c>
      <c r="N16" t="s">
        <v>588</v>
      </c>
      <c r="O16" s="53" t="s">
        <v>431</v>
      </c>
      <c r="P16" t="s">
        <v>450</v>
      </c>
      <c r="Q16" s="53" t="s">
        <v>431</v>
      </c>
      <c r="R16" t="s">
        <v>410</v>
      </c>
      <c r="S16" t="s">
        <v>391</v>
      </c>
      <c r="T16" s="53" t="s">
        <v>430</v>
      </c>
      <c r="U16">
        <v>169</v>
      </c>
      <c r="V16" s="55" t="s">
        <v>251</v>
      </c>
      <c r="W16" s="57">
        <v>30729</v>
      </c>
      <c r="X16" s="53" t="s">
        <v>431</v>
      </c>
      <c r="Y16" s="54">
        <v>2420190360020230</v>
      </c>
      <c r="Z16" s="53" t="s">
        <v>430</v>
      </c>
      <c r="AA16">
        <v>85</v>
      </c>
      <c r="AB16" t="s">
        <v>249</v>
      </c>
      <c r="AC16" t="s">
        <v>436</v>
      </c>
      <c r="AD16" t="s">
        <v>437</v>
      </c>
      <c r="AE16" s="53" t="s">
        <v>253</v>
      </c>
    </row>
    <row r="17" spans="1:35" x14ac:dyDescent="0.25">
      <c r="A17" t="s">
        <v>245</v>
      </c>
      <c r="B17" t="s">
        <v>434</v>
      </c>
      <c r="C17" t="s">
        <v>247</v>
      </c>
      <c r="D17" s="56">
        <v>1436817227863070</v>
      </c>
      <c r="E17" s="53" t="s">
        <v>430</v>
      </c>
      <c r="F17" s="53">
        <v>3257844</v>
      </c>
      <c r="G17" t="s">
        <v>251</v>
      </c>
      <c r="H17" t="s">
        <v>261</v>
      </c>
      <c r="I17" s="53" t="s">
        <v>431</v>
      </c>
      <c r="J17" t="s">
        <v>304</v>
      </c>
      <c r="K17" s="53" t="s">
        <v>431</v>
      </c>
      <c r="L17" t="s">
        <v>279</v>
      </c>
      <c r="M17" s="53" t="s">
        <v>431</v>
      </c>
      <c r="N17" t="s">
        <v>589</v>
      </c>
      <c r="O17" s="53" t="s">
        <v>431</v>
      </c>
      <c r="P17" t="s">
        <v>451</v>
      </c>
      <c r="Q17" s="53" t="s">
        <v>431</v>
      </c>
      <c r="R17" t="s">
        <v>411</v>
      </c>
      <c r="S17" t="s">
        <v>392</v>
      </c>
      <c r="T17" s="53" t="s">
        <v>430</v>
      </c>
      <c r="U17">
        <v>168</v>
      </c>
      <c r="V17" s="55" t="s">
        <v>251</v>
      </c>
      <c r="W17" s="57">
        <v>31067</v>
      </c>
      <c r="X17" s="53" t="s">
        <v>431</v>
      </c>
      <c r="Y17" s="54">
        <v>2375169989163290</v>
      </c>
      <c r="Z17" s="53" t="s">
        <v>430</v>
      </c>
      <c r="AA17">
        <v>84</v>
      </c>
      <c r="AB17" t="s">
        <v>249</v>
      </c>
      <c r="AC17" t="s">
        <v>436</v>
      </c>
      <c r="AD17" t="s">
        <v>437</v>
      </c>
      <c r="AE17" s="53" t="s">
        <v>253</v>
      </c>
      <c r="AI17" s="59" t="s">
        <v>490</v>
      </c>
    </row>
    <row r="18" spans="1:35" x14ac:dyDescent="0.25">
      <c r="A18" t="s">
        <v>245</v>
      </c>
      <c r="B18" t="s">
        <v>434</v>
      </c>
      <c r="C18" t="s">
        <v>247</v>
      </c>
      <c r="D18" s="56">
        <v>1436820938147250</v>
      </c>
      <c r="E18" s="53" t="s">
        <v>430</v>
      </c>
      <c r="F18" s="53">
        <v>3257874</v>
      </c>
      <c r="G18" t="s">
        <v>251</v>
      </c>
      <c r="H18" t="s">
        <v>262</v>
      </c>
      <c r="I18" s="53" t="s">
        <v>431</v>
      </c>
      <c r="J18" t="s">
        <v>305</v>
      </c>
      <c r="K18" s="53" t="s">
        <v>431</v>
      </c>
      <c r="L18" t="s">
        <v>280</v>
      </c>
      <c r="M18" s="53" t="s">
        <v>431</v>
      </c>
      <c r="N18" t="s">
        <v>590</v>
      </c>
      <c r="O18" s="53" t="s">
        <v>431</v>
      </c>
      <c r="P18" t="s">
        <v>452</v>
      </c>
      <c r="Q18" s="53" t="s">
        <v>431</v>
      </c>
      <c r="R18" t="s">
        <v>412</v>
      </c>
      <c r="S18" t="s">
        <v>393</v>
      </c>
      <c r="T18" s="53" t="s">
        <v>430</v>
      </c>
      <c r="U18">
        <v>167</v>
      </c>
      <c r="V18" s="55" t="s">
        <v>251</v>
      </c>
      <c r="W18" s="57">
        <v>31405</v>
      </c>
      <c r="X18" s="53" t="s">
        <v>431</v>
      </c>
      <c r="Y18" s="54">
        <v>2330149618306360</v>
      </c>
      <c r="Z18" s="53" t="s">
        <v>430</v>
      </c>
      <c r="AA18">
        <v>83</v>
      </c>
      <c r="AB18" t="s">
        <v>249</v>
      </c>
      <c r="AC18" s="53" t="s">
        <v>488</v>
      </c>
      <c r="AD18" t="s">
        <v>486</v>
      </c>
      <c r="AE18" s="53" t="s">
        <v>253</v>
      </c>
    </row>
    <row r="19" spans="1:35" x14ac:dyDescent="0.25">
      <c r="A19" t="s">
        <v>245</v>
      </c>
      <c r="B19" t="s">
        <v>434</v>
      </c>
      <c r="C19" t="s">
        <v>247</v>
      </c>
      <c r="D19" s="56">
        <v>1436824648431430</v>
      </c>
      <c r="E19" s="53" t="s">
        <v>430</v>
      </c>
      <c r="F19" s="53">
        <v>3257904</v>
      </c>
      <c r="G19" t="s">
        <v>251</v>
      </c>
      <c r="H19" t="s">
        <v>263</v>
      </c>
      <c r="I19" s="53" t="s">
        <v>431</v>
      </c>
      <c r="J19" t="s">
        <v>306</v>
      </c>
      <c r="K19" s="53" t="s">
        <v>431</v>
      </c>
      <c r="L19" t="s">
        <v>281</v>
      </c>
      <c r="M19" s="53" t="s">
        <v>431</v>
      </c>
      <c r="N19" t="s">
        <v>591</v>
      </c>
      <c r="O19" s="53" t="s">
        <v>431</v>
      </c>
      <c r="P19" t="s">
        <v>454</v>
      </c>
      <c r="Q19" s="53" t="s">
        <v>431</v>
      </c>
      <c r="R19" t="s">
        <v>413</v>
      </c>
      <c r="S19" t="s">
        <v>394</v>
      </c>
      <c r="T19" s="53" t="s">
        <v>430</v>
      </c>
      <c r="U19">
        <v>166</v>
      </c>
      <c r="V19" s="55" t="s">
        <v>251</v>
      </c>
      <c r="W19" s="57">
        <v>31743</v>
      </c>
      <c r="X19" s="53" t="s">
        <v>431</v>
      </c>
      <c r="Y19" s="54">
        <v>2285129247449420</v>
      </c>
      <c r="Z19" s="53" t="s">
        <v>430</v>
      </c>
      <c r="AA19">
        <v>82</v>
      </c>
      <c r="AB19" t="s">
        <v>249</v>
      </c>
      <c r="AC19" s="53" t="s">
        <v>487</v>
      </c>
      <c r="AD19" s="53" t="s">
        <v>485</v>
      </c>
      <c r="AE19" s="53" t="s">
        <v>253</v>
      </c>
      <c r="AI19" s="59" t="s">
        <v>491</v>
      </c>
    </row>
    <row r="20" spans="1:35" x14ac:dyDescent="0.25">
      <c r="A20" t="s">
        <v>245</v>
      </c>
      <c r="B20" t="s">
        <v>434</v>
      </c>
      <c r="C20" t="s">
        <v>247</v>
      </c>
      <c r="D20" s="56">
        <v>1436828358715610</v>
      </c>
      <c r="E20" s="53" t="s">
        <v>430</v>
      </c>
      <c r="F20" s="53">
        <v>3257934</v>
      </c>
      <c r="G20" t="s">
        <v>251</v>
      </c>
      <c r="H20" t="s">
        <v>252</v>
      </c>
      <c r="I20" s="53" t="s">
        <v>431</v>
      </c>
      <c r="J20" t="s">
        <v>307</v>
      </c>
      <c r="K20" s="53" t="s">
        <v>431</v>
      </c>
      <c r="L20" t="s">
        <v>282</v>
      </c>
      <c r="M20" s="53" t="s">
        <v>431</v>
      </c>
      <c r="N20" t="s">
        <v>592</v>
      </c>
      <c r="O20" s="53" t="s">
        <v>431</v>
      </c>
      <c r="P20" t="s">
        <v>453</v>
      </c>
      <c r="Q20" s="53" t="s">
        <v>431</v>
      </c>
      <c r="R20" t="s">
        <v>414</v>
      </c>
      <c r="S20" t="s">
        <v>389</v>
      </c>
      <c r="T20" s="53" t="s">
        <v>430</v>
      </c>
      <c r="U20">
        <v>165</v>
      </c>
      <c r="V20" s="55" t="s">
        <v>251</v>
      </c>
      <c r="W20" s="57">
        <v>32081</v>
      </c>
      <c r="X20" s="53" t="s">
        <v>431</v>
      </c>
      <c r="Y20" s="54">
        <v>2240108876592490</v>
      </c>
      <c r="Z20" s="53" t="s">
        <v>430</v>
      </c>
      <c r="AA20">
        <v>81</v>
      </c>
      <c r="AB20" t="s">
        <v>249</v>
      </c>
      <c r="AC20" s="53" t="s">
        <v>489</v>
      </c>
      <c r="AD20" s="53" t="s">
        <v>486</v>
      </c>
      <c r="AE20" s="53" t="s">
        <v>253</v>
      </c>
      <c r="AI20" s="59" t="s">
        <v>492</v>
      </c>
    </row>
    <row r="21" spans="1:35" x14ac:dyDescent="0.25">
      <c r="A21" t="s">
        <v>245</v>
      </c>
      <c r="B21" t="s">
        <v>434</v>
      </c>
      <c r="C21" t="s">
        <v>247</v>
      </c>
      <c r="D21" s="56">
        <v>1436832068999790</v>
      </c>
      <c r="E21" s="53" t="s">
        <v>430</v>
      </c>
      <c r="F21" s="53">
        <v>3257964</v>
      </c>
      <c r="G21" t="s">
        <v>251</v>
      </c>
      <c r="H21" t="s">
        <v>264</v>
      </c>
      <c r="I21" s="53" t="s">
        <v>431</v>
      </c>
      <c r="J21" t="s">
        <v>308</v>
      </c>
      <c r="K21" s="53" t="s">
        <v>431</v>
      </c>
      <c r="L21" t="s">
        <v>283</v>
      </c>
      <c r="M21" s="53" t="s">
        <v>431</v>
      </c>
      <c r="N21" t="s">
        <v>593</v>
      </c>
      <c r="O21" s="53" t="s">
        <v>431</v>
      </c>
      <c r="P21" t="s">
        <v>455</v>
      </c>
      <c r="Q21" s="53" t="s">
        <v>431</v>
      </c>
      <c r="R21" t="s">
        <v>415</v>
      </c>
      <c r="S21" t="s">
        <v>395</v>
      </c>
      <c r="T21" s="53" t="s">
        <v>430</v>
      </c>
      <c r="U21">
        <v>164</v>
      </c>
      <c r="V21" s="55" t="s">
        <v>251</v>
      </c>
      <c r="W21" s="57">
        <v>32419</v>
      </c>
      <c r="X21" s="53" t="s">
        <v>431</v>
      </c>
      <c r="Y21" s="54">
        <v>2195088505735550</v>
      </c>
      <c r="Z21" s="53" t="s">
        <v>430</v>
      </c>
      <c r="AA21">
        <v>80</v>
      </c>
      <c r="AB21" t="s">
        <v>249</v>
      </c>
      <c r="AC21" t="s">
        <v>436</v>
      </c>
      <c r="AD21" t="s">
        <v>437</v>
      </c>
      <c r="AE21" s="53" t="s">
        <v>253</v>
      </c>
      <c r="AI21" s="59" t="s">
        <v>493</v>
      </c>
    </row>
    <row r="22" spans="1:35" x14ac:dyDescent="0.25">
      <c r="A22" t="s">
        <v>245</v>
      </c>
      <c r="B22" t="s">
        <v>434</v>
      </c>
      <c r="C22" t="s">
        <v>247</v>
      </c>
      <c r="D22" s="56">
        <v>1436835779283970</v>
      </c>
      <c r="E22" s="53" t="s">
        <v>430</v>
      </c>
      <c r="F22" s="53">
        <v>3257994</v>
      </c>
      <c r="G22" t="s">
        <v>251</v>
      </c>
      <c r="H22" t="s">
        <v>259</v>
      </c>
      <c r="I22" s="53" t="s">
        <v>431</v>
      </c>
      <c r="J22" t="s">
        <v>309</v>
      </c>
      <c r="K22" s="53" t="s">
        <v>431</v>
      </c>
      <c r="L22" t="s">
        <v>284</v>
      </c>
      <c r="M22" s="53" t="s">
        <v>431</v>
      </c>
      <c r="N22" t="s">
        <v>594</v>
      </c>
      <c r="O22" s="53" t="s">
        <v>431</v>
      </c>
      <c r="P22" t="s">
        <v>456</v>
      </c>
      <c r="Q22" s="53" t="s">
        <v>431</v>
      </c>
      <c r="R22" t="s">
        <v>416</v>
      </c>
      <c r="S22" t="s">
        <v>390</v>
      </c>
      <c r="T22" s="53" t="s">
        <v>430</v>
      </c>
      <c r="U22">
        <v>163</v>
      </c>
      <c r="V22" s="55" t="s">
        <v>251</v>
      </c>
      <c r="W22" s="57">
        <v>32757</v>
      </c>
      <c r="X22" s="53" t="s">
        <v>431</v>
      </c>
      <c r="Y22" s="54">
        <v>2150068134878610</v>
      </c>
      <c r="Z22" s="53" t="s">
        <v>430</v>
      </c>
      <c r="AA22">
        <v>79</v>
      </c>
      <c r="AB22" t="s">
        <v>249</v>
      </c>
      <c r="AC22" t="s">
        <v>436</v>
      </c>
      <c r="AD22" t="s">
        <v>437</v>
      </c>
      <c r="AE22" s="53" t="s">
        <v>253</v>
      </c>
    </row>
    <row r="23" spans="1:35" x14ac:dyDescent="0.25">
      <c r="A23" t="s">
        <v>245</v>
      </c>
      <c r="B23" t="s">
        <v>434</v>
      </c>
      <c r="C23" t="s">
        <v>247</v>
      </c>
      <c r="D23" s="56">
        <v>1436839489568150</v>
      </c>
      <c r="E23" s="53" t="s">
        <v>430</v>
      </c>
      <c r="F23" s="53">
        <v>3258024</v>
      </c>
      <c r="G23" t="s">
        <v>251</v>
      </c>
      <c r="H23" t="s">
        <v>252</v>
      </c>
      <c r="I23" s="53" t="s">
        <v>431</v>
      </c>
      <c r="J23" t="s">
        <v>310</v>
      </c>
      <c r="K23" s="53" t="s">
        <v>431</v>
      </c>
      <c r="L23" t="s">
        <v>285</v>
      </c>
      <c r="M23" s="53" t="s">
        <v>431</v>
      </c>
      <c r="N23" t="s">
        <v>595</v>
      </c>
      <c r="O23" s="53" t="s">
        <v>431</v>
      </c>
      <c r="P23" t="s">
        <v>457</v>
      </c>
      <c r="Q23" s="53" t="s">
        <v>431</v>
      </c>
      <c r="R23" t="s">
        <v>417</v>
      </c>
      <c r="S23" t="s">
        <v>389</v>
      </c>
      <c r="T23" s="53" t="s">
        <v>430</v>
      </c>
      <c r="U23">
        <v>162</v>
      </c>
      <c r="V23" s="55" t="s">
        <v>251</v>
      </c>
      <c r="W23" s="57">
        <v>33095</v>
      </c>
      <c r="X23" s="53" t="s">
        <v>431</v>
      </c>
      <c r="Y23" s="54">
        <v>2105047764021680</v>
      </c>
      <c r="Z23" s="53" t="s">
        <v>430</v>
      </c>
      <c r="AA23">
        <v>78</v>
      </c>
      <c r="AB23" t="s">
        <v>249</v>
      </c>
      <c r="AC23" t="s">
        <v>436</v>
      </c>
      <c r="AD23" t="s">
        <v>437</v>
      </c>
      <c r="AE23" s="53" t="s">
        <v>253</v>
      </c>
      <c r="AI23" s="59" t="s">
        <v>494</v>
      </c>
    </row>
    <row r="24" spans="1:35" x14ac:dyDescent="0.25">
      <c r="A24" t="s">
        <v>245</v>
      </c>
      <c r="B24" t="s">
        <v>434</v>
      </c>
      <c r="C24" t="s">
        <v>247</v>
      </c>
      <c r="D24" s="56">
        <v>1436843199852330</v>
      </c>
      <c r="E24" s="53" t="s">
        <v>430</v>
      </c>
      <c r="F24" s="53">
        <v>3258054</v>
      </c>
      <c r="G24" t="s">
        <v>251</v>
      </c>
      <c r="H24" t="s">
        <v>252</v>
      </c>
      <c r="I24" s="53" t="s">
        <v>431</v>
      </c>
      <c r="J24" t="s">
        <v>311</v>
      </c>
      <c r="K24" s="53" t="s">
        <v>431</v>
      </c>
      <c r="L24" t="s">
        <v>286</v>
      </c>
      <c r="M24" s="53" t="s">
        <v>431</v>
      </c>
      <c r="N24" t="s">
        <v>596</v>
      </c>
      <c r="O24" s="53" t="s">
        <v>431</v>
      </c>
      <c r="P24" t="s">
        <v>458</v>
      </c>
      <c r="Q24" s="53" t="s">
        <v>431</v>
      </c>
      <c r="R24" t="s">
        <v>418</v>
      </c>
      <c r="S24" t="s">
        <v>389</v>
      </c>
      <c r="T24" s="53" t="s">
        <v>430</v>
      </c>
      <c r="U24">
        <v>161</v>
      </c>
      <c r="V24" s="55" t="s">
        <v>251</v>
      </c>
      <c r="W24" s="57">
        <v>33433</v>
      </c>
      <c r="X24" s="53" t="s">
        <v>431</v>
      </c>
      <c r="Y24" s="54">
        <v>2060027393164740</v>
      </c>
      <c r="Z24" s="53" t="s">
        <v>430</v>
      </c>
      <c r="AA24">
        <v>77</v>
      </c>
      <c r="AB24" t="s">
        <v>249</v>
      </c>
      <c r="AC24" t="s">
        <v>436</v>
      </c>
      <c r="AD24" t="s">
        <v>437</v>
      </c>
      <c r="AE24" s="53" t="s">
        <v>253</v>
      </c>
      <c r="AI24" s="59" t="s">
        <v>495</v>
      </c>
    </row>
    <row r="25" spans="1:35" x14ac:dyDescent="0.25">
      <c r="A25" t="s">
        <v>245</v>
      </c>
      <c r="B25" t="s">
        <v>434</v>
      </c>
      <c r="C25" t="s">
        <v>247</v>
      </c>
      <c r="D25" s="56">
        <v>1436846910136510</v>
      </c>
      <c r="E25" s="53" t="s">
        <v>430</v>
      </c>
      <c r="F25" s="53">
        <v>3258084</v>
      </c>
      <c r="G25" t="s">
        <v>251</v>
      </c>
      <c r="H25" t="s">
        <v>259</v>
      </c>
      <c r="I25" s="53" t="s">
        <v>431</v>
      </c>
      <c r="J25" t="s">
        <v>312</v>
      </c>
      <c r="K25" s="53" t="s">
        <v>431</v>
      </c>
      <c r="L25" t="s">
        <v>287</v>
      </c>
      <c r="M25" s="53" t="s">
        <v>431</v>
      </c>
      <c r="N25" t="s">
        <v>597</v>
      </c>
      <c r="O25" s="53" t="s">
        <v>431</v>
      </c>
      <c r="P25" t="s">
        <v>459</v>
      </c>
      <c r="Q25" s="53" t="s">
        <v>431</v>
      </c>
      <c r="R25" t="s">
        <v>419</v>
      </c>
      <c r="S25" t="s">
        <v>390</v>
      </c>
      <c r="T25" s="53" t="s">
        <v>430</v>
      </c>
      <c r="U25">
        <v>160</v>
      </c>
      <c r="V25" s="55" t="s">
        <v>251</v>
      </c>
      <c r="W25" s="57">
        <v>33771</v>
      </c>
      <c r="X25" s="53" t="s">
        <v>431</v>
      </c>
      <c r="Y25" s="54">
        <v>3095495922874270</v>
      </c>
      <c r="Z25" s="53" t="s">
        <v>430</v>
      </c>
      <c r="AA25">
        <v>76</v>
      </c>
      <c r="AB25" t="s">
        <v>249</v>
      </c>
      <c r="AC25" t="s">
        <v>436</v>
      </c>
      <c r="AD25" t="s">
        <v>437</v>
      </c>
      <c r="AE25" s="53" t="s">
        <v>253</v>
      </c>
      <c r="AI25" s="59" t="s">
        <v>496</v>
      </c>
    </row>
    <row r="26" spans="1:35" x14ac:dyDescent="0.25">
      <c r="A26" t="s">
        <v>245</v>
      </c>
      <c r="B26" t="s">
        <v>434</v>
      </c>
      <c r="C26" t="s">
        <v>247</v>
      </c>
      <c r="D26" s="56">
        <v>1436850620420690</v>
      </c>
      <c r="E26" s="53" t="s">
        <v>430</v>
      </c>
      <c r="F26" s="53">
        <v>3258114</v>
      </c>
      <c r="G26" t="s">
        <v>251</v>
      </c>
      <c r="H26" t="s">
        <v>259</v>
      </c>
      <c r="I26" s="53" t="s">
        <v>431</v>
      </c>
      <c r="J26" t="s">
        <v>313</v>
      </c>
      <c r="K26" s="53" t="s">
        <v>431</v>
      </c>
      <c r="L26" t="s">
        <v>288</v>
      </c>
      <c r="M26" s="53" t="s">
        <v>431</v>
      </c>
      <c r="N26" t="s">
        <v>598</v>
      </c>
      <c r="O26" s="53" t="s">
        <v>431</v>
      </c>
      <c r="P26" t="s">
        <v>460</v>
      </c>
      <c r="Q26" s="53" t="s">
        <v>431</v>
      </c>
      <c r="R26" t="s">
        <v>420</v>
      </c>
      <c r="S26" t="s">
        <v>390</v>
      </c>
      <c r="T26" s="53" t="s">
        <v>430</v>
      </c>
      <c r="U26">
        <v>159</v>
      </c>
      <c r="V26" s="55" t="s">
        <v>251</v>
      </c>
      <c r="W26" s="57">
        <v>34109</v>
      </c>
      <c r="X26" s="53" t="s">
        <v>431</v>
      </c>
      <c r="Y26" s="54">
        <v>3050475552017330</v>
      </c>
      <c r="Z26" s="53" t="s">
        <v>430</v>
      </c>
      <c r="AA26">
        <v>75</v>
      </c>
      <c r="AB26" t="s">
        <v>249</v>
      </c>
      <c r="AC26" s="53" t="s">
        <v>488</v>
      </c>
      <c r="AD26" t="s">
        <v>486</v>
      </c>
      <c r="AE26" s="53" t="s">
        <v>253</v>
      </c>
      <c r="AI26" s="59" t="s">
        <v>497</v>
      </c>
    </row>
    <row r="27" spans="1:35" x14ac:dyDescent="0.25">
      <c r="A27" t="s">
        <v>245</v>
      </c>
      <c r="B27" t="s">
        <v>434</v>
      </c>
      <c r="C27" t="s">
        <v>247</v>
      </c>
      <c r="D27" s="56">
        <v>1436854330704870</v>
      </c>
      <c r="E27" s="53" t="s">
        <v>430</v>
      </c>
      <c r="F27" s="53">
        <v>3258144</v>
      </c>
      <c r="G27" t="s">
        <v>251</v>
      </c>
      <c r="H27" t="s">
        <v>260</v>
      </c>
      <c r="I27" s="53" t="s">
        <v>431</v>
      </c>
      <c r="J27" t="s">
        <v>314</v>
      </c>
      <c r="K27" s="53" t="s">
        <v>431</v>
      </c>
      <c r="L27" t="s">
        <v>265</v>
      </c>
      <c r="M27" s="53" t="s">
        <v>431</v>
      </c>
      <c r="N27" t="s">
        <v>599</v>
      </c>
      <c r="O27" s="53" t="s">
        <v>431</v>
      </c>
      <c r="P27" t="s">
        <v>461</v>
      </c>
      <c r="Q27" s="53" t="s">
        <v>431</v>
      </c>
      <c r="R27" t="s">
        <v>421</v>
      </c>
      <c r="S27" t="s">
        <v>391</v>
      </c>
      <c r="T27" s="53" t="s">
        <v>430</v>
      </c>
      <c r="U27">
        <v>158</v>
      </c>
      <c r="V27" s="55" t="s">
        <v>251</v>
      </c>
      <c r="W27" s="57">
        <v>34447</v>
      </c>
      <c r="X27" s="53" t="s">
        <v>431</v>
      </c>
      <c r="Y27" s="54">
        <v>3005455181160400</v>
      </c>
      <c r="Z27" s="53" t="s">
        <v>430</v>
      </c>
      <c r="AA27">
        <v>74</v>
      </c>
      <c r="AB27" t="s">
        <v>249</v>
      </c>
      <c r="AC27" s="53" t="s">
        <v>487</v>
      </c>
      <c r="AD27" s="53" t="s">
        <v>486</v>
      </c>
      <c r="AE27" s="53" t="s">
        <v>253</v>
      </c>
      <c r="AI27" s="59" t="s">
        <v>498</v>
      </c>
    </row>
    <row r="28" spans="1:35" x14ac:dyDescent="0.25">
      <c r="A28" t="s">
        <v>245</v>
      </c>
      <c r="B28" t="s">
        <v>434</v>
      </c>
      <c r="C28" t="s">
        <v>247</v>
      </c>
      <c r="D28" s="56">
        <v>1436858040989050</v>
      </c>
      <c r="E28" s="53" t="s">
        <v>430</v>
      </c>
      <c r="F28" s="53">
        <v>3258174</v>
      </c>
      <c r="G28" t="s">
        <v>251</v>
      </c>
      <c r="H28" t="s">
        <v>261</v>
      </c>
      <c r="I28" s="53" t="s">
        <v>431</v>
      </c>
      <c r="J28" t="s">
        <v>315</v>
      </c>
      <c r="K28" s="53" t="s">
        <v>431</v>
      </c>
      <c r="L28" t="s">
        <v>266</v>
      </c>
      <c r="M28" s="53" t="s">
        <v>431</v>
      </c>
      <c r="N28" t="s">
        <v>600</v>
      </c>
      <c r="O28" s="53" t="s">
        <v>431</v>
      </c>
      <c r="P28" t="s">
        <v>462</v>
      </c>
      <c r="Q28" s="53" t="s">
        <v>431</v>
      </c>
      <c r="R28" t="s">
        <v>422</v>
      </c>
      <c r="S28" t="s">
        <v>392</v>
      </c>
      <c r="T28" s="53" t="s">
        <v>430</v>
      </c>
      <c r="U28">
        <v>159</v>
      </c>
      <c r="V28" s="55" t="s">
        <v>251</v>
      </c>
      <c r="W28" s="57">
        <v>34785</v>
      </c>
      <c r="X28" s="53" t="s">
        <v>431</v>
      </c>
      <c r="Y28" s="54">
        <v>2960434810303460</v>
      </c>
      <c r="Z28" s="53" t="s">
        <v>430</v>
      </c>
      <c r="AA28">
        <v>73</v>
      </c>
      <c r="AB28" t="s">
        <v>249</v>
      </c>
      <c r="AC28" s="53" t="s">
        <v>489</v>
      </c>
      <c r="AD28" s="53" t="s">
        <v>485</v>
      </c>
      <c r="AE28" s="53" t="s">
        <v>253</v>
      </c>
      <c r="AI28" s="59" t="s">
        <v>499</v>
      </c>
    </row>
    <row r="29" spans="1:35" x14ac:dyDescent="0.25">
      <c r="A29" t="s">
        <v>245</v>
      </c>
      <c r="B29" t="s">
        <v>434</v>
      </c>
      <c r="C29" t="s">
        <v>247</v>
      </c>
      <c r="D29" s="56">
        <v>1436861751273230</v>
      </c>
      <c r="E29" s="53" t="s">
        <v>430</v>
      </c>
      <c r="F29" s="53">
        <v>3258204</v>
      </c>
      <c r="G29" t="s">
        <v>251</v>
      </c>
      <c r="H29" t="s">
        <v>262</v>
      </c>
      <c r="I29" s="53" t="s">
        <v>431</v>
      </c>
      <c r="J29" t="s">
        <v>254</v>
      </c>
      <c r="K29" s="53" t="s">
        <v>431</v>
      </c>
      <c r="L29" t="s">
        <v>267</v>
      </c>
      <c r="M29" s="53" t="s">
        <v>431</v>
      </c>
      <c r="N29" t="s">
        <v>601</v>
      </c>
      <c r="O29" s="53" t="s">
        <v>431</v>
      </c>
      <c r="P29" t="s">
        <v>463</v>
      </c>
      <c r="Q29" s="53" t="s">
        <v>431</v>
      </c>
      <c r="R29" t="s">
        <v>423</v>
      </c>
      <c r="S29" t="s">
        <v>393</v>
      </c>
      <c r="T29" s="53" t="s">
        <v>430</v>
      </c>
      <c r="U29">
        <v>160</v>
      </c>
      <c r="V29" s="55" t="s">
        <v>251</v>
      </c>
      <c r="W29" s="57">
        <v>35123</v>
      </c>
      <c r="X29" s="53" t="s">
        <v>431</v>
      </c>
      <c r="Y29" s="54">
        <v>2915414439446530</v>
      </c>
      <c r="Z29" s="53" t="s">
        <v>430</v>
      </c>
      <c r="AA29">
        <v>72</v>
      </c>
      <c r="AB29" t="s">
        <v>249</v>
      </c>
      <c r="AC29" t="s">
        <v>436</v>
      </c>
      <c r="AD29" t="s">
        <v>437</v>
      </c>
      <c r="AE29" s="53" t="s">
        <v>253</v>
      </c>
      <c r="AI29" s="59" t="s">
        <v>500</v>
      </c>
    </row>
    <row r="30" spans="1:35" x14ac:dyDescent="0.25">
      <c r="A30" t="s">
        <v>245</v>
      </c>
      <c r="B30" t="s">
        <v>434</v>
      </c>
      <c r="C30" t="s">
        <v>247</v>
      </c>
      <c r="D30" s="56">
        <v>1436865461557410</v>
      </c>
      <c r="E30" s="53" t="s">
        <v>430</v>
      </c>
      <c r="F30" s="53">
        <v>3258234</v>
      </c>
      <c r="G30" t="s">
        <v>251</v>
      </c>
      <c r="H30" t="s">
        <v>263</v>
      </c>
      <c r="I30" s="53" t="s">
        <v>431</v>
      </c>
      <c r="J30" t="s">
        <v>316</v>
      </c>
      <c r="K30" s="53" t="s">
        <v>431</v>
      </c>
      <c r="L30" t="s">
        <v>268</v>
      </c>
      <c r="M30" s="53" t="s">
        <v>431</v>
      </c>
      <c r="N30" t="s">
        <v>602</v>
      </c>
      <c r="O30" s="53" t="s">
        <v>431</v>
      </c>
      <c r="P30" t="s">
        <v>464</v>
      </c>
      <c r="Q30" s="53" t="s">
        <v>431</v>
      </c>
      <c r="R30" t="s">
        <v>424</v>
      </c>
      <c r="S30" t="s">
        <v>394</v>
      </c>
      <c r="T30" s="53" t="s">
        <v>430</v>
      </c>
      <c r="U30">
        <v>161</v>
      </c>
      <c r="V30" s="55" t="s">
        <v>251</v>
      </c>
      <c r="W30" s="57">
        <v>35461</v>
      </c>
      <c r="X30" s="53" t="s">
        <v>431</v>
      </c>
      <c r="Y30" s="54">
        <v>2870394068589590</v>
      </c>
      <c r="Z30" s="53" t="s">
        <v>430</v>
      </c>
      <c r="AA30">
        <v>71</v>
      </c>
      <c r="AB30" t="s">
        <v>249</v>
      </c>
      <c r="AC30" t="s">
        <v>436</v>
      </c>
      <c r="AD30" t="s">
        <v>437</v>
      </c>
      <c r="AE30" s="53" t="s">
        <v>253</v>
      </c>
      <c r="AI30" s="59" t="s">
        <v>501</v>
      </c>
    </row>
    <row r="31" spans="1:35" x14ac:dyDescent="0.25">
      <c r="A31" t="s">
        <v>245</v>
      </c>
      <c r="B31" t="s">
        <v>434</v>
      </c>
      <c r="C31" t="s">
        <v>247</v>
      </c>
      <c r="D31" s="56">
        <v>1436869171841590</v>
      </c>
      <c r="E31" s="53" t="s">
        <v>430</v>
      </c>
      <c r="F31" s="53">
        <v>3258264</v>
      </c>
      <c r="G31" t="s">
        <v>251</v>
      </c>
      <c r="H31" t="s">
        <v>252</v>
      </c>
      <c r="I31" s="53" t="s">
        <v>431</v>
      </c>
      <c r="J31" t="s">
        <v>317</v>
      </c>
      <c r="K31" s="53" t="s">
        <v>431</v>
      </c>
      <c r="L31" t="s">
        <v>269</v>
      </c>
      <c r="M31" s="53" t="s">
        <v>431</v>
      </c>
      <c r="N31" t="s">
        <v>603</v>
      </c>
      <c r="O31" s="53" t="s">
        <v>431</v>
      </c>
      <c r="P31" t="s">
        <v>433</v>
      </c>
      <c r="Q31" s="53" t="s">
        <v>431</v>
      </c>
      <c r="R31" t="s">
        <v>425</v>
      </c>
      <c r="S31" t="s">
        <v>389</v>
      </c>
      <c r="T31" s="53" t="s">
        <v>430</v>
      </c>
      <c r="U31">
        <v>162</v>
      </c>
      <c r="V31" s="55" t="s">
        <v>251</v>
      </c>
      <c r="W31" s="57">
        <v>35799</v>
      </c>
      <c r="X31" s="53" t="s">
        <v>431</v>
      </c>
      <c r="Y31" s="54">
        <v>2825373697732660</v>
      </c>
      <c r="Z31" s="53" t="s">
        <v>430</v>
      </c>
      <c r="AA31">
        <v>70</v>
      </c>
      <c r="AB31" t="s">
        <v>249</v>
      </c>
      <c r="AC31" t="s">
        <v>436</v>
      </c>
      <c r="AD31" t="s">
        <v>437</v>
      </c>
      <c r="AE31" s="53" t="s">
        <v>253</v>
      </c>
      <c r="AI31" s="59" t="s">
        <v>502</v>
      </c>
    </row>
    <row r="32" spans="1:35" x14ac:dyDescent="0.25">
      <c r="A32" t="s">
        <v>245</v>
      </c>
      <c r="B32" t="s">
        <v>434</v>
      </c>
      <c r="C32" t="s">
        <v>247</v>
      </c>
      <c r="D32" s="56">
        <v>1436872882125770</v>
      </c>
      <c r="E32" s="53" t="s">
        <v>430</v>
      </c>
      <c r="F32" s="53">
        <v>3258294</v>
      </c>
      <c r="G32" t="s">
        <v>251</v>
      </c>
      <c r="H32" t="s">
        <v>264</v>
      </c>
      <c r="I32" s="53" t="s">
        <v>431</v>
      </c>
      <c r="J32" t="s">
        <v>318</v>
      </c>
      <c r="K32" s="53" t="s">
        <v>431</v>
      </c>
      <c r="L32" t="s">
        <v>270</v>
      </c>
      <c r="M32" s="53" t="s">
        <v>431</v>
      </c>
      <c r="N32" t="s">
        <v>604</v>
      </c>
      <c r="O32" s="53" t="s">
        <v>431</v>
      </c>
      <c r="P32">
        <v>3456366</v>
      </c>
      <c r="Q32" s="53" t="s">
        <v>431</v>
      </c>
      <c r="R32" t="s">
        <v>426</v>
      </c>
      <c r="S32" t="s">
        <v>395</v>
      </c>
      <c r="T32" s="53" t="s">
        <v>430</v>
      </c>
      <c r="U32">
        <v>163</v>
      </c>
      <c r="V32" s="55" t="s">
        <v>251</v>
      </c>
      <c r="W32" s="57">
        <v>36137</v>
      </c>
      <c r="X32" s="53" t="s">
        <v>431</v>
      </c>
      <c r="Y32" s="54">
        <v>2780353326875720</v>
      </c>
      <c r="Z32" s="53" t="s">
        <v>430</v>
      </c>
      <c r="AA32">
        <v>69</v>
      </c>
      <c r="AB32" t="s">
        <v>249</v>
      </c>
      <c r="AC32" t="s">
        <v>436</v>
      </c>
      <c r="AD32" t="s">
        <v>437</v>
      </c>
      <c r="AE32" s="53" t="s">
        <v>253</v>
      </c>
      <c r="AI32" s="59" t="s">
        <v>503</v>
      </c>
    </row>
    <row r="33" spans="1:35" x14ac:dyDescent="0.25">
      <c r="A33" t="s">
        <v>245</v>
      </c>
      <c r="B33" t="s">
        <v>434</v>
      </c>
      <c r="C33" t="s">
        <v>247</v>
      </c>
      <c r="D33" s="56">
        <v>1436876592409950</v>
      </c>
      <c r="E33" s="53" t="s">
        <v>430</v>
      </c>
      <c r="F33" s="53">
        <v>3258324</v>
      </c>
      <c r="G33" t="s">
        <v>251</v>
      </c>
      <c r="H33" t="s">
        <v>259</v>
      </c>
      <c r="I33" s="53" t="s">
        <v>431</v>
      </c>
      <c r="J33" t="s">
        <v>319</v>
      </c>
      <c r="K33" s="53" t="s">
        <v>431</v>
      </c>
      <c r="L33" t="s">
        <v>271</v>
      </c>
      <c r="M33" s="53" t="s">
        <v>431</v>
      </c>
      <c r="N33" t="s">
        <v>605</v>
      </c>
      <c r="O33" s="53" t="s">
        <v>431</v>
      </c>
      <c r="P33" t="s">
        <v>438</v>
      </c>
      <c r="Q33" s="53" t="s">
        <v>431</v>
      </c>
      <c r="R33" t="s">
        <v>427</v>
      </c>
      <c r="S33" t="s">
        <v>390</v>
      </c>
      <c r="T33" s="53" t="s">
        <v>430</v>
      </c>
      <c r="U33">
        <v>164</v>
      </c>
      <c r="V33" s="55" t="s">
        <v>251</v>
      </c>
      <c r="W33" s="57">
        <v>35983</v>
      </c>
      <c r="X33" s="53" t="s">
        <v>431</v>
      </c>
      <c r="Y33" s="54">
        <v>2735332956018780</v>
      </c>
      <c r="Z33" s="53" t="s">
        <v>430</v>
      </c>
      <c r="AA33">
        <v>68</v>
      </c>
      <c r="AB33" t="s">
        <v>249</v>
      </c>
      <c r="AC33" t="s">
        <v>436</v>
      </c>
      <c r="AD33" t="s">
        <v>437</v>
      </c>
      <c r="AE33" s="53" t="s">
        <v>253</v>
      </c>
      <c r="AI33" s="59" t="s">
        <v>504</v>
      </c>
    </row>
    <row r="34" spans="1:35" x14ac:dyDescent="0.25">
      <c r="A34" t="s">
        <v>245</v>
      </c>
      <c r="B34" t="s">
        <v>434</v>
      </c>
      <c r="C34" t="s">
        <v>247</v>
      </c>
      <c r="D34" s="56">
        <v>1436880302694130</v>
      </c>
      <c r="E34" s="53" t="s">
        <v>430</v>
      </c>
      <c r="F34" s="53">
        <v>3258354</v>
      </c>
      <c r="G34" t="s">
        <v>251</v>
      </c>
      <c r="H34" t="s">
        <v>252</v>
      </c>
      <c r="I34" s="53" t="s">
        <v>431</v>
      </c>
      <c r="J34" t="s">
        <v>320</v>
      </c>
      <c r="K34" s="53" t="s">
        <v>431</v>
      </c>
      <c r="L34" t="s">
        <v>272</v>
      </c>
      <c r="M34" s="53" t="s">
        <v>431</v>
      </c>
      <c r="N34" t="s">
        <v>606</v>
      </c>
      <c r="O34" s="53" t="s">
        <v>431</v>
      </c>
      <c r="P34">
        <v>3457</v>
      </c>
      <c r="Q34" s="53" t="s">
        <v>431</v>
      </c>
      <c r="R34" t="s">
        <v>428</v>
      </c>
      <c r="S34" t="s">
        <v>389</v>
      </c>
      <c r="T34" s="53" t="s">
        <v>430</v>
      </c>
      <c r="U34">
        <v>165</v>
      </c>
      <c r="V34" s="55" t="s">
        <v>251</v>
      </c>
      <c r="W34" s="57">
        <v>35829</v>
      </c>
      <c r="X34" s="53" t="s">
        <v>431</v>
      </c>
      <c r="Y34" s="54">
        <v>2690312585161850</v>
      </c>
      <c r="Z34" s="53" t="s">
        <v>430</v>
      </c>
      <c r="AA34">
        <v>67</v>
      </c>
      <c r="AB34" t="s">
        <v>249</v>
      </c>
      <c r="AC34" s="53" t="s">
        <v>488</v>
      </c>
      <c r="AD34" t="s">
        <v>486</v>
      </c>
      <c r="AE34" s="53" t="s">
        <v>253</v>
      </c>
    </row>
    <row r="35" spans="1:35" x14ac:dyDescent="0.25">
      <c r="A35" t="s">
        <v>245</v>
      </c>
      <c r="B35" t="s">
        <v>434</v>
      </c>
      <c r="C35" t="s">
        <v>247</v>
      </c>
      <c r="D35" s="56">
        <v>1436884012978310</v>
      </c>
      <c r="E35" s="53" t="s">
        <v>430</v>
      </c>
      <c r="F35" s="53">
        <v>3258384</v>
      </c>
      <c r="G35" t="s">
        <v>251</v>
      </c>
      <c r="H35" t="s">
        <v>252</v>
      </c>
      <c r="I35" s="53" t="s">
        <v>431</v>
      </c>
      <c r="J35" t="s">
        <v>321</v>
      </c>
      <c r="K35" s="53" t="s">
        <v>431</v>
      </c>
      <c r="L35" t="s">
        <v>273</v>
      </c>
      <c r="M35" s="53" t="s">
        <v>431</v>
      </c>
      <c r="N35" t="s">
        <v>607</v>
      </c>
      <c r="O35" s="53" t="s">
        <v>431</v>
      </c>
      <c r="P35" t="s">
        <v>439</v>
      </c>
      <c r="Q35" s="53" t="s">
        <v>431</v>
      </c>
      <c r="R35" t="s">
        <v>429</v>
      </c>
      <c r="S35" t="s">
        <v>389</v>
      </c>
      <c r="T35" s="53" t="s">
        <v>430</v>
      </c>
      <c r="U35">
        <v>166</v>
      </c>
      <c r="V35" s="55" t="s">
        <v>251</v>
      </c>
      <c r="W35" s="57">
        <v>35675</v>
      </c>
      <c r="X35" s="53" t="s">
        <v>431</v>
      </c>
      <c r="Y35" s="54">
        <v>2645292214304910</v>
      </c>
      <c r="Z35" s="53" t="s">
        <v>430</v>
      </c>
      <c r="AA35">
        <v>66</v>
      </c>
      <c r="AB35" t="s">
        <v>249</v>
      </c>
      <c r="AC35" s="53" t="s">
        <v>487</v>
      </c>
      <c r="AD35" s="53" t="s">
        <v>485</v>
      </c>
      <c r="AE35" s="53" t="s">
        <v>253</v>
      </c>
      <c r="AI35" s="59" t="s">
        <v>505</v>
      </c>
    </row>
    <row r="36" spans="1:35" x14ac:dyDescent="0.25">
      <c r="A36" t="s">
        <v>245</v>
      </c>
      <c r="B36" t="s">
        <v>434</v>
      </c>
      <c r="C36" t="s">
        <v>247</v>
      </c>
      <c r="D36" s="56">
        <v>1436887723262490</v>
      </c>
      <c r="E36" s="53" t="s">
        <v>430</v>
      </c>
      <c r="F36" s="53">
        <v>3258414</v>
      </c>
      <c r="G36" t="s">
        <v>251</v>
      </c>
      <c r="H36" t="s">
        <v>259</v>
      </c>
      <c r="I36" s="53" t="s">
        <v>431</v>
      </c>
      <c r="J36" t="s">
        <v>322</v>
      </c>
      <c r="K36" s="53" t="s">
        <v>431</v>
      </c>
      <c r="L36" t="s">
        <v>274</v>
      </c>
      <c r="M36" s="53" t="s">
        <v>431</v>
      </c>
      <c r="N36" t="s">
        <v>608</v>
      </c>
      <c r="O36" s="53" t="s">
        <v>431</v>
      </c>
      <c r="P36" t="s">
        <v>440</v>
      </c>
      <c r="Q36" s="53" t="s">
        <v>431</v>
      </c>
      <c r="R36" t="s">
        <v>388</v>
      </c>
      <c r="S36" t="s">
        <v>390</v>
      </c>
      <c r="T36" s="53" t="s">
        <v>430</v>
      </c>
      <c r="U36">
        <v>167</v>
      </c>
      <c r="V36" s="55" t="s">
        <v>251</v>
      </c>
      <c r="W36" s="57">
        <v>35521</v>
      </c>
      <c r="X36" s="53" t="s">
        <v>431</v>
      </c>
      <c r="Y36" s="54">
        <v>2600271843447980</v>
      </c>
      <c r="Z36" s="53" t="s">
        <v>430</v>
      </c>
      <c r="AA36">
        <v>65</v>
      </c>
      <c r="AB36" t="s">
        <v>249</v>
      </c>
      <c r="AC36" s="53" t="s">
        <v>489</v>
      </c>
      <c r="AD36" s="53" t="s">
        <v>486</v>
      </c>
      <c r="AE36" s="53" t="s">
        <v>253</v>
      </c>
      <c r="AI36" s="59" t="s">
        <v>506</v>
      </c>
    </row>
    <row r="37" spans="1:35" x14ac:dyDescent="0.25">
      <c r="A37" t="s">
        <v>245</v>
      </c>
      <c r="B37" t="s">
        <v>434</v>
      </c>
      <c r="C37" t="s">
        <v>247</v>
      </c>
      <c r="D37" s="56">
        <v>1436891433546670</v>
      </c>
      <c r="E37" s="53" t="s">
        <v>430</v>
      </c>
      <c r="F37" s="53">
        <v>3258444</v>
      </c>
      <c r="G37" t="s">
        <v>251</v>
      </c>
      <c r="H37" t="s">
        <v>259</v>
      </c>
      <c r="I37" s="53" t="s">
        <v>431</v>
      </c>
      <c r="J37" t="s">
        <v>323</v>
      </c>
      <c r="K37" s="53" t="s">
        <v>431</v>
      </c>
      <c r="L37" t="s">
        <v>275</v>
      </c>
      <c r="M37" s="53" t="s">
        <v>431</v>
      </c>
      <c r="N37" t="s">
        <v>609</v>
      </c>
      <c r="O37" s="53" t="s">
        <v>431</v>
      </c>
      <c r="P37" t="s">
        <v>465</v>
      </c>
      <c r="Q37" s="53" t="s">
        <v>431</v>
      </c>
      <c r="R37" t="s">
        <v>396</v>
      </c>
      <c r="S37" t="s">
        <v>390</v>
      </c>
      <c r="T37" s="53" t="s">
        <v>430</v>
      </c>
      <c r="U37">
        <v>168</v>
      </c>
      <c r="V37" s="55" t="s">
        <v>251</v>
      </c>
      <c r="W37" s="57">
        <v>35367</v>
      </c>
      <c r="X37" s="53" t="s">
        <v>431</v>
      </c>
      <c r="Y37" s="54">
        <v>2555251472591040</v>
      </c>
      <c r="Z37" s="53" t="s">
        <v>430</v>
      </c>
      <c r="AA37">
        <v>64</v>
      </c>
      <c r="AB37" t="s">
        <v>249</v>
      </c>
      <c r="AC37" t="s">
        <v>436</v>
      </c>
      <c r="AD37" t="s">
        <v>437</v>
      </c>
      <c r="AE37" s="53" t="s">
        <v>253</v>
      </c>
      <c r="AI37" s="59" t="s">
        <v>507</v>
      </c>
    </row>
    <row r="38" spans="1:35" x14ac:dyDescent="0.25">
      <c r="A38" t="s">
        <v>245</v>
      </c>
      <c r="B38" t="s">
        <v>434</v>
      </c>
      <c r="C38" t="s">
        <v>247</v>
      </c>
      <c r="D38" s="56">
        <v>1436895143830850</v>
      </c>
      <c r="E38" s="53" t="s">
        <v>430</v>
      </c>
      <c r="F38" s="53">
        <v>3258474</v>
      </c>
      <c r="G38" t="s">
        <v>251</v>
      </c>
      <c r="H38" t="s">
        <v>252</v>
      </c>
      <c r="I38" s="53" t="s">
        <v>431</v>
      </c>
      <c r="J38" t="s">
        <v>324</v>
      </c>
      <c r="K38" s="53" t="s">
        <v>431</v>
      </c>
      <c r="L38" t="s">
        <v>266</v>
      </c>
      <c r="M38" s="53" t="s">
        <v>431</v>
      </c>
      <c r="N38" t="s">
        <v>610</v>
      </c>
      <c r="O38" s="53" t="s">
        <v>431</v>
      </c>
      <c r="P38" t="s">
        <v>466</v>
      </c>
      <c r="Q38" s="53" t="s">
        <v>431</v>
      </c>
      <c r="R38" t="s">
        <v>397</v>
      </c>
      <c r="S38" t="s">
        <v>391</v>
      </c>
      <c r="T38" s="53" t="s">
        <v>430</v>
      </c>
      <c r="U38">
        <v>169</v>
      </c>
      <c r="V38" s="55" t="s">
        <v>251</v>
      </c>
      <c r="W38" s="57">
        <v>35213</v>
      </c>
      <c r="X38" s="53" t="s">
        <v>431</v>
      </c>
      <c r="Y38" s="54">
        <v>2510231101734100</v>
      </c>
      <c r="Z38" s="53" t="s">
        <v>430</v>
      </c>
      <c r="AA38">
        <v>63</v>
      </c>
      <c r="AB38" t="s">
        <v>249</v>
      </c>
      <c r="AC38" t="s">
        <v>436</v>
      </c>
      <c r="AD38" t="s">
        <v>437</v>
      </c>
      <c r="AE38" s="53" t="s">
        <v>253</v>
      </c>
      <c r="AI38" s="59" t="s">
        <v>508</v>
      </c>
    </row>
    <row r="39" spans="1:35" x14ac:dyDescent="0.25">
      <c r="A39" t="s">
        <v>245</v>
      </c>
      <c r="B39" t="s">
        <v>434</v>
      </c>
      <c r="C39" t="s">
        <v>247</v>
      </c>
      <c r="D39" s="56">
        <v>1436898854115030</v>
      </c>
      <c r="E39" s="53" t="s">
        <v>430</v>
      </c>
      <c r="F39" s="53">
        <v>3258504</v>
      </c>
      <c r="G39" t="s">
        <v>251</v>
      </c>
      <c r="H39" t="s">
        <v>252</v>
      </c>
      <c r="I39" s="53" t="s">
        <v>431</v>
      </c>
      <c r="J39" t="s">
        <v>325</v>
      </c>
      <c r="K39" s="53" t="s">
        <v>431</v>
      </c>
      <c r="L39" t="s">
        <v>276</v>
      </c>
      <c r="M39" s="53" t="s">
        <v>431</v>
      </c>
      <c r="N39" t="s">
        <v>611</v>
      </c>
      <c r="O39" s="53" t="s">
        <v>431</v>
      </c>
      <c r="P39" t="s">
        <v>467</v>
      </c>
      <c r="Q39" s="53" t="s">
        <v>431</v>
      </c>
      <c r="R39" t="s">
        <v>398</v>
      </c>
      <c r="S39" t="s">
        <v>392</v>
      </c>
      <c r="T39" s="53" t="s">
        <v>430</v>
      </c>
      <c r="U39">
        <v>170</v>
      </c>
      <c r="V39" s="55" t="s">
        <v>251</v>
      </c>
      <c r="W39" s="57">
        <v>35059</v>
      </c>
      <c r="X39" s="53" t="s">
        <v>431</v>
      </c>
      <c r="Y39" s="54">
        <v>2465210730877170</v>
      </c>
      <c r="Z39" s="53" t="s">
        <v>430</v>
      </c>
      <c r="AA39">
        <v>62</v>
      </c>
      <c r="AB39" t="s">
        <v>249</v>
      </c>
      <c r="AC39" t="s">
        <v>436</v>
      </c>
      <c r="AD39" t="s">
        <v>437</v>
      </c>
      <c r="AE39" s="53" t="s">
        <v>253</v>
      </c>
      <c r="AI39" s="59" t="s">
        <v>509</v>
      </c>
    </row>
    <row r="40" spans="1:35" x14ac:dyDescent="0.25">
      <c r="A40" t="s">
        <v>245</v>
      </c>
      <c r="B40" t="s">
        <v>434</v>
      </c>
      <c r="C40" t="s">
        <v>247</v>
      </c>
      <c r="D40" s="56">
        <v>1436902564399210</v>
      </c>
      <c r="E40" s="53" t="s">
        <v>430</v>
      </c>
      <c r="F40" s="53">
        <v>3258534</v>
      </c>
      <c r="G40" t="s">
        <v>251</v>
      </c>
      <c r="H40" t="s">
        <v>259</v>
      </c>
      <c r="I40" s="53" t="s">
        <v>431</v>
      </c>
      <c r="J40" t="s">
        <v>326</v>
      </c>
      <c r="K40" s="53" t="s">
        <v>431</v>
      </c>
      <c r="L40" t="s">
        <v>277</v>
      </c>
      <c r="M40" s="53" t="s">
        <v>431</v>
      </c>
      <c r="N40" t="s">
        <v>612</v>
      </c>
      <c r="O40" s="53" t="s">
        <v>431</v>
      </c>
      <c r="P40" t="s">
        <v>444</v>
      </c>
      <c r="Q40" s="53" t="s">
        <v>431</v>
      </c>
      <c r="R40" t="s">
        <v>399</v>
      </c>
      <c r="S40" t="s">
        <v>393</v>
      </c>
      <c r="T40" s="53" t="s">
        <v>430</v>
      </c>
      <c r="U40">
        <v>171</v>
      </c>
      <c r="V40" s="55" t="s">
        <v>251</v>
      </c>
      <c r="W40" s="57">
        <v>34905</v>
      </c>
      <c r="X40" s="53" t="s">
        <v>431</v>
      </c>
      <c r="Y40" s="54">
        <v>2420190360020230</v>
      </c>
      <c r="Z40" s="53" t="s">
        <v>430</v>
      </c>
      <c r="AA40">
        <v>61</v>
      </c>
      <c r="AB40" t="s">
        <v>249</v>
      </c>
      <c r="AC40" t="s">
        <v>436</v>
      </c>
      <c r="AD40" t="s">
        <v>437</v>
      </c>
      <c r="AE40" s="53" t="s">
        <v>253</v>
      </c>
      <c r="AI40" s="59" t="s">
        <v>510</v>
      </c>
    </row>
    <row r="41" spans="1:35" x14ac:dyDescent="0.25">
      <c r="A41" t="s">
        <v>245</v>
      </c>
      <c r="B41" t="s">
        <v>434</v>
      </c>
      <c r="C41" t="s">
        <v>247</v>
      </c>
      <c r="D41" s="56">
        <v>2324129689735130</v>
      </c>
      <c r="E41" s="53" t="s">
        <v>430</v>
      </c>
      <c r="F41" s="53">
        <v>3258564</v>
      </c>
      <c r="G41" t="s">
        <v>251</v>
      </c>
      <c r="H41" t="s">
        <v>259</v>
      </c>
      <c r="I41" s="53" t="s">
        <v>431</v>
      </c>
      <c r="J41" t="s">
        <v>327</v>
      </c>
      <c r="K41" s="53" t="s">
        <v>431</v>
      </c>
      <c r="L41" t="s">
        <v>278</v>
      </c>
      <c r="M41" s="53" t="s">
        <v>431</v>
      </c>
      <c r="N41" t="s">
        <v>613</v>
      </c>
      <c r="O41" s="53" t="s">
        <v>431</v>
      </c>
      <c r="P41" t="s">
        <v>468</v>
      </c>
      <c r="Q41" s="53" t="s">
        <v>431</v>
      </c>
      <c r="R41" t="s">
        <v>400</v>
      </c>
      <c r="S41" t="s">
        <v>394</v>
      </c>
      <c r="T41" s="53" t="s">
        <v>430</v>
      </c>
      <c r="U41">
        <v>172</v>
      </c>
      <c r="V41" s="55" t="s">
        <v>251</v>
      </c>
      <c r="W41" s="57">
        <v>34751</v>
      </c>
      <c r="X41" s="53" t="s">
        <v>431</v>
      </c>
      <c r="Y41" s="54">
        <v>2375169989163290</v>
      </c>
      <c r="Z41" s="53" t="s">
        <v>430</v>
      </c>
      <c r="AA41">
        <v>60</v>
      </c>
      <c r="AB41" t="s">
        <v>249</v>
      </c>
      <c r="AC41" t="s">
        <v>436</v>
      </c>
      <c r="AD41" t="s">
        <v>437</v>
      </c>
      <c r="AE41" s="53" t="s">
        <v>253</v>
      </c>
      <c r="AI41" s="59" t="s">
        <v>511</v>
      </c>
    </row>
    <row r="42" spans="1:35" x14ac:dyDescent="0.25">
      <c r="A42" t="s">
        <v>245</v>
      </c>
      <c r="B42" t="s">
        <v>434</v>
      </c>
      <c r="C42" t="s">
        <v>247</v>
      </c>
      <c r="D42" s="56">
        <v>2324129682344350</v>
      </c>
      <c r="E42" s="53" t="s">
        <v>430</v>
      </c>
      <c r="F42" s="53">
        <v>3258594</v>
      </c>
      <c r="G42" t="s">
        <v>251</v>
      </c>
      <c r="H42" t="s">
        <v>260</v>
      </c>
      <c r="I42" s="53" t="s">
        <v>431</v>
      </c>
      <c r="J42" t="s">
        <v>328</v>
      </c>
      <c r="K42" s="53" t="s">
        <v>431</v>
      </c>
      <c r="L42" t="s">
        <v>279</v>
      </c>
      <c r="M42" s="53" t="s">
        <v>431</v>
      </c>
      <c r="N42" t="s">
        <v>614</v>
      </c>
      <c r="O42" s="53" t="s">
        <v>431</v>
      </c>
      <c r="P42" t="s">
        <v>446</v>
      </c>
      <c r="Q42" s="53" t="s">
        <v>431</v>
      </c>
      <c r="R42" t="s">
        <v>401</v>
      </c>
      <c r="S42" t="s">
        <v>389</v>
      </c>
      <c r="T42" s="53" t="s">
        <v>430</v>
      </c>
      <c r="U42">
        <v>173</v>
      </c>
      <c r="V42" s="55" t="s">
        <v>251</v>
      </c>
      <c r="W42" s="57">
        <v>34597</v>
      </c>
      <c r="X42" s="53" t="s">
        <v>431</v>
      </c>
      <c r="Y42" s="54">
        <v>2330149618306360</v>
      </c>
      <c r="Z42" s="53" t="s">
        <v>430</v>
      </c>
      <c r="AA42">
        <v>59</v>
      </c>
      <c r="AB42" t="s">
        <v>249</v>
      </c>
      <c r="AC42" s="53" t="s">
        <v>488</v>
      </c>
      <c r="AD42" t="s">
        <v>486</v>
      </c>
      <c r="AE42" s="53" t="s">
        <v>253</v>
      </c>
      <c r="AI42" s="59" t="s">
        <v>512</v>
      </c>
    </row>
    <row r="43" spans="1:35" x14ac:dyDescent="0.25">
      <c r="A43" t="s">
        <v>245</v>
      </c>
      <c r="B43" t="s">
        <v>434</v>
      </c>
      <c r="C43" t="s">
        <v>247</v>
      </c>
      <c r="D43" s="56">
        <v>2324129674953570</v>
      </c>
      <c r="E43" s="53" t="s">
        <v>430</v>
      </c>
      <c r="F43" s="53">
        <v>3258624</v>
      </c>
      <c r="G43" t="s">
        <v>251</v>
      </c>
      <c r="H43" t="s">
        <v>261</v>
      </c>
      <c r="I43" s="53" t="s">
        <v>431</v>
      </c>
      <c r="J43" t="s">
        <v>329</v>
      </c>
      <c r="K43" s="53" t="s">
        <v>431</v>
      </c>
      <c r="L43" t="s">
        <v>280</v>
      </c>
      <c r="M43" s="53" t="s">
        <v>431</v>
      </c>
      <c r="N43" t="s">
        <v>615</v>
      </c>
      <c r="O43" s="53" t="s">
        <v>431</v>
      </c>
      <c r="P43" t="s">
        <v>447</v>
      </c>
      <c r="Q43" s="53" t="s">
        <v>431</v>
      </c>
      <c r="R43" t="s">
        <v>402</v>
      </c>
      <c r="S43" t="s">
        <v>395</v>
      </c>
      <c r="T43" s="53" t="s">
        <v>430</v>
      </c>
      <c r="U43">
        <v>174</v>
      </c>
      <c r="V43" s="55" t="s">
        <v>251</v>
      </c>
      <c r="W43" s="57">
        <v>34443</v>
      </c>
      <c r="X43" s="53" t="s">
        <v>431</v>
      </c>
      <c r="Y43" s="54">
        <v>2285129247449420</v>
      </c>
      <c r="Z43" s="53" t="s">
        <v>430</v>
      </c>
      <c r="AA43">
        <v>58</v>
      </c>
      <c r="AB43" t="s">
        <v>249</v>
      </c>
      <c r="AC43" s="53" t="s">
        <v>487</v>
      </c>
      <c r="AD43" s="53" t="s">
        <v>486</v>
      </c>
      <c r="AE43" s="53" t="s">
        <v>253</v>
      </c>
      <c r="AI43" s="59" t="s">
        <v>513</v>
      </c>
    </row>
    <row r="44" spans="1:35" x14ac:dyDescent="0.25">
      <c r="A44" t="s">
        <v>245</v>
      </c>
      <c r="B44" t="s">
        <v>434</v>
      </c>
      <c r="C44" t="s">
        <v>247</v>
      </c>
      <c r="D44" s="56">
        <v>2324129667562790</v>
      </c>
      <c r="E44" s="53" t="s">
        <v>430</v>
      </c>
      <c r="F44" s="53">
        <v>3258654</v>
      </c>
      <c r="G44" t="s">
        <v>251</v>
      </c>
      <c r="H44" t="s">
        <v>262</v>
      </c>
      <c r="I44" s="53" t="s">
        <v>431</v>
      </c>
      <c r="J44" t="s">
        <v>330</v>
      </c>
      <c r="K44" s="53" t="s">
        <v>431</v>
      </c>
      <c r="L44" t="s">
        <v>281</v>
      </c>
      <c r="M44" s="53" t="s">
        <v>431</v>
      </c>
      <c r="N44" t="s">
        <v>616</v>
      </c>
      <c r="O44" s="53" t="s">
        <v>431</v>
      </c>
      <c r="P44" t="s">
        <v>449</v>
      </c>
      <c r="Q44" s="53" t="s">
        <v>431</v>
      </c>
      <c r="R44" t="s">
        <v>403</v>
      </c>
      <c r="S44" t="s">
        <v>390</v>
      </c>
      <c r="T44" s="53" t="s">
        <v>430</v>
      </c>
      <c r="U44">
        <v>175</v>
      </c>
      <c r="V44" s="55" t="s">
        <v>251</v>
      </c>
      <c r="W44" s="57">
        <v>34289</v>
      </c>
      <c r="X44" s="53" t="s">
        <v>431</v>
      </c>
      <c r="Y44" s="54">
        <v>2240108876592490</v>
      </c>
      <c r="Z44" s="53" t="s">
        <v>430</v>
      </c>
      <c r="AA44">
        <v>57</v>
      </c>
      <c r="AB44" t="s">
        <v>249</v>
      </c>
      <c r="AC44" s="53" t="s">
        <v>489</v>
      </c>
      <c r="AD44" s="53" t="s">
        <v>485</v>
      </c>
      <c r="AE44" s="53" t="s">
        <v>253</v>
      </c>
      <c r="AI44" s="59" t="s">
        <v>514</v>
      </c>
    </row>
    <row r="45" spans="1:35" x14ac:dyDescent="0.25">
      <c r="A45" t="s">
        <v>245</v>
      </c>
      <c r="B45" t="s">
        <v>434</v>
      </c>
      <c r="C45" t="s">
        <v>247</v>
      </c>
      <c r="D45" s="56">
        <v>2324129660172010</v>
      </c>
      <c r="E45" s="53" t="s">
        <v>430</v>
      </c>
      <c r="F45" s="53">
        <v>3258684</v>
      </c>
      <c r="G45" t="s">
        <v>251</v>
      </c>
      <c r="H45" t="s">
        <v>263</v>
      </c>
      <c r="I45" s="53" t="s">
        <v>431</v>
      </c>
      <c r="J45" t="s">
        <v>331</v>
      </c>
      <c r="K45" s="53" t="s">
        <v>431</v>
      </c>
      <c r="L45" t="s">
        <v>282</v>
      </c>
      <c r="M45" s="53" t="s">
        <v>431</v>
      </c>
      <c r="N45" t="s">
        <v>617</v>
      </c>
      <c r="O45" s="53" t="s">
        <v>431</v>
      </c>
      <c r="P45" t="s">
        <v>469</v>
      </c>
      <c r="Q45" s="53" t="s">
        <v>431</v>
      </c>
      <c r="R45" t="s">
        <v>404</v>
      </c>
      <c r="S45" t="s">
        <v>389</v>
      </c>
      <c r="T45" s="53" t="s">
        <v>430</v>
      </c>
      <c r="U45">
        <v>176</v>
      </c>
      <c r="V45" s="55" t="s">
        <v>251</v>
      </c>
      <c r="W45" s="57">
        <v>34135</v>
      </c>
      <c r="X45" s="53" t="s">
        <v>431</v>
      </c>
      <c r="Y45" s="54">
        <v>2195088505735550</v>
      </c>
      <c r="Z45" s="53" t="s">
        <v>430</v>
      </c>
      <c r="AA45">
        <v>56</v>
      </c>
      <c r="AB45" t="s">
        <v>249</v>
      </c>
      <c r="AC45" t="s">
        <v>436</v>
      </c>
      <c r="AD45" t="s">
        <v>437</v>
      </c>
      <c r="AE45" s="53" t="s">
        <v>253</v>
      </c>
      <c r="AI45" s="59" t="s">
        <v>515</v>
      </c>
    </row>
    <row r="46" spans="1:35" x14ac:dyDescent="0.25">
      <c r="A46" t="s">
        <v>245</v>
      </c>
      <c r="B46" t="s">
        <v>434</v>
      </c>
      <c r="C46" t="s">
        <v>247</v>
      </c>
      <c r="D46" s="56">
        <v>2324129652781230</v>
      </c>
      <c r="E46" s="53" t="s">
        <v>430</v>
      </c>
      <c r="F46" s="53">
        <v>3258714</v>
      </c>
      <c r="G46" t="s">
        <v>251</v>
      </c>
      <c r="H46" t="s">
        <v>252</v>
      </c>
      <c r="I46" s="53" t="s">
        <v>431</v>
      </c>
      <c r="J46" t="s">
        <v>332</v>
      </c>
      <c r="K46" s="53" t="s">
        <v>431</v>
      </c>
      <c r="L46" t="s">
        <v>283</v>
      </c>
      <c r="M46" s="53" t="s">
        <v>431</v>
      </c>
      <c r="N46" t="s">
        <v>618</v>
      </c>
      <c r="O46" s="53" t="s">
        <v>431</v>
      </c>
      <c r="P46" t="s">
        <v>450</v>
      </c>
      <c r="Q46" s="53" t="s">
        <v>431</v>
      </c>
      <c r="R46" t="s">
        <v>405</v>
      </c>
      <c r="S46" t="s">
        <v>389</v>
      </c>
      <c r="T46" s="53" t="s">
        <v>430</v>
      </c>
      <c r="U46">
        <v>177</v>
      </c>
      <c r="V46" s="55" t="s">
        <v>251</v>
      </c>
      <c r="W46" s="57">
        <v>33981</v>
      </c>
      <c r="X46" s="53" t="s">
        <v>431</v>
      </c>
      <c r="Y46" s="54">
        <v>2150068134878610</v>
      </c>
      <c r="Z46" s="53" t="s">
        <v>430</v>
      </c>
      <c r="AA46">
        <v>55</v>
      </c>
      <c r="AB46" t="s">
        <v>249</v>
      </c>
      <c r="AC46" t="s">
        <v>436</v>
      </c>
      <c r="AD46" t="s">
        <v>437</v>
      </c>
      <c r="AE46" s="53" t="s">
        <v>253</v>
      </c>
      <c r="AI46" s="59" t="s">
        <v>516</v>
      </c>
    </row>
    <row r="47" spans="1:35" x14ac:dyDescent="0.25">
      <c r="A47" t="s">
        <v>245</v>
      </c>
      <c r="B47" t="s">
        <v>434</v>
      </c>
      <c r="C47" t="s">
        <v>247</v>
      </c>
      <c r="D47" s="56">
        <v>2324129645390450</v>
      </c>
      <c r="E47" s="53" t="s">
        <v>430</v>
      </c>
      <c r="F47" s="53">
        <v>3258744</v>
      </c>
      <c r="G47" t="s">
        <v>251</v>
      </c>
      <c r="H47" t="s">
        <v>264</v>
      </c>
      <c r="I47" s="53" t="s">
        <v>431</v>
      </c>
      <c r="J47" t="s">
        <v>333</v>
      </c>
      <c r="K47" s="53" t="s">
        <v>431</v>
      </c>
      <c r="L47" t="s">
        <v>284</v>
      </c>
      <c r="M47" s="53" t="s">
        <v>431</v>
      </c>
      <c r="N47" t="s">
        <v>619</v>
      </c>
      <c r="O47" s="53" t="s">
        <v>431</v>
      </c>
      <c r="P47" t="s">
        <v>451</v>
      </c>
      <c r="Q47" s="53" t="s">
        <v>431</v>
      </c>
      <c r="R47" t="s">
        <v>406</v>
      </c>
      <c r="S47" t="s">
        <v>390</v>
      </c>
      <c r="T47" s="53" t="s">
        <v>430</v>
      </c>
      <c r="U47">
        <v>178</v>
      </c>
      <c r="V47" s="55" t="s">
        <v>251</v>
      </c>
      <c r="W47" s="57">
        <v>33827</v>
      </c>
      <c r="X47" s="53" t="s">
        <v>431</v>
      </c>
      <c r="Y47" s="54">
        <v>2105047764021680</v>
      </c>
      <c r="Z47" s="53" t="s">
        <v>430</v>
      </c>
      <c r="AA47">
        <v>54</v>
      </c>
      <c r="AB47" t="s">
        <v>249</v>
      </c>
      <c r="AC47" t="s">
        <v>436</v>
      </c>
      <c r="AD47" t="s">
        <v>437</v>
      </c>
      <c r="AE47" s="53" t="s">
        <v>253</v>
      </c>
      <c r="AI47" s="59" t="s">
        <v>517</v>
      </c>
    </row>
    <row r="48" spans="1:35" x14ac:dyDescent="0.25">
      <c r="A48" t="s">
        <v>245</v>
      </c>
      <c r="B48" t="s">
        <v>434</v>
      </c>
      <c r="C48" t="s">
        <v>247</v>
      </c>
      <c r="D48" s="56">
        <v>2324129637999670</v>
      </c>
      <c r="E48" s="53" t="s">
        <v>430</v>
      </c>
      <c r="F48" s="53">
        <v>3258774</v>
      </c>
      <c r="G48" t="s">
        <v>251</v>
      </c>
      <c r="H48" t="s">
        <v>259</v>
      </c>
      <c r="I48" s="53" t="s">
        <v>431</v>
      </c>
      <c r="J48" t="s">
        <v>334</v>
      </c>
      <c r="K48" s="53" t="s">
        <v>431</v>
      </c>
      <c r="L48" t="s">
        <v>285</v>
      </c>
      <c r="M48" s="53" t="s">
        <v>431</v>
      </c>
      <c r="N48" t="s">
        <v>620</v>
      </c>
      <c r="O48" s="53" t="s">
        <v>431</v>
      </c>
      <c r="P48" t="s">
        <v>452</v>
      </c>
      <c r="Q48" s="53" t="s">
        <v>431</v>
      </c>
      <c r="R48" t="s">
        <v>407</v>
      </c>
      <c r="S48" t="s">
        <v>390</v>
      </c>
      <c r="T48" s="53" t="s">
        <v>430</v>
      </c>
      <c r="U48">
        <v>179</v>
      </c>
      <c r="V48" s="55" t="s">
        <v>251</v>
      </c>
      <c r="W48" s="57">
        <v>33673</v>
      </c>
      <c r="X48" s="53" t="s">
        <v>431</v>
      </c>
      <c r="Y48" s="54">
        <v>2060027393164740</v>
      </c>
      <c r="Z48" s="53" t="s">
        <v>430</v>
      </c>
      <c r="AA48">
        <v>53</v>
      </c>
      <c r="AB48" t="s">
        <v>249</v>
      </c>
      <c r="AC48" t="s">
        <v>436</v>
      </c>
      <c r="AD48" t="s">
        <v>437</v>
      </c>
      <c r="AE48" s="53" t="s">
        <v>253</v>
      </c>
      <c r="AI48" s="59" t="s">
        <v>518</v>
      </c>
    </row>
    <row r="49" spans="1:35" x14ac:dyDescent="0.25">
      <c r="A49" t="s">
        <v>245</v>
      </c>
      <c r="B49" t="s">
        <v>434</v>
      </c>
      <c r="C49" t="s">
        <v>247</v>
      </c>
      <c r="D49" s="56">
        <v>2324129630608890</v>
      </c>
      <c r="E49" s="53" t="s">
        <v>430</v>
      </c>
      <c r="F49" s="53">
        <v>3258804</v>
      </c>
      <c r="G49" t="s">
        <v>251</v>
      </c>
      <c r="H49" t="s">
        <v>252</v>
      </c>
      <c r="I49" s="53" t="s">
        <v>431</v>
      </c>
      <c r="J49" t="s">
        <v>335</v>
      </c>
      <c r="K49" s="53" t="s">
        <v>431</v>
      </c>
      <c r="L49" t="s">
        <v>286</v>
      </c>
      <c r="M49" s="53" t="s">
        <v>431</v>
      </c>
      <c r="N49" t="s">
        <v>621</v>
      </c>
      <c r="O49" s="53" t="s">
        <v>431</v>
      </c>
      <c r="P49" t="s">
        <v>454</v>
      </c>
      <c r="Q49" s="53" t="s">
        <v>431</v>
      </c>
      <c r="R49" t="s">
        <v>408</v>
      </c>
      <c r="S49" t="s">
        <v>391</v>
      </c>
      <c r="T49" s="53" t="s">
        <v>430</v>
      </c>
      <c r="U49">
        <v>180</v>
      </c>
      <c r="V49" s="55" t="s">
        <v>251</v>
      </c>
      <c r="W49" s="57">
        <v>33519</v>
      </c>
      <c r="X49" s="53" t="s">
        <v>431</v>
      </c>
      <c r="Y49" s="54">
        <v>3095495922874270</v>
      </c>
      <c r="Z49" s="53" t="s">
        <v>430</v>
      </c>
      <c r="AA49">
        <v>52</v>
      </c>
      <c r="AB49" t="s">
        <v>249</v>
      </c>
      <c r="AC49" t="s">
        <v>436</v>
      </c>
      <c r="AD49" t="s">
        <v>437</v>
      </c>
      <c r="AE49" s="53" t="s">
        <v>253</v>
      </c>
      <c r="AI49" s="59" t="s">
        <v>519</v>
      </c>
    </row>
    <row r="50" spans="1:35" x14ac:dyDescent="0.25">
      <c r="A50" t="s">
        <v>245</v>
      </c>
      <c r="B50" t="s">
        <v>434</v>
      </c>
      <c r="C50" t="s">
        <v>247</v>
      </c>
      <c r="D50" s="56">
        <v>2324129623218110</v>
      </c>
      <c r="E50" s="53" t="s">
        <v>430</v>
      </c>
      <c r="F50" s="53">
        <v>3258834</v>
      </c>
      <c r="G50" t="s">
        <v>251</v>
      </c>
      <c r="H50" t="s">
        <v>252</v>
      </c>
      <c r="I50" s="53" t="s">
        <v>431</v>
      </c>
      <c r="J50" t="s">
        <v>336</v>
      </c>
      <c r="K50" s="53" t="s">
        <v>431</v>
      </c>
      <c r="L50" t="s">
        <v>287</v>
      </c>
      <c r="M50" s="53" t="s">
        <v>431</v>
      </c>
      <c r="N50" t="s">
        <v>622</v>
      </c>
      <c r="O50" s="53" t="s">
        <v>431</v>
      </c>
      <c r="P50" t="s">
        <v>453</v>
      </c>
      <c r="Q50" s="53" t="s">
        <v>431</v>
      </c>
      <c r="R50" t="s">
        <v>409</v>
      </c>
      <c r="S50" t="s">
        <v>392</v>
      </c>
      <c r="T50" s="53" t="s">
        <v>430</v>
      </c>
      <c r="U50">
        <v>181</v>
      </c>
      <c r="V50" s="55" t="s">
        <v>251</v>
      </c>
      <c r="W50" s="57">
        <v>33365</v>
      </c>
      <c r="X50" s="53" t="s">
        <v>431</v>
      </c>
      <c r="Y50" s="54">
        <v>3050475552017330</v>
      </c>
      <c r="Z50" s="53" t="s">
        <v>430</v>
      </c>
      <c r="AA50">
        <v>51</v>
      </c>
      <c r="AB50" t="s">
        <v>249</v>
      </c>
      <c r="AC50" s="53" t="s">
        <v>488</v>
      </c>
      <c r="AD50" t="s">
        <v>486</v>
      </c>
      <c r="AE50" s="53" t="s">
        <v>253</v>
      </c>
      <c r="AI50" s="59" t="s">
        <v>520</v>
      </c>
    </row>
    <row r="51" spans="1:35" x14ac:dyDescent="0.25">
      <c r="A51" t="s">
        <v>245</v>
      </c>
      <c r="B51" t="s">
        <v>434</v>
      </c>
      <c r="C51" t="s">
        <v>247</v>
      </c>
      <c r="D51" s="56">
        <v>2324129615827330</v>
      </c>
      <c r="E51" s="53" t="s">
        <v>430</v>
      </c>
      <c r="F51" s="53">
        <v>3258864</v>
      </c>
      <c r="G51" t="s">
        <v>251</v>
      </c>
      <c r="H51" t="s">
        <v>259</v>
      </c>
      <c r="I51" s="53" t="s">
        <v>431</v>
      </c>
      <c r="J51" t="s">
        <v>337</v>
      </c>
      <c r="K51" s="53" t="s">
        <v>431</v>
      </c>
      <c r="L51" t="s">
        <v>288</v>
      </c>
      <c r="M51" s="53" t="s">
        <v>431</v>
      </c>
      <c r="N51" t="s">
        <v>623</v>
      </c>
      <c r="O51" s="53" t="s">
        <v>431</v>
      </c>
      <c r="P51" t="s">
        <v>455</v>
      </c>
      <c r="Q51" s="53" t="s">
        <v>431</v>
      </c>
      <c r="R51" t="s">
        <v>410</v>
      </c>
      <c r="S51" t="s">
        <v>393</v>
      </c>
      <c r="T51" s="53" t="s">
        <v>430</v>
      </c>
      <c r="U51">
        <v>182</v>
      </c>
      <c r="V51" s="55" t="s">
        <v>251</v>
      </c>
      <c r="W51" s="57">
        <v>33211</v>
      </c>
      <c r="X51" s="53" t="s">
        <v>431</v>
      </c>
      <c r="Y51" s="54">
        <v>3005455181160400</v>
      </c>
      <c r="Z51" s="53" t="s">
        <v>430</v>
      </c>
      <c r="AA51">
        <v>50</v>
      </c>
      <c r="AB51" t="s">
        <v>249</v>
      </c>
      <c r="AC51" s="53" t="s">
        <v>487</v>
      </c>
      <c r="AD51" s="53" t="s">
        <v>485</v>
      </c>
      <c r="AE51" s="53" t="s">
        <v>253</v>
      </c>
      <c r="AI51" s="59" t="s">
        <v>521</v>
      </c>
    </row>
    <row r="52" spans="1:35" x14ac:dyDescent="0.25">
      <c r="A52" t="s">
        <v>245</v>
      </c>
      <c r="B52" t="s">
        <v>434</v>
      </c>
      <c r="C52" t="s">
        <v>247</v>
      </c>
      <c r="D52" s="56">
        <v>2324129608436550</v>
      </c>
      <c r="E52" s="53" t="s">
        <v>430</v>
      </c>
      <c r="F52" s="53">
        <v>3258894</v>
      </c>
      <c r="G52" t="s">
        <v>251</v>
      </c>
      <c r="H52" t="s">
        <v>259</v>
      </c>
      <c r="I52" s="53" t="s">
        <v>431</v>
      </c>
      <c r="J52" t="s">
        <v>7</v>
      </c>
      <c r="K52" s="53" t="s">
        <v>431</v>
      </c>
      <c r="L52" t="s">
        <v>265</v>
      </c>
      <c r="M52" s="53" t="s">
        <v>431</v>
      </c>
      <c r="N52" t="s">
        <v>624</v>
      </c>
      <c r="O52" s="53" t="s">
        <v>431</v>
      </c>
      <c r="P52" t="s">
        <v>456</v>
      </c>
      <c r="Q52" s="53" t="s">
        <v>431</v>
      </c>
      <c r="R52" t="s">
        <v>411</v>
      </c>
      <c r="S52" t="s">
        <v>394</v>
      </c>
      <c r="T52" s="53" t="s">
        <v>430</v>
      </c>
      <c r="U52">
        <v>183</v>
      </c>
      <c r="V52" s="55" t="s">
        <v>251</v>
      </c>
      <c r="W52" s="57">
        <v>33057</v>
      </c>
      <c r="X52" s="53" t="s">
        <v>431</v>
      </c>
      <c r="Y52" s="54">
        <v>2960434810303460</v>
      </c>
      <c r="Z52" s="53" t="s">
        <v>430</v>
      </c>
      <c r="AA52">
        <v>49</v>
      </c>
      <c r="AB52" t="s">
        <v>249</v>
      </c>
      <c r="AC52" s="53" t="s">
        <v>489</v>
      </c>
      <c r="AD52" s="53" t="s">
        <v>486</v>
      </c>
      <c r="AE52" s="53" t="s">
        <v>253</v>
      </c>
      <c r="AI52" s="59" t="s">
        <v>522</v>
      </c>
    </row>
    <row r="53" spans="1:35" x14ac:dyDescent="0.25">
      <c r="A53" t="s">
        <v>245</v>
      </c>
      <c r="B53" t="s">
        <v>434</v>
      </c>
      <c r="C53" t="s">
        <v>247</v>
      </c>
      <c r="D53" s="56">
        <v>2324129601045770</v>
      </c>
      <c r="E53" s="53" t="s">
        <v>430</v>
      </c>
      <c r="F53" s="53">
        <v>3258924</v>
      </c>
      <c r="G53" t="s">
        <v>251</v>
      </c>
      <c r="H53" t="s">
        <v>260</v>
      </c>
      <c r="I53" s="53" t="s">
        <v>431</v>
      </c>
      <c r="J53" t="s">
        <v>338</v>
      </c>
      <c r="K53" s="53" t="s">
        <v>431</v>
      </c>
      <c r="L53" t="s">
        <v>266</v>
      </c>
      <c r="M53" s="53" t="s">
        <v>431</v>
      </c>
      <c r="N53" t="s">
        <v>625</v>
      </c>
      <c r="O53" s="53" t="s">
        <v>431</v>
      </c>
      <c r="P53" t="s">
        <v>457</v>
      </c>
      <c r="Q53" s="53" t="s">
        <v>431</v>
      </c>
      <c r="R53" t="s">
        <v>412</v>
      </c>
      <c r="S53" t="s">
        <v>389</v>
      </c>
      <c r="T53" s="53" t="s">
        <v>430</v>
      </c>
      <c r="U53">
        <v>184</v>
      </c>
      <c r="V53" s="55" t="s">
        <v>251</v>
      </c>
      <c r="W53" s="57">
        <v>32903</v>
      </c>
      <c r="X53" s="53" t="s">
        <v>431</v>
      </c>
      <c r="Y53" s="54">
        <v>2915414439446530</v>
      </c>
      <c r="Z53" s="53" t="s">
        <v>430</v>
      </c>
      <c r="AA53">
        <v>48</v>
      </c>
      <c r="AB53" t="s">
        <v>249</v>
      </c>
      <c r="AC53" t="s">
        <v>436</v>
      </c>
      <c r="AD53" t="s">
        <v>437</v>
      </c>
      <c r="AE53" s="53" t="s">
        <v>253</v>
      </c>
      <c r="AI53" s="59" t="s">
        <v>523</v>
      </c>
    </row>
    <row r="54" spans="1:35" x14ac:dyDescent="0.25">
      <c r="A54" t="s">
        <v>245</v>
      </c>
      <c r="B54" t="s">
        <v>434</v>
      </c>
      <c r="C54" t="s">
        <v>247</v>
      </c>
      <c r="D54" s="56">
        <v>2324129593654990</v>
      </c>
      <c r="E54" s="53" t="s">
        <v>430</v>
      </c>
      <c r="F54" s="53">
        <v>3258954</v>
      </c>
      <c r="G54" t="s">
        <v>251</v>
      </c>
      <c r="H54" t="s">
        <v>261</v>
      </c>
      <c r="I54" s="53" t="s">
        <v>431</v>
      </c>
      <c r="J54" t="s">
        <v>339</v>
      </c>
      <c r="K54" s="53" t="s">
        <v>431</v>
      </c>
      <c r="L54" t="s">
        <v>267</v>
      </c>
      <c r="M54" s="53" t="s">
        <v>431</v>
      </c>
      <c r="N54" t="s">
        <v>626</v>
      </c>
      <c r="O54" s="53" t="s">
        <v>431</v>
      </c>
      <c r="P54" t="s">
        <v>458</v>
      </c>
      <c r="Q54" s="53" t="s">
        <v>431</v>
      </c>
      <c r="R54" t="s">
        <v>413</v>
      </c>
      <c r="S54" t="s">
        <v>395</v>
      </c>
      <c r="T54" s="53" t="s">
        <v>430</v>
      </c>
      <c r="U54">
        <v>185</v>
      </c>
      <c r="V54" s="55" t="s">
        <v>251</v>
      </c>
      <c r="W54" s="57">
        <v>32749</v>
      </c>
      <c r="X54" s="53" t="s">
        <v>431</v>
      </c>
      <c r="Y54" s="54">
        <v>2870394068589590</v>
      </c>
      <c r="Z54" s="53" t="s">
        <v>430</v>
      </c>
      <c r="AA54">
        <v>47</v>
      </c>
      <c r="AB54" t="s">
        <v>249</v>
      </c>
      <c r="AC54" t="s">
        <v>436</v>
      </c>
      <c r="AD54" t="s">
        <v>437</v>
      </c>
      <c r="AE54" s="53" t="s">
        <v>253</v>
      </c>
      <c r="AI54" s="59" t="s">
        <v>524</v>
      </c>
    </row>
    <row r="55" spans="1:35" x14ac:dyDescent="0.25">
      <c r="A55" t="s">
        <v>245</v>
      </c>
      <c r="B55" t="s">
        <v>434</v>
      </c>
      <c r="C55" t="s">
        <v>247</v>
      </c>
      <c r="D55" s="56">
        <v>2324129586264210</v>
      </c>
      <c r="E55" s="53" t="s">
        <v>430</v>
      </c>
      <c r="F55" s="53">
        <v>3258984</v>
      </c>
      <c r="G55" t="s">
        <v>251</v>
      </c>
      <c r="H55" t="s">
        <v>262</v>
      </c>
      <c r="I55" s="53" t="s">
        <v>431</v>
      </c>
      <c r="J55" t="s">
        <v>340</v>
      </c>
      <c r="K55" s="53" t="s">
        <v>431</v>
      </c>
      <c r="L55" t="s">
        <v>268</v>
      </c>
      <c r="M55" s="53" t="s">
        <v>431</v>
      </c>
      <c r="N55" t="s">
        <v>627</v>
      </c>
      <c r="O55" s="53" t="s">
        <v>431</v>
      </c>
      <c r="P55" t="s">
        <v>459</v>
      </c>
      <c r="Q55" s="53" t="s">
        <v>431</v>
      </c>
      <c r="R55" t="s">
        <v>414</v>
      </c>
      <c r="S55" t="s">
        <v>390</v>
      </c>
      <c r="T55" s="53" t="s">
        <v>430</v>
      </c>
      <c r="U55">
        <v>186</v>
      </c>
      <c r="V55" s="55" t="s">
        <v>251</v>
      </c>
      <c r="W55" s="57">
        <v>32595</v>
      </c>
      <c r="X55" s="53" t="s">
        <v>431</v>
      </c>
      <c r="Y55" s="54">
        <v>2825373697732660</v>
      </c>
      <c r="Z55" s="53" t="s">
        <v>430</v>
      </c>
      <c r="AA55">
        <v>46</v>
      </c>
      <c r="AB55" t="s">
        <v>249</v>
      </c>
      <c r="AC55" t="s">
        <v>436</v>
      </c>
      <c r="AD55" t="s">
        <v>437</v>
      </c>
      <c r="AE55" s="53" t="s">
        <v>253</v>
      </c>
      <c r="AI55" s="59" t="s">
        <v>525</v>
      </c>
    </row>
    <row r="56" spans="1:35" x14ac:dyDescent="0.25">
      <c r="A56" t="s">
        <v>245</v>
      </c>
      <c r="B56" t="s">
        <v>434</v>
      </c>
      <c r="C56" t="s">
        <v>247</v>
      </c>
      <c r="D56" s="56">
        <v>2324129578873430</v>
      </c>
      <c r="E56" s="53" t="s">
        <v>430</v>
      </c>
      <c r="F56" s="53">
        <v>3259014</v>
      </c>
      <c r="G56" t="s">
        <v>251</v>
      </c>
      <c r="H56" t="s">
        <v>263</v>
      </c>
      <c r="I56" s="53" t="s">
        <v>431</v>
      </c>
      <c r="J56" t="s">
        <v>341</v>
      </c>
      <c r="K56" s="53" t="s">
        <v>431</v>
      </c>
      <c r="L56" t="s">
        <v>269</v>
      </c>
      <c r="M56" s="53" t="s">
        <v>431</v>
      </c>
      <c r="N56" t="s">
        <v>628</v>
      </c>
      <c r="O56" s="53" t="s">
        <v>431</v>
      </c>
      <c r="P56" t="s">
        <v>460</v>
      </c>
      <c r="Q56" s="53" t="s">
        <v>431</v>
      </c>
      <c r="R56" t="s">
        <v>415</v>
      </c>
      <c r="S56" t="s">
        <v>389</v>
      </c>
      <c r="T56" s="53" t="s">
        <v>430</v>
      </c>
      <c r="U56">
        <v>187</v>
      </c>
      <c r="V56" s="55" t="s">
        <v>251</v>
      </c>
      <c r="W56" s="57">
        <v>32441</v>
      </c>
      <c r="X56" s="53" t="s">
        <v>431</v>
      </c>
      <c r="Y56" s="54">
        <v>2780353326875720</v>
      </c>
      <c r="Z56" s="53" t="s">
        <v>430</v>
      </c>
      <c r="AA56">
        <v>45</v>
      </c>
      <c r="AB56" t="s">
        <v>249</v>
      </c>
      <c r="AC56" t="s">
        <v>436</v>
      </c>
      <c r="AD56" t="s">
        <v>437</v>
      </c>
      <c r="AE56" s="53" t="s">
        <v>253</v>
      </c>
    </row>
    <row r="57" spans="1:35" x14ac:dyDescent="0.25">
      <c r="A57" t="s">
        <v>245</v>
      </c>
      <c r="B57" t="s">
        <v>434</v>
      </c>
      <c r="C57" t="s">
        <v>247</v>
      </c>
      <c r="D57" s="56">
        <v>2324129571482650</v>
      </c>
      <c r="E57" s="53" t="s">
        <v>430</v>
      </c>
      <c r="F57" s="53">
        <v>3259044</v>
      </c>
      <c r="G57" t="s">
        <v>251</v>
      </c>
      <c r="H57" t="s">
        <v>252</v>
      </c>
      <c r="I57" s="53" t="s">
        <v>431</v>
      </c>
      <c r="J57" t="s">
        <v>342</v>
      </c>
      <c r="K57" s="53" t="s">
        <v>431</v>
      </c>
      <c r="L57" t="s">
        <v>270</v>
      </c>
      <c r="M57" s="53" t="s">
        <v>431</v>
      </c>
      <c r="N57" t="s">
        <v>629</v>
      </c>
      <c r="O57" s="53" t="s">
        <v>431</v>
      </c>
      <c r="P57" t="s">
        <v>461</v>
      </c>
      <c r="Q57" s="53" t="s">
        <v>431</v>
      </c>
      <c r="R57" t="s">
        <v>416</v>
      </c>
      <c r="S57" t="s">
        <v>389</v>
      </c>
      <c r="T57" s="53" t="s">
        <v>430</v>
      </c>
      <c r="U57">
        <v>183</v>
      </c>
      <c r="V57" s="55" t="s">
        <v>251</v>
      </c>
      <c r="W57" s="57">
        <v>32287</v>
      </c>
      <c r="X57" s="53" t="s">
        <v>431</v>
      </c>
      <c r="Y57" s="54">
        <v>2735332956018780</v>
      </c>
      <c r="Z57" s="53" t="s">
        <v>430</v>
      </c>
      <c r="AA57">
        <v>44</v>
      </c>
      <c r="AB57" t="s">
        <v>249</v>
      </c>
      <c r="AC57" t="s">
        <v>436</v>
      </c>
      <c r="AD57" t="s">
        <v>437</v>
      </c>
      <c r="AE57" s="53" t="s">
        <v>253</v>
      </c>
      <c r="AI57" s="59" t="s">
        <v>526</v>
      </c>
    </row>
    <row r="58" spans="1:35" x14ac:dyDescent="0.25">
      <c r="A58" t="s">
        <v>245</v>
      </c>
      <c r="B58" t="s">
        <v>434</v>
      </c>
      <c r="C58" t="s">
        <v>247</v>
      </c>
      <c r="D58" s="56">
        <v>2324129564091870</v>
      </c>
      <c r="E58" s="53" t="s">
        <v>430</v>
      </c>
      <c r="F58" s="53">
        <v>3259074</v>
      </c>
      <c r="G58" t="s">
        <v>251</v>
      </c>
      <c r="H58" t="s">
        <v>264</v>
      </c>
      <c r="I58" s="53" t="s">
        <v>431</v>
      </c>
      <c r="J58" t="s">
        <v>343</v>
      </c>
      <c r="K58" s="53" t="s">
        <v>431</v>
      </c>
      <c r="L58" t="s">
        <v>271</v>
      </c>
      <c r="M58" s="53" t="s">
        <v>431</v>
      </c>
      <c r="N58" t="s">
        <v>630</v>
      </c>
      <c r="O58" s="53" t="s">
        <v>431</v>
      </c>
      <c r="P58" t="s">
        <v>462</v>
      </c>
      <c r="Q58" s="53" t="s">
        <v>431</v>
      </c>
      <c r="R58" t="s">
        <v>417</v>
      </c>
      <c r="S58" t="s">
        <v>390</v>
      </c>
      <c r="T58" s="53" t="s">
        <v>430</v>
      </c>
      <c r="U58">
        <v>179</v>
      </c>
      <c r="V58" s="55" t="s">
        <v>251</v>
      </c>
      <c r="W58" s="57">
        <v>32133</v>
      </c>
      <c r="X58" s="53" t="s">
        <v>431</v>
      </c>
      <c r="Y58" s="54">
        <v>2690312585161850</v>
      </c>
      <c r="Z58" s="53" t="s">
        <v>430</v>
      </c>
      <c r="AA58">
        <v>43</v>
      </c>
      <c r="AB58" t="s">
        <v>249</v>
      </c>
      <c r="AC58" s="53" t="s">
        <v>488</v>
      </c>
      <c r="AD58" t="s">
        <v>486</v>
      </c>
      <c r="AE58" s="53" t="s">
        <v>253</v>
      </c>
      <c r="AI58" s="59" t="s">
        <v>527</v>
      </c>
    </row>
    <row r="59" spans="1:35" x14ac:dyDescent="0.25">
      <c r="A59" t="s">
        <v>245</v>
      </c>
      <c r="B59" t="s">
        <v>434</v>
      </c>
      <c r="C59" t="s">
        <v>247</v>
      </c>
      <c r="D59" s="56">
        <v>2324129556701090</v>
      </c>
      <c r="E59" s="53" t="s">
        <v>430</v>
      </c>
      <c r="F59" s="53">
        <v>3259104</v>
      </c>
      <c r="G59" t="s">
        <v>251</v>
      </c>
      <c r="H59" t="s">
        <v>259</v>
      </c>
      <c r="I59" s="53" t="s">
        <v>431</v>
      </c>
      <c r="J59" t="s">
        <v>344</v>
      </c>
      <c r="K59" s="53" t="s">
        <v>431</v>
      </c>
      <c r="L59" t="s">
        <v>272</v>
      </c>
      <c r="M59" s="53" t="s">
        <v>431</v>
      </c>
      <c r="N59" t="s">
        <v>631</v>
      </c>
      <c r="O59" s="53" t="s">
        <v>431</v>
      </c>
      <c r="P59" t="s">
        <v>463</v>
      </c>
      <c r="Q59" s="53" t="s">
        <v>431</v>
      </c>
      <c r="R59" t="s">
        <v>418</v>
      </c>
      <c r="S59" t="s">
        <v>390</v>
      </c>
      <c r="T59" s="53" t="s">
        <v>430</v>
      </c>
      <c r="U59">
        <v>175</v>
      </c>
      <c r="V59" s="55" t="s">
        <v>251</v>
      </c>
      <c r="W59" s="57">
        <v>31979</v>
      </c>
      <c r="X59" s="53" t="s">
        <v>431</v>
      </c>
      <c r="Y59" s="54">
        <v>2645292214304910</v>
      </c>
      <c r="Z59" s="53" t="s">
        <v>430</v>
      </c>
      <c r="AA59">
        <v>42</v>
      </c>
      <c r="AB59" t="s">
        <v>249</v>
      </c>
      <c r="AC59" s="53" t="s">
        <v>487</v>
      </c>
      <c r="AD59" s="53" t="s">
        <v>486</v>
      </c>
      <c r="AE59" s="53" t="s">
        <v>253</v>
      </c>
      <c r="AI59" s="59" t="s">
        <v>528</v>
      </c>
    </row>
    <row r="60" spans="1:35" x14ac:dyDescent="0.25">
      <c r="A60" t="s">
        <v>245</v>
      </c>
      <c r="B60" t="s">
        <v>434</v>
      </c>
      <c r="C60" t="s">
        <v>247</v>
      </c>
      <c r="D60" s="56">
        <v>2324129549310310</v>
      </c>
      <c r="E60" s="53" t="s">
        <v>430</v>
      </c>
      <c r="F60" s="53">
        <v>3259134</v>
      </c>
      <c r="G60" t="s">
        <v>251</v>
      </c>
      <c r="H60" t="s">
        <v>252</v>
      </c>
      <c r="I60" s="53" t="s">
        <v>431</v>
      </c>
      <c r="J60" t="s">
        <v>345</v>
      </c>
      <c r="K60" s="53" t="s">
        <v>431</v>
      </c>
      <c r="L60" t="s">
        <v>273</v>
      </c>
      <c r="M60" s="53" t="s">
        <v>431</v>
      </c>
      <c r="N60" t="s">
        <v>632</v>
      </c>
      <c r="O60" s="53" t="s">
        <v>431</v>
      </c>
      <c r="P60" t="s">
        <v>464</v>
      </c>
      <c r="Q60" s="53" t="s">
        <v>431</v>
      </c>
      <c r="R60" t="s">
        <v>419</v>
      </c>
      <c r="S60" t="s">
        <v>391</v>
      </c>
      <c r="T60" s="53" t="s">
        <v>430</v>
      </c>
      <c r="U60">
        <v>171</v>
      </c>
      <c r="V60" s="55" t="s">
        <v>251</v>
      </c>
      <c r="W60" s="57">
        <v>31825</v>
      </c>
      <c r="X60" s="53" t="s">
        <v>431</v>
      </c>
      <c r="Y60" s="54">
        <v>2600271843447980</v>
      </c>
      <c r="Z60" s="53" t="s">
        <v>430</v>
      </c>
      <c r="AA60">
        <v>41</v>
      </c>
      <c r="AB60" t="s">
        <v>249</v>
      </c>
      <c r="AC60" s="53" t="s">
        <v>489</v>
      </c>
      <c r="AD60" s="53" t="s">
        <v>485</v>
      </c>
      <c r="AE60" s="53" t="s">
        <v>253</v>
      </c>
      <c r="AI60" s="59" t="s">
        <v>529</v>
      </c>
    </row>
    <row r="61" spans="1:35" x14ac:dyDescent="0.25">
      <c r="A61" t="s">
        <v>245</v>
      </c>
      <c r="B61" t="s">
        <v>434</v>
      </c>
      <c r="C61" t="s">
        <v>247</v>
      </c>
      <c r="D61" s="56">
        <v>2324129541919530</v>
      </c>
      <c r="E61" s="53" t="s">
        <v>430</v>
      </c>
      <c r="F61" s="53">
        <v>3259164</v>
      </c>
      <c r="G61" t="s">
        <v>251</v>
      </c>
      <c r="H61" t="s">
        <v>252</v>
      </c>
      <c r="I61" s="53" t="s">
        <v>431</v>
      </c>
      <c r="J61" t="s">
        <v>346</v>
      </c>
      <c r="K61" s="53" t="s">
        <v>431</v>
      </c>
      <c r="L61" t="s">
        <v>274</v>
      </c>
      <c r="M61" s="53" t="s">
        <v>431</v>
      </c>
      <c r="N61" t="s">
        <v>633</v>
      </c>
      <c r="O61" s="53" t="s">
        <v>431</v>
      </c>
      <c r="P61" t="s">
        <v>433</v>
      </c>
      <c r="Q61" s="53" t="s">
        <v>431</v>
      </c>
      <c r="R61" t="s">
        <v>420</v>
      </c>
      <c r="S61" t="s">
        <v>392</v>
      </c>
      <c r="T61" s="53" t="s">
        <v>430</v>
      </c>
      <c r="U61">
        <v>172</v>
      </c>
      <c r="V61" s="55" t="s">
        <v>251</v>
      </c>
      <c r="W61" s="57">
        <v>31671</v>
      </c>
      <c r="X61" s="53" t="s">
        <v>431</v>
      </c>
      <c r="Y61" s="54">
        <v>2555251472591040</v>
      </c>
      <c r="Z61" s="53" t="s">
        <v>430</v>
      </c>
      <c r="AA61">
        <v>40</v>
      </c>
      <c r="AB61" t="s">
        <v>249</v>
      </c>
      <c r="AC61" t="s">
        <v>436</v>
      </c>
      <c r="AD61" t="s">
        <v>437</v>
      </c>
      <c r="AE61" s="53" t="s">
        <v>253</v>
      </c>
      <c r="AI61" s="59" t="s">
        <v>530</v>
      </c>
    </row>
    <row r="62" spans="1:35" x14ac:dyDescent="0.25">
      <c r="A62" t="s">
        <v>245</v>
      </c>
      <c r="B62" t="s">
        <v>434</v>
      </c>
      <c r="C62" t="s">
        <v>247</v>
      </c>
      <c r="D62" s="56">
        <v>2324129534528750</v>
      </c>
      <c r="E62" s="53" t="s">
        <v>430</v>
      </c>
      <c r="F62" s="53">
        <v>3259194</v>
      </c>
      <c r="G62" t="s">
        <v>251</v>
      </c>
      <c r="H62" t="s">
        <v>259</v>
      </c>
      <c r="I62" s="53" t="s">
        <v>431</v>
      </c>
      <c r="J62" t="s">
        <v>347</v>
      </c>
      <c r="K62" s="53" t="s">
        <v>431</v>
      </c>
      <c r="L62" t="s">
        <v>275</v>
      </c>
      <c r="M62" s="53" t="s">
        <v>431</v>
      </c>
      <c r="N62" t="s">
        <v>634</v>
      </c>
      <c r="O62" s="53" t="s">
        <v>431</v>
      </c>
      <c r="P62">
        <v>3456367</v>
      </c>
      <c r="Q62" s="53" t="s">
        <v>431</v>
      </c>
      <c r="R62" t="s">
        <v>421</v>
      </c>
      <c r="S62" t="s">
        <v>393</v>
      </c>
      <c r="T62" s="53" t="s">
        <v>430</v>
      </c>
      <c r="U62">
        <v>173</v>
      </c>
      <c r="V62" s="55" t="s">
        <v>251</v>
      </c>
      <c r="W62" s="57">
        <v>31517</v>
      </c>
      <c r="X62" s="53" t="s">
        <v>431</v>
      </c>
      <c r="Y62" s="54">
        <v>2510231101734100</v>
      </c>
      <c r="Z62" s="53" t="s">
        <v>430</v>
      </c>
      <c r="AA62">
        <v>39</v>
      </c>
      <c r="AB62" t="s">
        <v>249</v>
      </c>
      <c r="AC62" t="s">
        <v>436</v>
      </c>
      <c r="AD62" t="s">
        <v>437</v>
      </c>
      <c r="AE62" s="53" t="s">
        <v>253</v>
      </c>
      <c r="AI62" s="59" t="s">
        <v>531</v>
      </c>
    </row>
    <row r="63" spans="1:35" x14ac:dyDescent="0.25">
      <c r="A63" t="s">
        <v>245</v>
      </c>
      <c r="B63" t="s">
        <v>434</v>
      </c>
      <c r="C63" t="s">
        <v>247</v>
      </c>
      <c r="D63" s="56">
        <v>2324129527137970</v>
      </c>
      <c r="E63" s="53" t="s">
        <v>430</v>
      </c>
      <c r="F63" s="53">
        <v>3259224</v>
      </c>
      <c r="G63" t="s">
        <v>251</v>
      </c>
      <c r="H63" t="s">
        <v>259</v>
      </c>
      <c r="I63" s="53" t="s">
        <v>431</v>
      </c>
      <c r="J63" t="s">
        <v>348</v>
      </c>
      <c r="K63" s="53" t="s">
        <v>431</v>
      </c>
      <c r="L63" t="s">
        <v>266</v>
      </c>
      <c r="M63" s="53" t="s">
        <v>431</v>
      </c>
      <c r="N63" t="s">
        <v>635</v>
      </c>
      <c r="O63" s="53" t="s">
        <v>431</v>
      </c>
      <c r="P63" t="s">
        <v>438</v>
      </c>
      <c r="Q63" s="53" t="s">
        <v>431</v>
      </c>
      <c r="R63" t="s">
        <v>422</v>
      </c>
      <c r="S63" t="s">
        <v>394</v>
      </c>
      <c r="T63" s="53" t="s">
        <v>430</v>
      </c>
      <c r="U63">
        <v>174</v>
      </c>
      <c r="V63" s="55" t="s">
        <v>251</v>
      </c>
      <c r="W63" s="57">
        <v>31363</v>
      </c>
      <c r="X63" s="53" t="s">
        <v>431</v>
      </c>
      <c r="Y63" s="54">
        <v>2465210730877170</v>
      </c>
      <c r="Z63" s="53" t="s">
        <v>430</v>
      </c>
      <c r="AA63">
        <v>38</v>
      </c>
      <c r="AB63" t="s">
        <v>249</v>
      </c>
      <c r="AC63" t="s">
        <v>436</v>
      </c>
      <c r="AD63" t="s">
        <v>437</v>
      </c>
      <c r="AE63" s="53" t="s">
        <v>253</v>
      </c>
      <c r="AI63" s="59" t="s">
        <v>532</v>
      </c>
    </row>
    <row r="64" spans="1:35" x14ac:dyDescent="0.25">
      <c r="A64" t="s">
        <v>245</v>
      </c>
      <c r="B64" t="s">
        <v>434</v>
      </c>
      <c r="C64" t="s">
        <v>247</v>
      </c>
      <c r="D64" s="56">
        <v>2324129519747190</v>
      </c>
      <c r="E64" s="53" t="s">
        <v>430</v>
      </c>
      <c r="F64" s="53">
        <v>3259254</v>
      </c>
      <c r="G64" t="s">
        <v>251</v>
      </c>
      <c r="H64" t="s">
        <v>260</v>
      </c>
      <c r="I64" s="53" t="s">
        <v>431</v>
      </c>
      <c r="J64" t="s">
        <v>349</v>
      </c>
      <c r="K64" s="53" t="s">
        <v>431</v>
      </c>
      <c r="L64" t="s">
        <v>276</v>
      </c>
      <c r="M64" s="53" t="s">
        <v>431</v>
      </c>
      <c r="N64" t="s">
        <v>636</v>
      </c>
      <c r="O64" s="53" t="s">
        <v>431</v>
      </c>
      <c r="P64">
        <v>3458</v>
      </c>
      <c r="Q64" s="53" t="s">
        <v>431</v>
      </c>
      <c r="R64" t="s">
        <v>423</v>
      </c>
      <c r="S64" t="s">
        <v>389</v>
      </c>
      <c r="T64" s="53" t="s">
        <v>430</v>
      </c>
      <c r="U64">
        <v>175</v>
      </c>
      <c r="V64" s="55" t="s">
        <v>251</v>
      </c>
      <c r="W64" s="57">
        <v>31209</v>
      </c>
      <c r="X64" s="53" t="s">
        <v>431</v>
      </c>
      <c r="Y64" s="54">
        <v>2420190360020230</v>
      </c>
      <c r="Z64" s="53" t="s">
        <v>430</v>
      </c>
      <c r="AA64">
        <v>37</v>
      </c>
      <c r="AB64" t="s">
        <v>249</v>
      </c>
      <c r="AC64" t="s">
        <v>436</v>
      </c>
      <c r="AD64" t="s">
        <v>437</v>
      </c>
      <c r="AE64" s="53" t="s">
        <v>253</v>
      </c>
      <c r="AI64" s="59" t="s">
        <v>533</v>
      </c>
    </row>
    <row r="65" spans="1:35" x14ac:dyDescent="0.25">
      <c r="A65" t="s">
        <v>245</v>
      </c>
      <c r="B65" t="s">
        <v>434</v>
      </c>
      <c r="C65" t="s">
        <v>247</v>
      </c>
      <c r="D65" s="56">
        <v>2324129512356410</v>
      </c>
      <c r="E65" s="53" t="s">
        <v>430</v>
      </c>
      <c r="F65" s="53">
        <v>3259284</v>
      </c>
      <c r="G65" t="s">
        <v>251</v>
      </c>
      <c r="H65" t="s">
        <v>261</v>
      </c>
      <c r="I65" s="53" t="s">
        <v>431</v>
      </c>
      <c r="J65" t="s">
        <v>350</v>
      </c>
      <c r="K65" s="53" t="s">
        <v>431</v>
      </c>
      <c r="L65" t="s">
        <v>277</v>
      </c>
      <c r="M65" s="53" t="s">
        <v>431</v>
      </c>
      <c r="N65" t="s">
        <v>637</v>
      </c>
      <c r="O65" s="53" t="s">
        <v>431</v>
      </c>
      <c r="P65" t="s">
        <v>439</v>
      </c>
      <c r="Q65" s="53" t="s">
        <v>431</v>
      </c>
      <c r="R65" t="s">
        <v>424</v>
      </c>
      <c r="S65" t="s">
        <v>395</v>
      </c>
      <c r="T65" s="53" t="s">
        <v>430</v>
      </c>
      <c r="U65">
        <v>176</v>
      </c>
      <c r="V65" s="55" t="s">
        <v>251</v>
      </c>
      <c r="W65" s="57">
        <v>31055</v>
      </c>
      <c r="X65" s="53" t="s">
        <v>431</v>
      </c>
      <c r="Y65" s="54">
        <v>2375169989163290</v>
      </c>
      <c r="Z65" s="53" t="s">
        <v>430</v>
      </c>
      <c r="AA65">
        <v>36</v>
      </c>
      <c r="AB65" t="s">
        <v>249</v>
      </c>
      <c r="AC65" t="s">
        <v>436</v>
      </c>
      <c r="AD65" t="s">
        <v>437</v>
      </c>
      <c r="AE65" s="53" t="s">
        <v>253</v>
      </c>
      <c r="AI65" s="59" t="s">
        <v>534</v>
      </c>
    </row>
    <row r="66" spans="1:35" x14ac:dyDescent="0.25">
      <c r="A66" t="s">
        <v>245</v>
      </c>
      <c r="B66" t="s">
        <v>434</v>
      </c>
      <c r="C66" t="s">
        <v>247</v>
      </c>
      <c r="D66" s="56">
        <v>2324129504965630</v>
      </c>
      <c r="E66" s="53" t="s">
        <v>430</v>
      </c>
      <c r="F66" s="53">
        <v>3259314</v>
      </c>
      <c r="G66" t="s">
        <v>251</v>
      </c>
      <c r="H66" t="s">
        <v>262</v>
      </c>
      <c r="I66" s="53" t="s">
        <v>431</v>
      </c>
      <c r="J66" t="s">
        <v>351</v>
      </c>
      <c r="K66" s="53" t="s">
        <v>431</v>
      </c>
      <c r="L66" t="s">
        <v>278</v>
      </c>
      <c r="M66" s="53" t="s">
        <v>431</v>
      </c>
      <c r="N66" t="s">
        <v>638</v>
      </c>
      <c r="O66" s="53" t="s">
        <v>431</v>
      </c>
      <c r="P66" t="s">
        <v>440</v>
      </c>
      <c r="Q66" s="53" t="s">
        <v>431</v>
      </c>
      <c r="R66" t="s">
        <v>425</v>
      </c>
      <c r="S66" t="s">
        <v>390</v>
      </c>
      <c r="T66" s="53" t="s">
        <v>430</v>
      </c>
      <c r="U66">
        <v>177</v>
      </c>
      <c r="V66" s="55" t="s">
        <v>251</v>
      </c>
      <c r="W66" s="57">
        <v>30901</v>
      </c>
      <c r="X66" s="53" t="s">
        <v>431</v>
      </c>
      <c r="Y66" s="54">
        <v>2330149618306360</v>
      </c>
      <c r="Z66" s="53" t="s">
        <v>430</v>
      </c>
      <c r="AA66">
        <v>35</v>
      </c>
      <c r="AB66" t="s">
        <v>249</v>
      </c>
      <c r="AC66" s="53" t="s">
        <v>488</v>
      </c>
      <c r="AD66" t="s">
        <v>486</v>
      </c>
      <c r="AE66" s="53" t="s">
        <v>253</v>
      </c>
      <c r="AI66" s="59" t="s">
        <v>535</v>
      </c>
    </row>
    <row r="67" spans="1:35" x14ac:dyDescent="0.25">
      <c r="A67" t="s">
        <v>245</v>
      </c>
      <c r="B67" t="s">
        <v>434</v>
      </c>
      <c r="C67" t="s">
        <v>247</v>
      </c>
      <c r="D67" s="56">
        <v>2324129497574850</v>
      </c>
      <c r="E67" s="53" t="s">
        <v>430</v>
      </c>
      <c r="F67" s="53">
        <v>3259344</v>
      </c>
      <c r="G67" t="s">
        <v>251</v>
      </c>
      <c r="H67" t="s">
        <v>263</v>
      </c>
      <c r="I67" s="53" t="s">
        <v>431</v>
      </c>
      <c r="J67" t="s">
        <v>352</v>
      </c>
      <c r="K67" s="53" t="s">
        <v>431</v>
      </c>
      <c r="L67" t="s">
        <v>279</v>
      </c>
      <c r="M67" s="53" t="s">
        <v>431</v>
      </c>
      <c r="N67" t="s">
        <v>639</v>
      </c>
      <c r="O67" s="53" t="s">
        <v>431</v>
      </c>
      <c r="P67" t="s">
        <v>470</v>
      </c>
      <c r="Q67" s="53" t="s">
        <v>431</v>
      </c>
      <c r="R67" t="s">
        <v>426</v>
      </c>
      <c r="S67" t="s">
        <v>389</v>
      </c>
      <c r="T67" s="53" t="s">
        <v>430</v>
      </c>
      <c r="U67">
        <v>178</v>
      </c>
      <c r="V67" s="55" t="s">
        <v>251</v>
      </c>
      <c r="W67" s="57">
        <v>30747</v>
      </c>
      <c r="X67" s="53" t="s">
        <v>431</v>
      </c>
      <c r="Y67" s="54">
        <v>2285129247449420</v>
      </c>
      <c r="Z67" s="53" t="s">
        <v>430</v>
      </c>
      <c r="AA67">
        <v>34</v>
      </c>
      <c r="AB67" t="s">
        <v>249</v>
      </c>
      <c r="AC67" s="53" t="s">
        <v>487</v>
      </c>
      <c r="AD67" s="53" t="s">
        <v>485</v>
      </c>
      <c r="AE67" s="53" t="s">
        <v>253</v>
      </c>
      <c r="AI67" s="59" t="s">
        <v>536</v>
      </c>
    </row>
    <row r="68" spans="1:35" x14ac:dyDescent="0.25">
      <c r="A68" t="s">
        <v>245</v>
      </c>
      <c r="B68" t="s">
        <v>434</v>
      </c>
      <c r="C68" t="s">
        <v>247</v>
      </c>
      <c r="D68" s="56">
        <v>2324129490184070</v>
      </c>
      <c r="E68" s="53" t="s">
        <v>430</v>
      </c>
      <c r="F68" s="53">
        <v>3259374</v>
      </c>
      <c r="G68" t="s">
        <v>251</v>
      </c>
      <c r="H68" t="s">
        <v>252</v>
      </c>
      <c r="I68" s="53" t="s">
        <v>431</v>
      </c>
      <c r="J68" t="s">
        <v>353</v>
      </c>
      <c r="K68" s="53" t="s">
        <v>431</v>
      </c>
      <c r="L68" t="s">
        <v>280</v>
      </c>
      <c r="M68" s="53" t="s">
        <v>431</v>
      </c>
      <c r="N68" t="s">
        <v>640</v>
      </c>
      <c r="O68" s="53" t="s">
        <v>431</v>
      </c>
      <c r="P68" t="s">
        <v>471</v>
      </c>
      <c r="Q68" s="53" t="s">
        <v>431</v>
      </c>
      <c r="R68" t="s">
        <v>427</v>
      </c>
      <c r="S68" t="s">
        <v>389</v>
      </c>
      <c r="T68" s="53" t="s">
        <v>430</v>
      </c>
      <c r="U68">
        <v>179</v>
      </c>
      <c r="V68" s="55" t="s">
        <v>251</v>
      </c>
      <c r="W68" s="57">
        <v>30593</v>
      </c>
      <c r="X68" s="53" t="s">
        <v>431</v>
      </c>
      <c r="Y68" s="54">
        <v>2240108876592490</v>
      </c>
      <c r="Z68" s="53" t="s">
        <v>430</v>
      </c>
      <c r="AA68">
        <v>33</v>
      </c>
      <c r="AB68" t="s">
        <v>249</v>
      </c>
      <c r="AC68" s="53" t="s">
        <v>489</v>
      </c>
      <c r="AD68" s="53" t="s">
        <v>486</v>
      </c>
      <c r="AE68" s="53" t="s">
        <v>253</v>
      </c>
      <c r="AI68" s="59" t="s">
        <v>537</v>
      </c>
    </row>
    <row r="69" spans="1:35" x14ac:dyDescent="0.25">
      <c r="A69" t="s">
        <v>245</v>
      </c>
      <c r="B69" t="s">
        <v>434</v>
      </c>
      <c r="C69" t="s">
        <v>247</v>
      </c>
      <c r="D69" s="56">
        <v>2324129482793290</v>
      </c>
      <c r="E69" s="53" t="s">
        <v>430</v>
      </c>
      <c r="F69" s="53">
        <v>3259404</v>
      </c>
      <c r="G69" t="s">
        <v>251</v>
      </c>
      <c r="H69" t="s">
        <v>264</v>
      </c>
      <c r="I69" s="53" t="s">
        <v>431</v>
      </c>
      <c r="J69" t="s">
        <v>354</v>
      </c>
      <c r="K69" s="53" t="s">
        <v>431</v>
      </c>
      <c r="L69" t="s">
        <v>281</v>
      </c>
      <c r="M69" s="53" t="s">
        <v>431</v>
      </c>
      <c r="N69" t="s">
        <v>641</v>
      </c>
      <c r="O69" s="53" t="s">
        <v>431</v>
      </c>
      <c r="P69" t="s">
        <v>472</v>
      </c>
      <c r="Q69" s="53" t="s">
        <v>431</v>
      </c>
      <c r="R69" t="s">
        <v>428</v>
      </c>
      <c r="S69" t="s">
        <v>390</v>
      </c>
      <c r="T69" s="53" t="s">
        <v>430</v>
      </c>
      <c r="U69">
        <v>180</v>
      </c>
      <c r="V69" s="55" t="s">
        <v>251</v>
      </c>
      <c r="W69" s="57">
        <v>30439</v>
      </c>
      <c r="X69" s="53" t="s">
        <v>431</v>
      </c>
      <c r="Y69" s="54">
        <v>2195088505735550</v>
      </c>
      <c r="Z69" s="53" t="s">
        <v>430</v>
      </c>
      <c r="AA69">
        <v>32</v>
      </c>
      <c r="AB69" t="s">
        <v>249</v>
      </c>
      <c r="AC69" t="s">
        <v>436</v>
      </c>
      <c r="AD69" t="s">
        <v>437</v>
      </c>
      <c r="AE69" s="53" t="s">
        <v>253</v>
      </c>
      <c r="AI69" s="59" t="s">
        <v>538</v>
      </c>
    </row>
    <row r="70" spans="1:35" x14ac:dyDescent="0.25">
      <c r="A70" t="s">
        <v>245</v>
      </c>
      <c r="B70" t="s">
        <v>434</v>
      </c>
      <c r="C70" t="s">
        <v>247</v>
      </c>
      <c r="D70" s="56">
        <v>2324129475402510</v>
      </c>
      <c r="E70" s="53" t="s">
        <v>430</v>
      </c>
      <c r="F70" s="53">
        <v>3259434</v>
      </c>
      <c r="G70" t="s">
        <v>251</v>
      </c>
      <c r="H70" t="s">
        <v>259</v>
      </c>
      <c r="I70" s="53" t="s">
        <v>431</v>
      </c>
      <c r="J70" t="s">
        <v>355</v>
      </c>
      <c r="K70" s="53" t="s">
        <v>431</v>
      </c>
      <c r="L70" t="s">
        <v>282</v>
      </c>
      <c r="M70" s="53" t="s">
        <v>431</v>
      </c>
      <c r="N70" t="s">
        <v>642</v>
      </c>
      <c r="O70" s="53" t="s">
        <v>431</v>
      </c>
      <c r="P70" t="s">
        <v>444</v>
      </c>
      <c r="Q70" s="53" t="s">
        <v>431</v>
      </c>
      <c r="R70" t="s">
        <v>429</v>
      </c>
      <c r="S70" t="s">
        <v>390</v>
      </c>
      <c r="T70" s="53" t="s">
        <v>430</v>
      </c>
      <c r="U70">
        <v>181</v>
      </c>
      <c r="V70" s="55" t="s">
        <v>251</v>
      </c>
      <c r="W70" s="57">
        <v>30285</v>
      </c>
      <c r="X70" s="53" t="s">
        <v>431</v>
      </c>
      <c r="Y70" s="54">
        <v>2150068134878610</v>
      </c>
      <c r="Z70" s="53" t="s">
        <v>430</v>
      </c>
      <c r="AA70">
        <v>31</v>
      </c>
      <c r="AB70" t="s">
        <v>249</v>
      </c>
      <c r="AC70" t="s">
        <v>436</v>
      </c>
      <c r="AD70" t="s">
        <v>437</v>
      </c>
      <c r="AE70" s="53" t="s">
        <v>253</v>
      </c>
      <c r="AI70" s="59" t="s">
        <v>539</v>
      </c>
    </row>
    <row r="71" spans="1:35" x14ac:dyDescent="0.25">
      <c r="A71" t="s">
        <v>245</v>
      </c>
      <c r="B71" t="s">
        <v>434</v>
      </c>
      <c r="C71" t="s">
        <v>247</v>
      </c>
      <c r="D71" s="56">
        <v>2324129468011730</v>
      </c>
      <c r="E71" s="53" t="s">
        <v>430</v>
      </c>
      <c r="F71" s="53">
        <v>3259464</v>
      </c>
      <c r="G71" t="s">
        <v>251</v>
      </c>
      <c r="H71" t="s">
        <v>252</v>
      </c>
      <c r="I71" s="53" t="s">
        <v>431</v>
      </c>
      <c r="J71" t="s">
        <v>356</v>
      </c>
      <c r="K71" s="53" t="s">
        <v>431</v>
      </c>
      <c r="L71" t="s">
        <v>283</v>
      </c>
      <c r="M71" s="53" t="s">
        <v>431</v>
      </c>
      <c r="N71" t="s">
        <v>643</v>
      </c>
      <c r="O71" s="53" t="s">
        <v>431</v>
      </c>
      <c r="P71" t="s">
        <v>473</v>
      </c>
      <c r="Q71" s="53" t="s">
        <v>431</v>
      </c>
      <c r="R71" t="s">
        <v>388</v>
      </c>
      <c r="S71" t="s">
        <v>391</v>
      </c>
      <c r="T71" s="53" t="s">
        <v>430</v>
      </c>
      <c r="U71">
        <v>182</v>
      </c>
      <c r="V71" s="55" t="s">
        <v>251</v>
      </c>
      <c r="W71" s="57">
        <v>30131</v>
      </c>
      <c r="X71" s="53" t="s">
        <v>431</v>
      </c>
      <c r="Y71" s="54">
        <v>2105047764021680</v>
      </c>
      <c r="Z71" s="53" t="s">
        <v>430</v>
      </c>
      <c r="AA71">
        <v>30</v>
      </c>
      <c r="AB71" t="s">
        <v>249</v>
      </c>
      <c r="AC71" t="s">
        <v>436</v>
      </c>
      <c r="AD71" t="s">
        <v>437</v>
      </c>
      <c r="AE71" s="53" t="s">
        <v>253</v>
      </c>
      <c r="AI71" s="59" t="s">
        <v>540</v>
      </c>
    </row>
    <row r="72" spans="1:35" x14ac:dyDescent="0.25">
      <c r="A72" t="s">
        <v>245</v>
      </c>
      <c r="B72" t="s">
        <v>434</v>
      </c>
      <c r="C72" t="s">
        <v>247</v>
      </c>
      <c r="D72" s="56">
        <v>2324129460620950</v>
      </c>
      <c r="E72" s="53" t="s">
        <v>430</v>
      </c>
      <c r="F72" s="53">
        <v>3259494</v>
      </c>
      <c r="G72" t="s">
        <v>251</v>
      </c>
      <c r="H72" t="s">
        <v>252</v>
      </c>
      <c r="I72" s="53" t="s">
        <v>431</v>
      </c>
      <c r="J72" t="s">
        <v>357</v>
      </c>
      <c r="K72" s="53" t="s">
        <v>431</v>
      </c>
      <c r="L72" t="s">
        <v>284</v>
      </c>
      <c r="M72" s="53" t="s">
        <v>431</v>
      </c>
      <c r="N72" t="s">
        <v>644</v>
      </c>
      <c r="O72" s="53" t="s">
        <v>431</v>
      </c>
      <c r="P72" t="s">
        <v>446</v>
      </c>
      <c r="Q72" s="53" t="s">
        <v>431</v>
      </c>
      <c r="R72" t="s">
        <v>396</v>
      </c>
      <c r="S72" t="s">
        <v>392</v>
      </c>
      <c r="T72" s="53" t="s">
        <v>430</v>
      </c>
      <c r="U72">
        <v>183</v>
      </c>
      <c r="V72" s="55" t="s">
        <v>251</v>
      </c>
      <c r="W72" s="57">
        <v>29977</v>
      </c>
      <c r="X72" s="53" t="s">
        <v>431</v>
      </c>
      <c r="Y72" s="54">
        <v>2060027393164740</v>
      </c>
      <c r="Z72" s="53" t="s">
        <v>430</v>
      </c>
      <c r="AA72">
        <v>29</v>
      </c>
      <c r="AB72" t="s">
        <v>249</v>
      </c>
      <c r="AC72" t="s">
        <v>436</v>
      </c>
      <c r="AD72" t="s">
        <v>437</v>
      </c>
      <c r="AE72" s="53" t="s">
        <v>253</v>
      </c>
      <c r="AI72" s="59" t="s">
        <v>541</v>
      </c>
    </row>
    <row r="73" spans="1:35" x14ac:dyDescent="0.25">
      <c r="A73" t="s">
        <v>245</v>
      </c>
      <c r="B73" t="s">
        <v>434</v>
      </c>
      <c r="C73" t="s">
        <v>247</v>
      </c>
      <c r="D73" s="56">
        <v>2324129453230170</v>
      </c>
      <c r="E73" s="53" t="s">
        <v>430</v>
      </c>
      <c r="F73" s="53">
        <v>3259524</v>
      </c>
      <c r="G73" t="s">
        <v>251</v>
      </c>
      <c r="H73" t="s">
        <v>259</v>
      </c>
      <c r="I73" s="53" t="s">
        <v>431</v>
      </c>
      <c r="J73" t="s">
        <v>358</v>
      </c>
      <c r="K73" s="53" t="s">
        <v>431</v>
      </c>
      <c r="L73" t="s">
        <v>285</v>
      </c>
      <c r="M73" s="53" t="s">
        <v>431</v>
      </c>
      <c r="N73" t="s">
        <v>645</v>
      </c>
      <c r="O73" s="53" t="s">
        <v>431</v>
      </c>
      <c r="P73" t="s">
        <v>447</v>
      </c>
      <c r="Q73" s="53" t="s">
        <v>431</v>
      </c>
      <c r="R73" t="s">
        <v>397</v>
      </c>
      <c r="S73" t="s">
        <v>393</v>
      </c>
      <c r="T73" s="53" t="s">
        <v>430</v>
      </c>
      <c r="U73">
        <v>184</v>
      </c>
      <c r="V73" s="55" t="s">
        <v>251</v>
      </c>
      <c r="W73" s="57">
        <v>29823</v>
      </c>
      <c r="X73" s="53" t="s">
        <v>431</v>
      </c>
      <c r="Y73" s="54">
        <v>3095495922874270</v>
      </c>
      <c r="Z73" s="53" t="s">
        <v>430</v>
      </c>
      <c r="AA73">
        <v>28</v>
      </c>
      <c r="AB73" t="s">
        <v>249</v>
      </c>
      <c r="AC73" t="s">
        <v>436</v>
      </c>
      <c r="AD73" t="s">
        <v>437</v>
      </c>
      <c r="AE73" s="53" t="s">
        <v>253</v>
      </c>
      <c r="AI73" s="59" t="s">
        <v>542</v>
      </c>
    </row>
    <row r="74" spans="1:35" x14ac:dyDescent="0.25">
      <c r="A74" t="s">
        <v>245</v>
      </c>
      <c r="B74" t="s">
        <v>434</v>
      </c>
      <c r="C74" t="s">
        <v>247</v>
      </c>
      <c r="D74" s="56">
        <v>2324129445839390</v>
      </c>
      <c r="E74" s="53" t="s">
        <v>430</v>
      </c>
      <c r="F74" s="53">
        <v>3259554</v>
      </c>
      <c r="G74" t="s">
        <v>251</v>
      </c>
      <c r="H74" t="s">
        <v>259</v>
      </c>
      <c r="I74" s="53" t="s">
        <v>431</v>
      </c>
      <c r="J74" t="s">
        <v>359</v>
      </c>
      <c r="K74" s="53" t="s">
        <v>431</v>
      </c>
      <c r="L74" t="s">
        <v>286</v>
      </c>
      <c r="M74" s="53" t="s">
        <v>431</v>
      </c>
      <c r="N74" t="s">
        <v>646</v>
      </c>
      <c r="O74" s="53" t="s">
        <v>431</v>
      </c>
      <c r="P74" t="s">
        <v>449</v>
      </c>
      <c r="Q74" s="53" t="s">
        <v>431</v>
      </c>
      <c r="R74" t="s">
        <v>398</v>
      </c>
      <c r="S74" t="s">
        <v>394</v>
      </c>
      <c r="T74" s="53" t="s">
        <v>430</v>
      </c>
      <c r="U74">
        <v>185</v>
      </c>
      <c r="V74" s="55" t="s">
        <v>251</v>
      </c>
      <c r="W74" s="57">
        <v>29669</v>
      </c>
      <c r="X74" s="53" t="s">
        <v>431</v>
      </c>
      <c r="Y74" s="54">
        <v>3050475552017330</v>
      </c>
      <c r="Z74" s="53" t="s">
        <v>430</v>
      </c>
      <c r="AA74">
        <v>27</v>
      </c>
      <c r="AB74" t="s">
        <v>249</v>
      </c>
      <c r="AC74" s="53" t="s">
        <v>488</v>
      </c>
      <c r="AD74" t="s">
        <v>486</v>
      </c>
      <c r="AE74" s="53" t="s">
        <v>253</v>
      </c>
      <c r="AI74" s="59" t="s">
        <v>543</v>
      </c>
    </row>
    <row r="75" spans="1:35" x14ac:dyDescent="0.25">
      <c r="A75" t="s">
        <v>245</v>
      </c>
      <c r="B75" t="s">
        <v>434</v>
      </c>
      <c r="C75" t="s">
        <v>247</v>
      </c>
      <c r="D75" s="56">
        <v>2324129438448610</v>
      </c>
      <c r="E75" s="53" t="s">
        <v>430</v>
      </c>
      <c r="F75" s="53">
        <v>3259584</v>
      </c>
      <c r="G75" t="s">
        <v>251</v>
      </c>
      <c r="H75" t="s">
        <v>252</v>
      </c>
      <c r="I75" s="53" t="s">
        <v>431</v>
      </c>
      <c r="J75" t="s">
        <v>360</v>
      </c>
      <c r="K75" s="53" t="s">
        <v>431</v>
      </c>
      <c r="L75" t="s">
        <v>287</v>
      </c>
      <c r="M75" s="53" t="s">
        <v>431</v>
      </c>
      <c r="N75" t="s">
        <v>647</v>
      </c>
      <c r="O75" s="53" t="s">
        <v>431</v>
      </c>
      <c r="P75" t="s">
        <v>474</v>
      </c>
      <c r="Q75" s="53" t="s">
        <v>431</v>
      </c>
      <c r="R75" t="s">
        <v>399</v>
      </c>
      <c r="S75" t="s">
        <v>389</v>
      </c>
      <c r="T75" s="53" t="s">
        <v>430</v>
      </c>
      <c r="U75">
        <v>186</v>
      </c>
      <c r="V75" s="55" t="s">
        <v>251</v>
      </c>
      <c r="W75" s="57">
        <v>29515</v>
      </c>
      <c r="X75" s="53" t="s">
        <v>431</v>
      </c>
      <c r="Y75" s="54">
        <v>3005455181160400</v>
      </c>
      <c r="Z75" s="53" t="s">
        <v>430</v>
      </c>
      <c r="AA75">
        <v>26</v>
      </c>
      <c r="AB75" t="s">
        <v>249</v>
      </c>
      <c r="AC75" s="53" t="s">
        <v>487</v>
      </c>
      <c r="AD75" s="53" t="s">
        <v>486</v>
      </c>
      <c r="AE75" s="53" t="s">
        <v>253</v>
      </c>
      <c r="AI75" s="59" t="s">
        <v>544</v>
      </c>
    </row>
    <row r="76" spans="1:35" x14ac:dyDescent="0.25">
      <c r="A76" t="s">
        <v>245</v>
      </c>
      <c r="B76" t="s">
        <v>434</v>
      </c>
      <c r="C76" t="s">
        <v>247</v>
      </c>
      <c r="D76" s="56">
        <v>2324129431057830</v>
      </c>
      <c r="E76" s="53" t="s">
        <v>430</v>
      </c>
      <c r="F76" s="53">
        <v>3259614</v>
      </c>
      <c r="G76" t="s">
        <v>251</v>
      </c>
      <c r="H76" t="s">
        <v>252</v>
      </c>
      <c r="I76" s="53" t="s">
        <v>431</v>
      </c>
      <c r="J76" t="s">
        <v>361</v>
      </c>
      <c r="K76" s="53" t="s">
        <v>431</v>
      </c>
      <c r="L76" t="s">
        <v>288</v>
      </c>
      <c r="M76" s="53" t="s">
        <v>431</v>
      </c>
      <c r="N76" t="s">
        <v>648</v>
      </c>
      <c r="O76" s="53" t="s">
        <v>431</v>
      </c>
      <c r="P76" t="s">
        <v>450</v>
      </c>
      <c r="Q76" s="53" t="s">
        <v>431</v>
      </c>
      <c r="R76" t="s">
        <v>400</v>
      </c>
      <c r="S76" t="s">
        <v>395</v>
      </c>
      <c r="T76" s="53" t="s">
        <v>430</v>
      </c>
      <c r="U76">
        <v>184</v>
      </c>
      <c r="V76" s="55" t="s">
        <v>251</v>
      </c>
      <c r="W76" s="57">
        <v>29361</v>
      </c>
      <c r="X76" s="53" t="s">
        <v>431</v>
      </c>
      <c r="Y76" s="54">
        <v>2960434810303460</v>
      </c>
      <c r="Z76" s="53" t="s">
        <v>430</v>
      </c>
      <c r="AA76">
        <v>25</v>
      </c>
      <c r="AB76" t="s">
        <v>249</v>
      </c>
      <c r="AC76" s="53" t="s">
        <v>489</v>
      </c>
      <c r="AD76" s="53" t="s">
        <v>485</v>
      </c>
      <c r="AE76" s="53" t="s">
        <v>253</v>
      </c>
      <c r="AI76" s="59" t="s">
        <v>545</v>
      </c>
    </row>
    <row r="77" spans="1:35" x14ac:dyDescent="0.25">
      <c r="A77" t="s">
        <v>245</v>
      </c>
      <c r="B77" t="s">
        <v>434</v>
      </c>
      <c r="C77" t="s">
        <v>247</v>
      </c>
      <c r="D77" s="56">
        <v>2324129423667050</v>
      </c>
      <c r="E77" s="53" t="s">
        <v>430</v>
      </c>
      <c r="F77" s="53">
        <v>3259644</v>
      </c>
      <c r="G77" t="s">
        <v>251</v>
      </c>
      <c r="H77" t="s">
        <v>259</v>
      </c>
      <c r="I77" s="53" t="s">
        <v>431</v>
      </c>
      <c r="J77" t="s">
        <v>362</v>
      </c>
      <c r="K77" s="53" t="s">
        <v>431</v>
      </c>
      <c r="L77" t="s">
        <v>265</v>
      </c>
      <c r="M77" s="53" t="s">
        <v>431</v>
      </c>
      <c r="N77" t="s">
        <v>649</v>
      </c>
      <c r="O77" s="53" t="s">
        <v>431</v>
      </c>
      <c r="P77" t="s">
        <v>451</v>
      </c>
      <c r="Q77" s="53" t="s">
        <v>431</v>
      </c>
      <c r="R77" t="s">
        <v>401</v>
      </c>
      <c r="S77" t="s">
        <v>390</v>
      </c>
      <c r="T77" s="53" t="s">
        <v>430</v>
      </c>
      <c r="U77">
        <v>182</v>
      </c>
      <c r="V77" s="55" t="s">
        <v>251</v>
      </c>
      <c r="W77" s="57">
        <v>29207</v>
      </c>
      <c r="X77" s="53" t="s">
        <v>431</v>
      </c>
      <c r="Y77" s="54">
        <v>2915414439446530</v>
      </c>
      <c r="Z77" s="53" t="s">
        <v>430</v>
      </c>
      <c r="AA77">
        <v>24</v>
      </c>
      <c r="AB77" t="s">
        <v>249</v>
      </c>
      <c r="AC77" t="s">
        <v>436</v>
      </c>
      <c r="AD77" t="s">
        <v>437</v>
      </c>
      <c r="AE77" s="53" t="s">
        <v>253</v>
      </c>
      <c r="AI77" s="59" t="s">
        <v>546</v>
      </c>
    </row>
    <row r="78" spans="1:35" x14ac:dyDescent="0.25">
      <c r="A78" t="s">
        <v>245</v>
      </c>
      <c r="B78" t="s">
        <v>434</v>
      </c>
      <c r="C78" t="s">
        <v>247</v>
      </c>
      <c r="D78" s="56">
        <v>4424153516276270</v>
      </c>
      <c r="E78" s="53" t="s">
        <v>430</v>
      </c>
      <c r="F78" s="53">
        <v>3259674</v>
      </c>
      <c r="G78" t="s">
        <v>251</v>
      </c>
      <c r="H78" t="s">
        <v>259</v>
      </c>
      <c r="I78" s="53" t="s">
        <v>431</v>
      </c>
      <c r="J78" t="s">
        <v>363</v>
      </c>
      <c r="K78" s="53" t="s">
        <v>431</v>
      </c>
      <c r="L78" t="s">
        <v>266</v>
      </c>
      <c r="M78" s="53" t="s">
        <v>431</v>
      </c>
      <c r="N78" t="s">
        <v>650</v>
      </c>
      <c r="O78" s="53" t="s">
        <v>431</v>
      </c>
      <c r="P78" t="s">
        <v>452</v>
      </c>
      <c r="Q78" s="53" t="s">
        <v>431</v>
      </c>
      <c r="R78" t="s">
        <v>402</v>
      </c>
      <c r="S78" t="s">
        <v>389</v>
      </c>
      <c r="T78" s="53" t="s">
        <v>430</v>
      </c>
      <c r="U78">
        <v>180</v>
      </c>
      <c r="V78" s="55" t="s">
        <v>251</v>
      </c>
      <c r="W78" s="57">
        <v>29053</v>
      </c>
      <c r="X78" s="53" t="s">
        <v>431</v>
      </c>
      <c r="Y78" s="54">
        <v>2870394068589590</v>
      </c>
      <c r="Z78" s="53" t="s">
        <v>430</v>
      </c>
      <c r="AA78">
        <v>23</v>
      </c>
      <c r="AB78" t="s">
        <v>249</v>
      </c>
      <c r="AC78" t="s">
        <v>436</v>
      </c>
      <c r="AD78" t="s">
        <v>437</v>
      </c>
      <c r="AE78" s="53" t="s">
        <v>253</v>
      </c>
      <c r="AI78" s="59" t="s">
        <v>547</v>
      </c>
    </row>
    <row r="79" spans="1:35" x14ac:dyDescent="0.25">
      <c r="A79" t="s">
        <v>245</v>
      </c>
      <c r="B79" t="s">
        <v>434</v>
      </c>
      <c r="C79" t="s">
        <v>247</v>
      </c>
      <c r="D79" s="56">
        <v>4424154338885490</v>
      </c>
      <c r="E79" s="53" t="s">
        <v>430</v>
      </c>
      <c r="F79" s="53">
        <v>3259704</v>
      </c>
      <c r="G79" t="s">
        <v>251</v>
      </c>
      <c r="H79" t="s">
        <v>260</v>
      </c>
      <c r="I79" s="53" t="s">
        <v>431</v>
      </c>
      <c r="J79" t="s">
        <v>364</v>
      </c>
      <c r="K79" s="53" t="s">
        <v>431</v>
      </c>
      <c r="L79" t="s">
        <v>267</v>
      </c>
      <c r="M79" s="53" t="s">
        <v>431</v>
      </c>
      <c r="N79" t="s">
        <v>651</v>
      </c>
      <c r="O79" s="53" t="s">
        <v>431</v>
      </c>
      <c r="P79" t="s">
        <v>454</v>
      </c>
      <c r="Q79" s="53" t="s">
        <v>431</v>
      </c>
      <c r="R79" t="s">
        <v>403</v>
      </c>
      <c r="S79" t="s">
        <v>389</v>
      </c>
      <c r="T79" s="53" t="s">
        <v>430</v>
      </c>
      <c r="U79">
        <v>178</v>
      </c>
      <c r="V79" s="55" t="s">
        <v>251</v>
      </c>
      <c r="W79" s="57">
        <v>28899</v>
      </c>
      <c r="X79" s="53" t="s">
        <v>431</v>
      </c>
      <c r="Y79" s="54">
        <v>2825373697732660</v>
      </c>
      <c r="Z79" s="53" t="s">
        <v>430</v>
      </c>
      <c r="AA79">
        <v>22</v>
      </c>
      <c r="AB79" t="s">
        <v>249</v>
      </c>
      <c r="AC79" t="s">
        <v>436</v>
      </c>
      <c r="AD79" t="s">
        <v>437</v>
      </c>
      <c r="AE79" s="53" t="s">
        <v>253</v>
      </c>
      <c r="AI79" s="59" t="s">
        <v>548</v>
      </c>
    </row>
    <row r="80" spans="1:35" x14ac:dyDescent="0.25">
      <c r="A80" t="s">
        <v>245</v>
      </c>
      <c r="B80" t="s">
        <v>434</v>
      </c>
      <c r="C80" t="s">
        <v>247</v>
      </c>
      <c r="D80" s="56">
        <v>4424155161494710</v>
      </c>
      <c r="E80" s="53" t="s">
        <v>430</v>
      </c>
      <c r="F80" s="53">
        <v>3259734</v>
      </c>
      <c r="G80" t="s">
        <v>251</v>
      </c>
      <c r="H80" t="s">
        <v>261</v>
      </c>
      <c r="I80" s="53" t="s">
        <v>431</v>
      </c>
      <c r="J80" t="s">
        <v>365</v>
      </c>
      <c r="K80" s="53" t="s">
        <v>431</v>
      </c>
      <c r="L80" t="s">
        <v>268</v>
      </c>
      <c r="M80" s="53" t="s">
        <v>431</v>
      </c>
      <c r="N80" t="s">
        <v>652</v>
      </c>
      <c r="O80" s="53" t="s">
        <v>431</v>
      </c>
      <c r="P80" t="s">
        <v>453</v>
      </c>
      <c r="Q80" s="53" t="s">
        <v>431</v>
      </c>
      <c r="R80" t="s">
        <v>404</v>
      </c>
      <c r="S80" t="s">
        <v>390</v>
      </c>
      <c r="T80" s="53" t="s">
        <v>430</v>
      </c>
      <c r="U80">
        <v>176</v>
      </c>
      <c r="V80" s="55" t="s">
        <v>251</v>
      </c>
      <c r="W80" s="57">
        <v>28745</v>
      </c>
      <c r="X80" s="53" t="s">
        <v>431</v>
      </c>
      <c r="Y80" s="54">
        <v>2780353326875720</v>
      </c>
      <c r="Z80" s="53" t="s">
        <v>430</v>
      </c>
      <c r="AA80">
        <v>21</v>
      </c>
      <c r="AB80" t="s">
        <v>249</v>
      </c>
      <c r="AC80" t="s">
        <v>436</v>
      </c>
      <c r="AD80" t="s">
        <v>437</v>
      </c>
      <c r="AE80" s="53" t="s">
        <v>253</v>
      </c>
      <c r="AI80" s="59" t="s">
        <v>549</v>
      </c>
    </row>
    <row r="81" spans="1:35" x14ac:dyDescent="0.25">
      <c r="A81" t="s">
        <v>245</v>
      </c>
      <c r="B81" t="s">
        <v>434</v>
      </c>
      <c r="C81" t="s">
        <v>247</v>
      </c>
      <c r="D81" s="56">
        <v>4424155984103930</v>
      </c>
      <c r="E81" s="53" t="s">
        <v>430</v>
      </c>
      <c r="F81" s="53">
        <v>3259764</v>
      </c>
      <c r="G81" t="s">
        <v>251</v>
      </c>
      <c r="H81" t="s">
        <v>262</v>
      </c>
      <c r="I81" s="53" t="s">
        <v>431</v>
      </c>
      <c r="J81" t="s">
        <v>366</v>
      </c>
      <c r="K81" s="53" t="s">
        <v>431</v>
      </c>
      <c r="L81" t="s">
        <v>269</v>
      </c>
      <c r="M81" s="53" t="s">
        <v>431</v>
      </c>
      <c r="N81" t="s">
        <v>653</v>
      </c>
      <c r="O81" s="53" t="s">
        <v>431</v>
      </c>
      <c r="P81" t="s">
        <v>455</v>
      </c>
      <c r="Q81" s="53" t="s">
        <v>431</v>
      </c>
      <c r="R81" t="s">
        <v>405</v>
      </c>
      <c r="S81" t="s">
        <v>390</v>
      </c>
      <c r="T81" s="53" t="s">
        <v>430</v>
      </c>
      <c r="U81">
        <v>174</v>
      </c>
      <c r="V81" s="55" t="s">
        <v>251</v>
      </c>
      <c r="W81" s="57">
        <v>28591</v>
      </c>
      <c r="X81" s="53" t="s">
        <v>431</v>
      </c>
      <c r="Y81" s="54">
        <v>2735332956018780</v>
      </c>
      <c r="Z81" s="53" t="s">
        <v>430</v>
      </c>
      <c r="AA81">
        <v>20</v>
      </c>
      <c r="AB81" t="s">
        <v>249</v>
      </c>
      <c r="AC81" t="s">
        <v>436</v>
      </c>
      <c r="AD81" t="s">
        <v>437</v>
      </c>
      <c r="AE81" s="53" t="s">
        <v>253</v>
      </c>
      <c r="AI81" s="59" t="s">
        <v>550</v>
      </c>
    </row>
    <row r="82" spans="1:35" x14ac:dyDescent="0.25">
      <c r="A82" t="s">
        <v>245</v>
      </c>
      <c r="B82" t="s">
        <v>434</v>
      </c>
      <c r="C82" t="s">
        <v>247</v>
      </c>
      <c r="D82" s="56">
        <v>4424156806713150</v>
      </c>
      <c r="E82" s="53" t="s">
        <v>430</v>
      </c>
      <c r="F82" s="53">
        <v>3259794</v>
      </c>
      <c r="G82" t="s">
        <v>251</v>
      </c>
      <c r="H82" t="s">
        <v>263</v>
      </c>
      <c r="I82" s="53" t="s">
        <v>431</v>
      </c>
      <c r="J82" t="s">
        <v>367</v>
      </c>
      <c r="K82" s="53" t="s">
        <v>431</v>
      </c>
      <c r="L82" t="s">
        <v>270</v>
      </c>
      <c r="M82" s="53" t="s">
        <v>431</v>
      </c>
      <c r="N82" t="s">
        <v>654</v>
      </c>
      <c r="O82" s="53" t="s">
        <v>431</v>
      </c>
      <c r="P82" t="s">
        <v>456</v>
      </c>
      <c r="Q82" s="53" t="s">
        <v>431</v>
      </c>
      <c r="R82" t="s">
        <v>406</v>
      </c>
      <c r="S82" t="s">
        <v>391</v>
      </c>
      <c r="T82" s="53" t="s">
        <v>430</v>
      </c>
      <c r="U82">
        <v>172</v>
      </c>
      <c r="V82" s="55" t="s">
        <v>251</v>
      </c>
      <c r="W82" s="57">
        <v>28437</v>
      </c>
      <c r="X82" s="53" t="s">
        <v>431</v>
      </c>
      <c r="Y82" s="54">
        <v>2690312585161850</v>
      </c>
      <c r="Z82" s="53" t="s">
        <v>430</v>
      </c>
      <c r="AA82">
        <v>19</v>
      </c>
      <c r="AB82" t="s">
        <v>249</v>
      </c>
      <c r="AC82" s="53" t="s">
        <v>488</v>
      </c>
      <c r="AD82" t="s">
        <v>486</v>
      </c>
      <c r="AE82" s="53" t="s">
        <v>253</v>
      </c>
      <c r="AI82" s="59" t="s">
        <v>551</v>
      </c>
    </row>
    <row r="83" spans="1:35" x14ac:dyDescent="0.25">
      <c r="A83" t="s">
        <v>245</v>
      </c>
      <c r="B83" t="s">
        <v>434</v>
      </c>
      <c r="C83" t="s">
        <v>247</v>
      </c>
      <c r="D83" s="56">
        <v>4424157629322370</v>
      </c>
      <c r="E83" s="53" t="s">
        <v>430</v>
      </c>
      <c r="F83" s="53">
        <v>3259824</v>
      </c>
      <c r="G83" t="s">
        <v>251</v>
      </c>
      <c r="H83" t="s">
        <v>252</v>
      </c>
      <c r="I83" s="53" t="s">
        <v>431</v>
      </c>
      <c r="J83" t="s">
        <v>368</v>
      </c>
      <c r="K83" s="53" t="s">
        <v>431</v>
      </c>
      <c r="L83" t="s">
        <v>271</v>
      </c>
      <c r="M83" s="53" t="s">
        <v>431</v>
      </c>
      <c r="N83" t="s">
        <v>655</v>
      </c>
      <c r="O83" s="53" t="s">
        <v>431</v>
      </c>
      <c r="P83" t="s">
        <v>457</v>
      </c>
      <c r="Q83" s="53" t="s">
        <v>431</v>
      </c>
      <c r="R83" t="s">
        <v>407</v>
      </c>
      <c r="S83" t="s">
        <v>392</v>
      </c>
      <c r="T83" s="53" t="s">
        <v>430</v>
      </c>
      <c r="U83">
        <v>170</v>
      </c>
      <c r="V83" s="55" t="s">
        <v>251</v>
      </c>
      <c r="W83" s="57">
        <v>28283</v>
      </c>
      <c r="X83" s="53" t="s">
        <v>431</v>
      </c>
      <c r="Y83" s="54">
        <v>2645292214304910</v>
      </c>
      <c r="Z83" s="53" t="s">
        <v>430</v>
      </c>
      <c r="AA83">
        <v>18</v>
      </c>
      <c r="AB83" t="s">
        <v>249</v>
      </c>
      <c r="AC83" s="53" t="s">
        <v>487</v>
      </c>
      <c r="AD83" s="53" t="s">
        <v>485</v>
      </c>
      <c r="AE83" s="53" t="s">
        <v>253</v>
      </c>
      <c r="AI83" s="59" t="s">
        <v>552</v>
      </c>
    </row>
    <row r="84" spans="1:35" x14ac:dyDescent="0.25">
      <c r="A84" t="s">
        <v>245</v>
      </c>
      <c r="B84" t="s">
        <v>434</v>
      </c>
      <c r="C84" t="s">
        <v>247</v>
      </c>
      <c r="D84" s="56">
        <v>4424158451931590</v>
      </c>
      <c r="E84" s="53" t="s">
        <v>430</v>
      </c>
      <c r="F84" s="53">
        <v>3259854</v>
      </c>
      <c r="G84" t="s">
        <v>251</v>
      </c>
      <c r="H84" t="s">
        <v>264</v>
      </c>
      <c r="I84" s="53" t="s">
        <v>431</v>
      </c>
      <c r="J84" t="s">
        <v>369</v>
      </c>
      <c r="K84" s="53" t="s">
        <v>431</v>
      </c>
      <c r="L84" t="s">
        <v>272</v>
      </c>
      <c r="M84" s="53" t="s">
        <v>431</v>
      </c>
      <c r="N84" t="s">
        <v>656</v>
      </c>
      <c r="O84" s="53" t="s">
        <v>431</v>
      </c>
      <c r="P84" t="s">
        <v>458</v>
      </c>
      <c r="Q84" s="53" t="s">
        <v>431</v>
      </c>
      <c r="R84" t="s">
        <v>408</v>
      </c>
      <c r="S84" t="s">
        <v>393</v>
      </c>
      <c r="T84" s="53" t="s">
        <v>430</v>
      </c>
      <c r="U84">
        <v>168</v>
      </c>
      <c r="V84" s="55" t="s">
        <v>251</v>
      </c>
      <c r="W84" s="57">
        <v>28129</v>
      </c>
      <c r="X84" s="53" t="s">
        <v>431</v>
      </c>
      <c r="Y84" s="54">
        <v>2600271843447980</v>
      </c>
      <c r="Z84" s="53" t="s">
        <v>430</v>
      </c>
      <c r="AA84">
        <v>17</v>
      </c>
      <c r="AB84" t="s">
        <v>249</v>
      </c>
      <c r="AC84" s="53" t="s">
        <v>489</v>
      </c>
      <c r="AD84" s="53" t="s">
        <v>486</v>
      </c>
      <c r="AE84" s="53" t="s">
        <v>253</v>
      </c>
      <c r="AI84" s="59" t="s">
        <v>553</v>
      </c>
    </row>
    <row r="85" spans="1:35" x14ac:dyDescent="0.25">
      <c r="A85" t="s">
        <v>245</v>
      </c>
      <c r="B85" t="s">
        <v>434</v>
      </c>
      <c r="C85" t="s">
        <v>247</v>
      </c>
      <c r="D85" s="56">
        <v>4424159274540810</v>
      </c>
      <c r="E85" s="53" t="s">
        <v>430</v>
      </c>
      <c r="F85" s="53">
        <v>3259884</v>
      </c>
      <c r="G85" t="s">
        <v>251</v>
      </c>
      <c r="H85" t="s">
        <v>259</v>
      </c>
      <c r="I85" s="53" t="s">
        <v>431</v>
      </c>
      <c r="J85" t="s">
        <v>370</v>
      </c>
      <c r="K85" s="53" t="s">
        <v>431</v>
      </c>
      <c r="L85" t="s">
        <v>273</v>
      </c>
      <c r="M85" s="53" t="s">
        <v>431</v>
      </c>
      <c r="N85" t="s">
        <v>657</v>
      </c>
      <c r="O85" s="53" t="s">
        <v>431</v>
      </c>
      <c r="P85" t="s">
        <v>459</v>
      </c>
      <c r="Q85" s="53" t="s">
        <v>431</v>
      </c>
      <c r="R85" t="s">
        <v>409</v>
      </c>
      <c r="S85" t="s">
        <v>394</v>
      </c>
      <c r="T85" s="53" t="s">
        <v>430</v>
      </c>
      <c r="U85">
        <v>169</v>
      </c>
      <c r="V85" s="55" t="s">
        <v>251</v>
      </c>
      <c r="W85" s="57">
        <v>27975</v>
      </c>
      <c r="X85" s="53" t="s">
        <v>431</v>
      </c>
      <c r="Y85" s="54">
        <v>2555251472591040</v>
      </c>
      <c r="Z85" s="53" t="s">
        <v>430</v>
      </c>
      <c r="AA85">
        <v>16</v>
      </c>
      <c r="AB85" t="s">
        <v>249</v>
      </c>
      <c r="AC85" t="s">
        <v>436</v>
      </c>
      <c r="AD85" t="s">
        <v>437</v>
      </c>
      <c r="AE85" s="53" t="s">
        <v>253</v>
      </c>
      <c r="AI85" s="59" t="s">
        <v>554</v>
      </c>
    </row>
    <row r="86" spans="1:35" x14ac:dyDescent="0.25">
      <c r="A86" t="s">
        <v>245</v>
      </c>
      <c r="B86" t="s">
        <v>434</v>
      </c>
      <c r="C86" t="s">
        <v>247</v>
      </c>
      <c r="D86" s="56">
        <v>4424160097150030</v>
      </c>
      <c r="E86" s="53" t="s">
        <v>430</v>
      </c>
      <c r="F86" s="53">
        <v>3259914</v>
      </c>
      <c r="G86" t="s">
        <v>251</v>
      </c>
      <c r="H86" t="s">
        <v>252</v>
      </c>
      <c r="I86" s="53" t="s">
        <v>431</v>
      </c>
      <c r="J86" t="s">
        <v>371</v>
      </c>
      <c r="K86" s="53" t="s">
        <v>431</v>
      </c>
      <c r="L86" t="s">
        <v>274</v>
      </c>
      <c r="M86" s="53" t="s">
        <v>431</v>
      </c>
      <c r="N86" t="s">
        <v>658</v>
      </c>
      <c r="O86" s="53" t="s">
        <v>431</v>
      </c>
      <c r="P86" t="s">
        <v>460</v>
      </c>
      <c r="Q86" s="53" t="s">
        <v>431</v>
      </c>
      <c r="R86" t="s">
        <v>410</v>
      </c>
      <c r="S86" t="s">
        <v>389</v>
      </c>
      <c r="T86" s="53" t="s">
        <v>430</v>
      </c>
      <c r="U86">
        <v>170</v>
      </c>
      <c r="V86" s="55" t="s">
        <v>251</v>
      </c>
      <c r="W86" s="57">
        <v>27821</v>
      </c>
      <c r="X86" s="53" t="s">
        <v>431</v>
      </c>
      <c r="Y86" s="54">
        <v>2510231101734100</v>
      </c>
      <c r="Z86" s="53" t="s">
        <v>430</v>
      </c>
      <c r="AA86">
        <v>15</v>
      </c>
      <c r="AB86" t="s">
        <v>249</v>
      </c>
      <c r="AC86" t="s">
        <v>436</v>
      </c>
      <c r="AD86" t="s">
        <v>437</v>
      </c>
      <c r="AE86" s="53" t="s">
        <v>253</v>
      </c>
      <c r="AI86" s="59" t="s">
        <v>555</v>
      </c>
    </row>
    <row r="87" spans="1:35" x14ac:dyDescent="0.25">
      <c r="A87" t="s">
        <v>245</v>
      </c>
      <c r="B87" t="s">
        <v>434</v>
      </c>
      <c r="C87" t="s">
        <v>247</v>
      </c>
      <c r="D87" s="56">
        <v>4424160919759250</v>
      </c>
      <c r="E87" s="53" t="s">
        <v>430</v>
      </c>
      <c r="F87" s="53">
        <v>3259944</v>
      </c>
      <c r="G87" t="s">
        <v>251</v>
      </c>
      <c r="H87" t="s">
        <v>252</v>
      </c>
      <c r="I87" s="53" t="s">
        <v>431</v>
      </c>
      <c r="J87" t="s">
        <v>372</v>
      </c>
      <c r="K87" s="53" t="s">
        <v>431</v>
      </c>
      <c r="L87" t="s">
        <v>275</v>
      </c>
      <c r="M87" s="53" t="s">
        <v>431</v>
      </c>
      <c r="N87" s="53" t="s">
        <v>659</v>
      </c>
      <c r="O87" s="53" t="s">
        <v>431</v>
      </c>
      <c r="P87" t="s">
        <v>461</v>
      </c>
      <c r="Q87" s="53" t="s">
        <v>431</v>
      </c>
      <c r="R87" t="s">
        <v>411</v>
      </c>
      <c r="S87" t="s">
        <v>395</v>
      </c>
      <c r="T87" s="53" t="s">
        <v>430</v>
      </c>
      <c r="U87">
        <v>171</v>
      </c>
      <c r="V87" s="55" t="s">
        <v>251</v>
      </c>
      <c r="W87" s="57">
        <v>27667</v>
      </c>
      <c r="X87" s="53" t="s">
        <v>431</v>
      </c>
      <c r="Y87" s="54">
        <v>2465210730877170</v>
      </c>
      <c r="Z87" s="53" t="s">
        <v>430</v>
      </c>
      <c r="AA87">
        <v>14</v>
      </c>
      <c r="AB87" t="s">
        <v>249</v>
      </c>
      <c r="AC87" t="s">
        <v>436</v>
      </c>
      <c r="AD87" t="s">
        <v>437</v>
      </c>
      <c r="AE87" s="53" t="s">
        <v>253</v>
      </c>
      <c r="AI87" s="59" t="s">
        <v>556</v>
      </c>
    </row>
    <row r="88" spans="1:35" x14ac:dyDescent="0.25">
      <c r="A88" t="s">
        <v>245</v>
      </c>
      <c r="B88" t="s">
        <v>434</v>
      </c>
      <c r="C88" t="s">
        <v>247</v>
      </c>
      <c r="D88" s="56">
        <v>4424161742368470</v>
      </c>
      <c r="E88" s="53" t="s">
        <v>430</v>
      </c>
      <c r="F88" s="53">
        <v>3259974</v>
      </c>
      <c r="G88" t="s">
        <v>251</v>
      </c>
      <c r="H88" t="s">
        <v>259</v>
      </c>
      <c r="I88" s="53" t="s">
        <v>431</v>
      </c>
      <c r="J88" t="s">
        <v>373</v>
      </c>
      <c r="K88" s="53" t="s">
        <v>431</v>
      </c>
      <c r="L88" t="s">
        <v>266</v>
      </c>
      <c r="M88" s="53" t="s">
        <v>431</v>
      </c>
      <c r="N88" s="53" t="s">
        <v>660</v>
      </c>
      <c r="O88" s="53" t="s">
        <v>431</v>
      </c>
      <c r="P88" t="s">
        <v>462</v>
      </c>
      <c r="Q88" s="53" t="s">
        <v>431</v>
      </c>
      <c r="R88" t="s">
        <v>412</v>
      </c>
      <c r="S88" t="s">
        <v>390</v>
      </c>
      <c r="T88" s="53" t="s">
        <v>430</v>
      </c>
      <c r="U88">
        <v>172</v>
      </c>
      <c r="V88" s="55" t="s">
        <v>251</v>
      </c>
      <c r="W88" s="57">
        <v>27513</v>
      </c>
      <c r="X88" s="53" t="s">
        <v>431</v>
      </c>
      <c r="Y88" s="54">
        <v>2420190360020230</v>
      </c>
      <c r="Z88" s="53" t="s">
        <v>430</v>
      </c>
      <c r="AA88">
        <v>13</v>
      </c>
      <c r="AB88" t="s">
        <v>249</v>
      </c>
      <c r="AC88" t="s">
        <v>436</v>
      </c>
      <c r="AD88" t="s">
        <v>437</v>
      </c>
      <c r="AE88" s="53" t="s">
        <v>253</v>
      </c>
      <c r="AI88" s="59" t="s">
        <v>557</v>
      </c>
    </row>
    <row r="89" spans="1:35" x14ac:dyDescent="0.25">
      <c r="A89" t="s">
        <v>245</v>
      </c>
      <c r="B89" t="s">
        <v>434</v>
      </c>
      <c r="C89" t="s">
        <v>247</v>
      </c>
      <c r="D89" s="56">
        <v>4424162564977690</v>
      </c>
      <c r="E89" s="53" t="s">
        <v>430</v>
      </c>
      <c r="F89" s="53">
        <v>3260004</v>
      </c>
      <c r="G89" t="s">
        <v>251</v>
      </c>
      <c r="H89" t="s">
        <v>259</v>
      </c>
      <c r="I89" s="53" t="s">
        <v>431</v>
      </c>
      <c r="J89" t="s">
        <v>374</v>
      </c>
      <c r="K89" s="53" t="s">
        <v>431</v>
      </c>
      <c r="L89" t="s">
        <v>276</v>
      </c>
      <c r="M89" s="53" t="s">
        <v>431</v>
      </c>
      <c r="N89" s="53" t="s">
        <v>661</v>
      </c>
      <c r="O89" s="53" t="s">
        <v>431</v>
      </c>
      <c r="P89" t="s">
        <v>463</v>
      </c>
      <c r="Q89" s="53" t="s">
        <v>431</v>
      </c>
      <c r="R89" t="s">
        <v>413</v>
      </c>
      <c r="S89" t="s">
        <v>389</v>
      </c>
      <c r="T89" s="53" t="s">
        <v>430</v>
      </c>
      <c r="U89">
        <v>173</v>
      </c>
      <c r="V89" s="55" t="s">
        <v>251</v>
      </c>
      <c r="W89" s="57">
        <v>27359</v>
      </c>
      <c r="X89" s="53" t="s">
        <v>431</v>
      </c>
      <c r="Y89" s="54">
        <v>2375169989163290</v>
      </c>
      <c r="Z89" s="53" t="s">
        <v>430</v>
      </c>
      <c r="AA89">
        <v>12</v>
      </c>
      <c r="AB89" t="s">
        <v>249</v>
      </c>
      <c r="AC89" t="s">
        <v>436</v>
      </c>
      <c r="AD89" t="s">
        <v>437</v>
      </c>
      <c r="AE89" s="53" t="s">
        <v>253</v>
      </c>
      <c r="AI89" s="59" t="s">
        <v>558</v>
      </c>
    </row>
    <row r="90" spans="1:35" x14ac:dyDescent="0.25">
      <c r="A90" t="s">
        <v>245</v>
      </c>
      <c r="B90" t="s">
        <v>434</v>
      </c>
      <c r="C90" t="s">
        <v>247</v>
      </c>
      <c r="D90" s="56">
        <v>4424163387586910</v>
      </c>
      <c r="E90" s="53" t="s">
        <v>430</v>
      </c>
      <c r="F90" s="53">
        <v>3260034</v>
      </c>
      <c r="G90" t="s">
        <v>251</v>
      </c>
      <c r="H90" t="s">
        <v>260</v>
      </c>
      <c r="I90" s="53" t="s">
        <v>431</v>
      </c>
      <c r="J90" t="s">
        <v>375</v>
      </c>
      <c r="K90" s="53" t="s">
        <v>431</v>
      </c>
      <c r="L90" t="s">
        <v>277</v>
      </c>
      <c r="M90" s="53" t="s">
        <v>431</v>
      </c>
      <c r="N90" s="53" t="s">
        <v>662</v>
      </c>
      <c r="O90" s="53" t="s">
        <v>431</v>
      </c>
      <c r="P90" t="s">
        <v>464</v>
      </c>
      <c r="Q90" s="53" t="s">
        <v>431</v>
      </c>
      <c r="R90" t="s">
        <v>414</v>
      </c>
      <c r="S90" t="s">
        <v>389</v>
      </c>
      <c r="T90" s="53" t="s">
        <v>430</v>
      </c>
      <c r="U90">
        <v>174</v>
      </c>
      <c r="V90" s="55" t="s">
        <v>251</v>
      </c>
      <c r="W90" s="57">
        <v>27205</v>
      </c>
      <c r="X90" s="53" t="s">
        <v>431</v>
      </c>
      <c r="Y90" s="54">
        <v>2330149618306360</v>
      </c>
      <c r="Z90" s="53" t="s">
        <v>430</v>
      </c>
      <c r="AA90">
        <v>11</v>
      </c>
      <c r="AB90" t="s">
        <v>249</v>
      </c>
      <c r="AC90" s="53" t="s">
        <v>488</v>
      </c>
      <c r="AD90" t="s">
        <v>486</v>
      </c>
      <c r="AE90" s="53" t="s">
        <v>253</v>
      </c>
    </row>
    <row r="91" spans="1:35" x14ac:dyDescent="0.25">
      <c r="A91" t="s">
        <v>245</v>
      </c>
      <c r="B91" t="s">
        <v>434</v>
      </c>
      <c r="C91" t="s">
        <v>247</v>
      </c>
      <c r="D91" s="56">
        <v>4424164210196130</v>
      </c>
      <c r="E91" s="53" t="s">
        <v>430</v>
      </c>
      <c r="F91" s="53">
        <v>3260064</v>
      </c>
      <c r="G91" t="s">
        <v>251</v>
      </c>
      <c r="H91" t="s">
        <v>261</v>
      </c>
      <c r="I91" s="53" t="s">
        <v>431</v>
      </c>
      <c r="J91" t="s">
        <v>376</v>
      </c>
      <c r="K91" s="53" t="s">
        <v>431</v>
      </c>
      <c r="L91" t="s">
        <v>278</v>
      </c>
      <c r="M91" s="53" t="s">
        <v>431</v>
      </c>
      <c r="N91" s="53" t="s">
        <v>663</v>
      </c>
      <c r="O91" s="53" t="s">
        <v>431</v>
      </c>
      <c r="P91" t="s">
        <v>433</v>
      </c>
      <c r="Q91" s="53" t="s">
        <v>431</v>
      </c>
      <c r="R91" t="s">
        <v>415</v>
      </c>
      <c r="S91" t="s">
        <v>390</v>
      </c>
      <c r="T91" s="53" t="s">
        <v>430</v>
      </c>
      <c r="U91">
        <v>175</v>
      </c>
      <c r="V91" s="55" t="s">
        <v>251</v>
      </c>
      <c r="W91" s="57">
        <v>27051</v>
      </c>
      <c r="X91" s="53" t="s">
        <v>431</v>
      </c>
      <c r="Y91" s="54">
        <v>2285129247449420</v>
      </c>
      <c r="Z91" s="53" t="s">
        <v>430</v>
      </c>
      <c r="AA91">
        <v>10</v>
      </c>
      <c r="AB91" t="s">
        <v>249</v>
      </c>
      <c r="AC91" s="53" t="s">
        <v>487</v>
      </c>
      <c r="AD91" s="53" t="s">
        <v>486</v>
      </c>
      <c r="AE91" s="53" t="s">
        <v>253</v>
      </c>
      <c r="AI91" s="59" t="s">
        <v>559</v>
      </c>
    </row>
    <row r="92" spans="1:35" x14ac:dyDescent="0.25">
      <c r="A92" t="s">
        <v>245</v>
      </c>
      <c r="B92" t="s">
        <v>434</v>
      </c>
      <c r="C92" t="s">
        <v>247</v>
      </c>
      <c r="D92" s="56">
        <v>4424165032805350</v>
      </c>
      <c r="E92" s="53" t="s">
        <v>430</v>
      </c>
      <c r="F92" s="53">
        <v>3260094</v>
      </c>
      <c r="G92" t="s">
        <v>251</v>
      </c>
      <c r="H92" t="s">
        <v>262</v>
      </c>
      <c r="I92" s="53" t="s">
        <v>431</v>
      </c>
      <c r="J92" t="s">
        <v>377</v>
      </c>
      <c r="K92" s="53" t="s">
        <v>431</v>
      </c>
      <c r="L92" t="s">
        <v>279</v>
      </c>
      <c r="M92" s="53" t="s">
        <v>431</v>
      </c>
      <c r="N92" s="53" t="s">
        <v>664</v>
      </c>
      <c r="O92" s="53" t="s">
        <v>431</v>
      </c>
      <c r="P92">
        <v>3456368</v>
      </c>
      <c r="Q92" s="53" t="s">
        <v>431</v>
      </c>
      <c r="R92" t="s">
        <v>416</v>
      </c>
      <c r="S92" t="s">
        <v>390</v>
      </c>
      <c r="T92" s="53" t="s">
        <v>430</v>
      </c>
      <c r="U92">
        <v>176</v>
      </c>
      <c r="V92" s="55" t="s">
        <v>251</v>
      </c>
      <c r="W92" s="57">
        <v>26897</v>
      </c>
      <c r="X92" s="53" t="s">
        <v>431</v>
      </c>
      <c r="Y92" s="54">
        <v>2240108876592490</v>
      </c>
      <c r="Z92" s="53" t="s">
        <v>430</v>
      </c>
      <c r="AA92">
        <v>9</v>
      </c>
      <c r="AB92" t="s">
        <v>249</v>
      </c>
      <c r="AC92" s="53" t="s">
        <v>489</v>
      </c>
      <c r="AD92" s="53" t="s">
        <v>485</v>
      </c>
      <c r="AE92" s="53" t="s">
        <v>253</v>
      </c>
      <c r="AI92" s="59" t="s">
        <v>560</v>
      </c>
    </row>
    <row r="93" spans="1:35" x14ac:dyDescent="0.25">
      <c r="A93" t="s">
        <v>245</v>
      </c>
      <c r="B93" t="s">
        <v>434</v>
      </c>
      <c r="C93" t="s">
        <v>247</v>
      </c>
      <c r="D93" s="56">
        <v>4424165855414570</v>
      </c>
      <c r="E93" s="53" t="s">
        <v>430</v>
      </c>
      <c r="F93" s="53">
        <v>3260124</v>
      </c>
      <c r="G93" t="s">
        <v>251</v>
      </c>
      <c r="H93" t="s">
        <v>263</v>
      </c>
      <c r="I93" s="53" t="s">
        <v>431</v>
      </c>
      <c r="J93" t="s">
        <v>378</v>
      </c>
      <c r="K93" s="53" t="s">
        <v>431</v>
      </c>
      <c r="L93" t="s">
        <v>280</v>
      </c>
      <c r="M93" s="53" t="s">
        <v>431</v>
      </c>
      <c r="N93" s="53" t="s">
        <v>665</v>
      </c>
      <c r="O93" s="53" t="s">
        <v>431</v>
      </c>
      <c r="P93" t="s">
        <v>438</v>
      </c>
      <c r="Q93" s="53" t="s">
        <v>431</v>
      </c>
      <c r="R93" t="s">
        <v>417</v>
      </c>
      <c r="S93" t="s">
        <v>391</v>
      </c>
      <c r="T93" s="53" t="s">
        <v>430</v>
      </c>
      <c r="U93">
        <v>177</v>
      </c>
      <c r="V93" s="55" t="s">
        <v>251</v>
      </c>
      <c r="W93" s="57">
        <v>26743</v>
      </c>
      <c r="X93" s="53" t="s">
        <v>431</v>
      </c>
      <c r="Y93" s="54">
        <v>2195088505735550</v>
      </c>
      <c r="Z93" s="53" t="s">
        <v>430</v>
      </c>
      <c r="AA93">
        <v>8</v>
      </c>
      <c r="AB93" t="s">
        <v>249</v>
      </c>
      <c r="AC93" t="s">
        <v>436</v>
      </c>
      <c r="AD93" t="s">
        <v>437</v>
      </c>
      <c r="AE93" s="53" t="s">
        <v>253</v>
      </c>
      <c r="AI93" s="59" t="s">
        <v>561</v>
      </c>
    </row>
    <row r="94" spans="1:35" x14ac:dyDescent="0.25">
      <c r="A94" t="s">
        <v>245</v>
      </c>
      <c r="B94" t="s">
        <v>434</v>
      </c>
      <c r="C94" t="s">
        <v>247</v>
      </c>
      <c r="D94" s="56">
        <v>4424166678023790</v>
      </c>
      <c r="E94" s="53" t="s">
        <v>430</v>
      </c>
      <c r="F94" s="53">
        <v>3260154</v>
      </c>
      <c r="G94" t="s">
        <v>251</v>
      </c>
      <c r="H94" t="s">
        <v>252</v>
      </c>
      <c r="I94" s="53" t="s">
        <v>431</v>
      </c>
      <c r="J94" t="s">
        <v>379</v>
      </c>
      <c r="K94" s="53" t="s">
        <v>431</v>
      </c>
      <c r="L94" t="s">
        <v>281</v>
      </c>
      <c r="M94" s="53" t="s">
        <v>431</v>
      </c>
      <c r="N94" s="53" t="s">
        <v>666</v>
      </c>
      <c r="O94" s="53" t="s">
        <v>431</v>
      </c>
      <c r="P94">
        <v>3459</v>
      </c>
      <c r="Q94" s="53" t="s">
        <v>431</v>
      </c>
      <c r="R94" t="s">
        <v>418</v>
      </c>
      <c r="S94" t="s">
        <v>392</v>
      </c>
      <c r="T94" s="53" t="s">
        <v>430</v>
      </c>
      <c r="U94">
        <v>178</v>
      </c>
      <c r="V94" s="55" t="s">
        <v>251</v>
      </c>
      <c r="W94" s="57">
        <v>26589</v>
      </c>
      <c r="X94" s="53" t="s">
        <v>431</v>
      </c>
      <c r="Y94" s="54">
        <v>2150068134878610</v>
      </c>
      <c r="Z94" s="53" t="s">
        <v>430</v>
      </c>
      <c r="AA94">
        <v>7</v>
      </c>
      <c r="AB94" t="s">
        <v>249</v>
      </c>
      <c r="AC94" t="s">
        <v>436</v>
      </c>
      <c r="AD94" t="s">
        <v>437</v>
      </c>
      <c r="AE94" s="53" t="s">
        <v>253</v>
      </c>
      <c r="AI94" s="59" t="s">
        <v>562</v>
      </c>
    </row>
    <row r="95" spans="1:35" x14ac:dyDescent="0.25">
      <c r="A95" t="s">
        <v>245</v>
      </c>
      <c r="B95" t="s">
        <v>434</v>
      </c>
      <c r="C95" t="s">
        <v>247</v>
      </c>
      <c r="D95" s="56">
        <v>4424167500633010</v>
      </c>
      <c r="E95" s="53" t="s">
        <v>430</v>
      </c>
      <c r="F95" s="53">
        <v>3260184</v>
      </c>
      <c r="G95" t="s">
        <v>251</v>
      </c>
      <c r="H95" t="s">
        <v>264</v>
      </c>
      <c r="I95" s="53" t="s">
        <v>431</v>
      </c>
      <c r="J95" t="s">
        <v>380</v>
      </c>
      <c r="K95" s="53" t="s">
        <v>431</v>
      </c>
      <c r="L95" t="s">
        <v>282</v>
      </c>
      <c r="M95" s="53" t="s">
        <v>431</v>
      </c>
      <c r="N95" s="53" t="s">
        <v>667</v>
      </c>
      <c r="O95" s="53" t="s">
        <v>431</v>
      </c>
      <c r="P95" t="s">
        <v>439</v>
      </c>
      <c r="Q95" s="53" t="s">
        <v>431</v>
      </c>
      <c r="R95" t="s">
        <v>419</v>
      </c>
      <c r="S95" t="s">
        <v>393</v>
      </c>
      <c r="T95" s="53" t="s">
        <v>430</v>
      </c>
      <c r="U95">
        <v>179</v>
      </c>
      <c r="V95" s="55" t="s">
        <v>251</v>
      </c>
      <c r="W95" s="57">
        <v>26435</v>
      </c>
      <c r="X95" s="53" t="s">
        <v>431</v>
      </c>
      <c r="Y95" s="54">
        <v>2105047764021680</v>
      </c>
      <c r="Z95" s="53" t="s">
        <v>430</v>
      </c>
      <c r="AA95">
        <v>6</v>
      </c>
      <c r="AB95" t="s">
        <v>249</v>
      </c>
      <c r="AC95" t="s">
        <v>436</v>
      </c>
      <c r="AD95" t="s">
        <v>437</v>
      </c>
      <c r="AE95" s="53" t="s">
        <v>253</v>
      </c>
      <c r="AI95" s="59" t="s">
        <v>563</v>
      </c>
    </row>
    <row r="96" spans="1:35" x14ac:dyDescent="0.25">
      <c r="A96" t="s">
        <v>245</v>
      </c>
      <c r="B96" t="s">
        <v>434</v>
      </c>
      <c r="C96" t="s">
        <v>247</v>
      </c>
      <c r="D96" s="56">
        <v>4424168323242230</v>
      </c>
      <c r="E96" s="53" t="s">
        <v>430</v>
      </c>
      <c r="F96" s="53">
        <v>3260214</v>
      </c>
      <c r="G96" t="s">
        <v>251</v>
      </c>
      <c r="H96" t="s">
        <v>259</v>
      </c>
      <c r="I96" s="53" t="s">
        <v>431</v>
      </c>
      <c r="J96" t="s">
        <v>381</v>
      </c>
      <c r="K96" s="53" t="s">
        <v>431</v>
      </c>
      <c r="L96" t="s">
        <v>283</v>
      </c>
      <c r="M96" s="53" t="s">
        <v>431</v>
      </c>
      <c r="N96" s="53" t="s">
        <v>668</v>
      </c>
      <c r="O96" s="53" t="s">
        <v>431</v>
      </c>
      <c r="P96" t="s">
        <v>440</v>
      </c>
      <c r="Q96" s="53" t="s">
        <v>431</v>
      </c>
      <c r="R96" t="s">
        <v>420</v>
      </c>
      <c r="S96" t="s">
        <v>394</v>
      </c>
      <c r="T96" s="53" t="s">
        <v>430</v>
      </c>
      <c r="U96">
        <v>180</v>
      </c>
      <c r="V96" s="55" t="s">
        <v>251</v>
      </c>
      <c r="W96" s="57">
        <v>26281</v>
      </c>
      <c r="X96" s="53" t="s">
        <v>431</v>
      </c>
      <c r="Y96" s="54">
        <v>2060027393164740</v>
      </c>
      <c r="Z96" s="53" t="s">
        <v>430</v>
      </c>
      <c r="AA96">
        <v>8</v>
      </c>
      <c r="AB96" t="s">
        <v>249</v>
      </c>
      <c r="AC96" t="s">
        <v>436</v>
      </c>
      <c r="AD96" t="s">
        <v>437</v>
      </c>
      <c r="AE96" s="53" t="s">
        <v>253</v>
      </c>
      <c r="AI96" s="59" t="s">
        <v>564</v>
      </c>
    </row>
    <row r="97" spans="1:35" x14ac:dyDescent="0.25">
      <c r="A97" t="s">
        <v>245</v>
      </c>
      <c r="B97" t="s">
        <v>434</v>
      </c>
      <c r="C97" t="s">
        <v>247</v>
      </c>
      <c r="D97" s="56">
        <v>4424169145851450</v>
      </c>
      <c r="E97" s="53" t="s">
        <v>430</v>
      </c>
      <c r="F97" s="53">
        <v>3260244</v>
      </c>
      <c r="G97" t="s">
        <v>251</v>
      </c>
      <c r="H97" t="s">
        <v>252</v>
      </c>
      <c r="I97" s="53" t="s">
        <v>431</v>
      </c>
      <c r="J97" t="s">
        <v>382</v>
      </c>
      <c r="K97" s="53" t="s">
        <v>431</v>
      </c>
      <c r="L97" t="s">
        <v>284</v>
      </c>
      <c r="M97" s="53" t="s">
        <v>431</v>
      </c>
      <c r="N97" s="53" t="s">
        <v>669</v>
      </c>
      <c r="O97" s="53" t="s">
        <v>431</v>
      </c>
      <c r="P97" t="s">
        <v>475</v>
      </c>
      <c r="Q97" s="53" t="s">
        <v>431</v>
      </c>
      <c r="R97" t="s">
        <v>421</v>
      </c>
      <c r="S97" t="s">
        <v>389</v>
      </c>
      <c r="T97" s="53" t="s">
        <v>430</v>
      </c>
      <c r="U97">
        <v>179</v>
      </c>
      <c r="V97" s="55" t="s">
        <v>251</v>
      </c>
      <c r="W97" s="57">
        <v>26127</v>
      </c>
      <c r="X97" s="53" t="s">
        <v>431</v>
      </c>
      <c r="Y97" s="54">
        <v>3095495922874270</v>
      </c>
      <c r="Z97" s="53" t="s">
        <v>430</v>
      </c>
      <c r="AA97">
        <v>10</v>
      </c>
      <c r="AB97" t="s">
        <v>249</v>
      </c>
      <c r="AC97" t="s">
        <v>436</v>
      </c>
      <c r="AD97" t="s">
        <v>437</v>
      </c>
      <c r="AE97" s="53" t="s">
        <v>253</v>
      </c>
      <c r="AI97" s="59" t="s">
        <v>565</v>
      </c>
    </row>
    <row r="98" spans="1:35" x14ac:dyDescent="0.25">
      <c r="A98" t="s">
        <v>245</v>
      </c>
      <c r="B98" t="s">
        <v>434</v>
      </c>
      <c r="C98" t="s">
        <v>247</v>
      </c>
      <c r="D98" s="56">
        <v>4424169968460670</v>
      </c>
      <c r="E98" s="53" t="s">
        <v>430</v>
      </c>
      <c r="F98" s="53">
        <v>3260274</v>
      </c>
      <c r="G98" t="s">
        <v>251</v>
      </c>
      <c r="H98" t="s">
        <v>252</v>
      </c>
      <c r="I98" s="53" t="s">
        <v>431</v>
      </c>
      <c r="J98" t="s">
        <v>383</v>
      </c>
      <c r="K98" s="53" t="s">
        <v>431</v>
      </c>
      <c r="L98" t="s">
        <v>285</v>
      </c>
      <c r="M98" s="53" t="s">
        <v>431</v>
      </c>
      <c r="N98" s="53" t="s">
        <v>670</v>
      </c>
      <c r="O98" s="53" t="s">
        <v>431</v>
      </c>
      <c r="P98" t="s">
        <v>476</v>
      </c>
      <c r="Q98" s="53" t="s">
        <v>431</v>
      </c>
      <c r="R98" t="s">
        <v>422</v>
      </c>
      <c r="S98" t="s">
        <v>395</v>
      </c>
      <c r="T98" s="53" t="s">
        <v>430</v>
      </c>
      <c r="U98">
        <v>178</v>
      </c>
      <c r="V98" s="55" t="s">
        <v>251</v>
      </c>
      <c r="W98" s="57">
        <v>25973</v>
      </c>
      <c r="X98" s="53" t="s">
        <v>431</v>
      </c>
      <c r="Y98" s="54">
        <v>3050475552017330</v>
      </c>
      <c r="Z98" s="53" t="s">
        <v>430</v>
      </c>
      <c r="AA98">
        <v>12</v>
      </c>
      <c r="AB98" t="s">
        <v>249</v>
      </c>
      <c r="AC98" s="53" t="s">
        <v>488</v>
      </c>
      <c r="AD98" t="s">
        <v>486</v>
      </c>
      <c r="AE98" s="53" t="s">
        <v>253</v>
      </c>
      <c r="AI98" s="59" t="s">
        <v>566</v>
      </c>
    </row>
    <row r="99" spans="1:35" x14ac:dyDescent="0.25">
      <c r="A99" t="s">
        <v>245</v>
      </c>
      <c r="B99" t="s">
        <v>434</v>
      </c>
      <c r="C99" t="s">
        <v>247</v>
      </c>
      <c r="D99" s="56">
        <v>4424170791069890</v>
      </c>
      <c r="E99" s="53" t="s">
        <v>430</v>
      </c>
      <c r="F99" s="53">
        <v>3260304</v>
      </c>
      <c r="G99" t="s">
        <v>251</v>
      </c>
      <c r="H99" t="s">
        <v>259</v>
      </c>
      <c r="I99" s="53" t="s">
        <v>431</v>
      </c>
      <c r="J99" t="s">
        <v>384</v>
      </c>
      <c r="K99" s="53" t="s">
        <v>431</v>
      </c>
      <c r="L99" t="s">
        <v>286</v>
      </c>
      <c r="M99" s="53" t="s">
        <v>431</v>
      </c>
      <c r="N99" s="53" t="s">
        <v>671</v>
      </c>
      <c r="O99" s="53" t="s">
        <v>431</v>
      </c>
      <c r="P99" t="s">
        <v>477</v>
      </c>
      <c r="Q99" s="53" t="s">
        <v>431</v>
      </c>
      <c r="R99" t="s">
        <v>423</v>
      </c>
      <c r="S99" t="s">
        <v>390</v>
      </c>
      <c r="T99" s="53" t="s">
        <v>430</v>
      </c>
      <c r="U99">
        <v>177</v>
      </c>
      <c r="V99" s="55" t="s">
        <v>251</v>
      </c>
      <c r="W99" s="57">
        <v>25819</v>
      </c>
      <c r="X99" s="53" t="s">
        <v>431</v>
      </c>
      <c r="Y99" s="54">
        <v>3005455181160400</v>
      </c>
      <c r="Z99" s="53" t="s">
        <v>430</v>
      </c>
      <c r="AA99">
        <v>14</v>
      </c>
      <c r="AB99" t="s">
        <v>249</v>
      </c>
      <c r="AC99" s="53" t="s">
        <v>487</v>
      </c>
      <c r="AD99" s="53" t="s">
        <v>485</v>
      </c>
      <c r="AE99" s="53" t="s">
        <v>253</v>
      </c>
      <c r="AI99" s="59" t="s">
        <v>567</v>
      </c>
    </row>
    <row r="100" spans="1:35" x14ac:dyDescent="0.25">
      <c r="A100" t="s">
        <v>245</v>
      </c>
      <c r="B100" t="s">
        <v>434</v>
      </c>
      <c r="C100" t="s">
        <v>247</v>
      </c>
      <c r="D100" s="56">
        <v>4424171613679110</v>
      </c>
      <c r="E100" s="53" t="s">
        <v>430</v>
      </c>
      <c r="F100" s="53">
        <v>3260334</v>
      </c>
      <c r="G100" t="s">
        <v>251</v>
      </c>
      <c r="H100" t="s">
        <v>259</v>
      </c>
      <c r="I100" s="53" t="s">
        <v>431</v>
      </c>
      <c r="J100" t="s">
        <v>385</v>
      </c>
      <c r="K100" s="53" t="s">
        <v>431</v>
      </c>
      <c r="L100" t="s">
        <v>287</v>
      </c>
      <c r="M100" s="53" t="s">
        <v>431</v>
      </c>
      <c r="N100" s="53" t="s">
        <v>672</v>
      </c>
      <c r="O100" s="53" t="s">
        <v>431</v>
      </c>
      <c r="P100" t="s">
        <v>444</v>
      </c>
      <c r="Q100" s="53" t="s">
        <v>431</v>
      </c>
      <c r="R100" t="s">
        <v>424</v>
      </c>
      <c r="S100" t="s">
        <v>389</v>
      </c>
      <c r="T100" s="53" t="s">
        <v>430</v>
      </c>
      <c r="U100">
        <v>176</v>
      </c>
      <c r="V100" s="55" t="s">
        <v>251</v>
      </c>
      <c r="W100" s="57">
        <v>25665</v>
      </c>
      <c r="X100" s="53" t="s">
        <v>431</v>
      </c>
      <c r="Y100" s="54">
        <v>2960434810303460</v>
      </c>
      <c r="Z100" s="53" t="s">
        <v>430</v>
      </c>
      <c r="AA100">
        <v>16</v>
      </c>
      <c r="AB100" t="s">
        <v>249</v>
      </c>
      <c r="AC100" s="53" t="s">
        <v>489</v>
      </c>
      <c r="AD100" s="53" t="s">
        <v>486</v>
      </c>
      <c r="AE100" s="53" t="s">
        <v>253</v>
      </c>
      <c r="AI100" s="59" t="s">
        <v>568</v>
      </c>
    </row>
    <row r="101" spans="1:35" x14ac:dyDescent="0.25">
      <c r="A101" t="s">
        <v>245</v>
      </c>
      <c r="B101" t="s">
        <v>434</v>
      </c>
      <c r="C101" t="s">
        <v>247</v>
      </c>
      <c r="D101" s="56">
        <v>4424172436288330</v>
      </c>
      <c r="E101" s="53" t="s">
        <v>430</v>
      </c>
      <c r="F101" s="53">
        <v>3260364</v>
      </c>
      <c r="G101" t="s">
        <v>251</v>
      </c>
      <c r="H101" t="s">
        <v>260</v>
      </c>
      <c r="I101" s="53" t="s">
        <v>431</v>
      </c>
      <c r="J101" t="s">
        <v>386</v>
      </c>
      <c r="K101" s="53" t="s">
        <v>431</v>
      </c>
      <c r="L101" t="s">
        <v>288</v>
      </c>
      <c r="M101" s="53" t="s">
        <v>431</v>
      </c>
      <c r="N101" s="53" t="s">
        <v>673</v>
      </c>
      <c r="O101" s="53" t="s">
        <v>431</v>
      </c>
      <c r="P101" t="s">
        <v>478</v>
      </c>
      <c r="Q101" s="53" t="s">
        <v>431</v>
      </c>
      <c r="R101" t="s">
        <v>425</v>
      </c>
      <c r="S101" t="s">
        <v>389</v>
      </c>
      <c r="T101" s="53" t="s">
        <v>430</v>
      </c>
      <c r="U101">
        <v>175</v>
      </c>
      <c r="V101" s="55" t="s">
        <v>251</v>
      </c>
      <c r="W101" s="57">
        <v>25511</v>
      </c>
      <c r="X101" s="53" t="s">
        <v>431</v>
      </c>
      <c r="Y101" s="54">
        <v>2915414439446530</v>
      </c>
      <c r="Z101" s="53" t="s">
        <v>430</v>
      </c>
      <c r="AA101">
        <v>18</v>
      </c>
      <c r="AB101" t="s">
        <v>249</v>
      </c>
      <c r="AC101" t="s">
        <v>436</v>
      </c>
      <c r="AD101" t="s">
        <v>437</v>
      </c>
      <c r="AE101" s="53" t="s">
        <v>253</v>
      </c>
      <c r="AI101" s="59" t="s">
        <v>569</v>
      </c>
    </row>
    <row r="102" spans="1:35" x14ac:dyDescent="0.25">
      <c r="A102" t="s">
        <v>245</v>
      </c>
      <c r="B102" t="s">
        <v>434</v>
      </c>
      <c r="C102" t="s">
        <v>247</v>
      </c>
      <c r="D102" s="56">
        <v>4424173258897550</v>
      </c>
      <c r="E102" s="53" t="s">
        <v>430</v>
      </c>
      <c r="F102" s="53">
        <v>3260394</v>
      </c>
      <c r="G102" t="s">
        <v>251</v>
      </c>
      <c r="H102" t="s">
        <v>261</v>
      </c>
      <c r="I102" s="53" t="s">
        <v>431</v>
      </c>
      <c r="J102" t="s">
        <v>387</v>
      </c>
      <c r="K102" s="53" t="s">
        <v>431</v>
      </c>
      <c r="L102" t="s">
        <v>265</v>
      </c>
      <c r="M102" s="53" t="s">
        <v>431</v>
      </c>
      <c r="N102" s="53" t="s">
        <v>674</v>
      </c>
      <c r="O102" s="53" t="s">
        <v>431</v>
      </c>
      <c r="P102" t="s">
        <v>446</v>
      </c>
      <c r="Q102" s="53" t="s">
        <v>431</v>
      </c>
      <c r="R102" t="s">
        <v>426</v>
      </c>
      <c r="S102" t="s">
        <v>390</v>
      </c>
      <c r="T102" s="53" t="s">
        <v>430</v>
      </c>
      <c r="U102">
        <v>174</v>
      </c>
      <c r="V102" s="55" t="s">
        <v>251</v>
      </c>
      <c r="W102" s="57">
        <v>25357</v>
      </c>
      <c r="X102" s="53" t="s">
        <v>431</v>
      </c>
      <c r="Y102" s="54">
        <v>2870394068589590</v>
      </c>
      <c r="Z102" s="53" t="s">
        <v>430</v>
      </c>
      <c r="AA102">
        <v>20</v>
      </c>
      <c r="AB102" t="s">
        <v>249</v>
      </c>
      <c r="AC102" t="s">
        <v>436</v>
      </c>
      <c r="AD102" t="s">
        <v>437</v>
      </c>
      <c r="AE102" s="53" t="s">
        <v>253</v>
      </c>
      <c r="AI102" s="59" t="s">
        <v>570</v>
      </c>
    </row>
    <row r="103" spans="1:35" x14ac:dyDescent="0.25">
      <c r="A103" t="s">
        <v>245</v>
      </c>
      <c r="B103" t="s">
        <v>434</v>
      </c>
      <c r="C103" t="s">
        <v>247</v>
      </c>
      <c r="D103" s="56">
        <v>4424174081506770</v>
      </c>
      <c r="E103" s="53" t="s">
        <v>430</v>
      </c>
      <c r="F103" s="53">
        <v>3260424</v>
      </c>
      <c r="G103" t="s">
        <v>251</v>
      </c>
      <c r="H103" t="s">
        <v>262</v>
      </c>
      <c r="I103" s="53" t="s">
        <v>431</v>
      </c>
      <c r="J103" t="s">
        <v>289</v>
      </c>
      <c r="K103" s="53" t="s">
        <v>431</v>
      </c>
      <c r="L103" t="s">
        <v>266</v>
      </c>
      <c r="M103" s="53" t="s">
        <v>431</v>
      </c>
      <c r="N103" s="53" t="s">
        <v>675</v>
      </c>
      <c r="O103" s="53" t="s">
        <v>431</v>
      </c>
      <c r="P103" t="s">
        <v>447</v>
      </c>
      <c r="Q103" s="53" t="s">
        <v>431</v>
      </c>
      <c r="R103" t="s">
        <v>427</v>
      </c>
      <c r="S103" t="s">
        <v>390</v>
      </c>
      <c r="T103" s="53" t="s">
        <v>430</v>
      </c>
      <c r="U103">
        <v>173</v>
      </c>
      <c r="V103" s="55" t="s">
        <v>251</v>
      </c>
      <c r="W103" s="57">
        <v>25203</v>
      </c>
      <c r="X103" s="53" t="s">
        <v>431</v>
      </c>
      <c r="Y103" s="54">
        <v>2825373697732660</v>
      </c>
      <c r="Z103" s="53" t="s">
        <v>430</v>
      </c>
      <c r="AA103">
        <v>22</v>
      </c>
      <c r="AB103" t="s">
        <v>249</v>
      </c>
      <c r="AC103" t="s">
        <v>436</v>
      </c>
      <c r="AD103" t="s">
        <v>437</v>
      </c>
      <c r="AE103" s="53" t="s">
        <v>253</v>
      </c>
      <c r="AI103" s="59" t="s">
        <v>571</v>
      </c>
    </row>
    <row r="104" spans="1:35" x14ac:dyDescent="0.25">
      <c r="A104" t="s">
        <v>245</v>
      </c>
      <c r="B104" t="s">
        <v>434</v>
      </c>
      <c r="C104" t="s">
        <v>247</v>
      </c>
      <c r="D104" s="56">
        <v>4424174904115990</v>
      </c>
      <c r="E104" s="53" t="s">
        <v>430</v>
      </c>
      <c r="F104" s="53">
        <v>3260454</v>
      </c>
      <c r="G104" t="s">
        <v>251</v>
      </c>
      <c r="H104" t="s">
        <v>263</v>
      </c>
      <c r="I104" s="53" t="s">
        <v>431</v>
      </c>
      <c r="J104" t="s">
        <v>290</v>
      </c>
      <c r="K104" s="53" t="s">
        <v>431</v>
      </c>
      <c r="L104" t="s">
        <v>267</v>
      </c>
      <c r="M104" s="53" t="s">
        <v>431</v>
      </c>
      <c r="N104" s="53" t="s">
        <v>676</v>
      </c>
      <c r="O104" s="53" t="s">
        <v>431</v>
      </c>
      <c r="P104" t="s">
        <v>449</v>
      </c>
      <c r="Q104" s="53" t="s">
        <v>431</v>
      </c>
      <c r="R104" t="s">
        <v>428</v>
      </c>
      <c r="S104" t="s">
        <v>391</v>
      </c>
      <c r="T104" s="53" t="s">
        <v>430</v>
      </c>
      <c r="U104">
        <v>172</v>
      </c>
      <c r="V104" s="55" t="s">
        <v>251</v>
      </c>
      <c r="W104" s="57">
        <v>25049</v>
      </c>
      <c r="X104" s="53" t="s">
        <v>431</v>
      </c>
      <c r="Y104" s="54">
        <v>2780353326875720</v>
      </c>
      <c r="Z104" s="53" t="s">
        <v>430</v>
      </c>
      <c r="AA104">
        <v>24</v>
      </c>
      <c r="AB104" t="s">
        <v>249</v>
      </c>
      <c r="AC104" t="s">
        <v>436</v>
      </c>
      <c r="AD104" t="s">
        <v>437</v>
      </c>
      <c r="AE104" s="53" t="s">
        <v>253</v>
      </c>
      <c r="AI104" s="59" t="s">
        <v>572</v>
      </c>
    </row>
    <row r="105" spans="1:35" x14ac:dyDescent="0.25">
      <c r="A105" t="s">
        <v>245</v>
      </c>
      <c r="B105" t="s">
        <v>434</v>
      </c>
      <c r="C105" t="s">
        <v>247</v>
      </c>
      <c r="D105" s="56">
        <v>4424175726725210</v>
      </c>
      <c r="E105" s="53" t="s">
        <v>430</v>
      </c>
      <c r="F105" s="53">
        <v>3260484</v>
      </c>
      <c r="G105" t="s">
        <v>251</v>
      </c>
      <c r="H105" t="s">
        <v>252</v>
      </c>
      <c r="I105" s="53" t="s">
        <v>431</v>
      </c>
      <c r="J105" t="s">
        <v>255</v>
      </c>
      <c r="K105" s="53" t="s">
        <v>431</v>
      </c>
      <c r="L105" t="s">
        <v>268</v>
      </c>
      <c r="M105" s="53" t="s">
        <v>431</v>
      </c>
      <c r="N105" s="53" t="s">
        <v>677</v>
      </c>
      <c r="O105" s="53" t="s">
        <v>431</v>
      </c>
      <c r="P105" t="s">
        <v>479</v>
      </c>
      <c r="Q105" s="53" t="s">
        <v>431</v>
      </c>
      <c r="R105" t="s">
        <v>429</v>
      </c>
      <c r="S105" t="s">
        <v>392</v>
      </c>
      <c r="T105" s="53" t="s">
        <v>430</v>
      </c>
      <c r="U105">
        <v>171</v>
      </c>
      <c r="V105" s="55" t="s">
        <v>251</v>
      </c>
      <c r="W105" s="57">
        <v>24895</v>
      </c>
      <c r="X105" s="53" t="s">
        <v>431</v>
      </c>
      <c r="Y105" s="54">
        <v>2735332956018780</v>
      </c>
      <c r="Z105" s="53" t="s">
        <v>430</v>
      </c>
      <c r="AA105">
        <v>26</v>
      </c>
      <c r="AB105" t="s">
        <v>249</v>
      </c>
      <c r="AC105" t="s">
        <v>436</v>
      </c>
      <c r="AD105" t="s">
        <v>437</v>
      </c>
      <c r="AE105" s="53" t="s">
        <v>253</v>
      </c>
    </row>
    <row r="106" spans="1:35" x14ac:dyDescent="0.25">
      <c r="A106" t="s">
        <v>245</v>
      </c>
      <c r="B106" t="s">
        <v>434</v>
      </c>
      <c r="C106" t="s">
        <v>247</v>
      </c>
      <c r="D106" s="56">
        <v>4424176549334430</v>
      </c>
      <c r="E106" s="53" t="s">
        <v>430</v>
      </c>
      <c r="F106" s="53">
        <v>3260514</v>
      </c>
      <c r="G106" t="s">
        <v>251</v>
      </c>
      <c r="H106" t="s">
        <v>264</v>
      </c>
      <c r="I106" s="53" t="s">
        <v>431</v>
      </c>
      <c r="J106" t="s">
        <v>291</v>
      </c>
      <c r="K106" s="53" t="s">
        <v>431</v>
      </c>
      <c r="L106" t="s">
        <v>269</v>
      </c>
      <c r="M106" s="53" t="s">
        <v>431</v>
      </c>
      <c r="N106" s="53" t="s">
        <v>678</v>
      </c>
      <c r="O106" s="53" t="s">
        <v>431</v>
      </c>
      <c r="P106" t="s">
        <v>450</v>
      </c>
      <c r="Q106" s="53" t="s">
        <v>431</v>
      </c>
      <c r="R106" t="s">
        <v>388</v>
      </c>
      <c r="S106" t="s">
        <v>393</v>
      </c>
      <c r="T106" s="53" t="s">
        <v>430</v>
      </c>
      <c r="U106">
        <v>170</v>
      </c>
      <c r="V106" s="55" t="s">
        <v>251</v>
      </c>
      <c r="W106" s="57">
        <v>24741</v>
      </c>
      <c r="X106" s="53" t="s">
        <v>431</v>
      </c>
      <c r="Y106" s="54">
        <v>2690312585161850</v>
      </c>
      <c r="Z106" s="53" t="s">
        <v>430</v>
      </c>
      <c r="AA106">
        <v>28</v>
      </c>
      <c r="AB106" t="s">
        <v>249</v>
      </c>
      <c r="AC106" s="53" t="s">
        <v>488</v>
      </c>
      <c r="AD106" t="s">
        <v>486</v>
      </c>
      <c r="AE106" s="53" t="s">
        <v>253</v>
      </c>
    </row>
    <row r="107" spans="1:35" x14ac:dyDescent="0.25">
      <c r="A107" t="s">
        <v>245</v>
      </c>
      <c r="B107" t="s">
        <v>434</v>
      </c>
      <c r="C107" t="s">
        <v>247</v>
      </c>
      <c r="D107" s="56">
        <v>4424177371943650</v>
      </c>
      <c r="E107" s="53" t="s">
        <v>430</v>
      </c>
      <c r="F107" s="53">
        <v>3260544</v>
      </c>
      <c r="G107" t="s">
        <v>251</v>
      </c>
      <c r="H107" t="s">
        <v>259</v>
      </c>
      <c r="I107" s="53" t="s">
        <v>431</v>
      </c>
      <c r="J107" t="s">
        <v>292</v>
      </c>
      <c r="K107" s="53" t="s">
        <v>431</v>
      </c>
      <c r="L107" t="s">
        <v>270</v>
      </c>
      <c r="M107" s="53" t="s">
        <v>431</v>
      </c>
      <c r="N107" s="53" t="s">
        <v>679</v>
      </c>
      <c r="O107" s="53" t="s">
        <v>431</v>
      </c>
      <c r="P107" t="s">
        <v>451</v>
      </c>
      <c r="Q107" s="53" t="s">
        <v>431</v>
      </c>
      <c r="R107" t="s">
        <v>396</v>
      </c>
      <c r="S107" t="s">
        <v>394</v>
      </c>
      <c r="T107" s="53" t="s">
        <v>430</v>
      </c>
      <c r="U107">
        <v>169</v>
      </c>
      <c r="V107" s="55" t="s">
        <v>251</v>
      </c>
      <c r="W107" s="57">
        <v>24587</v>
      </c>
      <c r="X107" s="53" t="s">
        <v>431</v>
      </c>
      <c r="Y107" s="54">
        <v>2645292214304910</v>
      </c>
      <c r="Z107" s="53" t="s">
        <v>430</v>
      </c>
      <c r="AA107">
        <v>30</v>
      </c>
      <c r="AB107" t="s">
        <v>249</v>
      </c>
      <c r="AC107" s="53" t="s">
        <v>487</v>
      </c>
      <c r="AD107" s="53" t="s">
        <v>486</v>
      </c>
      <c r="AE107" s="53" t="s">
        <v>253</v>
      </c>
    </row>
    <row r="108" spans="1:35" x14ac:dyDescent="0.25">
      <c r="A108" t="s">
        <v>245</v>
      </c>
      <c r="B108" t="s">
        <v>434</v>
      </c>
      <c r="C108" t="s">
        <v>247</v>
      </c>
      <c r="D108" s="56">
        <v>4424178194552870</v>
      </c>
      <c r="E108" s="53" t="s">
        <v>430</v>
      </c>
      <c r="F108" s="53">
        <v>3260574</v>
      </c>
      <c r="G108" t="s">
        <v>251</v>
      </c>
      <c r="H108" t="s">
        <v>252</v>
      </c>
      <c r="I108" s="53" t="s">
        <v>431</v>
      </c>
      <c r="J108" t="s">
        <v>293</v>
      </c>
      <c r="K108" s="53" t="s">
        <v>431</v>
      </c>
      <c r="L108" t="s">
        <v>271</v>
      </c>
      <c r="M108" s="53" t="s">
        <v>431</v>
      </c>
      <c r="N108" s="53" t="s">
        <v>680</v>
      </c>
      <c r="O108" s="53" t="s">
        <v>431</v>
      </c>
      <c r="P108" t="s">
        <v>452</v>
      </c>
      <c r="Q108" s="53" t="s">
        <v>431</v>
      </c>
      <c r="R108" t="s">
        <v>397</v>
      </c>
      <c r="S108" t="s">
        <v>389</v>
      </c>
      <c r="T108" s="53" t="s">
        <v>430</v>
      </c>
      <c r="U108">
        <v>168</v>
      </c>
      <c r="V108" s="55" t="s">
        <v>251</v>
      </c>
      <c r="W108" s="57">
        <v>24433</v>
      </c>
      <c r="X108" s="53" t="s">
        <v>431</v>
      </c>
      <c r="Y108" s="54">
        <v>2600271843447980</v>
      </c>
      <c r="Z108" s="53" t="s">
        <v>430</v>
      </c>
      <c r="AA108">
        <v>32</v>
      </c>
      <c r="AB108" t="s">
        <v>249</v>
      </c>
      <c r="AC108" s="53" t="s">
        <v>489</v>
      </c>
      <c r="AD108" s="53" t="s">
        <v>485</v>
      </c>
      <c r="AE108" s="53" t="s">
        <v>253</v>
      </c>
    </row>
    <row r="109" spans="1:35" x14ac:dyDescent="0.25">
      <c r="A109" t="s">
        <v>245</v>
      </c>
      <c r="B109" t="s">
        <v>434</v>
      </c>
      <c r="C109" t="s">
        <v>247</v>
      </c>
      <c r="D109" s="56">
        <v>4424179017162090</v>
      </c>
      <c r="E109" s="53" t="s">
        <v>430</v>
      </c>
      <c r="F109" s="53">
        <v>3260604</v>
      </c>
      <c r="G109" t="s">
        <v>251</v>
      </c>
      <c r="H109" t="s">
        <v>252</v>
      </c>
      <c r="I109" s="53" t="s">
        <v>431</v>
      </c>
      <c r="J109" t="s">
        <v>294</v>
      </c>
      <c r="K109" s="53" t="s">
        <v>431</v>
      </c>
      <c r="L109" t="s">
        <v>272</v>
      </c>
      <c r="M109" s="53" t="s">
        <v>431</v>
      </c>
      <c r="N109" s="53" t="s">
        <v>681</v>
      </c>
      <c r="O109" s="53" t="s">
        <v>431</v>
      </c>
      <c r="P109" t="s">
        <v>454</v>
      </c>
      <c r="Q109" s="53" t="s">
        <v>431</v>
      </c>
      <c r="R109" t="s">
        <v>398</v>
      </c>
      <c r="S109" t="s">
        <v>395</v>
      </c>
      <c r="T109" s="53" t="s">
        <v>430</v>
      </c>
      <c r="U109">
        <v>167</v>
      </c>
      <c r="V109" s="55" t="s">
        <v>251</v>
      </c>
      <c r="W109" s="57">
        <v>24279</v>
      </c>
      <c r="X109" s="53" t="s">
        <v>431</v>
      </c>
      <c r="Y109" s="54">
        <v>2555251472591040</v>
      </c>
      <c r="Z109" s="53" t="s">
        <v>430</v>
      </c>
      <c r="AA109">
        <v>34</v>
      </c>
      <c r="AB109" t="s">
        <v>249</v>
      </c>
      <c r="AC109" t="s">
        <v>436</v>
      </c>
      <c r="AD109" t="s">
        <v>437</v>
      </c>
      <c r="AE109" s="53" t="s">
        <v>253</v>
      </c>
    </row>
    <row r="110" spans="1:35" x14ac:dyDescent="0.25">
      <c r="A110" t="s">
        <v>245</v>
      </c>
      <c r="B110" t="s">
        <v>434</v>
      </c>
      <c r="C110" t="s">
        <v>247</v>
      </c>
      <c r="D110" s="56">
        <v>4424179839771310</v>
      </c>
      <c r="E110" s="53" t="s">
        <v>430</v>
      </c>
      <c r="F110" s="53">
        <v>3260634</v>
      </c>
      <c r="G110" t="s">
        <v>251</v>
      </c>
      <c r="H110" t="s">
        <v>259</v>
      </c>
      <c r="I110" s="53" t="s">
        <v>431</v>
      </c>
      <c r="J110" t="s">
        <v>295</v>
      </c>
      <c r="K110" s="53" t="s">
        <v>431</v>
      </c>
      <c r="L110" t="s">
        <v>273</v>
      </c>
      <c r="M110" s="53" t="s">
        <v>431</v>
      </c>
      <c r="N110" s="53" t="s">
        <v>682</v>
      </c>
      <c r="O110" s="53" t="s">
        <v>431</v>
      </c>
      <c r="P110" t="s">
        <v>453</v>
      </c>
      <c r="Q110" s="53" t="s">
        <v>431</v>
      </c>
      <c r="R110" t="s">
        <v>399</v>
      </c>
      <c r="S110" t="s">
        <v>390</v>
      </c>
      <c r="T110" s="53" t="s">
        <v>430</v>
      </c>
      <c r="U110">
        <v>166</v>
      </c>
      <c r="V110" s="55" t="s">
        <v>251</v>
      </c>
      <c r="W110" s="57">
        <v>24125</v>
      </c>
      <c r="X110" s="53" t="s">
        <v>431</v>
      </c>
      <c r="Y110" s="54">
        <v>2510231101734100</v>
      </c>
      <c r="Z110" s="53" t="s">
        <v>430</v>
      </c>
      <c r="AA110">
        <v>36</v>
      </c>
      <c r="AB110" t="s">
        <v>249</v>
      </c>
      <c r="AC110" t="s">
        <v>436</v>
      </c>
      <c r="AD110" t="s">
        <v>437</v>
      </c>
      <c r="AE110" s="53" t="s">
        <v>253</v>
      </c>
    </row>
    <row r="111" spans="1:35" x14ac:dyDescent="0.25">
      <c r="A111" t="s">
        <v>245</v>
      </c>
      <c r="B111" t="s">
        <v>434</v>
      </c>
      <c r="C111" t="s">
        <v>247</v>
      </c>
      <c r="D111" s="56">
        <v>4424180662380530</v>
      </c>
      <c r="E111" s="53" t="s">
        <v>430</v>
      </c>
      <c r="F111" s="53">
        <v>3260664</v>
      </c>
      <c r="G111" t="s">
        <v>251</v>
      </c>
      <c r="H111" t="s">
        <v>259</v>
      </c>
      <c r="I111" s="53" t="s">
        <v>431</v>
      </c>
      <c r="J111" t="s">
        <v>296</v>
      </c>
      <c r="K111" s="53" t="s">
        <v>431</v>
      </c>
      <c r="L111" t="s">
        <v>274</v>
      </c>
      <c r="M111" s="53" t="s">
        <v>431</v>
      </c>
      <c r="N111" s="53" t="s">
        <v>683</v>
      </c>
      <c r="O111" s="53" t="s">
        <v>431</v>
      </c>
      <c r="P111" t="s">
        <v>455</v>
      </c>
      <c r="Q111" s="53" t="s">
        <v>431</v>
      </c>
      <c r="R111" t="s">
        <v>400</v>
      </c>
      <c r="S111" t="s">
        <v>389</v>
      </c>
      <c r="T111" s="53" t="s">
        <v>430</v>
      </c>
      <c r="U111">
        <v>165</v>
      </c>
      <c r="V111" s="55" t="s">
        <v>251</v>
      </c>
      <c r="W111" s="57">
        <v>23971</v>
      </c>
      <c r="X111" s="53" t="s">
        <v>431</v>
      </c>
      <c r="Y111" s="54">
        <v>2465210730877170</v>
      </c>
      <c r="Z111" s="53" t="s">
        <v>430</v>
      </c>
      <c r="AA111">
        <v>38</v>
      </c>
      <c r="AB111" t="s">
        <v>249</v>
      </c>
      <c r="AC111" t="s">
        <v>436</v>
      </c>
      <c r="AD111" t="s">
        <v>437</v>
      </c>
      <c r="AE111" s="53" t="s">
        <v>253</v>
      </c>
    </row>
    <row r="112" spans="1:35" x14ac:dyDescent="0.25">
      <c r="A112" t="s">
        <v>245</v>
      </c>
      <c r="B112" t="s">
        <v>434</v>
      </c>
      <c r="C112" t="s">
        <v>247</v>
      </c>
      <c r="D112" s="56">
        <v>4424181484989750</v>
      </c>
      <c r="E112" s="53" t="s">
        <v>430</v>
      </c>
      <c r="F112" s="53">
        <v>3260694</v>
      </c>
      <c r="G112" t="s">
        <v>251</v>
      </c>
      <c r="H112" t="s">
        <v>252</v>
      </c>
      <c r="I112" s="53" t="s">
        <v>431</v>
      </c>
      <c r="J112" t="s">
        <v>297</v>
      </c>
      <c r="K112" s="53" t="s">
        <v>431</v>
      </c>
      <c r="L112" t="s">
        <v>275</v>
      </c>
      <c r="M112" s="53" t="s">
        <v>431</v>
      </c>
      <c r="N112" s="53" t="s">
        <v>684</v>
      </c>
      <c r="O112" s="53" t="s">
        <v>431</v>
      </c>
      <c r="P112" t="s">
        <v>456</v>
      </c>
      <c r="Q112" s="53" t="s">
        <v>431</v>
      </c>
      <c r="R112" t="s">
        <v>401</v>
      </c>
      <c r="S112" t="s">
        <v>389</v>
      </c>
      <c r="T112" s="53" t="s">
        <v>430</v>
      </c>
      <c r="U112">
        <v>164</v>
      </c>
      <c r="V112" s="55" t="s">
        <v>251</v>
      </c>
      <c r="W112" s="57">
        <v>23817</v>
      </c>
      <c r="X112" s="53" t="s">
        <v>431</v>
      </c>
      <c r="Y112" s="54">
        <v>2420190360020230</v>
      </c>
      <c r="Z112" s="53" t="s">
        <v>430</v>
      </c>
      <c r="AA112">
        <v>40</v>
      </c>
      <c r="AB112" t="s">
        <v>249</v>
      </c>
      <c r="AC112" t="s">
        <v>436</v>
      </c>
      <c r="AD112" t="s">
        <v>437</v>
      </c>
      <c r="AE112" s="53" t="s">
        <v>253</v>
      </c>
    </row>
    <row r="113" spans="1:31" x14ac:dyDescent="0.25">
      <c r="A113" t="s">
        <v>245</v>
      </c>
      <c r="B113" t="s">
        <v>434</v>
      </c>
      <c r="C113" t="s">
        <v>247</v>
      </c>
      <c r="D113" s="56">
        <v>4424182307598970</v>
      </c>
      <c r="E113" s="53" t="s">
        <v>430</v>
      </c>
      <c r="F113" s="53">
        <v>3260724</v>
      </c>
      <c r="G113" t="s">
        <v>251</v>
      </c>
      <c r="H113" t="s">
        <v>252</v>
      </c>
      <c r="I113" s="53" t="s">
        <v>431</v>
      </c>
      <c r="J113" t="s">
        <v>298</v>
      </c>
      <c r="K113" s="53" t="s">
        <v>431</v>
      </c>
      <c r="L113" t="s">
        <v>266</v>
      </c>
      <c r="M113" s="53" t="s">
        <v>431</v>
      </c>
      <c r="N113" s="53" t="s">
        <v>685</v>
      </c>
      <c r="O113" s="53" t="s">
        <v>431</v>
      </c>
      <c r="P113" t="s">
        <v>457</v>
      </c>
      <c r="Q113" s="53" t="s">
        <v>431</v>
      </c>
      <c r="R113" t="s">
        <v>402</v>
      </c>
      <c r="S113" t="s">
        <v>390</v>
      </c>
      <c r="T113" s="53" t="s">
        <v>430</v>
      </c>
      <c r="U113">
        <v>163</v>
      </c>
      <c r="V113" s="55" t="s">
        <v>251</v>
      </c>
      <c r="W113" s="57">
        <v>23663</v>
      </c>
      <c r="X113" s="53" t="s">
        <v>431</v>
      </c>
      <c r="Y113" s="54">
        <v>2375169989163290</v>
      </c>
      <c r="Z113" s="53" t="s">
        <v>430</v>
      </c>
      <c r="AA113">
        <v>42</v>
      </c>
      <c r="AB113" t="s">
        <v>249</v>
      </c>
      <c r="AC113" t="s">
        <v>436</v>
      </c>
      <c r="AD113" t="s">
        <v>437</v>
      </c>
      <c r="AE113" s="53" t="s">
        <v>253</v>
      </c>
    </row>
    <row r="114" spans="1:31" x14ac:dyDescent="0.25">
      <c r="A114" t="s">
        <v>245</v>
      </c>
      <c r="B114" t="s">
        <v>434</v>
      </c>
      <c r="C114" t="s">
        <v>247</v>
      </c>
      <c r="D114" s="56">
        <v>4424183130208190</v>
      </c>
      <c r="E114" s="53" t="s">
        <v>430</v>
      </c>
      <c r="F114" s="53">
        <v>3260754</v>
      </c>
      <c r="G114" t="s">
        <v>251</v>
      </c>
      <c r="H114" t="s">
        <v>259</v>
      </c>
      <c r="I114" s="53" t="s">
        <v>431</v>
      </c>
      <c r="J114" t="s">
        <v>299</v>
      </c>
      <c r="K114" s="53" t="s">
        <v>431</v>
      </c>
      <c r="L114" t="s">
        <v>276</v>
      </c>
      <c r="M114" s="53" t="s">
        <v>431</v>
      </c>
      <c r="N114" s="53" t="s">
        <v>686</v>
      </c>
      <c r="O114" s="53" t="s">
        <v>431</v>
      </c>
      <c r="P114" t="s">
        <v>458</v>
      </c>
      <c r="Q114" s="53" t="s">
        <v>431</v>
      </c>
      <c r="R114" t="s">
        <v>403</v>
      </c>
      <c r="S114" t="s">
        <v>390</v>
      </c>
      <c r="T114" s="53" t="s">
        <v>430</v>
      </c>
      <c r="U114">
        <v>162</v>
      </c>
      <c r="V114" s="55" t="s">
        <v>251</v>
      </c>
      <c r="W114" s="57">
        <v>23509</v>
      </c>
      <c r="X114" s="53" t="s">
        <v>431</v>
      </c>
      <c r="Y114" s="54">
        <v>2330149618306360</v>
      </c>
      <c r="Z114" s="53" t="s">
        <v>430</v>
      </c>
      <c r="AA114">
        <v>44</v>
      </c>
      <c r="AB114" t="s">
        <v>249</v>
      </c>
      <c r="AC114" s="53" t="s">
        <v>488</v>
      </c>
      <c r="AD114" t="s">
        <v>486</v>
      </c>
      <c r="AE114" s="53" t="s">
        <v>253</v>
      </c>
    </row>
    <row r="115" spans="1:31" x14ac:dyDescent="0.25">
      <c r="A115" t="s">
        <v>245</v>
      </c>
      <c r="B115" t="s">
        <v>434</v>
      </c>
      <c r="C115" t="s">
        <v>247</v>
      </c>
      <c r="D115" s="56">
        <v>4424183952817410</v>
      </c>
      <c r="E115" s="53" t="s">
        <v>430</v>
      </c>
      <c r="F115" s="53">
        <v>3260784</v>
      </c>
      <c r="G115" t="s">
        <v>251</v>
      </c>
      <c r="H115" t="s">
        <v>259</v>
      </c>
      <c r="I115" s="53" t="s">
        <v>431</v>
      </c>
      <c r="J115" t="s">
        <v>300</v>
      </c>
      <c r="K115" s="53" t="s">
        <v>431</v>
      </c>
      <c r="L115" t="s">
        <v>277</v>
      </c>
      <c r="M115" s="53" t="s">
        <v>431</v>
      </c>
      <c r="N115" s="53" t="s">
        <v>687</v>
      </c>
      <c r="O115" s="53" t="s">
        <v>431</v>
      </c>
      <c r="P115" t="s">
        <v>459</v>
      </c>
      <c r="Q115" s="53" t="s">
        <v>431</v>
      </c>
      <c r="R115" t="s">
        <v>404</v>
      </c>
      <c r="S115" t="s">
        <v>391</v>
      </c>
      <c r="T115" s="53" t="s">
        <v>430</v>
      </c>
      <c r="U115">
        <v>161</v>
      </c>
      <c r="V115" s="55" t="s">
        <v>251</v>
      </c>
      <c r="W115" s="57">
        <v>23355</v>
      </c>
      <c r="X115" s="53" t="s">
        <v>431</v>
      </c>
      <c r="Y115" s="54">
        <v>2285129247449420</v>
      </c>
      <c r="Z115" s="53" t="s">
        <v>430</v>
      </c>
      <c r="AA115">
        <v>46</v>
      </c>
      <c r="AB115" t="s">
        <v>249</v>
      </c>
      <c r="AC115" s="53" t="s">
        <v>487</v>
      </c>
      <c r="AD115" s="53" t="s">
        <v>485</v>
      </c>
      <c r="AE115" s="53" t="s">
        <v>253</v>
      </c>
    </row>
    <row r="116" spans="1:31" x14ac:dyDescent="0.25">
      <c r="A116" t="s">
        <v>245</v>
      </c>
      <c r="B116" t="s">
        <v>434</v>
      </c>
      <c r="C116" t="s">
        <v>247</v>
      </c>
      <c r="D116" s="56">
        <v>4424184775426630</v>
      </c>
      <c r="E116" s="53" t="s">
        <v>430</v>
      </c>
      <c r="F116" s="53">
        <v>3260814</v>
      </c>
      <c r="G116" t="s">
        <v>251</v>
      </c>
      <c r="H116" t="s">
        <v>260</v>
      </c>
      <c r="I116" s="53" t="s">
        <v>431</v>
      </c>
      <c r="J116" t="s">
        <v>301</v>
      </c>
      <c r="K116" s="53" t="s">
        <v>431</v>
      </c>
      <c r="L116" t="s">
        <v>278</v>
      </c>
      <c r="M116" s="53" t="s">
        <v>431</v>
      </c>
      <c r="N116" s="53" t="s">
        <v>688</v>
      </c>
      <c r="O116" s="53" t="s">
        <v>431</v>
      </c>
      <c r="P116" t="s">
        <v>460</v>
      </c>
      <c r="Q116" s="53" t="s">
        <v>431</v>
      </c>
      <c r="R116" t="s">
        <v>405</v>
      </c>
      <c r="S116" t="s">
        <v>392</v>
      </c>
      <c r="T116" s="53" t="s">
        <v>430</v>
      </c>
      <c r="U116">
        <v>160</v>
      </c>
      <c r="V116" s="55" t="s">
        <v>251</v>
      </c>
      <c r="W116" s="57">
        <v>23201</v>
      </c>
      <c r="X116" s="53" t="s">
        <v>431</v>
      </c>
      <c r="Y116" s="54">
        <v>2240108876592490</v>
      </c>
      <c r="Z116" s="53" t="s">
        <v>430</v>
      </c>
      <c r="AA116">
        <v>48</v>
      </c>
      <c r="AB116" t="s">
        <v>249</v>
      </c>
      <c r="AC116" s="53" t="s">
        <v>489</v>
      </c>
      <c r="AD116" s="53" t="s">
        <v>486</v>
      </c>
      <c r="AE116" s="53" t="s">
        <v>253</v>
      </c>
    </row>
    <row r="117" spans="1:31" x14ac:dyDescent="0.25">
      <c r="A117" t="s">
        <v>245</v>
      </c>
      <c r="B117" t="s">
        <v>434</v>
      </c>
      <c r="C117" t="s">
        <v>247</v>
      </c>
      <c r="D117" s="56">
        <v>4424185598035850</v>
      </c>
      <c r="E117" s="53" t="s">
        <v>430</v>
      </c>
      <c r="F117" s="53">
        <v>3260844</v>
      </c>
      <c r="G117" t="s">
        <v>251</v>
      </c>
      <c r="H117" t="s">
        <v>261</v>
      </c>
      <c r="I117" s="53" t="s">
        <v>431</v>
      </c>
      <c r="J117" t="s">
        <v>302</v>
      </c>
      <c r="K117" s="53" t="s">
        <v>431</v>
      </c>
      <c r="L117" t="s">
        <v>279</v>
      </c>
      <c r="M117" s="53" t="s">
        <v>431</v>
      </c>
      <c r="N117" s="53" t="s">
        <v>689</v>
      </c>
      <c r="O117" s="53" t="s">
        <v>431</v>
      </c>
      <c r="P117" t="s">
        <v>461</v>
      </c>
      <c r="Q117" s="53" t="s">
        <v>431</v>
      </c>
      <c r="R117" t="s">
        <v>406</v>
      </c>
      <c r="S117" t="s">
        <v>393</v>
      </c>
      <c r="T117" s="53" t="s">
        <v>430</v>
      </c>
      <c r="U117">
        <v>161</v>
      </c>
      <c r="V117" s="55" t="s">
        <v>251</v>
      </c>
      <c r="W117" s="57">
        <v>23047</v>
      </c>
      <c r="X117" s="53" t="s">
        <v>431</v>
      </c>
      <c r="Y117" s="54">
        <v>2195088505735550</v>
      </c>
      <c r="Z117" s="53" t="s">
        <v>430</v>
      </c>
      <c r="AA117">
        <v>50</v>
      </c>
      <c r="AB117" t="s">
        <v>249</v>
      </c>
      <c r="AC117" t="s">
        <v>436</v>
      </c>
      <c r="AD117" t="s">
        <v>437</v>
      </c>
      <c r="AE117" s="53" t="s">
        <v>253</v>
      </c>
    </row>
    <row r="118" spans="1:31" x14ac:dyDescent="0.25">
      <c r="A118" t="s">
        <v>245</v>
      </c>
      <c r="B118" t="s">
        <v>434</v>
      </c>
      <c r="C118" t="s">
        <v>247</v>
      </c>
      <c r="D118" s="56">
        <v>4424186420645070</v>
      </c>
      <c r="E118" s="53" t="s">
        <v>430</v>
      </c>
      <c r="F118" s="53">
        <v>3260874</v>
      </c>
      <c r="G118" t="s">
        <v>251</v>
      </c>
      <c r="H118" t="s">
        <v>262</v>
      </c>
      <c r="I118" s="53" t="s">
        <v>431</v>
      </c>
      <c r="J118" t="s">
        <v>303</v>
      </c>
      <c r="K118" s="53" t="s">
        <v>431</v>
      </c>
      <c r="L118" t="s">
        <v>280</v>
      </c>
      <c r="M118" s="53" t="s">
        <v>431</v>
      </c>
      <c r="N118" s="53" t="s">
        <v>690</v>
      </c>
      <c r="O118" s="53" t="s">
        <v>431</v>
      </c>
      <c r="P118" t="s">
        <v>462</v>
      </c>
      <c r="Q118" s="53" t="s">
        <v>431</v>
      </c>
      <c r="R118" t="s">
        <v>407</v>
      </c>
      <c r="S118" t="s">
        <v>394</v>
      </c>
      <c r="T118" s="53" t="s">
        <v>430</v>
      </c>
      <c r="U118">
        <v>162</v>
      </c>
      <c r="V118" s="55" t="s">
        <v>251</v>
      </c>
      <c r="W118" s="57">
        <v>22893</v>
      </c>
      <c r="X118" s="53" t="s">
        <v>431</v>
      </c>
      <c r="Y118" s="54">
        <v>2150068134878610</v>
      </c>
      <c r="Z118" s="53" t="s">
        <v>430</v>
      </c>
      <c r="AA118">
        <v>52</v>
      </c>
      <c r="AB118" t="s">
        <v>249</v>
      </c>
      <c r="AC118" t="s">
        <v>436</v>
      </c>
      <c r="AD118" t="s">
        <v>437</v>
      </c>
      <c r="AE118" s="53" t="s">
        <v>253</v>
      </c>
    </row>
    <row r="119" spans="1:31" x14ac:dyDescent="0.25">
      <c r="A119" t="s">
        <v>245</v>
      </c>
      <c r="B119" t="s">
        <v>434</v>
      </c>
      <c r="C119" t="s">
        <v>247</v>
      </c>
      <c r="D119" s="56">
        <v>4424187243254290</v>
      </c>
      <c r="E119" s="53" t="s">
        <v>430</v>
      </c>
      <c r="F119" s="53">
        <v>3260904</v>
      </c>
      <c r="G119" t="s">
        <v>251</v>
      </c>
      <c r="H119" t="s">
        <v>263</v>
      </c>
      <c r="I119" s="53" t="s">
        <v>431</v>
      </c>
      <c r="J119" t="s">
        <v>304</v>
      </c>
      <c r="K119" s="53" t="s">
        <v>431</v>
      </c>
      <c r="L119" t="s">
        <v>281</v>
      </c>
      <c r="M119" s="53" t="s">
        <v>431</v>
      </c>
      <c r="N119" s="53" t="s">
        <v>691</v>
      </c>
      <c r="O119" s="53" t="s">
        <v>431</v>
      </c>
      <c r="P119" t="s">
        <v>463</v>
      </c>
      <c r="Q119" s="53" t="s">
        <v>431</v>
      </c>
      <c r="R119" t="s">
        <v>408</v>
      </c>
      <c r="S119" t="s">
        <v>389</v>
      </c>
      <c r="T119" s="53" t="s">
        <v>430</v>
      </c>
      <c r="U119">
        <v>163</v>
      </c>
      <c r="V119" s="55" t="s">
        <v>251</v>
      </c>
      <c r="W119" s="57">
        <v>22739</v>
      </c>
      <c r="X119" s="53" t="s">
        <v>431</v>
      </c>
      <c r="Y119" s="54">
        <v>2105047764021680</v>
      </c>
      <c r="Z119" s="53" t="s">
        <v>430</v>
      </c>
      <c r="AA119">
        <v>54</v>
      </c>
      <c r="AB119" t="s">
        <v>249</v>
      </c>
      <c r="AC119" t="s">
        <v>436</v>
      </c>
      <c r="AD119" t="s">
        <v>437</v>
      </c>
      <c r="AE119" s="53" t="s">
        <v>253</v>
      </c>
    </row>
    <row r="120" spans="1:31" x14ac:dyDescent="0.25">
      <c r="A120" t="s">
        <v>245</v>
      </c>
      <c r="B120" t="s">
        <v>434</v>
      </c>
      <c r="C120" t="s">
        <v>247</v>
      </c>
      <c r="D120" s="56">
        <v>4424188065863510</v>
      </c>
      <c r="E120" s="53" t="s">
        <v>430</v>
      </c>
      <c r="F120" s="53">
        <v>3260934</v>
      </c>
      <c r="G120" t="s">
        <v>251</v>
      </c>
      <c r="H120" t="s">
        <v>252</v>
      </c>
      <c r="I120" s="53" t="s">
        <v>431</v>
      </c>
      <c r="J120" t="s">
        <v>305</v>
      </c>
      <c r="K120" s="53" t="s">
        <v>431</v>
      </c>
      <c r="L120" t="s">
        <v>282</v>
      </c>
      <c r="M120" s="53" t="s">
        <v>431</v>
      </c>
      <c r="N120" s="53" t="s">
        <v>692</v>
      </c>
      <c r="O120" s="53" t="s">
        <v>431</v>
      </c>
      <c r="P120" t="s">
        <v>464</v>
      </c>
      <c r="Q120" s="53" t="s">
        <v>431</v>
      </c>
      <c r="R120" t="s">
        <v>409</v>
      </c>
      <c r="S120" t="s">
        <v>395</v>
      </c>
      <c r="T120" s="53" t="s">
        <v>430</v>
      </c>
      <c r="U120">
        <v>164</v>
      </c>
      <c r="V120" s="55" t="s">
        <v>251</v>
      </c>
      <c r="W120" s="57">
        <v>22585</v>
      </c>
      <c r="X120" s="53" t="s">
        <v>431</v>
      </c>
      <c r="Y120" s="54">
        <v>2060027393164740</v>
      </c>
      <c r="Z120" s="53" t="s">
        <v>430</v>
      </c>
      <c r="AA120">
        <v>56</v>
      </c>
      <c r="AB120" t="s">
        <v>249</v>
      </c>
      <c r="AC120" t="s">
        <v>436</v>
      </c>
      <c r="AD120" t="s">
        <v>437</v>
      </c>
      <c r="AE120" s="53" t="s">
        <v>253</v>
      </c>
    </row>
    <row r="121" spans="1:31" x14ac:dyDescent="0.25">
      <c r="A121" t="s">
        <v>245</v>
      </c>
      <c r="B121" t="s">
        <v>434</v>
      </c>
      <c r="C121" t="s">
        <v>247</v>
      </c>
      <c r="D121" s="56">
        <v>4424188888472730</v>
      </c>
      <c r="E121" s="53" t="s">
        <v>430</v>
      </c>
      <c r="F121" s="53">
        <v>3260964</v>
      </c>
      <c r="G121" t="s">
        <v>251</v>
      </c>
      <c r="H121" t="s">
        <v>264</v>
      </c>
      <c r="I121" s="53" t="s">
        <v>431</v>
      </c>
      <c r="J121" t="s">
        <v>306</v>
      </c>
      <c r="K121" s="53" t="s">
        <v>431</v>
      </c>
      <c r="L121" t="s">
        <v>283</v>
      </c>
      <c r="M121" s="53" t="s">
        <v>431</v>
      </c>
      <c r="N121" s="53" t="s">
        <v>693</v>
      </c>
      <c r="O121" s="53" t="s">
        <v>431</v>
      </c>
      <c r="P121" t="s">
        <v>433</v>
      </c>
      <c r="Q121" s="53" t="s">
        <v>431</v>
      </c>
      <c r="R121" t="s">
        <v>410</v>
      </c>
      <c r="S121" t="s">
        <v>390</v>
      </c>
      <c r="T121" s="53" t="s">
        <v>430</v>
      </c>
      <c r="U121">
        <v>165</v>
      </c>
      <c r="V121" s="55" t="s">
        <v>251</v>
      </c>
      <c r="W121" s="57">
        <v>22431</v>
      </c>
      <c r="X121" s="53" t="s">
        <v>431</v>
      </c>
      <c r="Y121" s="54">
        <v>3095495922874270</v>
      </c>
      <c r="Z121" s="53" t="s">
        <v>430</v>
      </c>
      <c r="AA121">
        <v>58</v>
      </c>
      <c r="AB121" t="s">
        <v>249</v>
      </c>
      <c r="AC121" t="s">
        <v>436</v>
      </c>
      <c r="AD121" t="s">
        <v>437</v>
      </c>
      <c r="AE121" s="53" t="s">
        <v>253</v>
      </c>
    </row>
    <row r="122" spans="1:31" x14ac:dyDescent="0.25">
      <c r="A122" t="s">
        <v>245</v>
      </c>
      <c r="B122" t="s">
        <v>434</v>
      </c>
      <c r="C122" t="s">
        <v>247</v>
      </c>
      <c r="D122" s="56">
        <v>4424189711081950</v>
      </c>
      <c r="E122" s="53" t="s">
        <v>430</v>
      </c>
      <c r="F122" s="53">
        <v>3260994</v>
      </c>
      <c r="G122" t="s">
        <v>251</v>
      </c>
      <c r="H122" t="s">
        <v>259</v>
      </c>
      <c r="I122" s="53" t="s">
        <v>431</v>
      </c>
      <c r="J122" t="s">
        <v>307</v>
      </c>
      <c r="K122" s="53" t="s">
        <v>431</v>
      </c>
      <c r="L122" t="s">
        <v>284</v>
      </c>
      <c r="M122" s="53" t="s">
        <v>431</v>
      </c>
      <c r="N122" s="53" t="s">
        <v>694</v>
      </c>
      <c r="O122" s="53" t="s">
        <v>431</v>
      </c>
      <c r="P122">
        <v>3456369</v>
      </c>
      <c r="Q122" s="53" t="s">
        <v>431</v>
      </c>
      <c r="R122" t="s">
        <v>411</v>
      </c>
      <c r="S122" t="s">
        <v>389</v>
      </c>
      <c r="T122" s="53" t="s">
        <v>430</v>
      </c>
      <c r="U122">
        <v>166</v>
      </c>
      <c r="V122" s="55" t="s">
        <v>251</v>
      </c>
      <c r="W122" s="57">
        <v>22277</v>
      </c>
      <c r="X122" s="53" t="s">
        <v>431</v>
      </c>
      <c r="Y122" s="54">
        <v>3050475552017330</v>
      </c>
      <c r="Z122" s="53" t="s">
        <v>430</v>
      </c>
      <c r="AA122">
        <v>60</v>
      </c>
      <c r="AB122" t="s">
        <v>249</v>
      </c>
      <c r="AC122" s="53" t="s">
        <v>488</v>
      </c>
      <c r="AD122" t="s">
        <v>486</v>
      </c>
      <c r="AE122" s="53" t="s">
        <v>253</v>
      </c>
    </row>
    <row r="123" spans="1:31" x14ac:dyDescent="0.25">
      <c r="A123" t="s">
        <v>245</v>
      </c>
      <c r="B123" t="s">
        <v>434</v>
      </c>
      <c r="C123" t="s">
        <v>247</v>
      </c>
      <c r="D123" s="56">
        <v>4424190533691170</v>
      </c>
      <c r="E123" s="53" t="s">
        <v>430</v>
      </c>
      <c r="F123" s="53">
        <v>3261024</v>
      </c>
      <c r="G123" t="s">
        <v>251</v>
      </c>
      <c r="H123" t="s">
        <v>252</v>
      </c>
      <c r="I123" s="53" t="s">
        <v>431</v>
      </c>
      <c r="J123" t="s">
        <v>308</v>
      </c>
      <c r="K123" s="53" t="s">
        <v>431</v>
      </c>
      <c r="L123" t="s">
        <v>285</v>
      </c>
      <c r="M123" s="53" t="s">
        <v>431</v>
      </c>
      <c r="N123" s="53" t="s">
        <v>695</v>
      </c>
      <c r="O123" s="53" t="s">
        <v>431</v>
      </c>
      <c r="P123" t="s">
        <v>438</v>
      </c>
      <c r="Q123" s="53" t="s">
        <v>431</v>
      </c>
      <c r="R123" t="s">
        <v>412</v>
      </c>
      <c r="S123" t="s">
        <v>389</v>
      </c>
      <c r="T123" s="53" t="s">
        <v>430</v>
      </c>
      <c r="U123">
        <v>167</v>
      </c>
      <c r="V123" s="55" t="s">
        <v>251</v>
      </c>
      <c r="W123" s="57">
        <v>22123</v>
      </c>
      <c r="X123" s="53" t="s">
        <v>431</v>
      </c>
      <c r="Y123" s="54">
        <v>3005455181160400</v>
      </c>
      <c r="Z123" s="53" t="s">
        <v>430</v>
      </c>
      <c r="AA123">
        <v>62</v>
      </c>
      <c r="AB123" t="s">
        <v>249</v>
      </c>
      <c r="AC123" s="53" t="s">
        <v>487</v>
      </c>
      <c r="AD123" s="53" t="s">
        <v>486</v>
      </c>
      <c r="AE123" s="53" t="s">
        <v>253</v>
      </c>
    </row>
    <row r="124" spans="1:31" x14ac:dyDescent="0.25">
      <c r="A124" t="s">
        <v>245</v>
      </c>
      <c r="B124" t="s">
        <v>434</v>
      </c>
      <c r="C124" t="s">
        <v>247</v>
      </c>
      <c r="D124" s="56">
        <v>4424191356300390</v>
      </c>
      <c r="E124" s="53" t="s">
        <v>430</v>
      </c>
      <c r="F124" s="53">
        <v>3261054</v>
      </c>
      <c r="G124" t="s">
        <v>251</v>
      </c>
      <c r="H124" t="s">
        <v>252</v>
      </c>
      <c r="I124" s="53" t="s">
        <v>431</v>
      </c>
      <c r="J124" t="s">
        <v>309</v>
      </c>
      <c r="K124" s="53" t="s">
        <v>431</v>
      </c>
      <c r="L124" t="s">
        <v>286</v>
      </c>
      <c r="M124" s="53" t="s">
        <v>431</v>
      </c>
      <c r="N124" s="53" t="s">
        <v>696</v>
      </c>
      <c r="O124" s="53" t="s">
        <v>431</v>
      </c>
      <c r="P124">
        <v>3460</v>
      </c>
      <c r="Q124" s="53" t="s">
        <v>431</v>
      </c>
      <c r="R124" t="s">
        <v>413</v>
      </c>
      <c r="S124" t="s">
        <v>390</v>
      </c>
      <c r="T124" s="53" t="s">
        <v>430</v>
      </c>
      <c r="U124">
        <v>168</v>
      </c>
      <c r="V124" s="55" t="s">
        <v>251</v>
      </c>
      <c r="W124" s="57">
        <v>21969</v>
      </c>
      <c r="X124" s="53" t="s">
        <v>431</v>
      </c>
      <c r="Y124" s="54">
        <v>2960434810303460</v>
      </c>
      <c r="Z124" s="53" t="s">
        <v>430</v>
      </c>
      <c r="AA124">
        <v>64</v>
      </c>
      <c r="AB124" t="s">
        <v>249</v>
      </c>
      <c r="AC124" s="53" t="s">
        <v>489</v>
      </c>
      <c r="AD124" s="53" t="s">
        <v>485</v>
      </c>
      <c r="AE124" s="53" t="s">
        <v>253</v>
      </c>
    </row>
    <row r="125" spans="1:31" x14ac:dyDescent="0.25">
      <c r="A125" t="s">
        <v>245</v>
      </c>
      <c r="B125" t="s">
        <v>434</v>
      </c>
      <c r="C125" t="s">
        <v>247</v>
      </c>
      <c r="D125" s="56">
        <v>4424192178909610</v>
      </c>
      <c r="E125" s="53" t="s">
        <v>430</v>
      </c>
      <c r="F125" s="53">
        <v>3261084</v>
      </c>
      <c r="G125" t="s">
        <v>251</v>
      </c>
      <c r="H125" t="s">
        <v>259</v>
      </c>
      <c r="I125" s="53" t="s">
        <v>431</v>
      </c>
      <c r="J125" t="s">
        <v>310</v>
      </c>
      <c r="K125" s="53" t="s">
        <v>431</v>
      </c>
      <c r="L125" t="s">
        <v>287</v>
      </c>
      <c r="M125" s="53" t="s">
        <v>431</v>
      </c>
      <c r="N125" s="53" t="s">
        <v>697</v>
      </c>
      <c r="O125" s="53" t="s">
        <v>431</v>
      </c>
      <c r="P125" t="s">
        <v>439</v>
      </c>
      <c r="Q125" s="53" t="s">
        <v>431</v>
      </c>
      <c r="R125" t="s">
        <v>414</v>
      </c>
      <c r="S125" t="s">
        <v>390</v>
      </c>
      <c r="T125" s="53" t="s">
        <v>430</v>
      </c>
      <c r="U125">
        <v>169</v>
      </c>
      <c r="V125" s="55" t="s">
        <v>251</v>
      </c>
      <c r="W125" s="57">
        <v>21815</v>
      </c>
      <c r="X125" s="53" t="s">
        <v>431</v>
      </c>
      <c r="Y125" s="54">
        <v>2915414439446530</v>
      </c>
      <c r="Z125" s="53" t="s">
        <v>430</v>
      </c>
      <c r="AA125">
        <v>66</v>
      </c>
      <c r="AB125" t="s">
        <v>249</v>
      </c>
      <c r="AC125" t="s">
        <v>436</v>
      </c>
      <c r="AD125" t="s">
        <v>437</v>
      </c>
      <c r="AE125" s="53" t="s">
        <v>253</v>
      </c>
    </row>
    <row r="126" spans="1:31" x14ac:dyDescent="0.25">
      <c r="A126" t="s">
        <v>245</v>
      </c>
      <c r="B126" t="s">
        <v>434</v>
      </c>
      <c r="C126" t="s">
        <v>247</v>
      </c>
      <c r="D126" s="56">
        <v>4424193001518830</v>
      </c>
      <c r="E126" s="53" t="s">
        <v>430</v>
      </c>
      <c r="F126" s="53">
        <v>3261114</v>
      </c>
      <c r="G126" t="s">
        <v>251</v>
      </c>
      <c r="H126" t="s">
        <v>259</v>
      </c>
      <c r="I126" s="53" t="s">
        <v>431</v>
      </c>
      <c r="J126" t="s">
        <v>311</v>
      </c>
      <c r="K126" s="53" t="s">
        <v>431</v>
      </c>
      <c r="L126" t="s">
        <v>288</v>
      </c>
      <c r="M126" s="53" t="s">
        <v>431</v>
      </c>
      <c r="N126" s="53" t="s">
        <v>698</v>
      </c>
      <c r="O126" s="53" t="s">
        <v>431</v>
      </c>
      <c r="P126" t="s">
        <v>440</v>
      </c>
      <c r="Q126" s="53" t="s">
        <v>431</v>
      </c>
      <c r="R126" t="s">
        <v>415</v>
      </c>
      <c r="S126" t="s">
        <v>391</v>
      </c>
      <c r="T126" s="53" t="s">
        <v>430</v>
      </c>
      <c r="U126">
        <v>170</v>
      </c>
      <c r="V126" s="55" t="s">
        <v>251</v>
      </c>
      <c r="W126" s="57">
        <v>21661</v>
      </c>
      <c r="X126" s="53" t="s">
        <v>431</v>
      </c>
      <c r="Y126" s="54">
        <v>2870394068589590</v>
      </c>
      <c r="Z126" s="53" t="s">
        <v>430</v>
      </c>
      <c r="AA126">
        <v>68</v>
      </c>
      <c r="AB126" t="s">
        <v>249</v>
      </c>
      <c r="AC126" t="s">
        <v>436</v>
      </c>
      <c r="AD126" t="s">
        <v>437</v>
      </c>
      <c r="AE126" s="53" t="s">
        <v>253</v>
      </c>
    </row>
    <row r="127" spans="1:31" x14ac:dyDescent="0.25">
      <c r="A127" t="s">
        <v>245</v>
      </c>
      <c r="B127" t="s">
        <v>434</v>
      </c>
      <c r="C127" t="s">
        <v>247</v>
      </c>
      <c r="D127" s="56">
        <v>4424193824128050</v>
      </c>
      <c r="E127" s="53" t="s">
        <v>430</v>
      </c>
      <c r="F127" s="53">
        <v>3261144</v>
      </c>
      <c r="G127" t="s">
        <v>251</v>
      </c>
      <c r="H127" t="s">
        <v>260</v>
      </c>
      <c r="I127" s="53" t="s">
        <v>431</v>
      </c>
      <c r="J127" t="s">
        <v>312</v>
      </c>
      <c r="K127" s="53" t="s">
        <v>431</v>
      </c>
      <c r="L127" t="s">
        <v>265</v>
      </c>
      <c r="M127" s="53" t="s">
        <v>431</v>
      </c>
      <c r="N127" s="53" t="s">
        <v>699</v>
      </c>
      <c r="O127" s="53" t="s">
        <v>431</v>
      </c>
      <c r="P127" t="s">
        <v>480</v>
      </c>
      <c r="Q127" s="53" t="s">
        <v>431</v>
      </c>
      <c r="R127" t="s">
        <v>416</v>
      </c>
      <c r="S127" t="s">
        <v>392</v>
      </c>
      <c r="T127" s="53" t="s">
        <v>430</v>
      </c>
      <c r="U127">
        <v>171</v>
      </c>
      <c r="V127" s="55" t="s">
        <v>251</v>
      </c>
      <c r="W127" s="57">
        <v>21507</v>
      </c>
      <c r="X127" s="53" t="s">
        <v>431</v>
      </c>
      <c r="Y127" s="54">
        <v>2825373697732660</v>
      </c>
      <c r="Z127" s="53" t="s">
        <v>430</v>
      </c>
      <c r="AA127">
        <v>70</v>
      </c>
      <c r="AB127" t="s">
        <v>249</v>
      </c>
      <c r="AC127" t="s">
        <v>436</v>
      </c>
      <c r="AD127" t="s">
        <v>437</v>
      </c>
      <c r="AE127" s="53" t="s">
        <v>253</v>
      </c>
    </row>
    <row r="128" spans="1:31" x14ac:dyDescent="0.25">
      <c r="A128" t="s">
        <v>245</v>
      </c>
      <c r="B128" t="s">
        <v>434</v>
      </c>
      <c r="C128" t="s">
        <v>247</v>
      </c>
      <c r="D128" s="56">
        <v>4424194646737270</v>
      </c>
      <c r="E128" s="53" t="s">
        <v>430</v>
      </c>
      <c r="F128" s="53">
        <v>3261174</v>
      </c>
      <c r="G128" t="s">
        <v>251</v>
      </c>
      <c r="H128" t="s">
        <v>261</v>
      </c>
      <c r="I128" s="53" t="s">
        <v>431</v>
      </c>
      <c r="J128" t="s">
        <v>313</v>
      </c>
      <c r="K128" s="53" t="s">
        <v>431</v>
      </c>
      <c r="L128" t="s">
        <v>266</v>
      </c>
      <c r="M128" s="53" t="s">
        <v>431</v>
      </c>
      <c r="N128" s="53" t="s">
        <v>700</v>
      </c>
      <c r="O128" s="53" t="s">
        <v>431</v>
      </c>
      <c r="P128" t="s">
        <v>481</v>
      </c>
      <c r="Q128" s="53" t="s">
        <v>431</v>
      </c>
      <c r="R128" t="s">
        <v>417</v>
      </c>
      <c r="S128" t="s">
        <v>393</v>
      </c>
      <c r="T128" s="53" t="s">
        <v>430</v>
      </c>
      <c r="U128">
        <v>172</v>
      </c>
      <c r="V128" s="55" t="s">
        <v>251</v>
      </c>
      <c r="W128" s="57">
        <v>21353</v>
      </c>
      <c r="X128" s="53" t="s">
        <v>431</v>
      </c>
      <c r="Y128" s="54">
        <v>2780353326875720</v>
      </c>
      <c r="Z128" s="53" t="s">
        <v>430</v>
      </c>
      <c r="AA128">
        <v>72</v>
      </c>
      <c r="AB128" t="s">
        <v>249</v>
      </c>
      <c r="AC128" t="s">
        <v>436</v>
      </c>
      <c r="AD128" t="s">
        <v>437</v>
      </c>
      <c r="AE128" s="53" t="s">
        <v>253</v>
      </c>
    </row>
    <row r="129" spans="1:31" x14ac:dyDescent="0.25">
      <c r="A129" t="s">
        <v>245</v>
      </c>
      <c r="B129" t="s">
        <v>434</v>
      </c>
      <c r="C129" t="s">
        <v>247</v>
      </c>
      <c r="D129" s="56">
        <v>4424195469346490</v>
      </c>
      <c r="E129" s="53" t="s">
        <v>430</v>
      </c>
      <c r="F129" s="53">
        <v>3261204</v>
      </c>
      <c r="G129" t="s">
        <v>251</v>
      </c>
      <c r="H129" t="s">
        <v>262</v>
      </c>
      <c r="I129" s="53" t="s">
        <v>431</v>
      </c>
      <c r="J129" t="s">
        <v>314</v>
      </c>
      <c r="K129" s="53" t="s">
        <v>431</v>
      </c>
      <c r="L129" t="s">
        <v>267</v>
      </c>
      <c r="M129" s="53" t="s">
        <v>431</v>
      </c>
      <c r="N129" s="53" t="s">
        <v>701</v>
      </c>
      <c r="O129" s="53" t="s">
        <v>431</v>
      </c>
      <c r="P129" t="s">
        <v>482</v>
      </c>
      <c r="Q129" s="53" t="s">
        <v>431</v>
      </c>
      <c r="R129" t="s">
        <v>418</v>
      </c>
      <c r="S129" t="s">
        <v>394</v>
      </c>
      <c r="T129" s="53" t="s">
        <v>430</v>
      </c>
      <c r="U129">
        <v>173</v>
      </c>
      <c r="V129" s="55" t="s">
        <v>251</v>
      </c>
      <c r="W129" s="57">
        <v>21199</v>
      </c>
      <c r="X129" s="53" t="s">
        <v>431</v>
      </c>
      <c r="Y129" s="54">
        <v>2735332956018780</v>
      </c>
      <c r="Z129" s="53" t="s">
        <v>430</v>
      </c>
      <c r="AA129">
        <v>74</v>
      </c>
      <c r="AB129" t="s">
        <v>249</v>
      </c>
      <c r="AC129" t="s">
        <v>436</v>
      </c>
      <c r="AD129" t="s">
        <v>437</v>
      </c>
      <c r="AE129" s="53" t="s">
        <v>253</v>
      </c>
    </row>
    <row r="130" spans="1:31" x14ac:dyDescent="0.25">
      <c r="A130" t="s">
        <v>245</v>
      </c>
      <c r="B130" t="s">
        <v>434</v>
      </c>
      <c r="C130" t="s">
        <v>247</v>
      </c>
      <c r="D130" s="56">
        <v>4424196291955710</v>
      </c>
      <c r="E130" s="53" t="s">
        <v>430</v>
      </c>
      <c r="F130" s="53">
        <v>3261234</v>
      </c>
      <c r="G130" t="s">
        <v>251</v>
      </c>
      <c r="H130" t="s">
        <v>263</v>
      </c>
      <c r="I130" s="53" t="s">
        <v>431</v>
      </c>
      <c r="J130" t="s">
        <v>315</v>
      </c>
      <c r="K130" s="53" t="s">
        <v>431</v>
      </c>
      <c r="L130" t="s">
        <v>268</v>
      </c>
      <c r="M130" s="53" t="s">
        <v>431</v>
      </c>
      <c r="N130" s="53" t="s">
        <v>702</v>
      </c>
      <c r="O130" s="53" t="s">
        <v>431</v>
      </c>
      <c r="P130" t="s">
        <v>444</v>
      </c>
      <c r="Q130" s="53" t="s">
        <v>431</v>
      </c>
      <c r="R130" t="s">
        <v>419</v>
      </c>
      <c r="S130" t="s">
        <v>389</v>
      </c>
      <c r="T130" s="53" t="s">
        <v>430</v>
      </c>
      <c r="U130">
        <v>174</v>
      </c>
      <c r="V130" s="55" t="s">
        <v>251</v>
      </c>
      <c r="W130" s="57">
        <v>21045</v>
      </c>
      <c r="X130" s="53" t="s">
        <v>431</v>
      </c>
      <c r="Y130" s="54">
        <v>2690312585161850</v>
      </c>
      <c r="Z130" s="53" t="s">
        <v>430</v>
      </c>
      <c r="AA130">
        <v>76</v>
      </c>
      <c r="AB130" t="s">
        <v>249</v>
      </c>
      <c r="AC130" s="53" t="s">
        <v>488</v>
      </c>
      <c r="AD130" t="s">
        <v>486</v>
      </c>
      <c r="AE130" s="53" t="s">
        <v>253</v>
      </c>
    </row>
    <row r="131" spans="1:31" x14ac:dyDescent="0.25">
      <c r="A131" t="s">
        <v>245</v>
      </c>
      <c r="B131" t="s">
        <v>434</v>
      </c>
      <c r="C131" t="s">
        <v>247</v>
      </c>
      <c r="D131" s="56">
        <v>4424197114564930</v>
      </c>
      <c r="E131" s="53" t="s">
        <v>430</v>
      </c>
      <c r="F131" s="53">
        <v>3261264</v>
      </c>
      <c r="G131" t="s">
        <v>251</v>
      </c>
      <c r="H131" t="s">
        <v>252</v>
      </c>
      <c r="I131" s="53" t="s">
        <v>431</v>
      </c>
      <c r="J131" t="s">
        <v>254</v>
      </c>
      <c r="K131" s="53" t="s">
        <v>431</v>
      </c>
      <c r="L131" t="s">
        <v>269</v>
      </c>
      <c r="M131" s="53" t="s">
        <v>431</v>
      </c>
      <c r="N131" s="53" t="s">
        <v>703</v>
      </c>
      <c r="O131" s="53" t="s">
        <v>431</v>
      </c>
      <c r="P131" t="s">
        <v>483</v>
      </c>
      <c r="Q131" s="53" t="s">
        <v>431</v>
      </c>
      <c r="R131" t="s">
        <v>420</v>
      </c>
      <c r="S131" t="s">
        <v>395</v>
      </c>
      <c r="T131" s="53" t="s">
        <v>430</v>
      </c>
      <c r="U131">
        <v>175</v>
      </c>
      <c r="V131" s="55" t="s">
        <v>251</v>
      </c>
      <c r="W131" s="57">
        <v>20891</v>
      </c>
      <c r="X131" s="53" t="s">
        <v>431</v>
      </c>
      <c r="Y131" s="54">
        <v>2645292214304910</v>
      </c>
      <c r="Z131" s="53" t="s">
        <v>430</v>
      </c>
      <c r="AA131">
        <v>78</v>
      </c>
      <c r="AB131" t="s">
        <v>249</v>
      </c>
      <c r="AC131" s="53" t="s">
        <v>487</v>
      </c>
      <c r="AD131" s="53" t="s">
        <v>485</v>
      </c>
      <c r="AE131" s="53" t="s">
        <v>253</v>
      </c>
    </row>
    <row r="132" spans="1:31" x14ac:dyDescent="0.25">
      <c r="A132" t="s">
        <v>245</v>
      </c>
      <c r="B132" t="s">
        <v>434</v>
      </c>
      <c r="C132" t="s">
        <v>247</v>
      </c>
      <c r="D132" s="56">
        <v>4424197937174150</v>
      </c>
      <c r="E132" s="53" t="s">
        <v>430</v>
      </c>
      <c r="F132" s="53">
        <v>3261294</v>
      </c>
      <c r="G132" t="s">
        <v>251</v>
      </c>
      <c r="H132" t="s">
        <v>264</v>
      </c>
      <c r="I132" s="53" t="s">
        <v>431</v>
      </c>
      <c r="J132" t="s">
        <v>316</v>
      </c>
      <c r="K132" s="53" t="s">
        <v>431</v>
      </c>
      <c r="L132" t="s">
        <v>270</v>
      </c>
      <c r="M132" s="53" t="s">
        <v>431</v>
      </c>
      <c r="N132" s="53" t="s">
        <v>704</v>
      </c>
      <c r="O132" s="53" t="s">
        <v>431</v>
      </c>
      <c r="P132" t="s">
        <v>446</v>
      </c>
      <c r="Q132" s="53" t="s">
        <v>431</v>
      </c>
      <c r="R132" t="s">
        <v>421</v>
      </c>
      <c r="S132" t="s">
        <v>390</v>
      </c>
      <c r="T132" s="53" t="s">
        <v>430</v>
      </c>
      <c r="U132">
        <v>176</v>
      </c>
      <c r="V132" s="55" t="s">
        <v>251</v>
      </c>
      <c r="W132" s="57">
        <v>20737</v>
      </c>
      <c r="X132" s="53" t="s">
        <v>431</v>
      </c>
      <c r="Y132" s="54">
        <v>2600271843447980</v>
      </c>
      <c r="Z132" s="53" t="s">
        <v>430</v>
      </c>
      <c r="AA132">
        <v>80</v>
      </c>
      <c r="AB132" t="s">
        <v>249</v>
      </c>
      <c r="AC132" s="53" t="s">
        <v>489</v>
      </c>
      <c r="AD132" s="53" t="s">
        <v>486</v>
      </c>
      <c r="AE132" s="53" t="s">
        <v>253</v>
      </c>
    </row>
    <row r="133" spans="1:31" x14ac:dyDescent="0.25">
      <c r="A133" t="s">
        <v>245</v>
      </c>
      <c r="B133" t="s">
        <v>434</v>
      </c>
      <c r="C133" t="s">
        <v>247</v>
      </c>
      <c r="D133" s="56">
        <v>4424198759783370</v>
      </c>
      <c r="E133" s="53" t="s">
        <v>430</v>
      </c>
      <c r="F133" s="53">
        <v>3261324</v>
      </c>
      <c r="G133" t="s">
        <v>251</v>
      </c>
      <c r="H133" t="s">
        <v>259</v>
      </c>
      <c r="I133" s="53" t="s">
        <v>431</v>
      </c>
      <c r="J133" t="s">
        <v>317</v>
      </c>
      <c r="K133" s="53" t="s">
        <v>431</v>
      </c>
      <c r="L133" t="s">
        <v>271</v>
      </c>
      <c r="M133" s="53" t="s">
        <v>431</v>
      </c>
      <c r="N133" s="53" t="s">
        <v>705</v>
      </c>
      <c r="O133" s="53" t="s">
        <v>431</v>
      </c>
      <c r="P133" t="s">
        <v>447</v>
      </c>
      <c r="Q133" s="53" t="s">
        <v>431</v>
      </c>
      <c r="R133" t="s">
        <v>422</v>
      </c>
      <c r="S133" t="s">
        <v>389</v>
      </c>
      <c r="T133" s="53" t="s">
        <v>430</v>
      </c>
      <c r="U133">
        <v>177</v>
      </c>
      <c r="V133" s="55" t="s">
        <v>251</v>
      </c>
      <c r="W133" s="57">
        <v>20583</v>
      </c>
      <c r="X133" s="53" t="s">
        <v>431</v>
      </c>
      <c r="Y133" s="54">
        <v>2555251472591040</v>
      </c>
      <c r="Z133" s="53" t="s">
        <v>430</v>
      </c>
      <c r="AA133">
        <v>82</v>
      </c>
      <c r="AB133" t="s">
        <v>249</v>
      </c>
      <c r="AC133" t="s">
        <v>436</v>
      </c>
      <c r="AD133" t="s">
        <v>437</v>
      </c>
      <c r="AE133" s="53" t="s">
        <v>253</v>
      </c>
    </row>
    <row r="134" spans="1:31" x14ac:dyDescent="0.25">
      <c r="A134" t="s">
        <v>245</v>
      </c>
      <c r="B134" t="s">
        <v>434</v>
      </c>
      <c r="C134" t="s">
        <v>247</v>
      </c>
      <c r="D134" s="56">
        <v>4424199582392590</v>
      </c>
      <c r="E134" s="53" t="s">
        <v>430</v>
      </c>
      <c r="F134" s="53">
        <v>3261354</v>
      </c>
      <c r="G134" t="s">
        <v>251</v>
      </c>
      <c r="H134" t="s">
        <v>252</v>
      </c>
      <c r="I134" s="53" t="s">
        <v>431</v>
      </c>
      <c r="J134" t="s">
        <v>318</v>
      </c>
      <c r="K134" s="53" t="s">
        <v>431</v>
      </c>
      <c r="L134" t="s">
        <v>272</v>
      </c>
      <c r="M134" s="53" t="s">
        <v>431</v>
      </c>
      <c r="N134" s="53" t="s">
        <v>706</v>
      </c>
      <c r="O134" s="53" t="s">
        <v>431</v>
      </c>
      <c r="P134" t="s">
        <v>449</v>
      </c>
      <c r="Q134" s="53" t="s">
        <v>431</v>
      </c>
      <c r="R134" t="s">
        <v>423</v>
      </c>
      <c r="S134" t="s">
        <v>389</v>
      </c>
      <c r="T134" s="53" t="s">
        <v>430</v>
      </c>
      <c r="U134">
        <v>178</v>
      </c>
      <c r="V134" s="55" t="s">
        <v>251</v>
      </c>
      <c r="W134" s="57">
        <v>20429</v>
      </c>
      <c r="X134" s="53" t="s">
        <v>431</v>
      </c>
      <c r="Y134" s="54">
        <v>2510231101734100</v>
      </c>
      <c r="Z134" s="53" t="s">
        <v>430</v>
      </c>
      <c r="AA134">
        <v>84</v>
      </c>
      <c r="AB134" t="s">
        <v>249</v>
      </c>
      <c r="AC134" t="s">
        <v>436</v>
      </c>
      <c r="AD134" t="s">
        <v>437</v>
      </c>
      <c r="AE134" s="53" t="s">
        <v>253</v>
      </c>
    </row>
    <row r="135" spans="1:31" x14ac:dyDescent="0.25">
      <c r="A135" t="s">
        <v>245</v>
      </c>
      <c r="B135" t="s">
        <v>434</v>
      </c>
      <c r="C135" t="s">
        <v>247</v>
      </c>
      <c r="D135" s="56">
        <v>4424200405001810</v>
      </c>
      <c r="E135" s="53" t="s">
        <v>430</v>
      </c>
      <c r="F135" s="53">
        <v>3261384</v>
      </c>
      <c r="G135" t="s">
        <v>251</v>
      </c>
      <c r="H135" t="s">
        <v>252</v>
      </c>
      <c r="I135" s="53" t="s">
        <v>431</v>
      </c>
      <c r="J135" t="s">
        <v>319</v>
      </c>
      <c r="K135" s="53" t="s">
        <v>431</v>
      </c>
      <c r="L135" t="s">
        <v>273</v>
      </c>
      <c r="M135" s="53" t="s">
        <v>431</v>
      </c>
      <c r="N135" s="53" t="s">
        <v>707</v>
      </c>
      <c r="O135" s="53" t="s">
        <v>431</v>
      </c>
      <c r="P135" t="s">
        <v>484</v>
      </c>
      <c r="Q135" s="53" t="s">
        <v>431</v>
      </c>
      <c r="R135" t="s">
        <v>424</v>
      </c>
      <c r="S135" t="s">
        <v>390</v>
      </c>
      <c r="T135" s="53" t="s">
        <v>430</v>
      </c>
      <c r="U135">
        <v>179</v>
      </c>
      <c r="V135" s="55" t="s">
        <v>251</v>
      </c>
      <c r="W135" s="57">
        <v>20275</v>
      </c>
      <c r="X135" s="53" t="s">
        <v>431</v>
      </c>
      <c r="Y135" s="54">
        <v>2465210730877170</v>
      </c>
      <c r="Z135" s="53" t="s">
        <v>430</v>
      </c>
      <c r="AA135">
        <v>86</v>
      </c>
      <c r="AB135" t="s">
        <v>249</v>
      </c>
      <c r="AC135" t="s">
        <v>436</v>
      </c>
      <c r="AD135" t="s">
        <v>437</v>
      </c>
      <c r="AE135" s="53" t="s">
        <v>253</v>
      </c>
    </row>
    <row r="136" spans="1:31" x14ac:dyDescent="0.25">
      <c r="A136" t="s">
        <v>245</v>
      </c>
      <c r="B136" t="s">
        <v>434</v>
      </c>
      <c r="C136" t="s">
        <v>247</v>
      </c>
      <c r="D136" s="56">
        <v>4424201227611030</v>
      </c>
      <c r="E136" s="53" t="s">
        <v>430</v>
      </c>
      <c r="F136" s="53">
        <v>3261414</v>
      </c>
      <c r="G136" t="s">
        <v>251</v>
      </c>
      <c r="H136" t="s">
        <v>259</v>
      </c>
      <c r="I136" s="53" t="s">
        <v>431</v>
      </c>
      <c r="J136" t="s">
        <v>320</v>
      </c>
      <c r="K136" s="53" t="s">
        <v>431</v>
      </c>
      <c r="L136" t="s">
        <v>274</v>
      </c>
      <c r="M136" s="53" t="s">
        <v>431</v>
      </c>
      <c r="N136" s="53" t="s">
        <v>708</v>
      </c>
      <c r="O136" s="53" t="s">
        <v>431</v>
      </c>
      <c r="P136" t="s">
        <v>450</v>
      </c>
      <c r="Q136" s="53" t="s">
        <v>431</v>
      </c>
      <c r="R136" t="s">
        <v>425</v>
      </c>
      <c r="S136" t="s">
        <v>390</v>
      </c>
      <c r="T136" s="53" t="s">
        <v>430</v>
      </c>
      <c r="U136">
        <v>180</v>
      </c>
      <c r="V136" s="55" t="s">
        <v>251</v>
      </c>
      <c r="W136" s="57">
        <v>20121</v>
      </c>
      <c r="X136" s="53" t="s">
        <v>431</v>
      </c>
      <c r="Y136" s="54">
        <v>2420190360020230</v>
      </c>
      <c r="Z136" s="53" t="s">
        <v>430</v>
      </c>
      <c r="AA136">
        <v>88</v>
      </c>
      <c r="AB136" t="s">
        <v>249</v>
      </c>
      <c r="AC136" t="s">
        <v>436</v>
      </c>
      <c r="AD136" t="s">
        <v>437</v>
      </c>
      <c r="AE136" s="53" t="s">
        <v>253</v>
      </c>
    </row>
    <row r="137" spans="1:31" x14ac:dyDescent="0.25">
      <c r="A137" t="s">
        <v>245</v>
      </c>
      <c r="B137" t="s">
        <v>434</v>
      </c>
      <c r="C137" t="s">
        <v>247</v>
      </c>
      <c r="D137" s="56">
        <v>4424202050220250</v>
      </c>
      <c r="E137" s="53" t="s">
        <v>430</v>
      </c>
      <c r="F137" s="53">
        <v>3261444</v>
      </c>
      <c r="G137" t="s">
        <v>251</v>
      </c>
      <c r="H137" t="s">
        <v>259</v>
      </c>
      <c r="I137" s="53" t="s">
        <v>431</v>
      </c>
      <c r="J137" t="s">
        <v>321</v>
      </c>
      <c r="K137" s="53" t="s">
        <v>431</v>
      </c>
      <c r="L137" t="s">
        <v>275</v>
      </c>
      <c r="M137" s="53" t="s">
        <v>431</v>
      </c>
      <c r="N137" s="53" t="s">
        <v>709</v>
      </c>
      <c r="O137" s="53" t="s">
        <v>431</v>
      </c>
      <c r="P137" t="s">
        <v>451</v>
      </c>
      <c r="Q137" s="53" t="s">
        <v>431</v>
      </c>
      <c r="R137" t="s">
        <v>426</v>
      </c>
      <c r="S137" t="s">
        <v>391</v>
      </c>
      <c r="T137" s="53" t="s">
        <v>430</v>
      </c>
      <c r="U137">
        <v>181</v>
      </c>
      <c r="V137" s="55" t="s">
        <v>251</v>
      </c>
      <c r="W137" s="57">
        <v>19967</v>
      </c>
      <c r="X137" s="53" t="s">
        <v>431</v>
      </c>
      <c r="Y137" s="54">
        <v>2375169989163290</v>
      </c>
      <c r="Z137" s="53" t="s">
        <v>430</v>
      </c>
      <c r="AA137">
        <v>90</v>
      </c>
      <c r="AB137" t="s">
        <v>249</v>
      </c>
      <c r="AC137" t="s">
        <v>436</v>
      </c>
      <c r="AD137" t="s">
        <v>437</v>
      </c>
      <c r="AE137" s="53" t="s">
        <v>253</v>
      </c>
    </row>
    <row r="138" spans="1:31" x14ac:dyDescent="0.25">
      <c r="A138" t="s">
        <v>245</v>
      </c>
      <c r="B138" t="s">
        <v>434</v>
      </c>
      <c r="C138" t="s">
        <v>247</v>
      </c>
      <c r="D138" s="56">
        <v>4424202872829470</v>
      </c>
      <c r="E138" s="53" t="s">
        <v>430</v>
      </c>
      <c r="F138" s="53">
        <v>3261474</v>
      </c>
      <c r="G138" t="s">
        <v>251</v>
      </c>
      <c r="H138" t="s">
        <v>260</v>
      </c>
      <c r="I138" s="53" t="s">
        <v>431</v>
      </c>
      <c r="J138" t="s">
        <v>322</v>
      </c>
      <c r="K138" s="53" t="s">
        <v>431</v>
      </c>
      <c r="L138" t="s">
        <v>266</v>
      </c>
      <c r="M138" s="53" t="s">
        <v>431</v>
      </c>
      <c r="N138" s="53" t="s">
        <v>710</v>
      </c>
      <c r="O138" s="53" t="s">
        <v>431</v>
      </c>
      <c r="P138" t="s">
        <v>452</v>
      </c>
      <c r="Q138" s="53" t="s">
        <v>431</v>
      </c>
      <c r="R138" t="s">
        <v>427</v>
      </c>
      <c r="S138" t="s">
        <v>392</v>
      </c>
      <c r="T138" s="53" t="s">
        <v>430</v>
      </c>
      <c r="U138">
        <v>182</v>
      </c>
      <c r="V138" s="55" t="s">
        <v>251</v>
      </c>
      <c r="W138" s="57">
        <v>19813</v>
      </c>
      <c r="X138" s="53" t="s">
        <v>431</v>
      </c>
      <c r="Y138" s="54">
        <v>2330149618306360</v>
      </c>
      <c r="Z138" s="53" t="s">
        <v>430</v>
      </c>
      <c r="AA138">
        <v>92</v>
      </c>
      <c r="AB138" t="s">
        <v>249</v>
      </c>
      <c r="AC138" s="53" t="s">
        <v>488</v>
      </c>
      <c r="AD138" t="s">
        <v>486</v>
      </c>
      <c r="AE138" s="53" t="s">
        <v>253</v>
      </c>
    </row>
    <row r="139" spans="1:31" x14ac:dyDescent="0.25">
      <c r="A139" t="s">
        <v>245</v>
      </c>
      <c r="B139" t="s">
        <v>434</v>
      </c>
      <c r="C139" t="s">
        <v>247</v>
      </c>
      <c r="D139" s="56">
        <v>4424203695438690</v>
      </c>
      <c r="E139" s="53" t="s">
        <v>430</v>
      </c>
      <c r="F139" s="53">
        <v>3261504</v>
      </c>
      <c r="G139" t="s">
        <v>251</v>
      </c>
      <c r="H139" t="s">
        <v>261</v>
      </c>
      <c r="I139" s="53" t="s">
        <v>431</v>
      </c>
      <c r="J139" t="s">
        <v>323</v>
      </c>
      <c r="K139" s="53" t="s">
        <v>431</v>
      </c>
      <c r="L139" t="s">
        <v>276</v>
      </c>
      <c r="M139" s="53" t="s">
        <v>431</v>
      </c>
      <c r="N139" s="53" t="s">
        <v>711</v>
      </c>
      <c r="O139" s="53" t="s">
        <v>431</v>
      </c>
      <c r="P139" t="s">
        <v>454</v>
      </c>
      <c r="Q139" s="53" t="s">
        <v>431</v>
      </c>
      <c r="R139" t="s">
        <v>428</v>
      </c>
      <c r="S139" t="s">
        <v>393</v>
      </c>
      <c r="T139" s="53" t="s">
        <v>430</v>
      </c>
      <c r="U139">
        <v>183</v>
      </c>
      <c r="V139" s="55" t="s">
        <v>251</v>
      </c>
      <c r="W139" s="57">
        <v>19659</v>
      </c>
      <c r="X139" s="53" t="s">
        <v>431</v>
      </c>
      <c r="Y139" s="54">
        <v>2285129247449420</v>
      </c>
      <c r="Z139" s="53" t="s">
        <v>430</v>
      </c>
      <c r="AA139">
        <v>94</v>
      </c>
      <c r="AB139" t="s">
        <v>249</v>
      </c>
      <c r="AC139" s="53" t="s">
        <v>487</v>
      </c>
      <c r="AD139" s="53" t="s">
        <v>486</v>
      </c>
      <c r="AE139" s="53" t="s">
        <v>253</v>
      </c>
    </row>
    <row r="140" spans="1:31" x14ac:dyDescent="0.25">
      <c r="A140" t="s">
        <v>245</v>
      </c>
      <c r="B140" t="s">
        <v>434</v>
      </c>
      <c r="C140" t="s">
        <v>247</v>
      </c>
      <c r="D140" s="56">
        <v>4424204518047910</v>
      </c>
      <c r="E140" s="53" t="s">
        <v>430</v>
      </c>
      <c r="F140" s="53">
        <v>3261534</v>
      </c>
      <c r="G140" t="s">
        <v>251</v>
      </c>
      <c r="H140" t="s">
        <v>262</v>
      </c>
      <c r="I140" s="53" t="s">
        <v>431</v>
      </c>
      <c r="J140" t="s">
        <v>324</v>
      </c>
      <c r="K140" s="53" t="s">
        <v>431</v>
      </c>
      <c r="L140" t="s">
        <v>277</v>
      </c>
      <c r="M140" s="53" t="s">
        <v>431</v>
      </c>
      <c r="N140" s="53" t="s">
        <v>712</v>
      </c>
      <c r="O140" s="53" t="s">
        <v>431</v>
      </c>
      <c r="P140" t="s">
        <v>453</v>
      </c>
      <c r="Q140" s="53" t="s">
        <v>431</v>
      </c>
      <c r="R140" t="s">
        <v>429</v>
      </c>
      <c r="S140" t="s">
        <v>394</v>
      </c>
      <c r="T140" s="53" t="s">
        <v>430</v>
      </c>
      <c r="U140">
        <v>184</v>
      </c>
      <c r="V140" s="55" t="s">
        <v>251</v>
      </c>
      <c r="W140" s="57">
        <v>19505</v>
      </c>
      <c r="X140" s="53" t="s">
        <v>431</v>
      </c>
      <c r="Y140" s="54">
        <v>2240108876592490</v>
      </c>
      <c r="Z140" s="53" t="s">
        <v>430</v>
      </c>
      <c r="AA140">
        <v>96</v>
      </c>
      <c r="AB140" t="s">
        <v>249</v>
      </c>
      <c r="AC140" s="53" t="s">
        <v>489</v>
      </c>
      <c r="AD140" s="53" t="s">
        <v>485</v>
      </c>
      <c r="AE140" s="53" t="s">
        <v>253</v>
      </c>
    </row>
    <row r="141" spans="1:31" x14ac:dyDescent="0.25">
      <c r="A141" t="s">
        <v>245</v>
      </c>
      <c r="B141" t="s">
        <v>434</v>
      </c>
      <c r="C141" t="s">
        <v>247</v>
      </c>
      <c r="D141" s="56">
        <v>4424205340657130</v>
      </c>
      <c r="E141" s="53" t="s">
        <v>430</v>
      </c>
      <c r="F141" s="53">
        <v>3261564</v>
      </c>
      <c r="G141" t="s">
        <v>251</v>
      </c>
      <c r="H141" t="s">
        <v>263</v>
      </c>
      <c r="I141" s="53" t="s">
        <v>431</v>
      </c>
      <c r="J141" t="s">
        <v>325</v>
      </c>
      <c r="K141" s="53" t="s">
        <v>431</v>
      </c>
      <c r="L141" t="s">
        <v>278</v>
      </c>
      <c r="M141" s="53" t="s">
        <v>431</v>
      </c>
      <c r="N141" s="53" t="s">
        <v>713</v>
      </c>
      <c r="O141" s="53" t="s">
        <v>431</v>
      </c>
      <c r="P141" t="s">
        <v>455</v>
      </c>
      <c r="Q141" s="53" t="s">
        <v>431</v>
      </c>
      <c r="R141" t="s">
        <v>388</v>
      </c>
      <c r="S141" t="s">
        <v>389</v>
      </c>
      <c r="T141" s="53" t="s">
        <v>430</v>
      </c>
      <c r="U141">
        <v>185</v>
      </c>
      <c r="V141" s="55" t="s">
        <v>251</v>
      </c>
      <c r="W141" s="57">
        <v>19351</v>
      </c>
      <c r="X141" s="53" t="s">
        <v>431</v>
      </c>
      <c r="Y141" s="54">
        <v>2195088505735550</v>
      </c>
      <c r="Z141" s="53" t="s">
        <v>430</v>
      </c>
      <c r="AA141">
        <v>98</v>
      </c>
      <c r="AB141" t="s">
        <v>249</v>
      </c>
      <c r="AC141" t="s">
        <v>436</v>
      </c>
      <c r="AD141" t="s">
        <v>437</v>
      </c>
      <c r="AE141" s="53" t="s">
        <v>253</v>
      </c>
    </row>
    <row r="142" spans="1:31" x14ac:dyDescent="0.25">
      <c r="A142" t="s">
        <v>245</v>
      </c>
      <c r="B142" t="s">
        <v>434</v>
      </c>
      <c r="C142" t="s">
        <v>247</v>
      </c>
      <c r="D142" s="56">
        <v>4424206163266350</v>
      </c>
      <c r="E142" s="53" t="s">
        <v>430</v>
      </c>
      <c r="F142" s="53">
        <v>3261594</v>
      </c>
      <c r="G142" t="s">
        <v>251</v>
      </c>
      <c r="H142" t="s">
        <v>252</v>
      </c>
      <c r="I142" s="53" t="s">
        <v>431</v>
      </c>
      <c r="J142" t="s">
        <v>326</v>
      </c>
      <c r="K142" s="53" t="s">
        <v>431</v>
      </c>
      <c r="L142" t="s">
        <v>279</v>
      </c>
      <c r="M142" s="53" t="s">
        <v>431</v>
      </c>
      <c r="N142" s="53" t="s">
        <v>714</v>
      </c>
      <c r="O142" s="53" t="s">
        <v>431</v>
      </c>
      <c r="P142" t="s">
        <v>456</v>
      </c>
      <c r="Q142" s="53" t="s">
        <v>431</v>
      </c>
      <c r="R142" t="s">
        <v>396</v>
      </c>
      <c r="S142" t="s">
        <v>395</v>
      </c>
      <c r="T142" s="53" t="s">
        <v>430</v>
      </c>
      <c r="U142">
        <v>186</v>
      </c>
      <c r="V142" s="55" t="s">
        <v>251</v>
      </c>
      <c r="W142" s="57">
        <v>19197</v>
      </c>
      <c r="X142" s="53" t="s">
        <v>431</v>
      </c>
      <c r="Y142" s="54">
        <v>2150068134878610</v>
      </c>
      <c r="Z142" s="53" t="s">
        <v>430</v>
      </c>
      <c r="AA142">
        <v>100</v>
      </c>
      <c r="AB142" t="s">
        <v>249</v>
      </c>
      <c r="AC142" t="s">
        <v>436</v>
      </c>
      <c r="AD142" t="s">
        <v>437</v>
      </c>
      <c r="AE142" s="53" t="s">
        <v>253</v>
      </c>
    </row>
    <row r="143" spans="1:31" x14ac:dyDescent="0.25">
      <c r="A143" t="s">
        <v>245</v>
      </c>
      <c r="B143" t="s">
        <v>434</v>
      </c>
      <c r="C143" t="s">
        <v>247</v>
      </c>
      <c r="D143" s="56">
        <v>4424206985875570</v>
      </c>
      <c r="E143" s="53" t="s">
        <v>430</v>
      </c>
      <c r="F143" s="53">
        <v>3261624</v>
      </c>
      <c r="G143" t="s">
        <v>251</v>
      </c>
      <c r="H143" t="s">
        <v>264</v>
      </c>
      <c r="I143" s="53" t="s">
        <v>431</v>
      </c>
      <c r="J143" t="s">
        <v>327</v>
      </c>
      <c r="K143" s="53" t="s">
        <v>431</v>
      </c>
      <c r="L143" t="s">
        <v>280</v>
      </c>
      <c r="M143" s="53" t="s">
        <v>431</v>
      </c>
      <c r="N143" s="53" t="s">
        <v>715</v>
      </c>
      <c r="O143" s="53" t="s">
        <v>431</v>
      </c>
      <c r="P143" t="s">
        <v>457</v>
      </c>
      <c r="Q143" s="53" t="s">
        <v>431</v>
      </c>
      <c r="R143" t="s">
        <v>397</v>
      </c>
      <c r="S143" t="s">
        <v>390</v>
      </c>
      <c r="T143" s="53" t="s">
        <v>430</v>
      </c>
      <c r="U143">
        <v>187</v>
      </c>
      <c r="V143" s="55" t="s">
        <v>251</v>
      </c>
      <c r="W143" s="57">
        <v>19043</v>
      </c>
      <c r="X143" s="53" t="s">
        <v>431</v>
      </c>
      <c r="Y143" s="54">
        <v>2105047764021680</v>
      </c>
      <c r="Z143" s="53" t="s">
        <v>430</v>
      </c>
      <c r="AA143">
        <v>99</v>
      </c>
      <c r="AB143" t="s">
        <v>249</v>
      </c>
      <c r="AC143" t="s">
        <v>436</v>
      </c>
      <c r="AD143" t="s">
        <v>437</v>
      </c>
      <c r="AE143" s="53" t="s">
        <v>253</v>
      </c>
    </row>
    <row r="144" spans="1:31" x14ac:dyDescent="0.25">
      <c r="A144" t="s">
        <v>245</v>
      </c>
      <c r="B144" t="s">
        <v>434</v>
      </c>
      <c r="C144" t="s">
        <v>247</v>
      </c>
      <c r="D144" s="56">
        <v>4424207808484790</v>
      </c>
      <c r="E144" s="53" t="s">
        <v>430</v>
      </c>
      <c r="F144" s="53">
        <v>3261654</v>
      </c>
      <c r="G144" t="s">
        <v>251</v>
      </c>
      <c r="H144" t="s">
        <v>259</v>
      </c>
      <c r="I144" s="53" t="s">
        <v>431</v>
      </c>
      <c r="J144" t="s">
        <v>328</v>
      </c>
      <c r="K144" s="53" t="s">
        <v>431</v>
      </c>
      <c r="L144" t="s">
        <v>281</v>
      </c>
      <c r="M144" s="53" t="s">
        <v>431</v>
      </c>
      <c r="N144" s="53" t="s">
        <v>716</v>
      </c>
      <c r="O144" s="53" t="s">
        <v>431</v>
      </c>
      <c r="P144" t="s">
        <v>458</v>
      </c>
      <c r="Q144" s="53" t="s">
        <v>431</v>
      </c>
      <c r="R144" t="s">
        <v>398</v>
      </c>
      <c r="S144" t="s">
        <v>389</v>
      </c>
      <c r="T144" s="53" t="s">
        <v>430</v>
      </c>
      <c r="U144">
        <v>188</v>
      </c>
      <c r="V144" s="55" t="s">
        <v>251</v>
      </c>
      <c r="W144" s="57">
        <v>18889</v>
      </c>
      <c r="X144" s="53" t="s">
        <v>431</v>
      </c>
      <c r="Y144" s="54">
        <v>2060027393164740</v>
      </c>
      <c r="Z144" s="53" t="s">
        <v>430</v>
      </c>
      <c r="AA144">
        <v>98</v>
      </c>
      <c r="AB144" t="s">
        <v>249</v>
      </c>
      <c r="AC144" t="s">
        <v>436</v>
      </c>
      <c r="AD144" t="s">
        <v>437</v>
      </c>
      <c r="AE144" s="53" t="s">
        <v>253</v>
      </c>
    </row>
    <row r="145" spans="1:31" x14ac:dyDescent="0.25">
      <c r="A145" t="s">
        <v>245</v>
      </c>
      <c r="B145" t="s">
        <v>434</v>
      </c>
      <c r="C145" t="s">
        <v>247</v>
      </c>
      <c r="D145" s="56">
        <v>4424208631094010</v>
      </c>
      <c r="E145" s="53" t="s">
        <v>430</v>
      </c>
      <c r="F145" s="53">
        <v>3261684</v>
      </c>
      <c r="G145" t="s">
        <v>251</v>
      </c>
      <c r="H145" t="s">
        <v>252</v>
      </c>
      <c r="I145" s="53" t="s">
        <v>431</v>
      </c>
      <c r="J145" t="s">
        <v>329</v>
      </c>
      <c r="K145" s="53" t="s">
        <v>431</v>
      </c>
      <c r="L145" t="s">
        <v>282</v>
      </c>
      <c r="M145" s="53" t="s">
        <v>431</v>
      </c>
      <c r="N145" s="53" t="s">
        <v>717</v>
      </c>
      <c r="O145" s="53" t="s">
        <v>431</v>
      </c>
      <c r="P145" t="s">
        <v>459</v>
      </c>
      <c r="Q145" s="53" t="s">
        <v>431</v>
      </c>
      <c r="R145" t="s">
        <v>399</v>
      </c>
      <c r="S145" t="s">
        <v>389</v>
      </c>
      <c r="T145" s="53" t="s">
        <v>430</v>
      </c>
      <c r="U145">
        <v>189</v>
      </c>
      <c r="V145" s="55" t="s">
        <v>251</v>
      </c>
      <c r="W145" s="57">
        <v>18890</v>
      </c>
      <c r="X145" s="53" t="s">
        <v>431</v>
      </c>
      <c r="Y145" s="54">
        <v>3095495922874270</v>
      </c>
      <c r="Z145" s="53" t="s">
        <v>430</v>
      </c>
      <c r="AA145">
        <v>97</v>
      </c>
      <c r="AB145" t="s">
        <v>249</v>
      </c>
      <c r="AC145" t="s">
        <v>436</v>
      </c>
      <c r="AD145" t="s">
        <v>437</v>
      </c>
      <c r="AE145" s="53" t="s">
        <v>253</v>
      </c>
    </row>
    <row r="146" spans="1:31" x14ac:dyDescent="0.25">
      <c r="A146" t="s">
        <v>245</v>
      </c>
      <c r="B146" t="s">
        <v>434</v>
      </c>
      <c r="C146" t="s">
        <v>247</v>
      </c>
      <c r="D146" s="56">
        <v>4424209453703230</v>
      </c>
      <c r="E146" s="53" t="s">
        <v>430</v>
      </c>
      <c r="F146" s="53">
        <v>3261714</v>
      </c>
      <c r="G146" t="s">
        <v>251</v>
      </c>
      <c r="H146" t="s">
        <v>252</v>
      </c>
      <c r="I146" s="53" t="s">
        <v>431</v>
      </c>
      <c r="J146" t="s">
        <v>330</v>
      </c>
      <c r="K146" s="53" t="s">
        <v>431</v>
      </c>
      <c r="L146" t="s">
        <v>283</v>
      </c>
      <c r="M146" s="53" t="s">
        <v>431</v>
      </c>
      <c r="N146" s="53" t="s">
        <v>718</v>
      </c>
      <c r="O146" s="53" t="s">
        <v>431</v>
      </c>
      <c r="P146" t="s">
        <v>460</v>
      </c>
      <c r="Q146" s="53" t="s">
        <v>431</v>
      </c>
      <c r="R146" t="s">
        <v>400</v>
      </c>
      <c r="S146" t="s">
        <v>390</v>
      </c>
      <c r="T146" s="53" t="s">
        <v>430</v>
      </c>
      <c r="U146">
        <v>190</v>
      </c>
      <c r="V146" s="55" t="s">
        <v>251</v>
      </c>
      <c r="W146" s="57">
        <v>18891</v>
      </c>
      <c r="X146" s="53" t="s">
        <v>431</v>
      </c>
      <c r="Y146" s="54">
        <v>3050475552017330</v>
      </c>
      <c r="Z146" s="53" t="s">
        <v>430</v>
      </c>
      <c r="AA146">
        <v>96</v>
      </c>
      <c r="AB146" t="s">
        <v>249</v>
      </c>
      <c r="AC146" s="53" t="s">
        <v>488</v>
      </c>
      <c r="AD146" t="s">
        <v>486</v>
      </c>
      <c r="AE146" s="53" t="s">
        <v>253</v>
      </c>
    </row>
    <row r="147" spans="1:31" x14ac:dyDescent="0.25">
      <c r="A147" t="s">
        <v>245</v>
      </c>
      <c r="B147" t="s">
        <v>434</v>
      </c>
      <c r="C147" t="s">
        <v>247</v>
      </c>
      <c r="D147" s="56">
        <v>4424210276312450</v>
      </c>
      <c r="E147" s="53" t="s">
        <v>430</v>
      </c>
      <c r="F147" s="53">
        <v>3261744</v>
      </c>
      <c r="G147" t="s">
        <v>251</v>
      </c>
      <c r="H147" t="s">
        <v>259</v>
      </c>
      <c r="I147" s="53" t="s">
        <v>431</v>
      </c>
      <c r="J147" t="s">
        <v>331</v>
      </c>
      <c r="K147" s="53" t="s">
        <v>431</v>
      </c>
      <c r="L147" t="s">
        <v>284</v>
      </c>
      <c r="M147" s="53" t="s">
        <v>431</v>
      </c>
      <c r="N147" s="53" t="s">
        <v>719</v>
      </c>
      <c r="O147" s="53" t="s">
        <v>431</v>
      </c>
      <c r="P147" t="s">
        <v>461</v>
      </c>
      <c r="Q147" s="53" t="s">
        <v>431</v>
      </c>
      <c r="R147" t="s">
        <v>401</v>
      </c>
      <c r="S147" t="s">
        <v>390</v>
      </c>
      <c r="T147" s="53" t="s">
        <v>430</v>
      </c>
      <c r="U147">
        <v>177</v>
      </c>
      <c r="V147" s="55" t="s">
        <v>251</v>
      </c>
      <c r="W147" s="57">
        <v>18892</v>
      </c>
      <c r="X147" s="53" t="s">
        <v>431</v>
      </c>
      <c r="Y147" s="54">
        <v>3005455181160400</v>
      </c>
      <c r="Z147" s="53" t="s">
        <v>430</v>
      </c>
      <c r="AA147">
        <v>95</v>
      </c>
      <c r="AB147" t="s">
        <v>249</v>
      </c>
      <c r="AC147" s="53" t="s">
        <v>487</v>
      </c>
      <c r="AD147" s="53" t="s">
        <v>485</v>
      </c>
      <c r="AE147" s="53" t="s">
        <v>253</v>
      </c>
    </row>
    <row r="148" spans="1:31" x14ac:dyDescent="0.25">
      <c r="A148" t="s">
        <v>245</v>
      </c>
      <c r="B148" t="s">
        <v>434</v>
      </c>
      <c r="C148" t="s">
        <v>247</v>
      </c>
      <c r="D148" s="56">
        <v>4424211098921670</v>
      </c>
      <c r="E148" s="53" t="s">
        <v>430</v>
      </c>
      <c r="F148" s="53">
        <v>3261774</v>
      </c>
      <c r="G148" t="s">
        <v>251</v>
      </c>
      <c r="H148" t="s">
        <v>259</v>
      </c>
      <c r="I148" s="53" t="s">
        <v>431</v>
      </c>
      <c r="J148" t="s">
        <v>332</v>
      </c>
      <c r="K148" s="53" t="s">
        <v>431</v>
      </c>
      <c r="L148" t="s">
        <v>285</v>
      </c>
      <c r="M148" s="53" t="s">
        <v>431</v>
      </c>
      <c r="N148" s="53" t="s">
        <v>720</v>
      </c>
      <c r="O148" s="53" t="s">
        <v>431</v>
      </c>
      <c r="P148" t="s">
        <v>462</v>
      </c>
      <c r="Q148" s="53" t="s">
        <v>431</v>
      </c>
      <c r="R148" t="s">
        <v>402</v>
      </c>
      <c r="S148" t="s">
        <v>391</v>
      </c>
      <c r="T148" s="53" t="s">
        <v>430</v>
      </c>
      <c r="U148">
        <v>165</v>
      </c>
      <c r="V148" s="55" t="s">
        <v>251</v>
      </c>
      <c r="W148" s="57">
        <v>35521</v>
      </c>
      <c r="X148" s="53" t="s">
        <v>431</v>
      </c>
      <c r="Y148" s="54">
        <v>2960434810303460</v>
      </c>
      <c r="Z148" s="53" t="s">
        <v>430</v>
      </c>
      <c r="AA148">
        <v>94</v>
      </c>
      <c r="AB148" t="s">
        <v>249</v>
      </c>
      <c r="AC148" s="53" t="s">
        <v>489</v>
      </c>
      <c r="AD148" s="53" t="s">
        <v>486</v>
      </c>
      <c r="AE148" s="53" t="s">
        <v>253</v>
      </c>
    </row>
    <row r="149" spans="1:31" x14ac:dyDescent="0.25">
      <c r="A149" t="s">
        <v>245</v>
      </c>
      <c r="B149" t="s">
        <v>434</v>
      </c>
      <c r="C149" t="s">
        <v>247</v>
      </c>
      <c r="D149" s="56">
        <v>4424211921530890</v>
      </c>
      <c r="E149" s="53" t="s">
        <v>430</v>
      </c>
      <c r="F149" s="53">
        <v>3261804</v>
      </c>
      <c r="G149" t="s">
        <v>251</v>
      </c>
      <c r="H149" t="s">
        <v>252</v>
      </c>
      <c r="I149" s="53" t="s">
        <v>431</v>
      </c>
      <c r="J149" t="s">
        <v>333</v>
      </c>
      <c r="K149" s="53" t="s">
        <v>431</v>
      </c>
      <c r="L149" t="s">
        <v>272</v>
      </c>
      <c r="M149" s="53" t="s">
        <v>431</v>
      </c>
      <c r="N149" s="53" t="s">
        <v>721</v>
      </c>
      <c r="O149" s="53" t="s">
        <v>431</v>
      </c>
      <c r="P149" t="s">
        <v>463</v>
      </c>
      <c r="Q149" s="53" t="s">
        <v>431</v>
      </c>
      <c r="R149" t="s">
        <v>403</v>
      </c>
      <c r="S149" t="s">
        <v>392</v>
      </c>
      <c r="T149" s="53" t="s">
        <v>430</v>
      </c>
      <c r="U149">
        <v>160</v>
      </c>
      <c r="V149" s="55" t="s">
        <v>251</v>
      </c>
      <c r="W149" s="57">
        <v>35367</v>
      </c>
      <c r="X149" s="53" t="s">
        <v>431</v>
      </c>
      <c r="Y149" s="54">
        <v>2915414439446530</v>
      </c>
      <c r="Z149" s="53" t="s">
        <v>430</v>
      </c>
      <c r="AA149">
        <v>93</v>
      </c>
      <c r="AB149" t="s">
        <v>249</v>
      </c>
      <c r="AC149" t="s">
        <v>436</v>
      </c>
      <c r="AD149" t="s">
        <v>437</v>
      </c>
      <c r="AE149" s="53" t="s">
        <v>253</v>
      </c>
    </row>
    <row r="150" spans="1:31" x14ac:dyDescent="0.25">
      <c r="A150" t="s">
        <v>245</v>
      </c>
      <c r="B150" t="s">
        <v>434</v>
      </c>
      <c r="C150" t="s">
        <v>247</v>
      </c>
      <c r="D150" s="56">
        <v>4424212744140110</v>
      </c>
      <c r="E150" s="53" t="s">
        <v>430</v>
      </c>
      <c r="F150" s="53">
        <v>3261834</v>
      </c>
      <c r="G150" t="s">
        <v>251</v>
      </c>
      <c r="H150" t="s">
        <v>252</v>
      </c>
      <c r="I150" s="53" t="s">
        <v>431</v>
      </c>
      <c r="J150" t="s">
        <v>334</v>
      </c>
      <c r="K150" s="53" t="s">
        <v>431</v>
      </c>
      <c r="L150" t="s">
        <v>273</v>
      </c>
      <c r="M150" s="53" t="s">
        <v>431</v>
      </c>
      <c r="N150" s="53" t="s">
        <v>722</v>
      </c>
      <c r="O150" s="53" t="s">
        <v>431</v>
      </c>
      <c r="P150" t="s">
        <v>464</v>
      </c>
      <c r="Q150" s="53" t="s">
        <v>431</v>
      </c>
      <c r="R150" t="s">
        <v>404</v>
      </c>
      <c r="S150" t="s">
        <v>393</v>
      </c>
      <c r="T150" s="53" t="s">
        <v>430</v>
      </c>
      <c r="U150">
        <v>125</v>
      </c>
      <c r="V150" s="55" t="s">
        <v>251</v>
      </c>
      <c r="W150" s="57">
        <v>35213</v>
      </c>
      <c r="X150" s="53" t="s">
        <v>431</v>
      </c>
      <c r="Y150" s="54">
        <v>2870394068589590</v>
      </c>
      <c r="Z150" s="53" t="s">
        <v>430</v>
      </c>
      <c r="AA150">
        <v>92</v>
      </c>
      <c r="AB150" t="s">
        <v>249</v>
      </c>
      <c r="AC150" t="s">
        <v>436</v>
      </c>
      <c r="AD150" t="s">
        <v>437</v>
      </c>
      <c r="AE150" s="53" t="s">
        <v>253</v>
      </c>
    </row>
    <row r="151" spans="1:31" x14ac:dyDescent="0.25">
      <c r="Y151" s="54"/>
    </row>
    <row r="152" spans="1:31" x14ac:dyDescent="0.25">
      <c r="Y152" s="54"/>
    </row>
    <row r="153" spans="1:31" x14ac:dyDescent="0.25">
      <c r="Y153" s="54"/>
    </row>
    <row r="154" spans="1:31" x14ac:dyDescent="0.25">
      <c r="Y154" s="54"/>
    </row>
    <row r="155" spans="1:31" x14ac:dyDescent="0.25">
      <c r="Y155" s="54"/>
    </row>
    <row r="156" spans="1:31" x14ac:dyDescent="0.25">
      <c r="Y156" s="54"/>
    </row>
    <row r="157" spans="1:31" x14ac:dyDescent="0.25">
      <c r="Y157" s="54"/>
    </row>
    <row r="158" spans="1:31" x14ac:dyDescent="0.25">
      <c r="Y158" s="54"/>
    </row>
    <row r="159" spans="1:31" x14ac:dyDescent="0.25">
      <c r="Y159" s="54"/>
    </row>
    <row r="160" spans="1:31" x14ac:dyDescent="0.25">
      <c r="Y160" s="54"/>
    </row>
    <row r="161" spans="25:25" x14ac:dyDescent="0.25">
      <c r="Y161" s="54"/>
    </row>
    <row r="162" spans="25:25" x14ac:dyDescent="0.25">
      <c r="Y162" s="54"/>
    </row>
    <row r="163" spans="25:25" x14ac:dyDescent="0.25">
      <c r="Y163" s="54"/>
    </row>
    <row r="164" spans="25:25" x14ac:dyDescent="0.25">
      <c r="Y164" s="54"/>
    </row>
    <row r="165" spans="25:25" x14ac:dyDescent="0.25">
      <c r="Y165" s="54"/>
    </row>
    <row r="166" spans="25:25" x14ac:dyDescent="0.25">
      <c r="Y166" s="54"/>
    </row>
    <row r="167" spans="25:25" x14ac:dyDescent="0.25">
      <c r="Y167" s="54"/>
    </row>
    <row r="168" spans="25:25" x14ac:dyDescent="0.25">
      <c r="Y168"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9"/>
  <sheetViews>
    <sheetView workbookViewId="0">
      <selection activeCell="D1" sqref="D1:D1048576"/>
    </sheetView>
  </sheetViews>
  <sheetFormatPr defaultRowHeight="15" x14ac:dyDescent="0.25"/>
  <cols>
    <col min="1" max="1" width="12.42578125" bestFit="1" customWidth="1"/>
    <col min="2" max="2" width="6.7109375" bestFit="1" customWidth="1"/>
    <col min="3" max="3" width="9.28515625" bestFit="1" customWidth="1"/>
    <col min="4" max="4" width="5" bestFit="1" customWidth="1"/>
    <col min="5" max="5" width="1.5703125" bestFit="1" customWidth="1"/>
    <col min="6" max="6" width="10" bestFit="1" customWidth="1"/>
    <col min="7" max="7" width="1.5703125" bestFit="1" customWidth="1"/>
    <col min="8" max="8" width="4" bestFit="1" customWidth="1"/>
    <col min="9" max="9" width="1.5703125" bestFit="1" customWidth="1"/>
    <col min="10" max="10" width="5" bestFit="1" customWidth="1"/>
    <col min="11" max="11" width="2" bestFit="1" customWidth="1"/>
    <col min="12" max="12" width="20.42578125" bestFit="1" customWidth="1"/>
    <col min="13" max="13" width="9.42578125" bestFit="1" customWidth="1"/>
    <col min="14" max="14" width="2" bestFit="1" customWidth="1"/>
    <col min="15" max="15" width="4" bestFit="1" customWidth="1"/>
    <col min="16" max="16" width="2.28515625" bestFit="1" customWidth="1"/>
    <col min="22" max="22" width="10.7109375" bestFit="1" customWidth="1"/>
    <col min="24" max="24" width="8.140625" bestFit="1" customWidth="1"/>
    <col min="26" max="26" width="5" bestFit="1" customWidth="1"/>
  </cols>
  <sheetData>
    <row r="1" spans="1:31" x14ac:dyDescent="0.25">
      <c r="A1" t="s">
        <v>245</v>
      </c>
      <c r="B1" t="s">
        <v>723</v>
      </c>
      <c r="C1" t="s">
        <v>250</v>
      </c>
      <c r="D1" s="54">
        <v>5034</v>
      </c>
      <c r="E1" s="53" t="s">
        <v>249</v>
      </c>
      <c r="F1" s="53">
        <v>585355924</v>
      </c>
      <c r="G1" t="s">
        <v>249</v>
      </c>
      <c r="H1">
        <v>500</v>
      </c>
      <c r="I1" s="53" t="s">
        <v>249</v>
      </c>
      <c r="J1">
        <v>1000</v>
      </c>
      <c r="K1" s="53" t="s">
        <v>251</v>
      </c>
      <c r="L1" t="s">
        <v>388</v>
      </c>
      <c r="M1" t="s">
        <v>389</v>
      </c>
      <c r="N1" s="53" t="s">
        <v>430</v>
      </c>
      <c r="O1" s="53">
        <v>250</v>
      </c>
      <c r="P1" t="s">
        <v>253</v>
      </c>
      <c r="Q1" s="53"/>
      <c r="S1" t="s">
        <v>245</v>
      </c>
      <c r="T1" t="s">
        <v>1509</v>
      </c>
      <c r="U1" t="s">
        <v>865</v>
      </c>
      <c r="V1" s="56">
        <v>1</v>
      </c>
      <c r="W1" s="57" t="s">
        <v>251</v>
      </c>
      <c r="X1" s="63">
        <v>0.33333333333333331</v>
      </c>
      <c r="Y1" s="69" t="s">
        <v>430</v>
      </c>
      <c r="Z1" s="54">
        <v>5034</v>
      </c>
      <c r="AA1" t="s">
        <v>251</v>
      </c>
      <c r="AB1" s="63">
        <v>0.875</v>
      </c>
      <c r="AC1" s="53" t="s">
        <v>432</v>
      </c>
      <c r="AE1" s="53" t="s">
        <v>253</v>
      </c>
    </row>
    <row r="2" spans="1:31" x14ac:dyDescent="0.25">
      <c r="A2" t="s">
        <v>245</v>
      </c>
      <c r="B2" t="s">
        <v>723</v>
      </c>
      <c r="C2" t="s">
        <v>250</v>
      </c>
      <c r="D2">
        <v>5037</v>
      </c>
      <c r="E2" s="53" t="s">
        <v>249</v>
      </c>
      <c r="F2">
        <v>585376455</v>
      </c>
      <c r="G2" t="s">
        <v>249</v>
      </c>
      <c r="H2">
        <v>350</v>
      </c>
      <c r="I2" s="53" t="s">
        <v>249</v>
      </c>
      <c r="J2">
        <v>750</v>
      </c>
      <c r="K2" s="53" t="s">
        <v>251</v>
      </c>
      <c r="L2" t="s">
        <v>388</v>
      </c>
      <c r="M2" t="s">
        <v>389</v>
      </c>
      <c r="N2" s="53" t="s">
        <v>430</v>
      </c>
      <c r="O2">
        <v>200</v>
      </c>
      <c r="P2" t="s">
        <v>253</v>
      </c>
      <c r="S2" t="s">
        <v>245</v>
      </c>
      <c r="T2" t="s">
        <v>1509</v>
      </c>
      <c r="U2" t="s">
        <v>865</v>
      </c>
      <c r="V2" s="56">
        <v>2</v>
      </c>
      <c r="W2" s="57" t="s">
        <v>251</v>
      </c>
      <c r="X2" s="63">
        <v>0.375</v>
      </c>
      <c r="Y2" s="69" t="s">
        <v>430</v>
      </c>
      <c r="Z2">
        <v>5037</v>
      </c>
      <c r="AA2" t="s">
        <v>251</v>
      </c>
      <c r="AB2" s="63">
        <v>0.91666666666666663</v>
      </c>
      <c r="AC2" s="53" t="s">
        <v>432</v>
      </c>
    </row>
    <row r="3" spans="1:31" x14ac:dyDescent="0.25">
      <c r="A3" t="s">
        <v>245</v>
      </c>
      <c r="B3" t="s">
        <v>723</v>
      </c>
      <c r="C3" t="s">
        <v>250</v>
      </c>
      <c r="D3" s="54">
        <v>5040</v>
      </c>
      <c r="E3" s="53" t="s">
        <v>249</v>
      </c>
      <c r="F3" s="53">
        <v>585396986</v>
      </c>
      <c r="G3" t="s">
        <v>249</v>
      </c>
      <c r="H3">
        <v>370</v>
      </c>
      <c r="I3" s="53" t="s">
        <v>249</v>
      </c>
      <c r="J3">
        <v>800</v>
      </c>
      <c r="K3" s="53" t="s">
        <v>251</v>
      </c>
      <c r="L3" t="s">
        <v>396</v>
      </c>
      <c r="M3" t="s">
        <v>390</v>
      </c>
      <c r="N3" s="53" t="s">
        <v>430</v>
      </c>
      <c r="O3">
        <v>340</v>
      </c>
      <c r="P3" t="s">
        <v>253</v>
      </c>
      <c r="S3" t="s">
        <v>245</v>
      </c>
      <c r="T3" t="s">
        <v>1509</v>
      </c>
      <c r="U3" t="s">
        <v>865</v>
      </c>
      <c r="V3" s="56">
        <v>3</v>
      </c>
      <c r="W3" s="57" t="s">
        <v>251</v>
      </c>
      <c r="X3" s="63">
        <v>0.375</v>
      </c>
      <c r="Y3" s="69" t="s">
        <v>430</v>
      </c>
      <c r="Z3" s="54">
        <v>5040</v>
      </c>
      <c r="AA3" t="s">
        <v>251</v>
      </c>
      <c r="AB3" s="63">
        <v>0.91666666666666663</v>
      </c>
      <c r="AC3" s="53" t="s">
        <v>432</v>
      </c>
    </row>
    <row r="4" spans="1:31" x14ac:dyDescent="0.25">
      <c r="A4" t="s">
        <v>245</v>
      </c>
      <c r="B4" t="s">
        <v>723</v>
      </c>
      <c r="C4" t="s">
        <v>250</v>
      </c>
      <c r="D4">
        <v>5043</v>
      </c>
      <c r="E4" s="53" t="s">
        <v>249</v>
      </c>
      <c r="F4">
        <v>585417517</v>
      </c>
      <c r="G4" t="s">
        <v>249</v>
      </c>
      <c r="H4">
        <v>400</v>
      </c>
      <c r="I4" s="53" t="s">
        <v>249</v>
      </c>
      <c r="J4">
        <v>900</v>
      </c>
      <c r="K4" s="53" t="s">
        <v>251</v>
      </c>
      <c r="L4" t="s">
        <v>397</v>
      </c>
      <c r="M4" t="s">
        <v>390</v>
      </c>
      <c r="N4" s="53" t="s">
        <v>430</v>
      </c>
      <c r="O4">
        <v>120</v>
      </c>
      <c r="P4" t="s">
        <v>253</v>
      </c>
      <c r="S4" t="s">
        <v>245</v>
      </c>
      <c r="T4" t="s">
        <v>1509</v>
      </c>
      <c r="U4" t="s">
        <v>865</v>
      </c>
      <c r="V4" s="56">
        <v>4</v>
      </c>
      <c r="W4" s="57" t="s">
        <v>251</v>
      </c>
      <c r="X4" s="63">
        <v>0.375</v>
      </c>
      <c r="Y4" s="69" t="s">
        <v>430</v>
      </c>
      <c r="Z4">
        <v>5043</v>
      </c>
      <c r="AA4" t="s">
        <v>251</v>
      </c>
      <c r="AB4" s="63">
        <v>0.91666666666666663</v>
      </c>
      <c r="AC4" s="53" t="s">
        <v>432</v>
      </c>
    </row>
    <row r="5" spans="1:31" x14ac:dyDescent="0.25">
      <c r="A5" t="s">
        <v>245</v>
      </c>
      <c r="B5" t="s">
        <v>723</v>
      </c>
      <c r="C5" t="s">
        <v>250</v>
      </c>
      <c r="D5" s="54">
        <v>5046</v>
      </c>
      <c r="E5" s="53" t="s">
        <v>249</v>
      </c>
      <c r="F5" s="53">
        <v>585438048</v>
      </c>
      <c r="G5" t="s">
        <v>249</v>
      </c>
      <c r="H5">
        <v>450</v>
      </c>
      <c r="I5" s="53" t="s">
        <v>249</v>
      </c>
      <c r="J5">
        <v>950</v>
      </c>
      <c r="K5" s="53" t="s">
        <v>251</v>
      </c>
      <c r="L5" t="s">
        <v>398</v>
      </c>
      <c r="M5" t="s">
        <v>391</v>
      </c>
      <c r="N5" s="53" t="s">
        <v>430</v>
      </c>
      <c r="O5">
        <v>11</v>
      </c>
      <c r="P5" t="s">
        <v>253</v>
      </c>
      <c r="S5" t="s">
        <v>245</v>
      </c>
      <c r="T5" t="s">
        <v>1509</v>
      </c>
      <c r="U5" t="s">
        <v>865</v>
      </c>
      <c r="V5" s="56">
        <v>5</v>
      </c>
      <c r="W5" s="57" t="s">
        <v>251</v>
      </c>
      <c r="X5" s="63">
        <v>0.375</v>
      </c>
      <c r="Y5" s="69" t="s">
        <v>430</v>
      </c>
      <c r="Z5" s="54">
        <v>5046</v>
      </c>
      <c r="AA5" t="s">
        <v>251</v>
      </c>
      <c r="AB5" s="63">
        <v>0.91666666666666663</v>
      </c>
      <c r="AC5" s="53" t="s">
        <v>432</v>
      </c>
    </row>
    <row r="6" spans="1:31" x14ac:dyDescent="0.25">
      <c r="A6" t="s">
        <v>245</v>
      </c>
      <c r="B6" t="s">
        <v>723</v>
      </c>
      <c r="C6" t="s">
        <v>250</v>
      </c>
      <c r="D6">
        <v>5049</v>
      </c>
      <c r="E6" s="53" t="s">
        <v>249</v>
      </c>
      <c r="F6">
        <v>585458579</v>
      </c>
      <c r="G6" t="s">
        <v>249</v>
      </c>
      <c r="H6">
        <v>430</v>
      </c>
      <c r="I6" s="53" t="s">
        <v>249</v>
      </c>
      <c r="J6">
        <v>930</v>
      </c>
      <c r="K6" s="53" t="s">
        <v>251</v>
      </c>
      <c r="L6" t="s">
        <v>399</v>
      </c>
      <c r="M6" t="s">
        <v>392</v>
      </c>
      <c r="N6" s="53" t="s">
        <v>430</v>
      </c>
      <c r="O6">
        <v>123</v>
      </c>
      <c r="P6" t="s">
        <v>253</v>
      </c>
      <c r="S6" t="s">
        <v>245</v>
      </c>
      <c r="T6" t="s">
        <v>1509</v>
      </c>
      <c r="U6" t="s">
        <v>865</v>
      </c>
      <c r="V6" s="56">
        <v>6</v>
      </c>
      <c r="W6" s="57" t="s">
        <v>251</v>
      </c>
      <c r="X6" s="63">
        <v>0.5</v>
      </c>
      <c r="Y6" s="69" t="s">
        <v>430</v>
      </c>
      <c r="Z6">
        <v>5049</v>
      </c>
      <c r="AA6" t="s">
        <v>251</v>
      </c>
      <c r="AB6" s="63">
        <v>0.75</v>
      </c>
      <c r="AC6" s="53" t="s">
        <v>432</v>
      </c>
    </row>
    <row r="7" spans="1:31" x14ac:dyDescent="0.25">
      <c r="A7" t="s">
        <v>245</v>
      </c>
      <c r="B7" t="s">
        <v>723</v>
      </c>
      <c r="C7" t="s">
        <v>250</v>
      </c>
      <c r="D7" s="54">
        <v>5052</v>
      </c>
      <c r="E7" s="53" t="s">
        <v>249</v>
      </c>
      <c r="F7" s="53">
        <v>585479110</v>
      </c>
      <c r="G7" t="s">
        <v>249</v>
      </c>
      <c r="H7">
        <v>550</v>
      </c>
      <c r="I7" s="53" t="s">
        <v>249</v>
      </c>
      <c r="J7">
        <v>1100</v>
      </c>
      <c r="K7" s="53" t="s">
        <v>251</v>
      </c>
      <c r="L7" t="s">
        <v>400</v>
      </c>
      <c r="M7" t="s">
        <v>393</v>
      </c>
      <c r="N7" s="53" t="s">
        <v>430</v>
      </c>
      <c r="O7">
        <v>333</v>
      </c>
      <c r="P7" t="s">
        <v>253</v>
      </c>
      <c r="S7" t="s">
        <v>245</v>
      </c>
      <c r="T7" t="s">
        <v>1509</v>
      </c>
      <c r="U7" t="s">
        <v>865</v>
      </c>
      <c r="V7" s="56">
        <v>7</v>
      </c>
      <c r="W7" s="57" t="s">
        <v>251</v>
      </c>
      <c r="X7" s="63">
        <v>0.33333333333333331</v>
      </c>
      <c r="Y7" s="69" t="s">
        <v>430</v>
      </c>
      <c r="Z7" s="54">
        <v>5052</v>
      </c>
      <c r="AA7" t="s">
        <v>251</v>
      </c>
      <c r="AB7" s="63">
        <v>0.5</v>
      </c>
      <c r="AC7" s="53" t="s">
        <v>432</v>
      </c>
    </row>
    <row r="8" spans="1:31" x14ac:dyDescent="0.25">
      <c r="A8" t="s">
        <v>245</v>
      </c>
      <c r="B8" t="s">
        <v>723</v>
      </c>
      <c r="C8" t="s">
        <v>250</v>
      </c>
      <c r="D8">
        <v>5055</v>
      </c>
      <c r="E8" s="53" t="s">
        <v>249</v>
      </c>
      <c r="F8">
        <v>585499641</v>
      </c>
      <c r="G8" t="s">
        <v>249</v>
      </c>
      <c r="H8">
        <v>500</v>
      </c>
      <c r="I8" s="53" t="s">
        <v>249</v>
      </c>
      <c r="J8">
        <v>1000</v>
      </c>
      <c r="K8" s="53" t="s">
        <v>251</v>
      </c>
      <c r="L8" t="s">
        <v>401</v>
      </c>
      <c r="M8" t="s">
        <v>394</v>
      </c>
      <c r="N8" s="53" t="s">
        <v>430</v>
      </c>
      <c r="O8">
        <v>125</v>
      </c>
      <c r="P8" t="s">
        <v>253</v>
      </c>
      <c r="S8" t="s">
        <v>245</v>
      </c>
      <c r="T8" t="s">
        <v>1509</v>
      </c>
      <c r="U8" t="s">
        <v>865</v>
      </c>
      <c r="V8" s="56">
        <v>1</v>
      </c>
      <c r="W8" s="57" t="s">
        <v>251</v>
      </c>
      <c r="X8" s="63">
        <v>0.33333333333333331</v>
      </c>
      <c r="Y8" s="69" t="s">
        <v>430</v>
      </c>
      <c r="Z8">
        <v>5055</v>
      </c>
      <c r="AA8" t="s">
        <v>251</v>
      </c>
      <c r="AB8" s="63">
        <v>0.875</v>
      </c>
      <c r="AC8" s="53" t="s">
        <v>432</v>
      </c>
    </row>
    <row r="9" spans="1:31" x14ac:dyDescent="0.25">
      <c r="A9" t="s">
        <v>245</v>
      </c>
      <c r="B9" t="s">
        <v>723</v>
      </c>
      <c r="C9" t="s">
        <v>250</v>
      </c>
      <c r="D9" s="54">
        <v>5058</v>
      </c>
      <c r="E9" s="53" t="s">
        <v>249</v>
      </c>
      <c r="F9" s="53">
        <v>585520172</v>
      </c>
      <c r="G9" t="s">
        <v>249</v>
      </c>
      <c r="H9">
        <v>350</v>
      </c>
      <c r="I9" s="53" t="s">
        <v>249</v>
      </c>
      <c r="J9">
        <v>750</v>
      </c>
      <c r="K9" s="53" t="s">
        <v>251</v>
      </c>
      <c r="L9" t="s">
        <v>402</v>
      </c>
      <c r="M9" t="s">
        <v>389</v>
      </c>
      <c r="N9" s="53" t="s">
        <v>430</v>
      </c>
      <c r="O9">
        <v>234</v>
      </c>
      <c r="P9" t="s">
        <v>253</v>
      </c>
      <c r="S9" t="s">
        <v>245</v>
      </c>
      <c r="T9" t="s">
        <v>1509</v>
      </c>
      <c r="U9" t="s">
        <v>865</v>
      </c>
      <c r="V9" s="56">
        <v>2</v>
      </c>
      <c r="W9" s="57" t="s">
        <v>251</v>
      </c>
      <c r="X9" s="63">
        <v>0.375</v>
      </c>
      <c r="Y9" s="69" t="s">
        <v>430</v>
      </c>
      <c r="Z9" s="54">
        <v>5058</v>
      </c>
      <c r="AA9" t="s">
        <v>251</v>
      </c>
      <c r="AB9" s="63">
        <v>0.91666666666666663</v>
      </c>
      <c r="AC9" s="53" t="s">
        <v>432</v>
      </c>
    </row>
    <row r="10" spans="1:31" x14ac:dyDescent="0.25">
      <c r="A10" t="s">
        <v>245</v>
      </c>
      <c r="B10" t="s">
        <v>723</v>
      </c>
      <c r="C10" t="s">
        <v>250</v>
      </c>
      <c r="D10">
        <v>5061</v>
      </c>
      <c r="E10" s="53" t="s">
        <v>249</v>
      </c>
      <c r="F10">
        <v>585540703</v>
      </c>
      <c r="G10" t="s">
        <v>249</v>
      </c>
      <c r="H10">
        <v>370</v>
      </c>
      <c r="I10" s="53" t="s">
        <v>249</v>
      </c>
      <c r="J10">
        <v>800</v>
      </c>
      <c r="K10" s="53" t="s">
        <v>251</v>
      </c>
      <c r="L10" t="s">
        <v>403</v>
      </c>
      <c r="M10" t="s">
        <v>395</v>
      </c>
      <c r="N10" s="53" t="s">
        <v>430</v>
      </c>
      <c r="O10">
        <v>235</v>
      </c>
      <c r="P10" t="s">
        <v>253</v>
      </c>
      <c r="S10" t="s">
        <v>245</v>
      </c>
      <c r="T10" t="s">
        <v>1509</v>
      </c>
      <c r="U10" t="s">
        <v>865</v>
      </c>
      <c r="V10" s="56">
        <v>3</v>
      </c>
      <c r="W10" s="57" t="s">
        <v>251</v>
      </c>
      <c r="X10" s="63">
        <v>0.375</v>
      </c>
      <c r="Y10" s="69" t="s">
        <v>430</v>
      </c>
      <c r="Z10">
        <v>5061</v>
      </c>
      <c r="AA10" t="s">
        <v>251</v>
      </c>
      <c r="AB10" s="63">
        <v>0.91666666666666663</v>
      </c>
      <c r="AC10" s="53" t="s">
        <v>432</v>
      </c>
    </row>
    <row r="11" spans="1:31" x14ac:dyDescent="0.25">
      <c r="A11" t="s">
        <v>245</v>
      </c>
      <c r="B11" t="s">
        <v>723</v>
      </c>
      <c r="C11" t="s">
        <v>250</v>
      </c>
      <c r="D11" s="54">
        <v>5064</v>
      </c>
      <c r="E11" s="53" t="s">
        <v>249</v>
      </c>
      <c r="F11" s="53">
        <v>585561234</v>
      </c>
      <c r="G11" t="s">
        <v>249</v>
      </c>
      <c r="H11">
        <v>400</v>
      </c>
      <c r="I11" s="53" t="s">
        <v>249</v>
      </c>
      <c r="J11">
        <v>900</v>
      </c>
      <c r="K11" s="53" t="s">
        <v>251</v>
      </c>
      <c r="L11" t="s">
        <v>404</v>
      </c>
      <c r="M11" t="s">
        <v>390</v>
      </c>
      <c r="N11" s="53" t="s">
        <v>430</v>
      </c>
      <c r="O11" s="60">
        <v>189.73333333333301</v>
      </c>
      <c r="P11" t="s">
        <v>253</v>
      </c>
      <c r="S11" t="s">
        <v>245</v>
      </c>
      <c r="T11" t="s">
        <v>1509</v>
      </c>
      <c r="U11" t="s">
        <v>865</v>
      </c>
      <c r="V11" s="56">
        <v>4</v>
      </c>
      <c r="W11" s="57" t="s">
        <v>251</v>
      </c>
      <c r="X11" s="63">
        <v>0.375</v>
      </c>
      <c r="Y11" s="69" t="s">
        <v>430</v>
      </c>
      <c r="Z11" s="54">
        <v>5064</v>
      </c>
      <c r="AA11" t="s">
        <v>251</v>
      </c>
      <c r="AB11" s="63">
        <v>0.91666666666666663</v>
      </c>
      <c r="AC11" s="53" t="s">
        <v>432</v>
      </c>
    </row>
    <row r="12" spans="1:31" x14ac:dyDescent="0.25">
      <c r="A12" t="s">
        <v>245</v>
      </c>
      <c r="B12" t="s">
        <v>723</v>
      </c>
      <c r="C12" t="s">
        <v>250</v>
      </c>
      <c r="D12">
        <v>5067</v>
      </c>
      <c r="E12" s="53" t="s">
        <v>249</v>
      </c>
      <c r="F12">
        <v>585581765</v>
      </c>
      <c r="G12" t="s">
        <v>249</v>
      </c>
      <c r="H12">
        <v>450</v>
      </c>
      <c r="I12" s="53" t="s">
        <v>249</v>
      </c>
      <c r="J12">
        <v>950</v>
      </c>
      <c r="K12" s="53" t="s">
        <v>251</v>
      </c>
      <c r="L12" t="s">
        <v>405</v>
      </c>
      <c r="M12" t="s">
        <v>389</v>
      </c>
      <c r="N12" s="53" t="s">
        <v>430</v>
      </c>
      <c r="O12" s="56">
        <v>188.39393939393901</v>
      </c>
      <c r="P12" t="s">
        <v>253</v>
      </c>
      <c r="S12" t="s">
        <v>245</v>
      </c>
      <c r="T12" t="s">
        <v>1509</v>
      </c>
      <c r="U12" t="s">
        <v>865</v>
      </c>
      <c r="V12" s="56">
        <v>5</v>
      </c>
      <c r="W12" s="57" t="s">
        <v>251</v>
      </c>
      <c r="X12" s="63">
        <v>0.375</v>
      </c>
      <c r="Y12" s="69" t="s">
        <v>430</v>
      </c>
      <c r="Z12">
        <v>5067</v>
      </c>
      <c r="AA12" t="s">
        <v>251</v>
      </c>
      <c r="AB12" s="63">
        <v>0.91666666666666663</v>
      </c>
      <c r="AC12" s="53" t="s">
        <v>432</v>
      </c>
    </row>
    <row r="13" spans="1:31" x14ac:dyDescent="0.25">
      <c r="A13" t="s">
        <v>245</v>
      </c>
      <c r="B13" t="s">
        <v>723</v>
      </c>
      <c r="C13" t="s">
        <v>250</v>
      </c>
      <c r="D13" s="54">
        <v>5070</v>
      </c>
      <c r="E13" s="53" t="s">
        <v>249</v>
      </c>
      <c r="F13" s="53">
        <v>585602296</v>
      </c>
      <c r="G13" t="s">
        <v>249</v>
      </c>
      <c r="H13">
        <v>430</v>
      </c>
      <c r="I13" s="53" t="s">
        <v>249</v>
      </c>
      <c r="J13">
        <v>930</v>
      </c>
      <c r="K13" s="53" t="s">
        <v>251</v>
      </c>
      <c r="L13" t="s">
        <v>406</v>
      </c>
      <c r="M13" t="s">
        <v>389</v>
      </c>
      <c r="N13" s="53" t="s">
        <v>430</v>
      </c>
      <c r="O13" s="56">
        <v>187.05454545454501</v>
      </c>
      <c r="P13" t="s">
        <v>253</v>
      </c>
      <c r="S13" t="s">
        <v>245</v>
      </c>
      <c r="T13" t="s">
        <v>1509</v>
      </c>
      <c r="U13" t="s">
        <v>865</v>
      </c>
      <c r="V13" s="56">
        <v>6</v>
      </c>
      <c r="W13" s="57" t="s">
        <v>251</v>
      </c>
      <c r="X13" s="63">
        <v>0.5</v>
      </c>
      <c r="Y13" s="69" t="s">
        <v>430</v>
      </c>
      <c r="Z13" s="54">
        <v>5070</v>
      </c>
      <c r="AA13" t="s">
        <v>251</v>
      </c>
      <c r="AB13" s="63">
        <v>0.75</v>
      </c>
      <c r="AC13" s="53" t="s">
        <v>432</v>
      </c>
    </row>
    <row r="14" spans="1:31" x14ac:dyDescent="0.25">
      <c r="A14" t="s">
        <v>245</v>
      </c>
      <c r="B14" t="s">
        <v>723</v>
      </c>
      <c r="C14" t="s">
        <v>250</v>
      </c>
      <c r="D14">
        <v>5073</v>
      </c>
      <c r="E14" s="53" t="s">
        <v>249</v>
      </c>
      <c r="F14">
        <v>585622827</v>
      </c>
      <c r="G14" t="s">
        <v>249</v>
      </c>
      <c r="H14">
        <v>550</v>
      </c>
      <c r="I14" s="53" t="s">
        <v>249</v>
      </c>
      <c r="J14">
        <v>1100</v>
      </c>
      <c r="K14" s="53" t="s">
        <v>251</v>
      </c>
      <c r="L14" t="s">
        <v>407</v>
      </c>
      <c r="M14" t="s">
        <v>390</v>
      </c>
      <c r="N14" s="53" t="s">
        <v>430</v>
      </c>
      <c r="O14" s="56">
        <v>185.715151515152</v>
      </c>
      <c r="P14" t="s">
        <v>253</v>
      </c>
      <c r="S14" t="s">
        <v>245</v>
      </c>
      <c r="T14" t="s">
        <v>1509</v>
      </c>
      <c r="U14" t="s">
        <v>865</v>
      </c>
      <c r="V14" s="56">
        <v>7</v>
      </c>
      <c r="W14" s="57" t="s">
        <v>251</v>
      </c>
      <c r="X14" s="63">
        <v>0.33333333333333331</v>
      </c>
      <c r="Y14" s="69" t="s">
        <v>430</v>
      </c>
      <c r="Z14">
        <v>5073</v>
      </c>
      <c r="AA14" t="s">
        <v>251</v>
      </c>
      <c r="AB14" s="63">
        <v>0.5</v>
      </c>
      <c r="AC14" s="53" t="s">
        <v>432</v>
      </c>
    </row>
    <row r="15" spans="1:31" x14ac:dyDescent="0.25">
      <c r="A15" t="s">
        <v>245</v>
      </c>
      <c r="B15" t="s">
        <v>723</v>
      </c>
      <c r="C15" t="s">
        <v>250</v>
      </c>
      <c r="D15" s="54">
        <v>5076</v>
      </c>
      <c r="E15" s="53" t="s">
        <v>249</v>
      </c>
      <c r="F15" s="53">
        <v>585643358</v>
      </c>
      <c r="G15" t="s">
        <v>249</v>
      </c>
      <c r="H15">
        <v>500</v>
      </c>
      <c r="I15" s="53" t="s">
        <v>249</v>
      </c>
      <c r="J15">
        <v>1000</v>
      </c>
      <c r="K15" s="53" t="s">
        <v>251</v>
      </c>
      <c r="L15" t="s">
        <v>408</v>
      </c>
      <c r="M15" t="s">
        <v>390</v>
      </c>
      <c r="N15" s="53" t="s">
        <v>430</v>
      </c>
      <c r="O15" s="56">
        <v>184.375757575758</v>
      </c>
      <c r="P15" t="s">
        <v>253</v>
      </c>
      <c r="S15" t="s">
        <v>245</v>
      </c>
      <c r="T15" t="s">
        <v>1509</v>
      </c>
      <c r="U15" t="s">
        <v>865</v>
      </c>
      <c r="V15" s="56">
        <v>1</v>
      </c>
      <c r="W15" s="57" t="s">
        <v>251</v>
      </c>
      <c r="X15" s="63">
        <v>0.33333333333333331</v>
      </c>
      <c r="Y15" s="69" t="s">
        <v>430</v>
      </c>
      <c r="Z15" s="54">
        <v>5076</v>
      </c>
      <c r="AA15" t="s">
        <v>251</v>
      </c>
      <c r="AB15" s="63">
        <v>0.875</v>
      </c>
      <c r="AC15" s="53" t="s">
        <v>432</v>
      </c>
    </row>
    <row r="16" spans="1:31" x14ac:dyDescent="0.25">
      <c r="A16" t="s">
        <v>245</v>
      </c>
      <c r="B16" t="s">
        <v>723</v>
      </c>
      <c r="C16" t="s">
        <v>250</v>
      </c>
      <c r="D16">
        <v>5079</v>
      </c>
      <c r="E16" s="53" t="s">
        <v>249</v>
      </c>
      <c r="F16">
        <v>585663889</v>
      </c>
      <c r="G16" t="s">
        <v>249</v>
      </c>
      <c r="H16">
        <v>350</v>
      </c>
      <c r="I16" s="53" t="s">
        <v>249</v>
      </c>
      <c r="J16">
        <v>750</v>
      </c>
      <c r="K16" s="53" t="s">
        <v>251</v>
      </c>
      <c r="L16" t="s">
        <v>409</v>
      </c>
      <c r="M16" t="s">
        <v>391</v>
      </c>
      <c r="N16" s="53" t="s">
        <v>430</v>
      </c>
      <c r="O16" s="56">
        <v>183.036363636364</v>
      </c>
      <c r="P16" t="s">
        <v>253</v>
      </c>
      <c r="S16" t="s">
        <v>245</v>
      </c>
      <c r="T16" t="s">
        <v>1509</v>
      </c>
      <c r="U16" t="s">
        <v>865</v>
      </c>
      <c r="V16" s="56">
        <v>2</v>
      </c>
      <c r="W16" s="57" t="s">
        <v>251</v>
      </c>
      <c r="X16" s="63">
        <v>0.375</v>
      </c>
      <c r="Y16" s="69" t="s">
        <v>430</v>
      </c>
      <c r="Z16">
        <v>5079</v>
      </c>
      <c r="AA16" t="s">
        <v>251</v>
      </c>
      <c r="AB16" s="63">
        <v>0.91666666666666663</v>
      </c>
      <c r="AC16" s="53" t="s">
        <v>432</v>
      </c>
    </row>
    <row r="17" spans="1:29" x14ac:dyDescent="0.25">
      <c r="A17" t="s">
        <v>245</v>
      </c>
      <c r="B17" t="s">
        <v>723</v>
      </c>
      <c r="C17" t="s">
        <v>250</v>
      </c>
      <c r="D17" s="54">
        <v>5082</v>
      </c>
      <c r="E17" s="53" t="s">
        <v>249</v>
      </c>
      <c r="F17" s="53">
        <v>585684420</v>
      </c>
      <c r="G17" t="s">
        <v>249</v>
      </c>
      <c r="H17">
        <v>370</v>
      </c>
      <c r="I17" s="53" t="s">
        <v>249</v>
      </c>
      <c r="J17">
        <v>800</v>
      </c>
      <c r="K17" s="53" t="s">
        <v>251</v>
      </c>
      <c r="L17" t="s">
        <v>410</v>
      </c>
      <c r="M17" t="s">
        <v>392</v>
      </c>
      <c r="N17" s="53" t="s">
        <v>430</v>
      </c>
      <c r="O17" s="56">
        <v>181.69696969697</v>
      </c>
      <c r="P17" t="s">
        <v>253</v>
      </c>
      <c r="S17" t="s">
        <v>245</v>
      </c>
      <c r="T17" t="s">
        <v>1509</v>
      </c>
      <c r="U17" t="s">
        <v>865</v>
      </c>
      <c r="V17" s="56">
        <v>3</v>
      </c>
      <c r="W17" s="57" t="s">
        <v>251</v>
      </c>
      <c r="X17" s="63">
        <v>0.375</v>
      </c>
      <c r="Y17" s="69" t="s">
        <v>430</v>
      </c>
      <c r="Z17" s="54">
        <v>5082</v>
      </c>
      <c r="AA17" t="s">
        <v>251</v>
      </c>
      <c r="AB17" s="63">
        <v>0.91666666666666663</v>
      </c>
      <c r="AC17" s="53" t="s">
        <v>432</v>
      </c>
    </row>
    <row r="18" spans="1:29" x14ac:dyDescent="0.25">
      <c r="A18" t="s">
        <v>245</v>
      </c>
      <c r="B18" t="s">
        <v>723</v>
      </c>
      <c r="C18" t="s">
        <v>250</v>
      </c>
      <c r="D18">
        <v>5085</v>
      </c>
      <c r="E18" s="53" t="s">
        <v>249</v>
      </c>
      <c r="F18">
        <v>585704951</v>
      </c>
      <c r="G18" t="s">
        <v>249</v>
      </c>
      <c r="H18">
        <v>400</v>
      </c>
      <c r="I18" s="53" t="s">
        <v>249</v>
      </c>
      <c r="J18">
        <v>900</v>
      </c>
      <c r="K18" s="53" t="s">
        <v>251</v>
      </c>
      <c r="L18" t="s">
        <v>411</v>
      </c>
      <c r="M18" t="s">
        <v>393</v>
      </c>
      <c r="N18" s="53" t="s">
        <v>430</v>
      </c>
      <c r="O18" s="56">
        <v>180.357575757576</v>
      </c>
      <c r="P18" t="s">
        <v>253</v>
      </c>
      <c r="S18" t="s">
        <v>245</v>
      </c>
      <c r="T18" t="s">
        <v>1509</v>
      </c>
      <c r="U18" t="s">
        <v>865</v>
      </c>
      <c r="V18" s="56">
        <v>4</v>
      </c>
      <c r="W18" s="57" t="s">
        <v>251</v>
      </c>
      <c r="X18" s="63">
        <v>0.375</v>
      </c>
      <c r="Y18" s="69" t="s">
        <v>430</v>
      </c>
      <c r="Z18">
        <v>5085</v>
      </c>
      <c r="AA18" t="s">
        <v>251</v>
      </c>
      <c r="AB18" s="63">
        <v>0.91666666666666663</v>
      </c>
      <c r="AC18" s="53" t="s">
        <v>432</v>
      </c>
    </row>
    <row r="19" spans="1:29" x14ac:dyDescent="0.25">
      <c r="A19" t="s">
        <v>245</v>
      </c>
      <c r="B19" t="s">
        <v>723</v>
      </c>
      <c r="C19" t="s">
        <v>250</v>
      </c>
      <c r="D19" s="54">
        <v>5088</v>
      </c>
      <c r="E19" s="53" t="s">
        <v>249</v>
      </c>
      <c r="F19" s="53">
        <v>585725482</v>
      </c>
      <c r="G19" t="s">
        <v>249</v>
      </c>
      <c r="H19">
        <v>450</v>
      </c>
      <c r="I19" s="53" t="s">
        <v>249</v>
      </c>
      <c r="J19">
        <v>950</v>
      </c>
      <c r="K19" s="53" t="s">
        <v>251</v>
      </c>
      <c r="L19" t="s">
        <v>412</v>
      </c>
      <c r="M19" t="s">
        <v>394</v>
      </c>
      <c r="N19" s="53" t="s">
        <v>430</v>
      </c>
      <c r="O19" s="56">
        <v>179.018181818182</v>
      </c>
      <c r="P19" t="s">
        <v>253</v>
      </c>
      <c r="S19" t="s">
        <v>245</v>
      </c>
      <c r="T19" t="s">
        <v>1509</v>
      </c>
      <c r="U19" t="s">
        <v>865</v>
      </c>
      <c r="V19" s="56">
        <v>5</v>
      </c>
      <c r="W19" s="57" t="s">
        <v>251</v>
      </c>
      <c r="X19" s="63">
        <v>0.375</v>
      </c>
      <c r="Y19" s="69" t="s">
        <v>430</v>
      </c>
      <c r="Z19" s="54">
        <v>5088</v>
      </c>
      <c r="AA19" t="s">
        <v>251</v>
      </c>
      <c r="AB19" s="63">
        <v>0.91666666666666663</v>
      </c>
      <c r="AC19" s="53" t="s">
        <v>432</v>
      </c>
    </row>
    <row r="20" spans="1:29" x14ac:dyDescent="0.25">
      <c r="A20" t="s">
        <v>245</v>
      </c>
      <c r="B20" t="s">
        <v>723</v>
      </c>
      <c r="C20" t="s">
        <v>250</v>
      </c>
      <c r="D20">
        <v>5091</v>
      </c>
      <c r="E20" s="53" t="s">
        <v>249</v>
      </c>
      <c r="F20">
        <v>585746013</v>
      </c>
      <c r="G20" t="s">
        <v>249</v>
      </c>
      <c r="H20">
        <v>430</v>
      </c>
      <c r="I20" s="53" t="s">
        <v>249</v>
      </c>
      <c r="J20">
        <v>930</v>
      </c>
      <c r="K20" s="53" t="s">
        <v>251</v>
      </c>
      <c r="L20" t="s">
        <v>413</v>
      </c>
      <c r="M20" t="s">
        <v>389</v>
      </c>
      <c r="N20" s="53" t="s">
        <v>430</v>
      </c>
      <c r="O20" s="56">
        <v>177.678787878788</v>
      </c>
      <c r="P20" t="s">
        <v>253</v>
      </c>
      <c r="S20" t="s">
        <v>245</v>
      </c>
      <c r="T20" t="s">
        <v>1509</v>
      </c>
      <c r="U20" t="s">
        <v>865</v>
      </c>
      <c r="V20" s="56">
        <v>6</v>
      </c>
      <c r="W20" s="57" t="s">
        <v>251</v>
      </c>
      <c r="X20" s="63">
        <v>0.5</v>
      </c>
      <c r="Y20" s="69" t="s">
        <v>430</v>
      </c>
      <c r="Z20">
        <v>5091</v>
      </c>
      <c r="AA20" t="s">
        <v>251</v>
      </c>
      <c r="AB20" s="63">
        <v>0.75</v>
      </c>
      <c r="AC20" s="53" t="s">
        <v>432</v>
      </c>
    </row>
    <row r="21" spans="1:29" x14ac:dyDescent="0.25">
      <c r="A21" t="s">
        <v>245</v>
      </c>
      <c r="B21" t="s">
        <v>723</v>
      </c>
      <c r="C21" t="s">
        <v>250</v>
      </c>
      <c r="D21" s="54">
        <v>5094</v>
      </c>
      <c r="E21" s="53" t="s">
        <v>249</v>
      </c>
      <c r="F21" s="53">
        <v>585766544</v>
      </c>
      <c r="G21" t="s">
        <v>249</v>
      </c>
      <c r="H21">
        <v>550</v>
      </c>
      <c r="I21" s="53" t="s">
        <v>249</v>
      </c>
      <c r="J21">
        <v>1100</v>
      </c>
      <c r="K21" s="53" t="s">
        <v>251</v>
      </c>
      <c r="L21" t="s">
        <v>414</v>
      </c>
      <c r="M21" t="s">
        <v>395</v>
      </c>
      <c r="N21" s="53" t="s">
        <v>430</v>
      </c>
      <c r="O21" s="60">
        <v>176.339393939394</v>
      </c>
      <c r="P21" t="s">
        <v>253</v>
      </c>
      <c r="S21" t="s">
        <v>245</v>
      </c>
      <c r="T21" t="s">
        <v>1509</v>
      </c>
      <c r="U21" t="s">
        <v>865</v>
      </c>
      <c r="V21" s="56">
        <v>7</v>
      </c>
      <c r="W21" s="57" t="s">
        <v>251</v>
      </c>
      <c r="X21" s="63">
        <v>0.33333333333333331</v>
      </c>
      <c r="Y21" s="69" t="s">
        <v>430</v>
      </c>
      <c r="Z21" s="54">
        <v>5094</v>
      </c>
      <c r="AA21" t="s">
        <v>251</v>
      </c>
      <c r="AB21" s="63">
        <v>0.5</v>
      </c>
      <c r="AC21" s="53" t="s">
        <v>432</v>
      </c>
    </row>
    <row r="22" spans="1:29" x14ac:dyDescent="0.25">
      <c r="A22" t="s">
        <v>245</v>
      </c>
      <c r="B22" t="s">
        <v>723</v>
      </c>
      <c r="C22" t="s">
        <v>250</v>
      </c>
      <c r="D22">
        <v>5097</v>
      </c>
      <c r="E22" s="53" t="s">
        <v>249</v>
      </c>
      <c r="F22">
        <v>585787075</v>
      </c>
      <c r="G22" t="s">
        <v>249</v>
      </c>
      <c r="H22">
        <v>500</v>
      </c>
      <c r="I22" s="53" t="s">
        <v>249</v>
      </c>
      <c r="J22">
        <v>1000</v>
      </c>
      <c r="K22" s="53" t="s">
        <v>251</v>
      </c>
      <c r="L22" t="s">
        <v>415</v>
      </c>
      <c r="M22" t="s">
        <v>390</v>
      </c>
      <c r="N22" s="53" t="s">
        <v>430</v>
      </c>
      <c r="O22">
        <v>175</v>
      </c>
      <c r="P22" t="s">
        <v>253</v>
      </c>
      <c r="S22" t="s">
        <v>245</v>
      </c>
      <c r="T22" t="s">
        <v>1509</v>
      </c>
      <c r="U22" t="s">
        <v>865</v>
      </c>
      <c r="V22" s="56">
        <v>1</v>
      </c>
      <c r="W22" s="57" t="s">
        <v>251</v>
      </c>
      <c r="X22" s="63">
        <v>0.33333333333333331</v>
      </c>
      <c r="Y22" s="69" t="s">
        <v>430</v>
      </c>
      <c r="Z22">
        <v>5097</v>
      </c>
      <c r="AA22" t="s">
        <v>251</v>
      </c>
      <c r="AB22" s="63">
        <v>0.875</v>
      </c>
      <c r="AC22" s="53" t="s">
        <v>432</v>
      </c>
    </row>
    <row r="23" spans="1:29" x14ac:dyDescent="0.25">
      <c r="A23" t="s">
        <v>245</v>
      </c>
      <c r="B23" t="s">
        <v>723</v>
      </c>
      <c r="C23" t="s">
        <v>250</v>
      </c>
      <c r="D23" s="54">
        <v>5100</v>
      </c>
      <c r="E23" s="53" t="s">
        <v>249</v>
      </c>
      <c r="F23" s="53">
        <v>585807606</v>
      </c>
      <c r="G23" t="s">
        <v>249</v>
      </c>
      <c r="H23">
        <v>350</v>
      </c>
      <c r="I23" s="53" t="s">
        <v>249</v>
      </c>
      <c r="J23">
        <v>750</v>
      </c>
      <c r="K23" s="53" t="s">
        <v>251</v>
      </c>
      <c r="L23" t="s">
        <v>416</v>
      </c>
      <c r="M23" t="s">
        <v>389</v>
      </c>
      <c r="N23" s="53" t="s">
        <v>430</v>
      </c>
      <c r="O23" s="56">
        <v>192.87843137254899</v>
      </c>
      <c r="P23" t="s">
        <v>253</v>
      </c>
      <c r="S23" t="s">
        <v>245</v>
      </c>
      <c r="T23" t="s">
        <v>1509</v>
      </c>
      <c r="U23" t="s">
        <v>865</v>
      </c>
      <c r="V23" s="56">
        <v>2</v>
      </c>
      <c r="W23" s="57" t="s">
        <v>251</v>
      </c>
      <c r="X23" s="63">
        <v>0.375</v>
      </c>
      <c r="Y23" s="69" t="s">
        <v>430</v>
      </c>
      <c r="Z23" s="54">
        <v>5100</v>
      </c>
      <c r="AA23" t="s">
        <v>251</v>
      </c>
      <c r="AB23" s="63">
        <v>0.91666666666666663</v>
      </c>
      <c r="AC23" s="53" t="s">
        <v>432</v>
      </c>
    </row>
    <row r="24" spans="1:29" x14ac:dyDescent="0.25">
      <c r="A24" t="s">
        <v>245</v>
      </c>
      <c r="B24" t="s">
        <v>723</v>
      </c>
      <c r="C24" t="s">
        <v>250</v>
      </c>
      <c r="D24">
        <v>5103</v>
      </c>
      <c r="E24" s="53" t="s">
        <v>249</v>
      </c>
      <c r="F24">
        <v>585828137</v>
      </c>
      <c r="G24" t="s">
        <v>249</v>
      </c>
      <c r="H24">
        <v>370</v>
      </c>
      <c r="I24" s="53" t="s">
        <v>249</v>
      </c>
      <c r="J24">
        <v>800</v>
      </c>
      <c r="K24" s="53" t="s">
        <v>251</v>
      </c>
      <c r="L24" t="s">
        <v>417</v>
      </c>
      <c r="M24" t="s">
        <v>389</v>
      </c>
      <c r="N24" s="53" t="s">
        <v>430</v>
      </c>
      <c r="O24" s="56">
        <v>194.17908496731999</v>
      </c>
      <c r="P24" t="s">
        <v>253</v>
      </c>
      <c r="S24" t="s">
        <v>245</v>
      </c>
      <c r="T24" t="s">
        <v>1509</v>
      </c>
      <c r="U24" t="s">
        <v>865</v>
      </c>
      <c r="V24" s="56">
        <v>3</v>
      </c>
      <c r="W24" s="57" t="s">
        <v>251</v>
      </c>
      <c r="X24" s="63">
        <v>0.375</v>
      </c>
      <c r="Y24" s="69" t="s">
        <v>430</v>
      </c>
      <c r="Z24">
        <v>5103</v>
      </c>
      <c r="AA24" t="s">
        <v>251</v>
      </c>
      <c r="AB24" s="63">
        <v>0.91666666666666663</v>
      </c>
      <c r="AC24" s="53" t="s">
        <v>432</v>
      </c>
    </row>
    <row r="25" spans="1:29" x14ac:dyDescent="0.25">
      <c r="A25" t="s">
        <v>245</v>
      </c>
      <c r="B25" t="s">
        <v>723</v>
      </c>
      <c r="C25" t="s">
        <v>250</v>
      </c>
      <c r="D25" s="54">
        <v>5106</v>
      </c>
      <c r="E25" s="53" t="s">
        <v>249</v>
      </c>
      <c r="F25" s="53">
        <v>585848668</v>
      </c>
      <c r="G25" t="s">
        <v>249</v>
      </c>
      <c r="H25">
        <v>400</v>
      </c>
      <c r="I25" s="53" t="s">
        <v>249</v>
      </c>
      <c r="J25">
        <v>900</v>
      </c>
      <c r="K25" s="53" t="s">
        <v>251</v>
      </c>
      <c r="L25" t="s">
        <v>418</v>
      </c>
      <c r="M25" t="s">
        <v>390</v>
      </c>
      <c r="N25" s="53" t="s">
        <v>430</v>
      </c>
      <c r="O25" s="56">
        <v>195.479738562092</v>
      </c>
      <c r="P25" t="s">
        <v>253</v>
      </c>
      <c r="S25" t="s">
        <v>245</v>
      </c>
      <c r="T25" t="s">
        <v>1509</v>
      </c>
      <c r="U25" t="s">
        <v>865</v>
      </c>
      <c r="V25" s="56">
        <v>4</v>
      </c>
      <c r="W25" s="57" t="s">
        <v>251</v>
      </c>
      <c r="X25" s="63">
        <v>0.375</v>
      </c>
      <c r="Y25" s="69" t="s">
        <v>430</v>
      </c>
      <c r="Z25" s="54">
        <v>5106</v>
      </c>
      <c r="AA25" t="s">
        <v>251</v>
      </c>
      <c r="AB25" s="63">
        <v>0.91666666666666663</v>
      </c>
      <c r="AC25" s="53" t="s">
        <v>432</v>
      </c>
    </row>
    <row r="26" spans="1:29" x14ac:dyDescent="0.25">
      <c r="A26" t="s">
        <v>245</v>
      </c>
      <c r="B26" t="s">
        <v>723</v>
      </c>
      <c r="C26" t="s">
        <v>250</v>
      </c>
      <c r="D26">
        <v>5109</v>
      </c>
      <c r="E26" s="53" t="s">
        <v>249</v>
      </c>
      <c r="F26">
        <v>585869199</v>
      </c>
      <c r="G26" t="s">
        <v>249</v>
      </c>
      <c r="H26">
        <v>450</v>
      </c>
      <c r="I26" s="53" t="s">
        <v>249</v>
      </c>
      <c r="J26">
        <v>950</v>
      </c>
      <c r="K26" s="53" t="s">
        <v>251</v>
      </c>
      <c r="L26" t="s">
        <v>419</v>
      </c>
      <c r="M26" t="s">
        <v>390</v>
      </c>
      <c r="N26" s="53" t="s">
        <v>430</v>
      </c>
      <c r="O26" s="56">
        <v>196.780392156863</v>
      </c>
      <c r="P26" t="s">
        <v>253</v>
      </c>
      <c r="S26" t="s">
        <v>245</v>
      </c>
      <c r="T26" t="s">
        <v>1509</v>
      </c>
      <c r="U26" t="s">
        <v>865</v>
      </c>
      <c r="V26" s="56">
        <v>5</v>
      </c>
      <c r="W26" s="57" t="s">
        <v>251</v>
      </c>
      <c r="X26" s="63">
        <v>0.375</v>
      </c>
      <c r="Y26" s="69" t="s">
        <v>430</v>
      </c>
      <c r="Z26">
        <v>5109</v>
      </c>
      <c r="AA26" t="s">
        <v>251</v>
      </c>
      <c r="AB26" s="63">
        <v>0.91666666666666663</v>
      </c>
      <c r="AC26" s="53" t="s">
        <v>432</v>
      </c>
    </row>
    <row r="27" spans="1:29" x14ac:dyDescent="0.25">
      <c r="A27" t="s">
        <v>245</v>
      </c>
      <c r="B27" t="s">
        <v>723</v>
      </c>
      <c r="C27" t="s">
        <v>250</v>
      </c>
      <c r="D27" s="54">
        <v>5112</v>
      </c>
      <c r="E27" s="53" t="s">
        <v>249</v>
      </c>
      <c r="F27" s="53">
        <v>585889730</v>
      </c>
      <c r="G27" t="s">
        <v>249</v>
      </c>
      <c r="H27">
        <v>430</v>
      </c>
      <c r="I27" s="53" t="s">
        <v>249</v>
      </c>
      <c r="J27">
        <v>930</v>
      </c>
      <c r="K27" s="53" t="s">
        <v>251</v>
      </c>
      <c r="L27" t="s">
        <v>420</v>
      </c>
      <c r="M27" t="s">
        <v>391</v>
      </c>
      <c r="N27" s="53" t="s">
        <v>430</v>
      </c>
      <c r="O27" s="56">
        <v>198.08104575163401</v>
      </c>
      <c r="P27" t="s">
        <v>253</v>
      </c>
      <c r="S27" t="s">
        <v>245</v>
      </c>
      <c r="T27" t="s">
        <v>1509</v>
      </c>
      <c r="U27" t="s">
        <v>865</v>
      </c>
      <c r="V27" s="56">
        <v>6</v>
      </c>
      <c r="W27" s="57" t="s">
        <v>251</v>
      </c>
      <c r="X27" s="63">
        <v>0.5</v>
      </c>
      <c r="Y27" s="69" t="s">
        <v>430</v>
      </c>
      <c r="Z27" s="54">
        <v>5112</v>
      </c>
      <c r="AA27" t="s">
        <v>251</v>
      </c>
      <c r="AB27" s="63">
        <v>0.75</v>
      </c>
      <c r="AC27" s="53" t="s">
        <v>432</v>
      </c>
    </row>
    <row r="28" spans="1:29" x14ac:dyDescent="0.25">
      <c r="A28" t="s">
        <v>245</v>
      </c>
      <c r="B28" t="s">
        <v>723</v>
      </c>
      <c r="C28" t="s">
        <v>250</v>
      </c>
      <c r="D28">
        <v>5115</v>
      </c>
      <c r="E28" s="53" t="s">
        <v>249</v>
      </c>
      <c r="F28">
        <v>585910261</v>
      </c>
      <c r="G28" t="s">
        <v>249</v>
      </c>
      <c r="H28">
        <v>550</v>
      </c>
      <c r="I28" s="53" t="s">
        <v>249</v>
      </c>
      <c r="J28">
        <v>1100</v>
      </c>
      <c r="K28" s="53" t="s">
        <v>251</v>
      </c>
      <c r="L28" t="s">
        <v>421</v>
      </c>
      <c r="M28" t="s">
        <v>392</v>
      </c>
      <c r="N28" s="53" t="s">
        <v>430</v>
      </c>
      <c r="O28" s="56">
        <v>199.38169934640499</v>
      </c>
      <c r="P28" t="s">
        <v>253</v>
      </c>
      <c r="S28" t="s">
        <v>245</v>
      </c>
      <c r="T28" t="s">
        <v>1509</v>
      </c>
      <c r="U28" t="s">
        <v>865</v>
      </c>
      <c r="V28" s="56">
        <v>7</v>
      </c>
      <c r="W28" s="57" t="s">
        <v>251</v>
      </c>
      <c r="X28" s="63">
        <v>0.33333333333333331</v>
      </c>
      <c r="Y28" s="69" t="s">
        <v>430</v>
      </c>
      <c r="Z28">
        <v>5115</v>
      </c>
      <c r="AA28" t="s">
        <v>251</v>
      </c>
      <c r="AB28" s="63">
        <v>0.5</v>
      </c>
      <c r="AC28" s="53" t="s">
        <v>432</v>
      </c>
    </row>
    <row r="29" spans="1:29" x14ac:dyDescent="0.25">
      <c r="A29" t="s">
        <v>245</v>
      </c>
      <c r="B29" t="s">
        <v>723</v>
      </c>
      <c r="C29" t="s">
        <v>250</v>
      </c>
      <c r="D29" s="54">
        <v>5118</v>
      </c>
      <c r="E29" s="53" t="s">
        <v>249</v>
      </c>
      <c r="F29" s="53">
        <v>585930792</v>
      </c>
      <c r="G29" t="s">
        <v>249</v>
      </c>
      <c r="H29">
        <v>500</v>
      </c>
      <c r="I29" s="53" t="s">
        <v>249</v>
      </c>
      <c r="J29">
        <v>1000</v>
      </c>
      <c r="K29" s="53" t="s">
        <v>251</v>
      </c>
      <c r="L29" t="s">
        <v>422</v>
      </c>
      <c r="M29" t="s">
        <v>393</v>
      </c>
      <c r="N29" s="53" t="s">
        <v>430</v>
      </c>
      <c r="O29" s="60">
        <v>200.68235294117699</v>
      </c>
      <c r="P29" t="s">
        <v>253</v>
      </c>
      <c r="S29" t="s">
        <v>245</v>
      </c>
      <c r="T29" t="s">
        <v>1509</v>
      </c>
      <c r="U29" t="s">
        <v>865</v>
      </c>
      <c r="V29" s="56">
        <v>1</v>
      </c>
      <c r="W29" s="57" t="s">
        <v>251</v>
      </c>
      <c r="X29" s="63">
        <v>0.33333333333333331</v>
      </c>
      <c r="Y29" s="69" t="s">
        <v>430</v>
      </c>
      <c r="Z29" s="54">
        <v>5118</v>
      </c>
      <c r="AA29" t="s">
        <v>251</v>
      </c>
      <c r="AB29" s="63">
        <v>0.875</v>
      </c>
      <c r="AC29" s="53" t="s">
        <v>432</v>
      </c>
    </row>
    <row r="30" spans="1:29" x14ac:dyDescent="0.25">
      <c r="A30" t="s">
        <v>245</v>
      </c>
      <c r="B30" t="s">
        <v>723</v>
      </c>
      <c r="C30" t="s">
        <v>250</v>
      </c>
      <c r="D30">
        <v>5121</v>
      </c>
      <c r="E30" s="53" t="s">
        <v>249</v>
      </c>
      <c r="F30">
        <v>585951323</v>
      </c>
      <c r="G30" t="s">
        <v>249</v>
      </c>
      <c r="H30">
        <v>350</v>
      </c>
      <c r="I30" s="53" t="s">
        <v>249</v>
      </c>
      <c r="J30">
        <v>750</v>
      </c>
      <c r="K30" s="53" t="s">
        <v>251</v>
      </c>
      <c r="L30" t="s">
        <v>423</v>
      </c>
      <c r="M30" t="s">
        <v>394</v>
      </c>
      <c r="N30" s="53" t="s">
        <v>430</v>
      </c>
      <c r="O30" s="56">
        <v>201.98300653594799</v>
      </c>
      <c r="P30" t="s">
        <v>253</v>
      </c>
      <c r="S30" t="s">
        <v>245</v>
      </c>
      <c r="T30" t="s">
        <v>1509</v>
      </c>
      <c r="U30" t="s">
        <v>865</v>
      </c>
      <c r="V30" s="56">
        <v>2</v>
      </c>
      <c r="W30" s="57" t="s">
        <v>251</v>
      </c>
      <c r="X30" s="63">
        <v>0.375</v>
      </c>
      <c r="Y30" s="69" t="s">
        <v>430</v>
      </c>
      <c r="Z30">
        <v>5121</v>
      </c>
      <c r="AA30" t="s">
        <v>251</v>
      </c>
      <c r="AB30" s="63">
        <v>0.91666666666666663</v>
      </c>
      <c r="AC30" s="53" t="s">
        <v>432</v>
      </c>
    </row>
    <row r="31" spans="1:29" x14ac:dyDescent="0.25">
      <c r="A31" t="s">
        <v>245</v>
      </c>
      <c r="B31" t="s">
        <v>723</v>
      </c>
      <c r="C31" t="s">
        <v>250</v>
      </c>
      <c r="D31" s="54">
        <v>5124</v>
      </c>
      <c r="E31" s="53" t="s">
        <v>249</v>
      </c>
      <c r="F31" s="53">
        <v>585971854</v>
      </c>
      <c r="G31" t="s">
        <v>249</v>
      </c>
      <c r="H31">
        <v>370</v>
      </c>
      <c r="I31" s="53" t="s">
        <v>249</v>
      </c>
      <c r="J31">
        <v>800</v>
      </c>
      <c r="K31" s="53" t="s">
        <v>251</v>
      </c>
      <c r="L31" t="s">
        <v>424</v>
      </c>
      <c r="M31" t="s">
        <v>389</v>
      </c>
      <c r="N31" s="53" t="s">
        <v>430</v>
      </c>
      <c r="O31" s="56">
        <v>203.283660130719</v>
      </c>
      <c r="P31" t="s">
        <v>253</v>
      </c>
      <c r="S31" t="s">
        <v>245</v>
      </c>
      <c r="T31" t="s">
        <v>1509</v>
      </c>
      <c r="U31" t="s">
        <v>865</v>
      </c>
      <c r="V31" s="56">
        <v>3</v>
      </c>
      <c r="W31" s="57" t="s">
        <v>251</v>
      </c>
      <c r="X31" s="63">
        <v>0.375</v>
      </c>
      <c r="Y31" s="69" t="s">
        <v>430</v>
      </c>
      <c r="Z31" s="54">
        <v>5124</v>
      </c>
      <c r="AA31" t="s">
        <v>251</v>
      </c>
      <c r="AB31" s="63">
        <v>0.91666666666666663</v>
      </c>
      <c r="AC31" s="53" t="s">
        <v>432</v>
      </c>
    </row>
    <row r="32" spans="1:29" x14ac:dyDescent="0.25">
      <c r="A32" t="s">
        <v>245</v>
      </c>
      <c r="B32" t="s">
        <v>723</v>
      </c>
      <c r="C32" t="s">
        <v>250</v>
      </c>
      <c r="D32">
        <v>5127</v>
      </c>
      <c r="E32" s="53" t="s">
        <v>249</v>
      </c>
      <c r="F32">
        <v>585992385</v>
      </c>
      <c r="G32" t="s">
        <v>249</v>
      </c>
      <c r="H32">
        <v>400</v>
      </c>
      <c r="I32" s="53" t="s">
        <v>249</v>
      </c>
      <c r="J32">
        <v>900</v>
      </c>
      <c r="K32" s="53" t="s">
        <v>251</v>
      </c>
      <c r="L32" t="s">
        <v>425</v>
      </c>
      <c r="M32" t="s">
        <v>395</v>
      </c>
      <c r="N32" s="53" t="s">
        <v>430</v>
      </c>
      <c r="O32" s="56">
        <v>204.584313725491</v>
      </c>
      <c r="P32" t="s">
        <v>253</v>
      </c>
      <c r="S32" t="s">
        <v>245</v>
      </c>
      <c r="T32" t="s">
        <v>1509</v>
      </c>
      <c r="U32" t="s">
        <v>865</v>
      </c>
      <c r="V32" s="56">
        <v>4</v>
      </c>
      <c r="W32" s="57" t="s">
        <v>251</v>
      </c>
      <c r="X32" s="63">
        <v>0.375</v>
      </c>
      <c r="Y32" s="69" t="s">
        <v>430</v>
      </c>
      <c r="Z32">
        <v>5127</v>
      </c>
      <c r="AA32" t="s">
        <v>251</v>
      </c>
      <c r="AB32" s="63">
        <v>0.91666666666666663</v>
      </c>
      <c r="AC32" s="53" t="s">
        <v>432</v>
      </c>
    </row>
    <row r="33" spans="1:29" x14ac:dyDescent="0.25">
      <c r="A33" t="s">
        <v>245</v>
      </c>
      <c r="B33" t="s">
        <v>723</v>
      </c>
      <c r="C33" t="s">
        <v>250</v>
      </c>
      <c r="D33" s="54">
        <v>5130</v>
      </c>
      <c r="E33" s="53" t="s">
        <v>249</v>
      </c>
      <c r="F33" s="53">
        <v>586012916</v>
      </c>
      <c r="G33" t="s">
        <v>249</v>
      </c>
      <c r="H33">
        <v>450</v>
      </c>
      <c r="I33" s="53" t="s">
        <v>249</v>
      </c>
      <c r="J33">
        <v>950</v>
      </c>
      <c r="K33" s="53" t="s">
        <v>251</v>
      </c>
      <c r="L33" t="s">
        <v>426</v>
      </c>
      <c r="M33" t="s">
        <v>390</v>
      </c>
      <c r="N33" s="53" t="s">
        <v>430</v>
      </c>
      <c r="O33" s="56">
        <v>205.88496732026201</v>
      </c>
      <c r="P33" t="s">
        <v>253</v>
      </c>
      <c r="S33" t="s">
        <v>245</v>
      </c>
      <c r="T33" t="s">
        <v>1509</v>
      </c>
      <c r="U33" t="s">
        <v>865</v>
      </c>
      <c r="V33" s="56">
        <v>5</v>
      </c>
      <c r="W33" s="57" t="s">
        <v>251</v>
      </c>
      <c r="X33" s="63">
        <v>0.375</v>
      </c>
      <c r="Y33" s="69" t="s">
        <v>430</v>
      </c>
      <c r="Z33" s="54">
        <v>5130</v>
      </c>
      <c r="AA33" t="s">
        <v>251</v>
      </c>
      <c r="AB33" s="63">
        <v>0.91666666666666663</v>
      </c>
      <c r="AC33" s="53" t="s">
        <v>432</v>
      </c>
    </row>
    <row r="34" spans="1:29" x14ac:dyDescent="0.25">
      <c r="A34" t="s">
        <v>245</v>
      </c>
      <c r="B34" t="s">
        <v>723</v>
      </c>
      <c r="C34" t="s">
        <v>250</v>
      </c>
      <c r="D34">
        <v>5133</v>
      </c>
      <c r="E34" s="53" t="s">
        <v>249</v>
      </c>
      <c r="F34">
        <v>586033447</v>
      </c>
      <c r="G34" t="s">
        <v>249</v>
      </c>
      <c r="H34">
        <v>430</v>
      </c>
      <c r="I34" s="53" t="s">
        <v>249</v>
      </c>
      <c r="J34">
        <v>930</v>
      </c>
      <c r="K34" s="53" t="s">
        <v>251</v>
      </c>
      <c r="L34" t="s">
        <v>427</v>
      </c>
      <c r="M34" t="s">
        <v>389</v>
      </c>
      <c r="N34" s="53" t="s">
        <v>430</v>
      </c>
      <c r="O34" s="56">
        <v>207.18562091503301</v>
      </c>
      <c r="P34" t="s">
        <v>253</v>
      </c>
      <c r="S34" t="s">
        <v>245</v>
      </c>
      <c r="T34" t="s">
        <v>1509</v>
      </c>
      <c r="U34" t="s">
        <v>865</v>
      </c>
      <c r="V34" s="56">
        <v>6</v>
      </c>
      <c r="W34" s="57" t="s">
        <v>251</v>
      </c>
      <c r="X34" s="63">
        <v>0.5</v>
      </c>
      <c r="Y34" s="69" t="s">
        <v>430</v>
      </c>
      <c r="Z34">
        <v>5133</v>
      </c>
      <c r="AA34" t="s">
        <v>251</v>
      </c>
      <c r="AB34" s="63">
        <v>0.75</v>
      </c>
      <c r="AC34" s="53" t="s">
        <v>432</v>
      </c>
    </row>
    <row r="35" spans="1:29" x14ac:dyDescent="0.25">
      <c r="A35" t="s">
        <v>245</v>
      </c>
      <c r="B35" t="s">
        <v>723</v>
      </c>
      <c r="C35" t="s">
        <v>250</v>
      </c>
      <c r="D35" s="54">
        <v>5136</v>
      </c>
      <c r="E35" s="53" t="s">
        <v>249</v>
      </c>
      <c r="F35" s="53">
        <v>586053978</v>
      </c>
      <c r="G35" t="s">
        <v>249</v>
      </c>
      <c r="H35">
        <v>550</v>
      </c>
      <c r="I35" s="53" t="s">
        <v>249</v>
      </c>
      <c r="J35">
        <v>1100</v>
      </c>
      <c r="K35" s="53" t="s">
        <v>251</v>
      </c>
      <c r="L35" t="s">
        <v>428</v>
      </c>
      <c r="M35" t="s">
        <v>389</v>
      </c>
      <c r="N35" s="53" t="s">
        <v>430</v>
      </c>
      <c r="O35" s="56">
        <v>208.48627450980399</v>
      </c>
      <c r="P35" t="s">
        <v>253</v>
      </c>
      <c r="S35" t="s">
        <v>245</v>
      </c>
      <c r="T35" t="s">
        <v>1509</v>
      </c>
      <c r="U35" t="s">
        <v>865</v>
      </c>
      <c r="V35" s="56">
        <v>7</v>
      </c>
      <c r="W35" s="57" t="s">
        <v>251</v>
      </c>
      <c r="X35" s="63">
        <v>0.33333333333333331</v>
      </c>
      <c r="Y35" s="69" t="s">
        <v>430</v>
      </c>
      <c r="Z35" s="54">
        <v>5136</v>
      </c>
      <c r="AA35" t="s">
        <v>251</v>
      </c>
      <c r="AB35" s="63">
        <v>0.5</v>
      </c>
      <c r="AC35" s="53" t="s">
        <v>432</v>
      </c>
    </row>
    <row r="36" spans="1:29" x14ac:dyDescent="0.25">
      <c r="A36" t="s">
        <v>245</v>
      </c>
      <c r="B36" t="s">
        <v>723</v>
      </c>
      <c r="C36" t="s">
        <v>250</v>
      </c>
      <c r="D36">
        <v>5139</v>
      </c>
      <c r="E36" s="53" t="s">
        <v>249</v>
      </c>
      <c r="F36">
        <v>586074509</v>
      </c>
      <c r="G36" t="s">
        <v>249</v>
      </c>
      <c r="H36">
        <v>500</v>
      </c>
      <c r="I36" s="53" t="s">
        <v>249</v>
      </c>
      <c r="J36">
        <v>1000</v>
      </c>
      <c r="K36" s="53" t="s">
        <v>251</v>
      </c>
      <c r="L36" t="s">
        <v>429</v>
      </c>
      <c r="M36" t="s">
        <v>390</v>
      </c>
      <c r="N36" s="53" t="s">
        <v>430</v>
      </c>
      <c r="O36" s="56">
        <v>209.78692810457599</v>
      </c>
      <c r="P36" t="s">
        <v>253</v>
      </c>
      <c r="S36" t="s">
        <v>245</v>
      </c>
      <c r="T36" t="s">
        <v>1509</v>
      </c>
      <c r="U36" t="s">
        <v>865</v>
      </c>
      <c r="V36" s="56">
        <v>1</v>
      </c>
      <c r="W36" s="57" t="s">
        <v>251</v>
      </c>
      <c r="X36" s="63">
        <v>0.33333333333333331</v>
      </c>
      <c r="Y36" s="69" t="s">
        <v>430</v>
      </c>
      <c r="Z36">
        <v>5139</v>
      </c>
      <c r="AA36" t="s">
        <v>251</v>
      </c>
      <c r="AB36" s="63">
        <v>0.875</v>
      </c>
      <c r="AC36" s="53" t="s">
        <v>432</v>
      </c>
    </row>
    <row r="37" spans="1:29" x14ac:dyDescent="0.25">
      <c r="A37" t="s">
        <v>245</v>
      </c>
      <c r="B37" t="s">
        <v>723</v>
      </c>
      <c r="C37" t="s">
        <v>250</v>
      </c>
      <c r="D37" s="54">
        <v>5142</v>
      </c>
      <c r="E37" s="53" t="s">
        <v>249</v>
      </c>
      <c r="F37" s="53">
        <v>586095040</v>
      </c>
      <c r="G37" t="s">
        <v>249</v>
      </c>
      <c r="H37">
        <v>350</v>
      </c>
      <c r="I37" s="53" t="s">
        <v>249</v>
      </c>
      <c r="J37">
        <v>750</v>
      </c>
      <c r="K37" s="53" t="s">
        <v>251</v>
      </c>
      <c r="L37" t="s">
        <v>388</v>
      </c>
      <c r="M37" t="s">
        <v>390</v>
      </c>
      <c r="N37" s="53" t="s">
        <v>430</v>
      </c>
      <c r="O37" s="56">
        <v>211.087581699347</v>
      </c>
      <c r="P37" t="s">
        <v>253</v>
      </c>
      <c r="S37" t="s">
        <v>245</v>
      </c>
      <c r="T37" t="s">
        <v>1509</v>
      </c>
      <c r="U37" t="s">
        <v>865</v>
      </c>
      <c r="V37" s="56">
        <v>2</v>
      </c>
      <c r="W37" s="57" t="s">
        <v>251</v>
      </c>
      <c r="X37" s="63">
        <v>0.375</v>
      </c>
      <c r="Y37" s="69" t="s">
        <v>430</v>
      </c>
      <c r="Z37" s="54">
        <v>5142</v>
      </c>
      <c r="AA37" t="s">
        <v>251</v>
      </c>
      <c r="AB37" s="63">
        <v>0.91666666666666663</v>
      </c>
      <c r="AC37" s="53" t="s">
        <v>432</v>
      </c>
    </row>
    <row r="38" spans="1:29" x14ac:dyDescent="0.25">
      <c r="A38" t="s">
        <v>245</v>
      </c>
      <c r="B38" t="s">
        <v>723</v>
      </c>
      <c r="C38" t="s">
        <v>250</v>
      </c>
      <c r="D38">
        <v>5145</v>
      </c>
      <c r="E38" s="53" t="s">
        <v>249</v>
      </c>
      <c r="F38">
        <v>586115571</v>
      </c>
      <c r="G38" t="s">
        <v>249</v>
      </c>
      <c r="H38">
        <v>370</v>
      </c>
      <c r="I38" s="53" t="s">
        <v>249</v>
      </c>
      <c r="J38">
        <v>800</v>
      </c>
      <c r="K38" s="53" t="s">
        <v>251</v>
      </c>
      <c r="L38" t="s">
        <v>396</v>
      </c>
      <c r="M38" t="s">
        <v>391</v>
      </c>
      <c r="N38" s="53" t="s">
        <v>430</v>
      </c>
      <c r="O38" s="56">
        <v>212.388235294118</v>
      </c>
      <c r="P38" t="s">
        <v>253</v>
      </c>
      <c r="S38" t="s">
        <v>245</v>
      </c>
      <c r="T38" t="s">
        <v>1509</v>
      </c>
      <c r="U38" t="s">
        <v>865</v>
      </c>
      <c r="V38" s="56">
        <v>3</v>
      </c>
      <c r="W38" s="57" t="s">
        <v>251</v>
      </c>
      <c r="X38" s="63">
        <v>0.375</v>
      </c>
      <c r="Y38" s="69" t="s">
        <v>430</v>
      </c>
      <c r="Z38">
        <v>5145</v>
      </c>
      <c r="AA38" t="s">
        <v>251</v>
      </c>
      <c r="AB38" s="63">
        <v>0.91666666666666663</v>
      </c>
      <c r="AC38" s="53" t="s">
        <v>432</v>
      </c>
    </row>
    <row r="39" spans="1:29" x14ac:dyDescent="0.25">
      <c r="A39" t="s">
        <v>245</v>
      </c>
      <c r="B39" t="s">
        <v>723</v>
      </c>
      <c r="C39" t="s">
        <v>250</v>
      </c>
      <c r="D39" s="54">
        <v>5148</v>
      </c>
      <c r="E39" s="53" t="s">
        <v>249</v>
      </c>
      <c r="F39" s="53">
        <v>586136102</v>
      </c>
      <c r="G39" t="s">
        <v>249</v>
      </c>
      <c r="H39">
        <v>400</v>
      </c>
      <c r="I39" s="53" t="s">
        <v>249</v>
      </c>
      <c r="J39">
        <v>900</v>
      </c>
      <c r="K39" s="53" t="s">
        <v>251</v>
      </c>
      <c r="L39" t="s">
        <v>397</v>
      </c>
      <c r="M39" t="s">
        <v>392</v>
      </c>
      <c r="N39" s="53" t="s">
        <v>430</v>
      </c>
      <c r="O39" s="60">
        <v>213.68888888888901</v>
      </c>
      <c r="P39" t="s">
        <v>253</v>
      </c>
      <c r="S39" t="s">
        <v>245</v>
      </c>
      <c r="T39" t="s">
        <v>1509</v>
      </c>
      <c r="U39" t="s">
        <v>865</v>
      </c>
      <c r="V39" s="56">
        <v>4</v>
      </c>
      <c r="W39" s="57" t="s">
        <v>251</v>
      </c>
      <c r="X39" s="63">
        <v>0.375</v>
      </c>
      <c r="Y39" s="69" t="s">
        <v>430</v>
      </c>
      <c r="Z39" s="54">
        <v>5148</v>
      </c>
      <c r="AA39" t="s">
        <v>251</v>
      </c>
      <c r="AB39" s="63">
        <v>0.91666666666666663</v>
      </c>
      <c r="AC39" s="53" t="s">
        <v>432</v>
      </c>
    </row>
    <row r="40" spans="1:29" x14ac:dyDescent="0.25">
      <c r="A40" t="s">
        <v>245</v>
      </c>
      <c r="B40" t="s">
        <v>723</v>
      </c>
      <c r="C40" t="s">
        <v>250</v>
      </c>
      <c r="D40">
        <v>5151</v>
      </c>
      <c r="E40" s="53" t="s">
        <v>249</v>
      </c>
      <c r="F40">
        <v>586156633</v>
      </c>
      <c r="G40" t="s">
        <v>249</v>
      </c>
      <c r="H40">
        <v>450</v>
      </c>
      <c r="I40" s="53" t="s">
        <v>249</v>
      </c>
      <c r="J40">
        <v>950</v>
      </c>
      <c r="K40" s="53" t="s">
        <v>251</v>
      </c>
      <c r="L40" t="s">
        <v>398</v>
      </c>
      <c r="M40" t="s">
        <v>393</v>
      </c>
      <c r="N40" s="53" t="s">
        <v>430</v>
      </c>
      <c r="O40" s="56">
        <v>214.98954248366101</v>
      </c>
      <c r="P40" t="s">
        <v>253</v>
      </c>
      <c r="S40" t="s">
        <v>245</v>
      </c>
      <c r="T40" t="s">
        <v>1509</v>
      </c>
      <c r="U40" t="s">
        <v>865</v>
      </c>
      <c r="V40" s="56">
        <v>5</v>
      </c>
      <c r="W40" s="57" t="s">
        <v>251</v>
      </c>
      <c r="X40" s="63">
        <v>0.375</v>
      </c>
      <c r="Y40" s="69" t="s">
        <v>430</v>
      </c>
      <c r="Z40">
        <v>5151</v>
      </c>
      <c r="AA40" t="s">
        <v>251</v>
      </c>
      <c r="AB40" s="63">
        <v>0.91666666666666663</v>
      </c>
      <c r="AC40" s="53" t="s">
        <v>432</v>
      </c>
    </row>
    <row r="41" spans="1:29" x14ac:dyDescent="0.25">
      <c r="S41" t="s">
        <v>245</v>
      </c>
      <c r="T41" t="s">
        <v>1509</v>
      </c>
      <c r="U41" t="s">
        <v>865</v>
      </c>
      <c r="V41" s="56">
        <v>6</v>
      </c>
      <c r="W41" s="57" t="s">
        <v>251</v>
      </c>
      <c r="X41" s="63">
        <v>0.5</v>
      </c>
      <c r="Y41" s="69" t="s">
        <v>430</v>
      </c>
      <c r="Z41" s="54">
        <v>5034</v>
      </c>
      <c r="AA41" t="s">
        <v>251</v>
      </c>
      <c r="AB41" s="63">
        <v>0.75</v>
      </c>
      <c r="AC41" s="53" t="s">
        <v>432</v>
      </c>
    </row>
    <row r="42" spans="1:29" x14ac:dyDescent="0.25">
      <c r="S42" t="s">
        <v>245</v>
      </c>
      <c r="T42" t="s">
        <v>1509</v>
      </c>
      <c r="U42" t="s">
        <v>865</v>
      </c>
      <c r="V42" s="56">
        <v>7</v>
      </c>
      <c r="W42" s="57" t="s">
        <v>251</v>
      </c>
      <c r="X42" s="63">
        <v>0.33333333333333331</v>
      </c>
      <c r="Y42" s="69" t="s">
        <v>430</v>
      </c>
      <c r="Z42">
        <v>5037</v>
      </c>
      <c r="AA42" t="s">
        <v>251</v>
      </c>
      <c r="AB42" s="63">
        <v>0.5</v>
      </c>
      <c r="AC42" s="53" t="s">
        <v>432</v>
      </c>
    </row>
    <row r="43" spans="1:29" x14ac:dyDescent="0.25">
      <c r="S43" t="s">
        <v>245</v>
      </c>
      <c r="T43" t="s">
        <v>1509</v>
      </c>
      <c r="U43" t="s">
        <v>865</v>
      </c>
      <c r="V43" s="56">
        <v>1</v>
      </c>
      <c r="W43" s="57" t="s">
        <v>251</v>
      </c>
      <c r="X43" s="63">
        <v>0.33333333333333331</v>
      </c>
      <c r="Y43" s="69" t="s">
        <v>430</v>
      </c>
      <c r="Z43" s="54">
        <v>5040</v>
      </c>
      <c r="AA43" t="s">
        <v>251</v>
      </c>
      <c r="AB43" s="63">
        <v>0.875</v>
      </c>
      <c r="AC43" s="53" t="s">
        <v>432</v>
      </c>
    </row>
    <row r="44" spans="1:29" x14ac:dyDescent="0.25">
      <c r="S44" t="s">
        <v>245</v>
      </c>
      <c r="T44" t="s">
        <v>1509</v>
      </c>
      <c r="U44" t="s">
        <v>865</v>
      </c>
      <c r="V44" s="56">
        <v>2</v>
      </c>
      <c r="W44" s="57" t="s">
        <v>251</v>
      </c>
      <c r="X44" s="63">
        <v>0.375</v>
      </c>
      <c r="Y44" s="69" t="s">
        <v>430</v>
      </c>
      <c r="Z44">
        <v>5043</v>
      </c>
      <c r="AA44" t="s">
        <v>251</v>
      </c>
      <c r="AB44" s="63">
        <v>0.91666666666666663</v>
      </c>
      <c r="AC44" s="53" t="s">
        <v>432</v>
      </c>
    </row>
    <row r="45" spans="1:29" x14ac:dyDescent="0.25">
      <c r="S45" t="s">
        <v>245</v>
      </c>
      <c r="T45" t="s">
        <v>1509</v>
      </c>
      <c r="U45" t="s">
        <v>865</v>
      </c>
      <c r="V45" s="56">
        <v>3</v>
      </c>
      <c r="W45" s="57" t="s">
        <v>251</v>
      </c>
      <c r="X45" s="63">
        <v>0.375</v>
      </c>
      <c r="Y45" s="69" t="s">
        <v>430</v>
      </c>
      <c r="Z45" s="54">
        <v>5046</v>
      </c>
      <c r="AA45" t="s">
        <v>251</v>
      </c>
      <c r="AB45" s="63">
        <v>0.91666666666666663</v>
      </c>
      <c r="AC45" s="53" t="s">
        <v>432</v>
      </c>
    </row>
    <row r="46" spans="1:29" x14ac:dyDescent="0.25">
      <c r="S46" t="s">
        <v>245</v>
      </c>
      <c r="T46" t="s">
        <v>1509</v>
      </c>
      <c r="U46" t="s">
        <v>865</v>
      </c>
      <c r="V46" s="56">
        <v>4</v>
      </c>
      <c r="W46" s="57" t="s">
        <v>251</v>
      </c>
      <c r="X46" s="63">
        <v>0.375</v>
      </c>
      <c r="Y46" s="69" t="s">
        <v>430</v>
      </c>
      <c r="Z46">
        <v>5049</v>
      </c>
      <c r="AA46" t="s">
        <v>251</v>
      </c>
      <c r="AB46" s="63">
        <v>0.91666666666666663</v>
      </c>
      <c r="AC46" s="53" t="s">
        <v>432</v>
      </c>
    </row>
    <row r="47" spans="1:29" x14ac:dyDescent="0.25">
      <c r="S47" t="s">
        <v>245</v>
      </c>
      <c r="T47" t="s">
        <v>1509</v>
      </c>
      <c r="U47" t="s">
        <v>865</v>
      </c>
      <c r="V47" s="56">
        <v>5</v>
      </c>
      <c r="W47" s="57" t="s">
        <v>251</v>
      </c>
      <c r="X47" s="63">
        <v>0.375</v>
      </c>
      <c r="Y47" s="69" t="s">
        <v>430</v>
      </c>
      <c r="Z47" s="54">
        <v>5052</v>
      </c>
      <c r="AA47" t="s">
        <v>251</v>
      </c>
      <c r="AB47" s="63">
        <v>0.91666666666666663</v>
      </c>
      <c r="AC47" s="53" t="s">
        <v>432</v>
      </c>
    </row>
    <row r="48" spans="1:29" x14ac:dyDescent="0.25">
      <c r="S48" t="s">
        <v>245</v>
      </c>
      <c r="T48" t="s">
        <v>1509</v>
      </c>
      <c r="U48" t="s">
        <v>865</v>
      </c>
      <c r="V48" s="56">
        <v>6</v>
      </c>
      <c r="W48" s="57" t="s">
        <v>251</v>
      </c>
      <c r="X48" s="63">
        <v>0.5</v>
      </c>
      <c r="Y48" s="69" t="s">
        <v>430</v>
      </c>
      <c r="Z48">
        <v>5055</v>
      </c>
      <c r="AA48" t="s">
        <v>251</v>
      </c>
      <c r="AB48" s="63">
        <v>0.75</v>
      </c>
      <c r="AC48" s="53" t="s">
        <v>432</v>
      </c>
    </row>
    <row r="49" spans="19:29" x14ac:dyDescent="0.25">
      <c r="S49" t="s">
        <v>245</v>
      </c>
      <c r="T49" t="s">
        <v>1509</v>
      </c>
      <c r="U49" t="s">
        <v>865</v>
      </c>
      <c r="V49" s="56">
        <v>7</v>
      </c>
      <c r="W49" s="57" t="s">
        <v>251</v>
      </c>
      <c r="X49" s="63">
        <v>0.33333333333333331</v>
      </c>
      <c r="Y49" s="69" t="s">
        <v>430</v>
      </c>
      <c r="Z49" s="54">
        <v>5058</v>
      </c>
      <c r="AA49" t="s">
        <v>251</v>
      </c>
      <c r="AB49" s="63">
        <v>0.5</v>
      </c>
      <c r="AC49" s="53" t="s">
        <v>432</v>
      </c>
    </row>
    <row r="50" spans="19:29" x14ac:dyDescent="0.25">
      <c r="S50" t="s">
        <v>245</v>
      </c>
      <c r="T50" t="s">
        <v>1509</v>
      </c>
      <c r="U50" t="s">
        <v>865</v>
      </c>
      <c r="V50" s="56">
        <v>1</v>
      </c>
      <c r="W50" s="57" t="s">
        <v>251</v>
      </c>
      <c r="X50" s="63">
        <v>0.33333333333333331</v>
      </c>
      <c r="Y50" s="69" t="s">
        <v>430</v>
      </c>
      <c r="Z50">
        <v>5061</v>
      </c>
      <c r="AA50" t="s">
        <v>251</v>
      </c>
      <c r="AB50" s="63">
        <v>0.875</v>
      </c>
      <c r="AC50" s="53" t="s">
        <v>432</v>
      </c>
    </row>
    <row r="51" spans="19:29" x14ac:dyDescent="0.25">
      <c r="S51" t="s">
        <v>245</v>
      </c>
      <c r="T51" t="s">
        <v>1509</v>
      </c>
      <c r="U51" t="s">
        <v>865</v>
      </c>
      <c r="V51" s="56">
        <v>2</v>
      </c>
      <c r="W51" s="57" t="s">
        <v>251</v>
      </c>
      <c r="X51" s="63">
        <v>0.375</v>
      </c>
      <c r="Y51" s="69" t="s">
        <v>430</v>
      </c>
      <c r="Z51" s="54">
        <v>5064</v>
      </c>
      <c r="AA51" t="s">
        <v>251</v>
      </c>
      <c r="AB51" s="63">
        <v>0.91666666666666663</v>
      </c>
      <c r="AC51" s="53" t="s">
        <v>432</v>
      </c>
    </row>
    <row r="52" spans="19:29" x14ac:dyDescent="0.25">
      <c r="S52" t="s">
        <v>245</v>
      </c>
      <c r="T52" t="s">
        <v>1509</v>
      </c>
      <c r="U52" t="s">
        <v>865</v>
      </c>
      <c r="V52" s="56">
        <v>3</v>
      </c>
      <c r="W52" s="57" t="s">
        <v>251</v>
      </c>
      <c r="X52" s="63">
        <v>0.375</v>
      </c>
      <c r="Y52" s="69" t="s">
        <v>430</v>
      </c>
      <c r="Z52">
        <v>5067</v>
      </c>
      <c r="AA52" t="s">
        <v>251</v>
      </c>
      <c r="AB52" s="63">
        <v>0.91666666666666663</v>
      </c>
      <c r="AC52" s="53" t="s">
        <v>432</v>
      </c>
    </row>
    <row r="53" spans="19:29" x14ac:dyDescent="0.25">
      <c r="S53" t="s">
        <v>245</v>
      </c>
      <c r="T53" t="s">
        <v>1509</v>
      </c>
      <c r="U53" t="s">
        <v>865</v>
      </c>
      <c r="V53" s="56">
        <v>4</v>
      </c>
      <c r="W53" s="57" t="s">
        <v>251</v>
      </c>
      <c r="X53" s="63">
        <v>0.375</v>
      </c>
      <c r="Y53" s="69" t="s">
        <v>430</v>
      </c>
      <c r="Z53" s="54">
        <v>5070</v>
      </c>
      <c r="AA53" t="s">
        <v>251</v>
      </c>
      <c r="AB53" s="63">
        <v>0.91666666666666663</v>
      </c>
      <c r="AC53" s="53" t="s">
        <v>432</v>
      </c>
    </row>
    <row r="54" spans="19:29" x14ac:dyDescent="0.25">
      <c r="S54" t="s">
        <v>245</v>
      </c>
      <c r="T54" t="s">
        <v>1509</v>
      </c>
      <c r="U54" t="s">
        <v>865</v>
      </c>
      <c r="V54" s="56">
        <v>5</v>
      </c>
      <c r="W54" s="57" t="s">
        <v>251</v>
      </c>
      <c r="X54" s="63">
        <v>0.375</v>
      </c>
      <c r="Y54" s="69" t="s">
        <v>430</v>
      </c>
      <c r="Z54">
        <v>5073</v>
      </c>
      <c r="AA54" t="s">
        <v>251</v>
      </c>
      <c r="AB54" s="63">
        <v>0.91666666666666663</v>
      </c>
      <c r="AC54" s="53" t="s">
        <v>432</v>
      </c>
    </row>
    <row r="55" spans="19:29" x14ac:dyDescent="0.25">
      <c r="S55" t="s">
        <v>245</v>
      </c>
      <c r="T55" t="s">
        <v>1509</v>
      </c>
      <c r="U55" t="s">
        <v>865</v>
      </c>
      <c r="V55" s="56">
        <v>6</v>
      </c>
      <c r="W55" s="57" t="s">
        <v>251</v>
      </c>
      <c r="X55" s="63">
        <v>0.5</v>
      </c>
      <c r="Y55" s="69" t="s">
        <v>430</v>
      </c>
      <c r="Z55" s="54">
        <v>5076</v>
      </c>
      <c r="AA55" t="s">
        <v>251</v>
      </c>
      <c r="AB55" s="63">
        <v>0.75</v>
      </c>
      <c r="AC55" s="53" t="s">
        <v>432</v>
      </c>
    </row>
    <row r="56" spans="19:29" x14ac:dyDescent="0.25">
      <c r="S56" t="s">
        <v>245</v>
      </c>
      <c r="T56" t="s">
        <v>1509</v>
      </c>
      <c r="U56" t="s">
        <v>865</v>
      </c>
      <c r="V56" s="56">
        <v>7</v>
      </c>
      <c r="W56" s="57" t="s">
        <v>251</v>
      </c>
      <c r="X56" s="63">
        <v>0.33333333333333331</v>
      </c>
      <c r="Y56" s="69" t="s">
        <v>430</v>
      </c>
      <c r="Z56">
        <v>5079</v>
      </c>
      <c r="AA56" t="s">
        <v>251</v>
      </c>
      <c r="AB56" s="63">
        <v>0.5</v>
      </c>
      <c r="AC56" s="53" t="s">
        <v>432</v>
      </c>
    </row>
    <row r="57" spans="19:29" x14ac:dyDescent="0.25">
      <c r="S57" t="s">
        <v>245</v>
      </c>
      <c r="T57" t="s">
        <v>1509</v>
      </c>
      <c r="U57" t="s">
        <v>865</v>
      </c>
      <c r="V57" s="56">
        <v>1</v>
      </c>
      <c r="W57" s="57" t="s">
        <v>251</v>
      </c>
      <c r="X57" s="63">
        <v>0.33333333333333331</v>
      </c>
      <c r="Y57" s="69" t="s">
        <v>430</v>
      </c>
      <c r="Z57" s="54">
        <v>5082</v>
      </c>
      <c r="AA57" t="s">
        <v>251</v>
      </c>
      <c r="AB57" s="63">
        <v>0.875</v>
      </c>
      <c r="AC57" s="53" t="s">
        <v>432</v>
      </c>
    </row>
    <row r="58" spans="19:29" x14ac:dyDescent="0.25">
      <c r="S58" t="s">
        <v>245</v>
      </c>
      <c r="T58" t="s">
        <v>1509</v>
      </c>
      <c r="U58" t="s">
        <v>865</v>
      </c>
      <c r="V58" s="56">
        <v>2</v>
      </c>
      <c r="W58" s="57" t="s">
        <v>251</v>
      </c>
      <c r="X58" s="63">
        <v>0.375</v>
      </c>
      <c r="Y58" s="69" t="s">
        <v>430</v>
      </c>
      <c r="Z58">
        <v>5085</v>
      </c>
      <c r="AA58" t="s">
        <v>251</v>
      </c>
      <c r="AB58" s="63">
        <v>0.91666666666666663</v>
      </c>
      <c r="AC58" s="53" t="s">
        <v>432</v>
      </c>
    </row>
    <row r="59" spans="19:29" x14ac:dyDescent="0.25">
      <c r="S59" t="s">
        <v>245</v>
      </c>
      <c r="T59" t="s">
        <v>1509</v>
      </c>
      <c r="U59" t="s">
        <v>865</v>
      </c>
      <c r="V59" s="56">
        <v>3</v>
      </c>
      <c r="W59" s="57" t="s">
        <v>251</v>
      </c>
      <c r="X59" s="63">
        <v>0.375</v>
      </c>
      <c r="Y59" s="69" t="s">
        <v>430</v>
      </c>
      <c r="Z59" s="54">
        <v>5088</v>
      </c>
      <c r="AA59" t="s">
        <v>251</v>
      </c>
      <c r="AB59" s="63">
        <v>0.91666666666666663</v>
      </c>
      <c r="AC59" s="53" t="s">
        <v>432</v>
      </c>
    </row>
    <row r="60" spans="19:29" x14ac:dyDescent="0.25">
      <c r="S60" t="s">
        <v>245</v>
      </c>
      <c r="T60" t="s">
        <v>1509</v>
      </c>
      <c r="U60" t="s">
        <v>865</v>
      </c>
      <c r="V60" s="56">
        <v>4</v>
      </c>
      <c r="W60" s="57" t="s">
        <v>251</v>
      </c>
      <c r="X60" s="63">
        <v>0.375</v>
      </c>
      <c r="Y60" s="69" t="s">
        <v>430</v>
      </c>
      <c r="Z60">
        <v>5091</v>
      </c>
      <c r="AA60" t="s">
        <v>251</v>
      </c>
      <c r="AB60" s="63">
        <v>0.91666666666666663</v>
      </c>
      <c r="AC60" s="53" t="s">
        <v>432</v>
      </c>
    </row>
    <row r="61" spans="19:29" x14ac:dyDescent="0.25">
      <c r="S61" t="s">
        <v>245</v>
      </c>
      <c r="T61" t="s">
        <v>1509</v>
      </c>
      <c r="U61" t="s">
        <v>865</v>
      </c>
      <c r="V61" s="56">
        <v>5</v>
      </c>
      <c r="W61" s="57" t="s">
        <v>251</v>
      </c>
      <c r="X61" s="63">
        <v>0.375</v>
      </c>
      <c r="Y61" s="69" t="s">
        <v>430</v>
      </c>
      <c r="Z61" s="54">
        <v>5094</v>
      </c>
      <c r="AA61" t="s">
        <v>251</v>
      </c>
      <c r="AB61" s="63">
        <v>0.91666666666666663</v>
      </c>
      <c r="AC61" s="53" t="s">
        <v>432</v>
      </c>
    </row>
    <row r="62" spans="19:29" x14ac:dyDescent="0.25">
      <c r="S62" t="s">
        <v>245</v>
      </c>
      <c r="T62" t="s">
        <v>1509</v>
      </c>
      <c r="U62" t="s">
        <v>865</v>
      </c>
      <c r="V62" s="56">
        <v>6</v>
      </c>
      <c r="W62" s="57" t="s">
        <v>251</v>
      </c>
      <c r="X62" s="63">
        <v>0.5</v>
      </c>
      <c r="Y62" s="69" t="s">
        <v>430</v>
      </c>
      <c r="Z62">
        <v>5097</v>
      </c>
      <c r="AA62" t="s">
        <v>251</v>
      </c>
      <c r="AB62" s="63">
        <v>0.75</v>
      </c>
      <c r="AC62" s="53" t="s">
        <v>432</v>
      </c>
    </row>
    <row r="63" spans="19:29" x14ac:dyDescent="0.25">
      <c r="S63" t="s">
        <v>245</v>
      </c>
      <c r="T63" t="s">
        <v>1509</v>
      </c>
      <c r="U63" t="s">
        <v>865</v>
      </c>
      <c r="V63" s="56">
        <v>7</v>
      </c>
      <c r="W63" s="57" t="s">
        <v>251</v>
      </c>
      <c r="X63" s="63">
        <v>0.33333333333333331</v>
      </c>
      <c r="Y63" s="69" t="s">
        <v>430</v>
      </c>
      <c r="Z63" s="54">
        <v>5100</v>
      </c>
      <c r="AA63" t="s">
        <v>251</v>
      </c>
      <c r="AB63" s="63">
        <v>0.5</v>
      </c>
      <c r="AC63" s="53" t="s">
        <v>432</v>
      </c>
    </row>
    <row r="64" spans="19:29" x14ac:dyDescent="0.25">
      <c r="S64" t="s">
        <v>245</v>
      </c>
      <c r="T64" t="s">
        <v>1509</v>
      </c>
      <c r="U64" t="s">
        <v>865</v>
      </c>
      <c r="V64" s="56">
        <v>1</v>
      </c>
      <c r="W64" s="57" t="s">
        <v>251</v>
      </c>
      <c r="X64" s="63">
        <v>0.33333333333333331</v>
      </c>
      <c r="Y64" s="69" t="s">
        <v>430</v>
      </c>
      <c r="Z64">
        <v>5103</v>
      </c>
      <c r="AA64" t="s">
        <v>251</v>
      </c>
      <c r="AB64" s="63">
        <v>0.875</v>
      </c>
      <c r="AC64" s="53" t="s">
        <v>432</v>
      </c>
    </row>
    <row r="65" spans="19:29" x14ac:dyDescent="0.25">
      <c r="S65" t="s">
        <v>245</v>
      </c>
      <c r="T65" t="s">
        <v>1509</v>
      </c>
      <c r="U65" t="s">
        <v>865</v>
      </c>
      <c r="V65" s="56">
        <v>2</v>
      </c>
      <c r="W65" s="57" t="s">
        <v>251</v>
      </c>
      <c r="X65" s="63">
        <v>0.375</v>
      </c>
      <c r="Y65" s="69" t="s">
        <v>430</v>
      </c>
      <c r="Z65" s="54">
        <v>5106</v>
      </c>
      <c r="AA65" t="s">
        <v>251</v>
      </c>
      <c r="AB65" s="63">
        <v>0.91666666666666663</v>
      </c>
      <c r="AC65" s="53" t="s">
        <v>432</v>
      </c>
    </row>
    <row r="66" spans="19:29" x14ac:dyDescent="0.25">
      <c r="S66" t="s">
        <v>245</v>
      </c>
      <c r="T66" t="s">
        <v>1509</v>
      </c>
      <c r="U66" t="s">
        <v>865</v>
      </c>
      <c r="V66" s="56">
        <v>3</v>
      </c>
      <c r="W66" s="57" t="s">
        <v>251</v>
      </c>
      <c r="X66" s="63">
        <v>0.375</v>
      </c>
      <c r="Y66" s="69" t="s">
        <v>430</v>
      </c>
      <c r="Z66">
        <v>5109</v>
      </c>
      <c r="AA66" t="s">
        <v>251</v>
      </c>
      <c r="AB66" s="63">
        <v>0.91666666666666663</v>
      </c>
      <c r="AC66" s="53" t="s">
        <v>432</v>
      </c>
    </row>
    <row r="67" spans="19:29" x14ac:dyDescent="0.25">
      <c r="S67" t="s">
        <v>245</v>
      </c>
      <c r="T67" t="s">
        <v>1509</v>
      </c>
      <c r="U67" t="s">
        <v>865</v>
      </c>
      <c r="V67" s="56">
        <v>4</v>
      </c>
      <c r="W67" s="57" t="s">
        <v>251</v>
      </c>
      <c r="X67" s="63">
        <v>0.375</v>
      </c>
      <c r="Y67" s="69" t="s">
        <v>430</v>
      </c>
      <c r="Z67" s="54">
        <v>5112</v>
      </c>
      <c r="AA67" t="s">
        <v>251</v>
      </c>
      <c r="AB67" s="63">
        <v>0.91666666666666663</v>
      </c>
      <c r="AC67" s="53" t="s">
        <v>432</v>
      </c>
    </row>
    <row r="68" spans="19:29" x14ac:dyDescent="0.25">
      <c r="S68" t="s">
        <v>245</v>
      </c>
      <c r="T68" t="s">
        <v>1509</v>
      </c>
      <c r="U68" t="s">
        <v>865</v>
      </c>
      <c r="V68" s="56">
        <v>5</v>
      </c>
      <c r="W68" s="57" t="s">
        <v>251</v>
      </c>
      <c r="X68" s="63">
        <v>0.375</v>
      </c>
      <c r="Y68" s="69" t="s">
        <v>430</v>
      </c>
      <c r="Z68">
        <v>5115</v>
      </c>
      <c r="AA68" t="s">
        <v>251</v>
      </c>
      <c r="AB68" s="63">
        <v>0.91666666666666663</v>
      </c>
      <c r="AC68" s="53" t="s">
        <v>432</v>
      </c>
    </row>
    <row r="69" spans="19:29" x14ac:dyDescent="0.25">
      <c r="S69" t="s">
        <v>245</v>
      </c>
      <c r="T69" t="s">
        <v>1509</v>
      </c>
      <c r="U69" t="s">
        <v>865</v>
      </c>
      <c r="V69" s="56">
        <v>6</v>
      </c>
      <c r="W69" s="57" t="s">
        <v>251</v>
      </c>
      <c r="X69" s="63">
        <v>0.5</v>
      </c>
      <c r="Y69" s="69" t="s">
        <v>430</v>
      </c>
      <c r="Z69" s="54">
        <v>5118</v>
      </c>
      <c r="AA69" t="s">
        <v>251</v>
      </c>
      <c r="AB69" s="63">
        <v>0.75</v>
      </c>
      <c r="AC69" s="53" t="s">
        <v>432</v>
      </c>
    </row>
    <row r="70" spans="19:29" x14ac:dyDescent="0.25">
      <c r="S70" t="s">
        <v>245</v>
      </c>
      <c r="T70" t="s">
        <v>1509</v>
      </c>
      <c r="U70" t="s">
        <v>865</v>
      </c>
      <c r="V70" s="56">
        <v>7</v>
      </c>
      <c r="W70" s="57" t="s">
        <v>251</v>
      </c>
      <c r="X70" s="63">
        <v>0.33333333333333331</v>
      </c>
      <c r="Y70" s="69" t="s">
        <v>430</v>
      </c>
      <c r="Z70">
        <v>5121</v>
      </c>
      <c r="AA70" t="s">
        <v>251</v>
      </c>
      <c r="AB70" s="63">
        <v>0.5</v>
      </c>
      <c r="AC70" s="53" t="s">
        <v>432</v>
      </c>
    </row>
    <row r="71" spans="19:29" x14ac:dyDescent="0.25">
      <c r="S71" t="s">
        <v>245</v>
      </c>
      <c r="T71" t="s">
        <v>1509</v>
      </c>
      <c r="U71" t="s">
        <v>865</v>
      </c>
      <c r="V71" s="56">
        <v>1</v>
      </c>
      <c r="W71" s="57" t="s">
        <v>251</v>
      </c>
      <c r="X71" s="63">
        <v>0.33333333333333331</v>
      </c>
      <c r="Y71" s="69" t="s">
        <v>430</v>
      </c>
      <c r="Z71" s="54">
        <v>5124</v>
      </c>
      <c r="AA71" t="s">
        <v>251</v>
      </c>
      <c r="AB71" s="63">
        <v>0.875</v>
      </c>
      <c r="AC71" s="53" t="s">
        <v>432</v>
      </c>
    </row>
    <row r="72" spans="19:29" x14ac:dyDescent="0.25">
      <c r="S72" t="s">
        <v>245</v>
      </c>
      <c r="T72" t="s">
        <v>1509</v>
      </c>
      <c r="U72" t="s">
        <v>865</v>
      </c>
      <c r="V72" s="56">
        <v>2</v>
      </c>
      <c r="W72" s="57" t="s">
        <v>251</v>
      </c>
      <c r="X72" s="63">
        <v>0.375</v>
      </c>
      <c r="Y72" s="69" t="s">
        <v>430</v>
      </c>
      <c r="Z72">
        <v>5127</v>
      </c>
      <c r="AA72" t="s">
        <v>251</v>
      </c>
      <c r="AB72" s="63">
        <v>0.91666666666666663</v>
      </c>
      <c r="AC72" s="53" t="s">
        <v>432</v>
      </c>
    </row>
    <row r="73" spans="19:29" x14ac:dyDescent="0.25">
      <c r="S73" t="s">
        <v>245</v>
      </c>
      <c r="T73" t="s">
        <v>1509</v>
      </c>
      <c r="U73" t="s">
        <v>865</v>
      </c>
      <c r="V73" s="56">
        <v>3</v>
      </c>
      <c r="W73" s="57" t="s">
        <v>251</v>
      </c>
      <c r="X73" s="63">
        <v>0.375</v>
      </c>
      <c r="Y73" s="69" t="s">
        <v>430</v>
      </c>
      <c r="Z73" s="54">
        <v>5130</v>
      </c>
      <c r="AA73" t="s">
        <v>251</v>
      </c>
      <c r="AB73" s="63">
        <v>0.91666666666666663</v>
      </c>
      <c r="AC73" s="53" t="s">
        <v>432</v>
      </c>
    </row>
    <row r="74" spans="19:29" x14ac:dyDescent="0.25">
      <c r="S74" t="s">
        <v>245</v>
      </c>
      <c r="T74" t="s">
        <v>1509</v>
      </c>
      <c r="U74" t="s">
        <v>865</v>
      </c>
      <c r="V74" s="56">
        <v>4</v>
      </c>
      <c r="W74" s="57" t="s">
        <v>251</v>
      </c>
      <c r="X74" s="63">
        <v>0.375</v>
      </c>
      <c r="Y74" s="69" t="s">
        <v>430</v>
      </c>
      <c r="Z74">
        <v>5133</v>
      </c>
      <c r="AA74" t="s">
        <v>251</v>
      </c>
      <c r="AB74" s="63">
        <v>0.91666666666666663</v>
      </c>
      <c r="AC74" s="53" t="s">
        <v>432</v>
      </c>
    </row>
    <row r="75" spans="19:29" x14ac:dyDescent="0.25">
      <c r="S75" t="s">
        <v>245</v>
      </c>
      <c r="T75" t="s">
        <v>1509</v>
      </c>
      <c r="U75" t="s">
        <v>865</v>
      </c>
      <c r="V75" s="56">
        <v>5</v>
      </c>
      <c r="W75" s="57" t="s">
        <v>251</v>
      </c>
      <c r="X75" s="63">
        <v>0.375</v>
      </c>
      <c r="Y75" s="69" t="s">
        <v>430</v>
      </c>
      <c r="Z75" s="54">
        <v>5136</v>
      </c>
      <c r="AA75" t="s">
        <v>251</v>
      </c>
      <c r="AB75" s="63">
        <v>0.91666666666666663</v>
      </c>
      <c r="AC75" s="53" t="s">
        <v>432</v>
      </c>
    </row>
    <row r="76" spans="19:29" x14ac:dyDescent="0.25">
      <c r="S76" t="s">
        <v>245</v>
      </c>
      <c r="T76" t="s">
        <v>1509</v>
      </c>
      <c r="U76" t="s">
        <v>865</v>
      </c>
      <c r="V76" s="56">
        <v>6</v>
      </c>
      <c r="W76" s="57" t="s">
        <v>251</v>
      </c>
      <c r="X76" s="63">
        <v>0.5</v>
      </c>
      <c r="Y76" s="69" t="s">
        <v>430</v>
      </c>
      <c r="Z76">
        <v>5139</v>
      </c>
      <c r="AA76" t="s">
        <v>251</v>
      </c>
      <c r="AB76" s="63">
        <v>0.75</v>
      </c>
      <c r="AC76" s="53" t="s">
        <v>432</v>
      </c>
    </row>
    <row r="77" spans="19:29" x14ac:dyDescent="0.25">
      <c r="S77" t="s">
        <v>245</v>
      </c>
      <c r="T77" t="s">
        <v>1509</v>
      </c>
      <c r="U77" t="s">
        <v>865</v>
      </c>
      <c r="V77" s="56">
        <v>7</v>
      </c>
      <c r="W77" s="57" t="s">
        <v>251</v>
      </c>
      <c r="X77" s="63">
        <v>0.33333333333333331</v>
      </c>
      <c r="Y77" s="69" t="s">
        <v>430</v>
      </c>
      <c r="Z77" s="54">
        <v>5142</v>
      </c>
      <c r="AA77" t="s">
        <v>251</v>
      </c>
      <c r="AB77" s="63">
        <v>0.5</v>
      </c>
      <c r="AC77" s="53" t="s">
        <v>432</v>
      </c>
    </row>
    <row r="78" spans="19:29" x14ac:dyDescent="0.25">
      <c r="S78" t="s">
        <v>245</v>
      </c>
      <c r="T78" t="s">
        <v>1509</v>
      </c>
      <c r="U78" t="s">
        <v>865</v>
      </c>
      <c r="V78" s="56">
        <v>1</v>
      </c>
      <c r="W78" s="57" t="s">
        <v>251</v>
      </c>
      <c r="X78" s="63">
        <v>0.33333333333333331</v>
      </c>
      <c r="Y78" s="69" t="s">
        <v>430</v>
      </c>
      <c r="Z78">
        <v>5145</v>
      </c>
      <c r="AA78" t="s">
        <v>251</v>
      </c>
      <c r="AB78" s="63">
        <v>0.875</v>
      </c>
      <c r="AC78" s="53" t="s">
        <v>432</v>
      </c>
    </row>
    <row r="79" spans="19:29" x14ac:dyDescent="0.25">
      <c r="S79" t="s">
        <v>245</v>
      </c>
      <c r="T79" t="s">
        <v>1509</v>
      </c>
      <c r="U79" t="s">
        <v>865</v>
      </c>
      <c r="V79" s="56">
        <v>2</v>
      </c>
      <c r="W79" s="57" t="s">
        <v>251</v>
      </c>
      <c r="X79" s="63">
        <v>0.375</v>
      </c>
      <c r="Y79" s="69" t="s">
        <v>430</v>
      </c>
      <c r="Z79" s="54">
        <v>5148</v>
      </c>
      <c r="AA79" t="s">
        <v>251</v>
      </c>
      <c r="AB79" s="63">
        <v>0.91666666666666663</v>
      </c>
      <c r="AC79" s="53" t="s">
        <v>432</v>
      </c>
    </row>
    <row r="80" spans="19:29" x14ac:dyDescent="0.25">
      <c r="S80" t="s">
        <v>245</v>
      </c>
      <c r="T80" t="s">
        <v>1509</v>
      </c>
      <c r="U80" t="s">
        <v>865</v>
      </c>
      <c r="V80" s="56">
        <v>3</v>
      </c>
      <c r="W80" s="57" t="s">
        <v>251</v>
      </c>
      <c r="X80" s="63">
        <v>0.375</v>
      </c>
      <c r="Y80" s="69" t="s">
        <v>430</v>
      </c>
      <c r="Z80">
        <v>5151</v>
      </c>
      <c r="AA80" t="s">
        <v>251</v>
      </c>
      <c r="AB80" s="63">
        <v>0.91666666666666663</v>
      </c>
      <c r="AC80" s="53" t="s">
        <v>432</v>
      </c>
    </row>
    <row r="81" spans="19:29" x14ac:dyDescent="0.25">
      <c r="S81" t="s">
        <v>245</v>
      </c>
      <c r="T81" t="s">
        <v>1509</v>
      </c>
      <c r="U81" t="s">
        <v>865</v>
      </c>
      <c r="V81" s="56">
        <v>4</v>
      </c>
      <c r="W81" s="57" t="s">
        <v>251</v>
      </c>
      <c r="X81" s="63">
        <v>0.375</v>
      </c>
      <c r="Y81" s="69" t="s">
        <v>430</v>
      </c>
      <c r="Z81" s="54">
        <v>5034</v>
      </c>
      <c r="AA81" t="s">
        <v>251</v>
      </c>
      <c r="AB81" s="63">
        <v>0.91666666666666663</v>
      </c>
      <c r="AC81" s="53" t="s">
        <v>432</v>
      </c>
    </row>
    <row r="82" spans="19:29" x14ac:dyDescent="0.25">
      <c r="S82" t="s">
        <v>245</v>
      </c>
      <c r="T82" t="s">
        <v>1509</v>
      </c>
      <c r="U82" t="s">
        <v>865</v>
      </c>
      <c r="V82" s="56">
        <v>5</v>
      </c>
      <c r="W82" s="57" t="s">
        <v>251</v>
      </c>
      <c r="X82" s="63">
        <v>0.375</v>
      </c>
      <c r="Y82" s="69" t="s">
        <v>430</v>
      </c>
      <c r="Z82">
        <v>5037</v>
      </c>
      <c r="AA82" t="s">
        <v>251</v>
      </c>
      <c r="AB82" s="63">
        <v>0.91666666666666663</v>
      </c>
      <c r="AC82" s="53" t="s">
        <v>432</v>
      </c>
    </row>
    <row r="83" spans="19:29" x14ac:dyDescent="0.25">
      <c r="S83" t="s">
        <v>245</v>
      </c>
      <c r="T83" t="s">
        <v>1509</v>
      </c>
      <c r="U83" t="s">
        <v>865</v>
      </c>
      <c r="V83" s="56">
        <v>6</v>
      </c>
      <c r="W83" s="57" t="s">
        <v>251</v>
      </c>
      <c r="X83" s="63">
        <v>0.5</v>
      </c>
      <c r="Y83" s="69" t="s">
        <v>430</v>
      </c>
      <c r="Z83" s="54">
        <v>5040</v>
      </c>
      <c r="AA83" t="s">
        <v>251</v>
      </c>
      <c r="AB83" s="63">
        <v>0.75</v>
      </c>
      <c r="AC83" s="53" t="s">
        <v>432</v>
      </c>
    </row>
    <row r="84" spans="19:29" x14ac:dyDescent="0.25">
      <c r="S84" t="s">
        <v>245</v>
      </c>
      <c r="T84" t="s">
        <v>1509</v>
      </c>
      <c r="U84" t="s">
        <v>865</v>
      </c>
      <c r="V84" s="56">
        <v>7</v>
      </c>
      <c r="W84" s="57" t="s">
        <v>251</v>
      </c>
      <c r="X84" s="63">
        <v>0.33333333333333331</v>
      </c>
      <c r="Y84" s="69" t="s">
        <v>430</v>
      </c>
      <c r="Z84">
        <v>5043</v>
      </c>
      <c r="AA84" t="s">
        <v>251</v>
      </c>
      <c r="AB84" s="63">
        <v>0.5</v>
      </c>
      <c r="AC84" s="53" t="s">
        <v>432</v>
      </c>
    </row>
    <row r="85" spans="19:29" x14ac:dyDescent="0.25">
      <c r="S85" t="s">
        <v>245</v>
      </c>
      <c r="T85" t="s">
        <v>1509</v>
      </c>
      <c r="U85" t="s">
        <v>865</v>
      </c>
      <c r="V85" s="56">
        <v>1</v>
      </c>
      <c r="W85" s="57" t="s">
        <v>251</v>
      </c>
      <c r="X85" s="63">
        <v>0.33333333333333331</v>
      </c>
      <c r="Y85" s="69" t="s">
        <v>430</v>
      </c>
      <c r="Z85" s="54">
        <v>5046</v>
      </c>
      <c r="AA85" t="s">
        <v>251</v>
      </c>
      <c r="AB85" s="63">
        <v>0.875</v>
      </c>
      <c r="AC85" s="53" t="s">
        <v>432</v>
      </c>
    </row>
    <row r="86" spans="19:29" x14ac:dyDescent="0.25">
      <c r="S86" t="s">
        <v>245</v>
      </c>
      <c r="T86" t="s">
        <v>1509</v>
      </c>
      <c r="U86" t="s">
        <v>865</v>
      </c>
      <c r="V86" s="56">
        <v>2</v>
      </c>
      <c r="W86" s="57" t="s">
        <v>251</v>
      </c>
      <c r="X86" s="63">
        <v>0.375</v>
      </c>
      <c r="Y86" s="69" t="s">
        <v>430</v>
      </c>
      <c r="Z86">
        <v>5049</v>
      </c>
      <c r="AA86" t="s">
        <v>251</v>
      </c>
      <c r="AB86" s="63">
        <v>0.91666666666666663</v>
      </c>
      <c r="AC86" s="53" t="s">
        <v>432</v>
      </c>
    </row>
    <row r="87" spans="19:29" x14ac:dyDescent="0.25">
      <c r="S87" t="s">
        <v>245</v>
      </c>
      <c r="T87" t="s">
        <v>1509</v>
      </c>
      <c r="U87" t="s">
        <v>865</v>
      </c>
      <c r="V87" s="56">
        <v>3</v>
      </c>
      <c r="W87" s="57" t="s">
        <v>251</v>
      </c>
      <c r="X87" s="63">
        <v>0.375</v>
      </c>
      <c r="Y87" s="69" t="s">
        <v>430</v>
      </c>
      <c r="Z87" s="54">
        <v>5052</v>
      </c>
      <c r="AA87" t="s">
        <v>251</v>
      </c>
      <c r="AB87" s="63">
        <v>0.91666666666666663</v>
      </c>
      <c r="AC87" s="53" t="s">
        <v>432</v>
      </c>
    </row>
    <row r="88" spans="19:29" x14ac:dyDescent="0.25">
      <c r="S88" t="s">
        <v>245</v>
      </c>
      <c r="T88" t="s">
        <v>1509</v>
      </c>
      <c r="U88" t="s">
        <v>865</v>
      </c>
      <c r="V88" s="56">
        <v>4</v>
      </c>
      <c r="W88" s="57" t="s">
        <v>251</v>
      </c>
      <c r="X88" s="63">
        <v>0.375</v>
      </c>
      <c r="Y88" s="69" t="s">
        <v>430</v>
      </c>
      <c r="Z88">
        <v>5055</v>
      </c>
      <c r="AA88" t="s">
        <v>251</v>
      </c>
      <c r="AB88" s="63">
        <v>0.91666666666666663</v>
      </c>
      <c r="AC88" s="53" t="s">
        <v>432</v>
      </c>
    </row>
    <row r="89" spans="19:29" x14ac:dyDescent="0.25">
      <c r="S89" t="s">
        <v>245</v>
      </c>
      <c r="T89" t="s">
        <v>1509</v>
      </c>
      <c r="U89" t="s">
        <v>865</v>
      </c>
      <c r="V89" s="56">
        <v>5</v>
      </c>
      <c r="W89" s="57" t="s">
        <v>251</v>
      </c>
      <c r="X89" s="63">
        <v>0.375</v>
      </c>
      <c r="Y89" s="69" t="s">
        <v>430</v>
      </c>
      <c r="Z89" s="54">
        <v>5058</v>
      </c>
      <c r="AA89" t="s">
        <v>251</v>
      </c>
      <c r="AB89" s="63">
        <v>0.91666666666666663</v>
      </c>
      <c r="AC89" s="53" t="s">
        <v>432</v>
      </c>
    </row>
    <row r="90" spans="19:29" x14ac:dyDescent="0.25">
      <c r="S90" t="s">
        <v>245</v>
      </c>
      <c r="T90" t="s">
        <v>1509</v>
      </c>
      <c r="U90" t="s">
        <v>865</v>
      </c>
      <c r="V90" s="56">
        <v>6</v>
      </c>
      <c r="W90" s="57" t="s">
        <v>251</v>
      </c>
      <c r="X90" s="63">
        <v>0.5</v>
      </c>
      <c r="Y90" s="69" t="s">
        <v>430</v>
      </c>
      <c r="Z90">
        <v>5061</v>
      </c>
      <c r="AA90" t="s">
        <v>251</v>
      </c>
      <c r="AB90" s="63">
        <v>0.75</v>
      </c>
      <c r="AC90" s="53" t="s">
        <v>432</v>
      </c>
    </row>
    <row r="91" spans="19:29" x14ac:dyDescent="0.25">
      <c r="S91" t="s">
        <v>245</v>
      </c>
      <c r="T91" t="s">
        <v>1509</v>
      </c>
      <c r="U91" t="s">
        <v>865</v>
      </c>
      <c r="V91" s="56">
        <v>7</v>
      </c>
      <c r="W91" s="57" t="s">
        <v>251</v>
      </c>
      <c r="X91" s="63">
        <v>0.33333333333333331</v>
      </c>
      <c r="Y91" s="69" t="s">
        <v>430</v>
      </c>
      <c r="Z91" s="54">
        <v>5064</v>
      </c>
      <c r="AA91" t="s">
        <v>251</v>
      </c>
      <c r="AB91" s="63">
        <v>0.5</v>
      </c>
      <c r="AC91" s="53" t="s">
        <v>432</v>
      </c>
    </row>
    <row r="92" spans="19:29" x14ac:dyDescent="0.25">
      <c r="S92" t="s">
        <v>245</v>
      </c>
      <c r="T92" t="s">
        <v>1509</v>
      </c>
      <c r="U92" t="s">
        <v>865</v>
      </c>
      <c r="V92" s="56">
        <v>1</v>
      </c>
      <c r="W92" s="57" t="s">
        <v>251</v>
      </c>
      <c r="X92" s="63">
        <v>0.33333333333333331</v>
      </c>
      <c r="Y92" s="69" t="s">
        <v>430</v>
      </c>
      <c r="Z92">
        <v>5067</v>
      </c>
      <c r="AA92" t="s">
        <v>251</v>
      </c>
      <c r="AB92" s="63">
        <v>0.875</v>
      </c>
      <c r="AC92" s="53" t="s">
        <v>432</v>
      </c>
    </row>
    <row r="93" spans="19:29" x14ac:dyDescent="0.25">
      <c r="S93" t="s">
        <v>245</v>
      </c>
      <c r="T93" t="s">
        <v>1509</v>
      </c>
      <c r="U93" t="s">
        <v>865</v>
      </c>
      <c r="V93" s="56">
        <v>2</v>
      </c>
      <c r="W93" s="57" t="s">
        <v>251</v>
      </c>
      <c r="X93" s="63">
        <v>0.375</v>
      </c>
      <c r="Y93" s="69" t="s">
        <v>430</v>
      </c>
      <c r="Z93" s="54">
        <v>5070</v>
      </c>
      <c r="AA93" t="s">
        <v>251</v>
      </c>
      <c r="AB93" s="63">
        <v>0.91666666666666663</v>
      </c>
      <c r="AC93" s="53" t="s">
        <v>432</v>
      </c>
    </row>
    <row r="94" spans="19:29" x14ac:dyDescent="0.25">
      <c r="S94" t="s">
        <v>245</v>
      </c>
      <c r="T94" t="s">
        <v>1509</v>
      </c>
      <c r="U94" t="s">
        <v>865</v>
      </c>
      <c r="V94" s="56">
        <v>3</v>
      </c>
      <c r="W94" s="57" t="s">
        <v>251</v>
      </c>
      <c r="X94" s="63">
        <v>0.375</v>
      </c>
      <c r="Y94" s="69" t="s">
        <v>430</v>
      </c>
      <c r="Z94">
        <v>5073</v>
      </c>
      <c r="AA94" t="s">
        <v>251</v>
      </c>
      <c r="AB94" s="63">
        <v>0.91666666666666663</v>
      </c>
      <c r="AC94" s="53" t="s">
        <v>432</v>
      </c>
    </row>
    <row r="95" spans="19:29" x14ac:dyDescent="0.25">
      <c r="S95" t="s">
        <v>245</v>
      </c>
      <c r="T95" t="s">
        <v>1509</v>
      </c>
      <c r="U95" t="s">
        <v>865</v>
      </c>
      <c r="V95" s="56">
        <v>4</v>
      </c>
      <c r="W95" s="57" t="s">
        <v>251</v>
      </c>
      <c r="X95" s="63">
        <v>0.375</v>
      </c>
      <c r="Y95" s="69" t="s">
        <v>430</v>
      </c>
      <c r="Z95" s="54">
        <v>5076</v>
      </c>
      <c r="AA95" t="s">
        <v>251</v>
      </c>
      <c r="AB95" s="63">
        <v>0.91666666666666663</v>
      </c>
      <c r="AC95" s="53" t="s">
        <v>432</v>
      </c>
    </row>
    <row r="96" spans="19:29" x14ac:dyDescent="0.25">
      <c r="S96" t="s">
        <v>245</v>
      </c>
      <c r="T96" t="s">
        <v>1509</v>
      </c>
      <c r="U96" t="s">
        <v>865</v>
      </c>
      <c r="V96" s="56">
        <v>5</v>
      </c>
      <c r="W96" s="57" t="s">
        <v>251</v>
      </c>
      <c r="X96" s="63">
        <v>0.375</v>
      </c>
      <c r="Y96" s="69" t="s">
        <v>430</v>
      </c>
      <c r="Z96">
        <v>5079</v>
      </c>
      <c r="AA96" t="s">
        <v>251</v>
      </c>
      <c r="AB96" s="63">
        <v>0.91666666666666663</v>
      </c>
      <c r="AC96" s="53" t="s">
        <v>432</v>
      </c>
    </row>
    <row r="97" spans="19:29" x14ac:dyDescent="0.25">
      <c r="S97" t="s">
        <v>245</v>
      </c>
      <c r="T97" t="s">
        <v>1509</v>
      </c>
      <c r="U97" t="s">
        <v>865</v>
      </c>
      <c r="V97" s="56">
        <v>6</v>
      </c>
      <c r="W97" s="57" t="s">
        <v>251</v>
      </c>
      <c r="X97" s="63">
        <v>0.5</v>
      </c>
      <c r="Y97" s="69" t="s">
        <v>430</v>
      </c>
      <c r="Z97" s="54">
        <v>5082</v>
      </c>
      <c r="AA97" t="s">
        <v>251</v>
      </c>
      <c r="AB97" s="63">
        <v>0.75</v>
      </c>
      <c r="AC97" s="53" t="s">
        <v>432</v>
      </c>
    </row>
    <row r="98" spans="19:29" x14ac:dyDescent="0.25">
      <c r="S98" t="s">
        <v>245</v>
      </c>
      <c r="T98" t="s">
        <v>1509</v>
      </c>
      <c r="U98" t="s">
        <v>865</v>
      </c>
      <c r="V98" s="56">
        <v>7</v>
      </c>
      <c r="W98" s="57" t="s">
        <v>251</v>
      </c>
      <c r="X98" s="63">
        <v>0.33333333333333331</v>
      </c>
      <c r="Y98" s="69" t="s">
        <v>430</v>
      </c>
      <c r="Z98">
        <v>5085</v>
      </c>
      <c r="AA98" t="s">
        <v>251</v>
      </c>
      <c r="AB98" s="63">
        <v>0.5</v>
      </c>
      <c r="AC98" s="53" t="s">
        <v>432</v>
      </c>
    </row>
    <row r="99" spans="19:29" x14ac:dyDescent="0.25">
      <c r="S99" t="s">
        <v>245</v>
      </c>
      <c r="T99" t="s">
        <v>1509</v>
      </c>
      <c r="U99" t="s">
        <v>865</v>
      </c>
      <c r="V99" s="56">
        <v>1</v>
      </c>
      <c r="W99" s="57" t="s">
        <v>251</v>
      </c>
      <c r="X99" s="63">
        <v>0.33333333333333331</v>
      </c>
      <c r="Y99" s="69" t="s">
        <v>430</v>
      </c>
      <c r="Z99" s="54">
        <v>5088</v>
      </c>
      <c r="AA99" t="s">
        <v>251</v>
      </c>
      <c r="AB99" s="63">
        <v>0.875</v>
      </c>
      <c r="AC99" s="53" t="s">
        <v>432</v>
      </c>
    </row>
    <row r="100" spans="19:29" x14ac:dyDescent="0.25">
      <c r="S100" t="s">
        <v>245</v>
      </c>
      <c r="T100" t="s">
        <v>1509</v>
      </c>
      <c r="U100" t="s">
        <v>865</v>
      </c>
      <c r="V100" s="56">
        <v>2</v>
      </c>
      <c r="W100" s="57" t="s">
        <v>251</v>
      </c>
      <c r="X100" s="63">
        <v>0.375</v>
      </c>
      <c r="Y100" s="69" t="s">
        <v>430</v>
      </c>
      <c r="Z100">
        <v>5091</v>
      </c>
      <c r="AA100" t="s">
        <v>251</v>
      </c>
      <c r="AB100" s="63">
        <v>0.91666666666666663</v>
      </c>
      <c r="AC100" s="53" t="s">
        <v>432</v>
      </c>
    </row>
    <row r="101" spans="19:29" x14ac:dyDescent="0.25">
      <c r="S101" t="s">
        <v>245</v>
      </c>
      <c r="T101" t="s">
        <v>1509</v>
      </c>
      <c r="U101" t="s">
        <v>865</v>
      </c>
      <c r="V101" s="56">
        <v>3</v>
      </c>
      <c r="W101" s="57" t="s">
        <v>251</v>
      </c>
      <c r="X101" s="63">
        <v>0.375</v>
      </c>
      <c r="Y101" s="69" t="s">
        <v>430</v>
      </c>
      <c r="Z101" s="54">
        <v>5094</v>
      </c>
      <c r="AA101" t="s">
        <v>251</v>
      </c>
      <c r="AB101" s="63">
        <v>0.91666666666666663</v>
      </c>
      <c r="AC101" s="53" t="s">
        <v>432</v>
      </c>
    </row>
    <row r="102" spans="19:29" x14ac:dyDescent="0.25">
      <c r="S102" t="s">
        <v>245</v>
      </c>
      <c r="T102" t="s">
        <v>1509</v>
      </c>
      <c r="U102" t="s">
        <v>865</v>
      </c>
      <c r="V102" s="56">
        <v>4</v>
      </c>
      <c r="W102" s="57" t="s">
        <v>251</v>
      </c>
      <c r="X102" s="63">
        <v>0.375</v>
      </c>
      <c r="Y102" s="69" t="s">
        <v>430</v>
      </c>
      <c r="Z102">
        <v>5097</v>
      </c>
      <c r="AA102" t="s">
        <v>251</v>
      </c>
      <c r="AB102" s="63">
        <v>0.91666666666666663</v>
      </c>
      <c r="AC102" s="53" t="s">
        <v>432</v>
      </c>
    </row>
    <row r="103" spans="19:29" x14ac:dyDescent="0.25">
      <c r="S103" t="s">
        <v>245</v>
      </c>
      <c r="T103" t="s">
        <v>1509</v>
      </c>
      <c r="U103" t="s">
        <v>865</v>
      </c>
      <c r="V103" s="56">
        <v>5</v>
      </c>
      <c r="W103" s="57" t="s">
        <v>251</v>
      </c>
      <c r="X103" s="63">
        <v>0.375</v>
      </c>
      <c r="Y103" s="69" t="s">
        <v>430</v>
      </c>
      <c r="Z103" s="54">
        <v>5100</v>
      </c>
      <c r="AA103" t="s">
        <v>251</v>
      </c>
      <c r="AB103" s="63">
        <v>0.91666666666666663</v>
      </c>
      <c r="AC103" s="53" t="s">
        <v>432</v>
      </c>
    </row>
    <row r="104" spans="19:29" x14ac:dyDescent="0.25">
      <c r="S104" t="s">
        <v>245</v>
      </c>
      <c r="T104" t="s">
        <v>1509</v>
      </c>
      <c r="U104" t="s">
        <v>865</v>
      </c>
      <c r="V104" s="56">
        <v>6</v>
      </c>
      <c r="W104" s="57" t="s">
        <v>251</v>
      </c>
      <c r="X104" s="63">
        <v>0.5</v>
      </c>
      <c r="Y104" s="69" t="s">
        <v>430</v>
      </c>
      <c r="Z104">
        <v>5103</v>
      </c>
      <c r="AA104" t="s">
        <v>251</v>
      </c>
      <c r="AB104" s="63">
        <v>0.75</v>
      </c>
      <c r="AC104" s="53" t="s">
        <v>432</v>
      </c>
    </row>
    <row r="105" spans="19:29" x14ac:dyDescent="0.25">
      <c r="S105" t="s">
        <v>245</v>
      </c>
      <c r="T105" t="s">
        <v>1509</v>
      </c>
      <c r="U105" t="s">
        <v>865</v>
      </c>
      <c r="V105" s="56">
        <v>7</v>
      </c>
      <c r="W105" s="57" t="s">
        <v>251</v>
      </c>
      <c r="X105" s="63">
        <v>0.33333333333333331</v>
      </c>
      <c r="Y105" s="69" t="s">
        <v>430</v>
      </c>
      <c r="Z105" s="54">
        <v>5106</v>
      </c>
      <c r="AA105" t="s">
        <v>251</v>
      </c>
      <c r="AB105" s="63">
        <v>0.5</v>
      </c>
      <c r="AC105" s="53" t="s">
        <v>432</v>
      </c>
    </row>
    <row r="106" spans="19:29" x14ac:dyDescent="0.25">
      <c r="S106" t="s">
        <v>245</v>
      </c>
      <c r="T106" t="s">
        <v>1509</v>
      </c>
      <c r="U106" t="s">
        <v>865</v>
      </c>
      <c r="V106" s="56">
        <v>1</v>
      </c>
      <c r="W106" s="57" t="s">
        <v>251</v>
      </c>
      <c r="X106" s="63">
        <v>0.33333333333333331</v>
      </c>
      <c r="Y106" s="69" t="s">
        <v>430</v>
      </c>
      <c r="Z106">
        <v>5109</v>
      </c>
      <c r="AA106" t="s">
        <v>251</v>
      </c>
      <c r="AB106" s="63">
        <v>0.875</v>
      </c>
      <c r="AC106" s="53" t="s">
        <v>432</v>
      </c>
    </row>
    <row r="107" spans="19:29" x14ac:dyDescent="0.25">
      <c r="S107" t="s">
        <v>245</v>
      </c>
      <c r="T107" t="s">
        <v>1509</v>
      </c>
      <c r="U107" t="s">
        <v>865</v>
      </c>
      <c r="V107" s="56">
        <v>2</v>
      </c>
      <c r="W107" s="57" t="s">
        <v>251</v>
      </c>
      <c r="X107" s="63">
        <v>0.375</v>
      </c>
      <c r="Y107" s="69" t="s">
        <v>430</v>
      </c>
      <c r="Z107" s="54">
        <v>5112</v>
      </c>
      <c r="AA107" t="s">
        <v>251</v>
      </c>
      <c r="AB107" s="63">
        <v>0.91666666666666663</v>
      </c>
      <c r="AC107" s="53" t="s">
        <v>432</v>
      </c>
    </row>
    <row r="108" spans="19:29" x14ac:dyDescent="0.25">
      <c r="S108" t="s">
        <v>245</v>
      </c>
      <c r="T108" t="s">
        <v>1509</v>
      </c>
      <c r="U108" t="s">
        <v>865</v>
      </c>
      <c r="V108" s="56">
        <v>3</v>
      </c>
      <c r="W108" s="57" t="s">
        <v>251</v>
      </c>
      <c r="X108" s="63">
        <v>0.375</v>
      </c>
      <c r="Y108" s="69" t="s">
        <v>430</v>
      </c>
      <c r="Z108">
        <v>5115</v>
      </c>
      <c r="AA108" t="s">
        <v>251</v>
      </c>
      <c r="AB108" s="63">
        <v>0.91666666666666663</v>
      </c>
      <c r="AC108" s="53" t="s">
        <v>432</v>
      </c>
    </row>
    <row r="109" spans="19:29" x14ac:dyDescent="0.25">
      <c r="S109" t="s">
        <v>245</v>
      </c>
      <c r="T109" t="s">
        <v>1509</v>
      </c>
      <c r="U109" t="s">
        <v>865</v>
      </c>
      <c r="V109" s="56">
        <v>4</v>
      </c>
      <c r="W109" s="57" t="s">
        <v>251</v>
      </c>
      <c r="X109" s="63">
        <v>0.375</v>
      </c>
      <c r="Y109" s="69" t="s">
        <v>430</v>
      </c>
      <c r="Z109" s="54">
        <v>5118</v>
      </c>
      <c r="AA109" t="s">
        <v>251</v>
      </c>
      <c r="AB109" s="63">
        <v>0.91666666666666663</v>
      </c>
      <c r="AC109" s="53" t="s">
        <v>432</v>
      </c>
    </row>
    <row r="110" spans="19:29" x14ac:dyDescent="0.25">
      <c r="S110" t="s">
        <v>245</v>
      </c>
      <c r="T110" t="s">
        <v>1509</v>
      </c>
      <c r="U110" t="s">
        <v>865</v>
      </c>
      <c r="V110" s="56">
        <v>5</v>
      </c>
      <c r="W110" s="57" t="s">
        <v>251</v>
      </c>
      <c r="X110" s="63">
        <v>0.375</v>
      </c>
      <c r="Y110" s="69" t="s">
        <v>430</v>
      </c>
      <c r="Z110">
        <v>5121</v>
      </c>
      <c r="AA110" t="s">
        <v>251</v>
      </c>
      <c r="AB110" s="63">
        <v>0.91666666666666663</v>
      </c>
      <c r="AC110" s="53" t="s">
        <v>432</v>
      </c>
    </row>
    <row r="111" spans="19:29" x14ac:dyDescent="0.25">
      <c r="S111" t="s">
        <v>245</v>
      </c>
      <c r="T111" t="s">
        <v>1509</v>
      </c>
      <c r="U111" t="s">
        <v>865</v>
      </c>
      <c r="V111" s="56">
        <v>6</v>
      </c>
      <c r="W111" s="57" t="s">
        <v>251</v>
      </c>
      <c r="X111" s="63">
        <v>0.5</v>
      </c>
      <c r="Y111" s="69" t="s">
        <v>430</v>
      </c>
      <c r="Z111" s="54">
        <v>5124</v>
      </c>
      <c r="AA111" t="s">
        <v>251</v>
      </c>
      <c r="AB111" s="63">
        <v>0.75</v>
      </c>
      <c r="AC111" s="53" t="s">
        <v>432</v>
      </c>
    </row>
    <row r="112" spans="19:29" x14ac:dyDescent="0.25">
      <c r="S112" t="s">
        <v>245</v>
      </c>
      <c r="T112" t="s">
        <v>1509</v>
      </c>
      <c r="U112" t="s">
        <v>865</v>
      </c>
      <c r="V112" s="56">
        <v>7</v>
      </c>
      <c r="W112" s="57" t="s">
        <v>251</v>
      </c>
      <c r="X112" s="63">
        <v>0.33333333333333331</v>
      </c>
      <c r="Y112" s="69" t="s">
        <v>430</v>
      </c>
      <c r="Z112">
        <v>5127</v>
      </c>
      <c r="AA112" t="s">
        <v>251</v>
      </c>
      <c r="AB112" s="63">
        <v>0.5</v>
      </c>
      <c r="AC112" s="53" t="s">
        <v>432</v>
      </c>
    </row>
    <row r="113" spans="19:29" x14ac:dyDescent="0.25">
      <c r="S113" t="s">
        <v>245</v>
      </c>
      <c r="T113" t="s">
        <v>1509</v>
      </c>
      <c r="U113" t="s">
        <v>865</v>
      </c>
      <c r="V113" s="56">
        <v>1</v>
      </c>
      <c r="W113" s="57" t="s">
        <v>251</v>
      </c>
      <c r="X113" s="63">
        <v>0.33333333333333331</v>
      </c>
      <c r="Y113" s="69" t="s">
        <v>430</v>
      </c>
      <c r="Z113" s="54">
        <v>5130</v>
      </c>
      <c r="AA113" t="s">
        <v>251</v>
      </c>
      <c r="AB113" s="63">
        <v>0.875</v>
      </c>
      <c r="AC113" s="53" t="s">
        <v>432</v>
      </c>
    </row>
    <row r="114" spans="19:29" x14ac:dyDescent="0.25">
      <c r="S114" t="s">
        <v>245</v>
      </c>
      <c r="T114" t="s">
        <v>1509</v>
      </c>
      <c r="U114" t="s">
        <v>865</v>
      </c>
      <c r="V114" s="56">
        <v>2</v>
      </c>
      <c r="W114" s="57" t="s">
        <v>251</v>
      </c>
      <c r="X114" s="63">
        <v>0.375</v>
      </c>
      <c r="Y114" s="69" t="s">
        <v>430</v>
      </c>
      <c r="Z114">
        <v>5133</v>
      </c>
      <c r="AA114" t="s">
        <v>251</v>
      </c>
      <c r="AB114" s="63">
        <v>0.91666666666666663</v>
      </c>
      <c r="AC114" s="53" t="s">
        <v>432</v>
      </c>
    </row>
    <row r="115" spans="19:29" x14ac:dyDescent="0.25">
      <c r="S115" t="s">
        <v>245</v>
      </c>
      <c r="T115" t="s">
        <v>1509</v>
      </c>
      <c r="U115" t="s">
        <v>865</v>
      </c>
      <c r="V115" s="56">
        <v>3</v>
      </c>
      <c r="W115" s="57" t="s">
        <v>251</v>
      </c>
      <c r="X115" s="63">
        <v>0.375</v>
      </c>
      <c r="Y115" s="69" t="s">
        <v>430</v>
      </c>
      <c r="Z115" s="54">
        <v>5136</v>
      </c>
      <c r="AA115" t="s">
        <v>251</v>
      </c>
      <c r="AB115" s="63">
        <v>0.91666666666666663</v>
      </c>
      <c r="AC115" s="53" t="s">
        <v>432</v>
      </c>
    </row>
    <row r="116" spans="19:29" x14ac:dyDescent="0.25">
      <c r="S116" t="s">
        <v>245</v>
      </c>
      <c r="T116" t="s">
        <v>1509</v>
      </c>
      <c r="U116" t="s">
        <v>865</v>
      </c>
      <c r="V116" s="56">
        <v>4</v>
      </c>
      <c r="W116" s="57" t="s">
        <v>251</v>
      </c>
      <c r="X116" s="63">
        <v>0.375</v>
      </c>
      <c r="Y116" s="69" t="s">
        <v>430</v>
      </c>
      <c r="Z116">
        <v>5139</v>
      </c>
      <c r="AA116" t="s">
        <v>251</v>
      </c>
      <c r="AB116" s="63">
        <v>0.91666666666666663</v>
      </c>
      <c r="AC116" s="53" t="s">
        <v>432</v>
      </c>
    </row>
    <row r="117" spans="19:29" x14ac:dyDescent="0.25">
      <c r="S117" t="s">
        <v>245</v>
      </c>
      <c r="T117" t="s">
        <v>1509</v>
      </c>
      <c r="U117" t="s">
        <v>865</v>
      </c>
      <c r="V117" s="56">
        <v>5</v>
      </c>
      <c r="W117" s="57" t="s">
        <v>251</v>
      </c>
      <c r="X117" s="63">
        <v>0.375</v>
      </c>
      <c r="Y117" s="69" t="s">
        <v>430</v>
      </c>
      <c r="Z117" s="54">
        <v>5142</v>
      </c>
      <c r="AA117" t="s">
        <v>251</v>
      </c>
      <c r="AB117" s="63">
        <v>0.91666666666666663</v>
      </c>
      <c r="AC117" s="53" t="s">
        <v>432</v>
      </c>
    </row>
    <row r="118" spans="19:29" x14ac:dyDescent="0.25">
      <c r="S118" t="s">
        <v>245</v>
      </c>
      <c r="T118" t="s">
        <v>1509</v>
      </c>
      <c r="U118" t="s">
        <v>865</v>
      </c>
      <c r="V118" s="56">
        <v>6</v>
      </c>
      <c r="W118" s="57" t="s">
        <v>251</v>
      </c>
      <c r="X118" s="63">
        <v>0.5</v>
      </c>
      <c r="Y118" s="69" t="s">
        <v>430</v>
      </c>
      <c r="Z118">
        <v>5145</v>
      </c>
      <c r="AA118" t="s">
        <v>251</v>
      </c>
      <c r="AB118" s="63">
        <v>0.75</v>
      </c>
      <c r="AC118" s="53" t="s">
        <v>432</v>
      </c>
    </row>
    <row r="119" spans="19:29" x14ac:dyDescent="0.25">
      <c r="S119" t="s">
        <v>245</v>
      </c>
      <c r="T119" t="s">
        <v>1509</v>
      </c>
      <c r="U119" t="s">
        <v>865</v>
      </c>
      <c r="V119" s="56">
        <v>7</v>
      </c>
      <c r="W119" s="57" t="s">
        <v>251</v>
      </c>
      <c r="X119" s="63">
        <v>0.33333333333333331</v>
      </c>
      <c r="Y119" s="69" t="s">
        <v>430</v>
      </c>
      <c r="Z119" s="54">
        <v>5148</v>
      </c>
      <c r="AA119" t="s">
        <v>251</v>
      </c>
      <c r="AB119" s="63">
        <v>0.5</v>
      </c>
      <c r="AC119" s="53" t="s">
        <v>432</v>
      </c>
    </row>
    <row r="120" spans="19:29" x14ac:dyDescent="0.25">
      <c r="S120" t="s">
        <v>245</v>
      </c>
      <c r="T120" t="s">
        <v>1509</v>
      </c>
      <c r="U120" t="s">
        <v>865</v>
      </c>
      <c r="V120" s="56">
        <v>1</v>
      </c>
      <c r="W120" s="57" t="s">
        <v>251</v>
      </c>
      <c r="X120" s="63">
        <v>0.33333333333333331</v>
      </c>
      <c r="Y120" s="69" t="s">
        <v>430</v>
      </c>
      <c r="Z120">
        <v>5151</v>
      </c>
      <c r="AA120" t="s">
        <v>251</v>
      </c>
      <c r="AB120" s="63">
        <v>0.875</v>
      </c>
      <c r="AC120" s="53" t="s">
        <v>432</v>
      </c>
    </row>
    <row r="121" spans="19:29" x14ac:dyDescent="0.25">
      <c r="S121" t="s">
        <v>245</v>
      </c>
      <c r="T121" t="s">
        <v>1509</v>
      </c>
      <c r="U121" t="s">
        <v>865</v>
      </c>
      <c r="V121" s="56">
        <v>2</v>
      </c>
      <c r="W121" s="57" t="s">
        <v>251</v>
      </c>
      <c r="X121" s="63">
        <v>0.375</v>
      </c>
      <c r="Y121" s="69" t="s">
        <v>430</v>
      </c>
      <c r="Z121" s="54">
        <v>5034</v>
      </c>
      <c r="AA121" t="s">
        <v>251</v>
      </c>
      <c r="AB121" s="63">
        <v>0.91666666666666663</v>
      </c>
      <c r="AC121" s="53" t="s">
        <v>432</v>
      </c>
    </row>
    <row r="122" spans="19:29" x14ac:dyDescent="0.25">
      <c r="S122" t="s">
        <v>245</v>
      </c>
      <c r="T122" t="s">
        <v>1509</v>
      </c>
      <c r="U122" t="s">
        <v>865</v>
      </c>
      <c r="V122" s="56">
        <v>3</v>
      </c>
      <c r="W122" s="57" t="s">
        <v>251</v>
      </c>
      <c r="X122" s="63">
        <v>0.375</v>
      </c>
      <c r="Y122" s="69" t="s">
        <v>430</v>
      </c>
      <c r="Z122">
        <v>5037</v>
      </c>
      <c r="AA122" t="s">
        <v>251</v>
      </c>
      <c r="AB122" s="63">
        <v>0.91666666666666663</v>
      </c>
      <c r="AC122" s="53" t="s">
        <v>432</v>
      </c>
    </row>
    <row r="123" spans="19:29" x14ac:dyDescent="0.25">
      <c r="S123" t="s">
        <v>245</v>
      </c>
      <c r="T123" t="s">
        <v>1509</v>
      </c>
      <c r="U123" t="s">
        <v>865</v>
      </c>
      <c r="V123" s="56">
        <v>4</v>
      </c>
      <c r="W123" s="57" t="s">
        <v>251</v>
      </c>
      <c r="X123" s="63">
        <v>0.375</v>
      </c>
      <c r="Y123" s="69" t="s">
        <v>430</v>
      </c>
      <c r="Z123" s="54">
        <v>5040</v>
      </c>
      <c r="AA123" t="s">
        <v>251</v>
      </c>
      <c r="AB123" s="63">
        <v>0.91666666666666663</v>
      </c>
      <c r="AC123" s="53" t="s">
        <v>432</v>
      </c>
    </row>
    <row r="124" spans="19:29" x14ac:dyDescent="0.25">
      <c r="S124" t="s">
        <v>245</v>
      </c>
      <c r="T124" t="s">
        <v>1509</v>
      </c>
      <c r="U124" t="s">
        <v>865</v>
      </c>
      <c r="V124" s="56">
        <v>5</v>
      </c>
      <c r="W124" s="57" t="s">
        <v>251</v>
      </c>
      <c r="X124" s="63">
        <v>0.375</v>
      </c>
      <c r="Y124" s="69" t="s">
        <v>430</v>
      </c>
      <c r="Z124">
        <v>5043</v>
      </c>
      <c r="AA124" t="s">
        <v>251</v>
      </c>
      <c r="AB124" s="63">
        <v>0.91666666666666663</v>
      </c>
      <c r="AC124" s="53" t="s">
        <v>432</v>
      </c>
    </row>
    <row r="125" spans="19:29" x14ac:dyDescent="0.25">
      <c r="S125" t="s">
        <v>245</v>
      </c>
      <c r="T125" t="s">
        <v>1509</v>
      </c>
      <c r="U125" t="s">
        <v>865</v>
      </c>
      <c r="V125" s="56">
        <v>6</v>
      </c>
      <c r="W125" s="57" t="s">
        <v>251</v>
      </c>
      <c r="X125" s="63">
        <v>0.5</v>
      </c>
      <c r="Y125" s="69" t="s">
        <v>430</v>
      </c>
      <c r="Z125" s="54">
        <v>5046</v>
      </c>
      <c r="AA125" t="s">
        <v>251</v>
      </c>
      <c r="AB125" s="63">
        <v>0.75</v>
      </c>
      <c r="AC125" s="53" t="s">
        <v>432</v>
      </c>
    </row>
    <row r="126" spans="19:29" x14ac:dyDescent="0.25">
      <c r="S126" t="s">
        <v>245</v>
      </c>
      <c r="T126" t="s">
        <v>1509</v>
      </c>
      <c r="U126" t="s">
        <v>865</v>
      </c>
      <c r="V126" s="56">
        <v>7</v>
      </c>
      <c r="W126" s="57" t="s">
        <v>251</v>
      </c>
      <c r="X126" s="63">
        <v>0.33333333333333331</v>
      </c>
      <c r="Y126" s="69" t="s">
        <v>430</v>
      </c>
      <c r="Z126">
        <v>5049</v>
      </c>
      <c r="AA126" t="s">
        <v>251</v>
      </c>
      <c r="AB126" s="63">
        <v>0.5</v>
      </c>
      <c r="AC126" s="53" t="s">
        <v>432</v>
      </c>
    </row>
    <row r="127" spans="19:29" x14ac:dyDescent="0.25">
      <c r="S127" t="s">
        <v>245</v>
      </c>
      <c r="T127" t="s">
        <v>1509</v>
      </c>
      <c r="U127" t="s">
        <v>865</v>
      </c>
      <c r="V127" s="56">
        <v>1</v>
      </c>
      <c r="W127" s="57" t="s">
        <v>251</v>
      </c>
      <c r="X127" s="63">
        <v>0.33333333333333331</v>
      </c>
      <c r="Y127" s="69" t="s">
        <v>430</v>
      </c>
      <c r="Z127" s="54">
        <v>5052</v>
      </c>
      <c r="AA127" t="s">
        <v>251</v>
      </c>
      <c r="AB127" s="63">
        <v>0.875</v>
      </c>
      <c r="AC127" s="53" t="s">
        <v>432</v>
      </c>
    </row>
    <row r="128" spans="19:29" x14ac:dyDescent="0.25">
      <c r="S128" t="s">
        <v>245</v>
      </c>
      <c r="T128" t="s">
        <v>1509</v>
      </c>
      <c r="U128" t="s">
        <v>865</v>
      </c>
      <c r="V128" s="56">
        <v>2</v>
      </c>
      <c r="W128" s="57" t="s">
        <v>251</v>
      </c>
      <c r="X128" s="63">
        <v>0.375</v>
      </c>
      <c r="Y128" s="69" t="s">
        <v>430</v>
      </c>
      <c r="Z128">
        <v>5055</v>
      </c>
      <c r="AA128" t="s">
        <v>251</v>
      </c>
      <c r="AB128" s="63">
        <v>0.91666666666666663</v>
      </c>
      <c r="AC128" s="53" t="s">
        <v>432</v>
      </c>
    </row>
    <row r="129" spans="19:29" x14ac:dyDescent="0.25">
      <c r="S129" t="s">
        <v>245</v>
      </c>
      <c r="T129" t="s">
        <v>1509</v>
      </c>
      <c r="U129" t="s">
        <v>865</v>
      </c>
      <c r="V129" s="56">
        <v>3</v>
      </c>
      <c r="W129" s="57" t="s">
        <v>251</v>
      </c>
      <c r="X129" s="63">
        <v>0.375</v>
      </c>
      <c r="Y129" s="69" t="s">
        <v>430</v>
      </c>
      <c r="Z129" s="54">
        <v>5058</v>
      </c>
      <c r="AA129" t="s">
        <v>251</v>
      </c>
      <c r="AB129" s="63">
        <v>0.91666666666666663</v>
      </c>
      <c r="AC129" s="53" t="s">
        <v>432</v>
      </c>
    </row>
    <row r="130" spans="19:29" x14ac:dyDescent="0.25">
      <c r="S130" t="s">
        <v>245</v>
      </c>
      <c r="T130" t="s">
        <v>1509</v>
      </c>
      <c r="U130" t="s">
        <v>865</v>
      </c>
      <c r="V130" s="56">
        <v>4</v>
      </c>
      <c r="W130" s="57" t="s">
        <v>251</v>
      </c>
      <c r="X130" s="63">
        <v>0.375</v>
      </c>
      <c r="Y130" s="69" t="s">
        <v>430</v>
      </c>
      <c r="Z130">
        <v>5061</v>
      </c>
      <c r="AA130" t="s">
        <v>251</v>
      </c>
      <c r="AB130" s="63">
        <v>0.91666666666666663</v>
      </c>
      <c r="AC130" s="53" t="s">
        <v>432</v>
      </c>
    </row>
    <row r="131" spans="19:29" x14ac:dyDescent="0.25">
      <c r="S131" t="s">
        <v>245</v>
      </c>
      <c r="T131" t="s">
        <v>1509</v>
      </c>
      <c r="U131" t="s">
        <v>865</v>
      </c>
      <c r="V131" s="56">
        <v>5</v>
      </c>
      <c r="W131" s="57" t="s">
        <v>251</v>
      </c>
      <c r="X131" s="63">
        <v>0.375</v>
      </c>
      <c r="Y131" s="69" t="s">
        <v>430</v>
      </c>
      <c r="Z131" s="54">
        <v>5064</v>
      </c>
      <c r="AA131" t="s">
        <v>251</v>
      </c>
      <c r="AB131" s="63">
        <v>0.91666666666666663</v>
      </c>
      <c r="AC131" s="53" t="s">
        <v>432</v>
      </c>
    </row>
    <row r="132" spans="19:29" x14ac:dyDescent="0.25">
      <c r="S132" t="s">
        <v>245</v>
      </c>
      <c r="T132" t="s">
        <v>1509</v>
      </c>
      <c r="U132" t="s">
        <v>865</v>
      </c>
      <c r="V132" s="56">
        <v>6</v>
      </c>
      <c r="W132" s="57" t="s">
        <v>251</v>
      </c>
      <c r="X132" s="63">
        <v>0.5</v>
      </c>
      <c r="Y132" s="69" t="s">
        <v>430</v>
      </c>
      <c r="Z132">
        <v>5067</v>
      </c>
      <c r="AA132" t="s">
        <v>251</v>
      </c>
      <c r="AB132" s="63">
        <v>0.75</v>
      </c>
      <c r="AC132" s="53" t="s">
        <v>432</v>
      </c>
    </row>
    <row r="133" spans="19:29" x14ac:dyDescent="0.25">
      <c r="S133" t="s">
        <v>245</v>
      </c>
      <c r="T133" t="s">
        <v>1509</v>
      </c>
      <c r="U133" t="s">
        <v>865</v>
      </c>
      <c r="V133" s="56">
        <v>7</v>
      </c>
      <c r="W133" s="57" t="s">
        <v>251</v>
      </c>
      <c r="X133" s="63">
        <v>0.33333333333333331</v>
      </c>
      <c r="Y133" s="69" t="s">
        <v>430</v>
      </c>
      <c r="Z133" s="54">
        <v>5070</v>
      </c>
      <c r="AA133" t="s">
        <v>251</v>
      </c>
      <c r="AB133" s="63">
        <v>0.5</v>
      </c>
      <c r="AC133" s="53" t="s">
        <v>432</v>
      </c>
    </row>
    <row r="134" spans="19:29" x14ac:dyDescent="0.25">
      <c r="S134" t="s">
        <v>245</v>
      </c>
      <c r="T134" t="s">
        <v>1509</v>
      </c>
      <c r="U134" t="s">
        <v>865</v>
      </c>
      <c r="V134" s="56">
        <v>1</v>
      </c>
      <c r="W134" s="57" t="s">
        <v>251</v>
      </c>
      <c r="X134" s="63">
        <v>0.33333333333333331</v>
      </c>
      <c r="Y134" s="69" t="s">
        <v>430</v>
      </c>
      <c r="Z134">
        <v>5073</v>
      </c>
      <c r="AA134" t="s">
        <v>251</v>
      </c>
      <c r="AB134" s="63">
        <v>0.875</v>
      </c>
      <c r="AC134" s="53" t="s">
        <v>432</v>
      </c>
    </row>
    <row r="135" spans="19:29" x14ac:dyDescent="0.25">
      <c r="S135" t="s">
        <v>245</v>
      </c>
      <c r="T135" t="s">
        <v>1509</v>
      </c>
      <c r="U135" t="s">
        <v>865</v>
      </c>
      <c r="V135" s="56">
        <v>2</v>
      </c>
      <c r="W135" s="57" t="s">
        <v>251</v>
      </c>
      <c r="X135" s="63">
        <v>0.375</v>
      </c>
      <c r="Y135" s="69" t="s">
        <v>430</v>
      </c>
      <c r="Z135" s="54">
        <v>5076</v>
      </c>
      <c r="AA135" t="s">
        <v>251</v>
      </c>
      <c r="AB135" s="63">
        <v>0.91666666666666663</v>
      </c>
      <c r="AC135" s="53" t="s">
        <v>432</v>
      </c>
    </row>
    <row r="136" spans="19:29" x14ac:dyDescent="0.25">
      <c r="S136" t="s">
        <v>245</v>
      </c>
      <c r="T136" t="s">
        <v>1509</v>
      </c>
      <c r="U136" t="s">
        <v>865</v>
      </c>
      <c r="V136" s="56">
        <v>3</v>
      </c>
      <c r="W136" s="57" t="s">
        <v>251</v>
      </c>
      <c r="X136" s="63">
        <v>0.375</v>
      </c>
      <c r="Y136" s="69" t="s">
        <v>430</v>
      </c>
      <c r="Z136">
        <v>5079</v>
      </c>
      <c r="AA136" t="s">
        <v>251</v>
      </c>
      <c r="AB136" s="63">
        <v>0.91666666666666663</v>
      </c>
      <c r="AC136" s="53" t="s">
        <v>432</v>
      </c>
    </row>
    <row r="137" spans="19:29" x14ac:dyDescent="0.25">
      <c r="S137" t="s">
        <v>245</v>
      </c>
      <c r="T137" t="s">
        <v>1509</v>
      </c>
      <c r="U137" t="s">
        <v>865</v>
      </c>
      <c r="V137" s="56">
        <v>4</v>
      </c>
      <c r="W137" s="57" t="s">
        <v>251</v>
      </c>
      <c r="X137" s="63">
        <v>0.375</v>
      </c>
      <c r="Y137" s="69" t="s">
        <v>430</v>
      </c>
      <c r="Z137" s="54">
        <v>5082</v>
      </c>
      <c r="AA137" t="s">
        <v>251</v>
      </c>
      <c r="AB137" s="63">
        <v>0.91666666666666663</v>
      </c>
      <c r="AC137" s="53" t="s">
        <v>432</v>
      </c>
    </row>
    <row r="138" spans="19:29" x14ac:dyDescent="0.25">
      <c r="S138" t="s">
        <v>245</v>
      </c>
      <c r="T138" t="s">
        <v>1509</v>
      </c>
      <c r="U138" t="s">
        <v>865</v>
      </c>
      <c r="V138" s="56">
        <v>5</v>
      </c>
      <c r="W138" s="57" t="s">
        <v>251</v>
      </c>
      <c r="X138" s="63">
        <v>0.375</v>
      </c>
      <c r="Y138" s="69" t="s">
        <v>430</v>
      </c>
      <c r="Z138">
        <v>5085</v>
      </c>
      <c r="AA138" t="s">
        <v>251</v>
      </c>
      <c r="AB138" s="63">
        <v>0.91666666666666663</v>
      </c>
      <c r="AC138" s="53" t="s">
        <v>432</v>
      </c>
    </row>
    <row r="139" spans="19:29" x14ac:dyDescent="0.25">
      <c r="S139" t="s">
        <v>245</v>
      </c>
      <c r="T139" t="s">
        <v>1509</v>
      </c>
      <c r="U139" t="s">
        <v>865</v>
      </c>
      <c r="V139" s="56">
        <v>6</v>
      </c>
      <c r="W139" s="57" t="s">
        <v>251</v>
      </c>
      <c r="X139" s="63">
        <v>0.5</v>
      </c>
      <c r="Y139" s="69" t="s">
        <v>430</v>
      </c>
      <c r="Z139" s="54">
        <v>5088</v>
      </c>
      <c r="AA139" t="s">
        <v>251</v>
      </c>
      <c r="AB139" s="63">
        <v>0.75</v>
      </c>
      <c r="AC139" s="53" t="s">
        <v>432</v>
      </c>
    </row>
    <row r="140" spans="19:29" x14ac:dyDescent="0.25">
      <c r="S140" t="s">
        <v>245</v>
      </c>
      <c r="T140" t="s">
        <v>1509</v>
      </c>
      <c r="U140" t="s">
        <v>865</v>
      </c>
      <c r="V140" s="56">
        <v>7</v>
      </c>
      <c r="W140" s="57" t="s">
        <v>251</v>
      </c>
      <c r="X140" s="63">
        <v>0.33333333333333331</v>
      </c>
      <c r="Y140" s="69" t="s">
        <v>430</v>
      </c>
      <c r="Z140">
        <v>5091</v>
      </c>
      <c r="AA140" t="s">
        <v>251</v>
      </c>
      <c r="AB140" s="63">
        <v>0.5</v>
      </c>
      <c r="AC140" s="53" t="s">
        <v>432</v>
      </c>
    </row>
    <row r="141" spans="19:29" x14ac:dyDescent="0.25">
      <c r="S141" t="s">
        <v>245</v>
      </c>
      <c r="T141" t="s">
        <v>1509</v>
      </c>
      <c r="U141" t="s">
        <v>865</v>
      </c>
      <c r="V141" s="56">
        <v>1</v>
      </c>
      <c r="W141" s="57" t="s">
        <v>251</v>
      </c>
      <c r="X141" s="63">
        <v>0.33333333333333331</v>
      </c>
      <c r="Y141" s="69" t="s">
        <v>430</v>
      </c>
      <c r="Z141" s="54">
        <v>5094</v>
      </c>
      <c r="AA141" t="s">
        <v>251</v>
      </c>
      <c r="AB141" s="63">
        <v>0.875</v>
      </c>
      <c r="AC141" s="53" t="s">
        <v>432</v>
      </c>
    </row>
    <row r="142" spans="19:29" x14ac:dyDescent="0.25">
      <c r="S142" t="s">
        <v>245</v>
      </c>
      <c r="T142" t="s">
        <v>1509</v>
      </c>
      <c r="U142" t="s">
        <v>865</v>
      </c>
      <c r="V142" s="56">
        <v>2</v>
      </c>
      <c r="W142" s="57" t="s">
        <v>251</v>
      </c>
      <c r="X142" s="63">
        <v>0.375</v>
      </c>
      <c r="Y142" s="69" t="s">
        <v>430</v>
      </c>
      <c r="Z142">
        <v>5097</v>
      </c>
      <c r="AA142" t="s">
        <v>251</v>
      </c>
      <c r="AB142" s="63">
        <v>0.91666666666666663</v>
      </c>
      <c r="AC142" s="53" t="s">
        <v>432</v>
      </c>
    </row>
    <row r="143" spans="19:29" x14ac:dyDescent="0.25">
      <c r="S143" t="s">
        <v>245</v>
      </c>
      <c r="T143" t="s">
        <v>1509</v>
      </c>
      <c r="U143" t="s">
        <v>865</v>
      </c>
      <c r="V143" s="56">
        <v>3</v>
      </c>
      <c r="W143" s="57" t="s">
        <v>251</v>
      </c>
      <c r="X143" s="63">
        <v>0.375</v>
      </c>
      <c r="Y143" s="69" t="s">
        <v>430</v>
      </c>
      <c r="Z143" s="54">
        <v>5100</v>
      </c>
      <c r="AA143" t="s">
        <v>251</v>
      </c>
      <c r="AB143" s="63">
        <v>0.91666666666666663</v>
      </c>
      <c r="AC143" s="53" t="s">
        <v>432</v>
      </c>
    </row>
    <row r="144" spans="19:29" x14ac:dyDescent="0.25">
      <c r="S144" t="s">
        <v>245</v>
      </c>
      <c r="T144" t="s">
        <v>1509</v>
      </c>
      <c r="U144" t="s">
        <v>865</v>
      </c>
      <c r="V144" s="56">
        <v>4</v>
      </c>
      <c r="W144" s="57" t="s">
        <v>251</v>
      </c>
      <c r="X144" s="63">
        <v>0.375</v>
      </c>
      <c r="Y144" s="69" t="s">
        <v>430</v>
      </c>
      <c r="Z144">
        <v>5103</v>
      </c>
      <c r="AA144" t="s">
        <v>251</v>
      </c>
      <c r="AB144" s="63">
        <v>0.91666666666666663</v>
      </c>
      <c r="AC144" s="53" t="s">
        <v>432</v>
      </c>
    </row>
    <row r="145" spans="19:29" x14ac:dyDescent="0.25">
      <c r="S145" t="s">
        <v>245</v>
      </c>
      <c r="T145" t="s">
        <v>1509</v>
      </c>
      <c r="U145" t="s">
        <v>865</v>
      </c>
      <c r="V145" s="56">
        <v>5</v>
      </c>
      <c r="W145" s="57" t="s">
        <v>251</v>
      </c>
      <c r="X145" s="63">
        <v>0.375</v>
      </c>
      <c r="Y145" s="69" t="s">
        <v>430</v>
      </c>
      <c r="Z145" s="54">
        <v>5106</v>
      </c>
      <c r="AA145" t="s">
        <v>251</v>
      </c>
      <c r="AB145" s="63">
        <v>0.91666666666666663</v>
      </c>
      <c r="AC145" s="53" t="s">
        <v>432</v>
      </c>
    </row>
    <row r="146" spans="19:29" x14ac:dyDescent="0.25">
      <c r="S146" t="s">
        <v>245</v>
      </c>
      <c r="T146" t="s">
        <v>1509</v>
      </c>
      <c r="U146" t="s">
        <v>865</v>
      </c>
      <c r="V146" s="56">
        <v>6</v>
      </c>
      <c r="W146" s="57" t="s">
        <v>251</v>
      </c>
      <c r="X146" s="63">
        <v>0.5</v>
      </c>
      <c r="Y146" s="69" t="s">
        <v>430</v>
      </c>
      <c r="Z146">
        <v>5109</v>
      </c>
      <c r="AA146" t="s">
        <v>251</v>
      </c>
      <c r="AB146" s="63">
        <v>0.75</v>
      </c>
      <c r="AC146" s="53" t="s">
        <v>432</v>
      </c>
    </row>
    <row r="147" spans="19:29" x14ac:dyDescent="0.25">
      <c r="S147" t="s">
        <v>245</v>
      </c>
      <c r="T147" t="s">
        <v>1509</v>
      </c>
      <c r="U147" t="s">
        <v>865</v>
      </c>
      <c r="V147" s="56">
        <v>7</v>
      </c>
      <c r="W147" s="57" t="s">
        <v>251</v>
      </c>
      <c r="X147" s="63">
        <v>0.33333333333333331</v>
      </c>
      <c r="Y147" s="69" t="s">
        <v>430</v>
      </c>
      <c r="Z147" s="54">
        <v>5112</v>
      </c>
      <c r="AA147" t="s">
        <v>251</v>
      </c>
      <c r="AB147" s="63">
        <v>0.5</v>
      </c>
      <c r="AC147" s="53" t="s">
        <v>432</v>
      </c>
    </row>
    <row r="148" spans="19:29" x14ac:dyDescent="0.25">
      <c r="S148" t="s">
        <v>245</v>
      </c>
      <c r="T148" t="s">
        <v>1509</v>
      </c>
      <c r="U148" t="s">
        <v>865</v>
      </c>
      <c r="V148" s="56">
        <v>1</v>
      </c>
      <c r="W148" s="57" t="s">
        <v>251</v>
      </c>
      <c r="X148" s="63">
        <v>0.33333333333333331</v>
      </c>
      <c r="Y148" s="69" t="s">
        <v>430</v>
      </c>
      <c r="Z148">
        <v>5115</v>
      </c>
      <c r="AA148" t="s">
        <v>251</v>
      </c>
      <c r="AB148" s="63">
        <v>0.875</v>
      </c>
      <c r="AC148" s="53" t="s">
        <v>432</v>
      </c>
    </row>
    <row r="149" spans="19:29" x14ac:dyDescent="0.25">
      <c r="S149" t="s">
        <v>245</v>
      </c>
      <c r="T149" t="s">
        <v>1509</v>
      </c>
      <c r="U149" t="s">
        <v>865</v>
      </c>
      <c r="V149" s="56">
        <v>2</v>
      </c>
      <c r="W149" s="57" t="s">
        <v>251</v>
      </c>
      <c r="X149" s="63">
        <v>0.375</v>
      </c>
      <c r="Y149" s="69" t="s">
        <v>430</v>
      </c>
      <c r="Z149" s="54">
        <v>5118</v>
      </c>
      <c r="AA149" t="s">
        <v>251</v>
      </c>
      <c r="AB149" s="63">
        <v>0.91666666666666663</v>
      </c>
      <c r="AC149" s="53" t="s">
        <v>432</v>
      </c>
    </row>
    <row r="150" spans="19:29" x14ac:dyDescent="0.25">
      <c r="S150" t="s">
        <v>245</v>
      </c>
      <c r="T150" t="s">
        <v>1509</v>
      </c>
      <c r="U150" t="s">
        <v>865</v>
      </c>
      <c r="V150" s="56">
        <v>3</v>
      </c>
      <c r="W150" s="57" t="s">
        <v>251</v>
      </c>
      <c r="X150" s="63">
        <v>0.375</v>
      </c>
      <c r="Y150" s="69" t="s">
        <v>430</v>
      </c>
      <c r="Z150">
        <v>5121</v>
      </c>
      <c r="AA150" t="s">
        <v>251</v>
      </c>
      <c r="AB150" s="63">
        <v>0.91666666666666663</v>
      </c>
      <c r="AC150" s="53" t="s">
        <v>432</v>
      </c>
    </row>
    <row r="151" spans="19:29" x14ac:dyDescent="0.25">
      <c r="Z151" s="54"/>
    </row>
    <row r="153" spans="19:29" x14ac:dyDescent="0.25">
      <c r="Z153" s="54"/>
    </row>
    <row r="155" spans="19:29" x14ac:dyDescent="0.25">
      <c r="Z155" s="54"/>
    </row>
    <row r="157" spans="19:29" x14ac:dyDescent="0.25">
      <c r="Z157" s="54"/>
    </row>
    <row r="159" spans="19:29" x14ac:dyDescent="0.25">
      <c r="Z159" s="54"/>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1"/>
  <sheetViews>
    <sheetView topLeftCell="B1" zoomScale="85" zoomScaleNormal="85" workbookViewId="0">
      <selection activeCell="AE8" sqref="AE8"/>
    </sheetView>
  </sheetViews>
  <sheetFormatPr defaultRowHeight="15" x14ac:dyDescent="0.25"/>
  <cols>
    <col min="1" max="1" width="12.42578125" bestFit="1" customWidth="1"/>
    <col min="3" max="3" width="8.85546875" bestFit="1" customWidth="1"/>
    <col min="4" max="4" width="5.42578125" bestFit="1" customWidth="1"/>
    <col min="5" max="5" width="2" bestFit="1" customWidth="1"/>
    <col min="6" max="6" width="20.42578125" bestFit="1" customWidth="1"/>
    <col min="7" max="7" width="2.42578125" bestFit="1" customWidth="1"/>
    <col min="8" max="8" width="20.42578125" bestFit="1" customWidth="1"/>
    <col min="9" max="9" width="2" bestFit="1" customWidth="1"/>
    <col min="10" max="10" width="4.28515625" bestFit="1" customWidth="1"/>
    <col min="11" max="11" width="2" bestFit="1" customWidth="1"/>
    <col min="12" max="12" width="11.28515625" bestFit="1" customWidth="1"/>
    <col min="13" max="13" width="2.140625" customWidth="1"/>
    <col min="14" max="14" width="2.140625" bestFit="1" customWidth="1"/>
    <col min="15" max="15" width="2" bestFit="1" customWidth="1"/>
    <col min="16" max="16" width="7.7109375" bestFit="1" customWidth="1"/>
    <col min="17" max="17" width="2.42578125" bestFit="1" customWidth="1"/>
    <col min="18" max="18" width="14" bestFit="1" customWidth="1"/>
    <col min="19" max="19" width="2" bestFit="1" customWidth="1"/>
    <col min="20" max="20" width="2.140625" bestFit="1" customWidth="1"/>
    <col min="21" max="21" width="2.28515625" bestFit="1" customWidth="1"/>
    <col min="24" max="24" width="12.42578125" bestFit="1" customWidth="1"/>
    <col min="26" max="26" width="8.85546875" bestFit="1" customWidth="1"/>
    <col min="27" max="27" width="5.42578125" bestFit="1" customWidth="1"/>
    <col min="28" max="28" width="2" bestFit="1" customWidth="1"/>
    <col min="29" max="29" width="21.7109375" bestFit="1" customWidth="1"/>
    <col min="30" max="30" width="2" bestFit="1" customWidth="1"/>
    <col min="31" max="31" width="5" bestFit="1" customWidth="1"/>
  </cols>
  <sheetData>
    <row r="1" spans="1:34" x14ac:dyDescent="0.25">
      <c r="A1" t="s">
        <v>245</v>
      </c>
      <c r="B1" t="s">
        <v>724</v>
      </c>
      <c r="C1" t="s">
        <v>250</v>
      </c>
      <c r="D1" s="54">
        <v>6384</v>
      </c>
      <c r="E1" s="53" t="s">
        <v>251</v>
      </c>
      <c r="F1" s="54" t="s">
        <v>435</v>
      </c>
      <c r="G1" s="53" t="s">
        <v>431</v>
      </c>
      <c r="H1" s="54" t="s">
        <v>248</v>
      </c>
      <c r="I1" s="53" t="s">
        <v>430</v>
      </c>
      <c r="J1">
        <f>N1*50</f>
        <v>150</v>
      </c>
      <c r="K1" s="53" t="s">
        <v>251</v>
      </c>
      <c r="L1" s="57">
        <v>42475</v>
      </c>
      <c r="M1" s="53" t="s">
        <v>430</v>
      </c>
      <c r="N1" s="53">
        <v>3</v>
      </c>
      <c r="O1" s="53" t="s">
        <v>251</v>
      </c>
      <c r="P1" t="s">
        <v>725</v>
      </c>
      <c r="Q1" s="53" t="s">
        <v>431</v>
      </c>
      <c r="R1" t="s">
        <v>726</v>
      </c>
      <c r="S1" s="53" t="s">
        <v>430</v>
      </c>
      <c r="T1">
        <v>1</v>
      </c>
      <c r="U1" t="s">
        <v>253</v>
      </c>
      <c r="X1" t="s">
        <v>245</v>
      </c>
      <c r="Y1" t="s">
        <v>1508</v>
      </c>
      <c r="Z1" t="s">
        <v>865</v>
      </c>
      <c r="AA1" s="54">
        <v>6384</v>
      </c>
      <c r="AB1" s="53" t="s">
        <v>251</v>
      </c>
      <c r="AC1" t="s">
        <v>994</v>
      </c>
      <c r="AD1" s="53" t="s">
        <v>430</v>
      </c>
      <c r="AE1" s="54">
        <v>5034</v>
      </c>
      <c r="AF1" t="s">
        <v>249</v>
      </c>
      <c r="AG1">
        <f ca="1">RANDBETWEEN(1,7)</f>
        <v>5</v>
      </c>
      <c r="AH1" t="s">
        <v>253</v>
      </c>
    </row>
    <row r="2" spans="1:34" x14ac:dyDescent="0.25">
      <c r="A2" t="s">
        <v>245</v>
      </c>
      <c r="B2" t="s">
        <v>724</v>
      </c>
      <c r="C2" t="s">
        <v>250</v>
      </c>
      <c r="D2" s="56">
        <v>6390</v>
      </c>
      <c r="E2" s="53" t="s">
        <v>251</v>
      </c>
      <c r="F2" s="56">
        <v>9783672234517590</v>
      </c>
      <c r="G2" s="53" t="s">
        <v>431</v>
      </c>
      <c r="H2" s="54" t="s">
        <v>256</v>
      </c>
      <c r="I2" s="53" t="s">
        <v>430</v>
      </c>
      <c r="J2">
        <f>N2*70</f>
        <v>280</v>
      </c>
      <c r="K2" s="53" t="s">
        <v>251</v>
      </c>
      <c r="L2" s="57">
        <v>42459</v>
      </c>
      <c r="M2" s="53" t="s">
        <v>430</v>
      </c>
      <c r="N2">
        <v>4</v>
      </c>
      <c r="O2" s="53" t="s">
        <v>251</v>
      </c>
      <c r="P2" t="s">
        <v>730</v>
      </c>
      <c r="Q2" s="53" t="s">
        <v>431</v>
      </c>
      <c r="R2" t="s">
        <v>727</v>
      </c>
      <c r="S2" s="53" t="s">
        <v>430</v>
      </c>
      <c r="T2">
        <v>0</v>
      </c>
      <c r="U2" t="s">
        <v>253</v>
      </c>
      <c r="X2" t="s">
        <v>245</v>
      </c>
      <c r="Y2" t="s">
        <v>1508</v>
      </c>
      <c r="Z2" t="s">
        <v>865</v>
      </c>
      <c r="AA2" s="56">
        <v>6390</v>
      </c>
      <c r="AB2" s="53" t="s">
        <v>251</v>
      </c>
      <c r="AC2" t="s">
        <v>988</v>
      </c>
      <c r="AD2" s="53" t="s">
        <v>430</v>
      </c>
      <c r="AE2">
        <v>5037</v>
      </c>
      <c r="AF2" t="s">
        <v>249</v>
      </c>
      <c r="AG2">
        <f t="shared" ref="AG2:AG65" ca="1" si="0">RANDBETWEEN(1,7)</f>
        <v>7</v>
      </c>
      <c r="AH2" t="s">
        <v>253</v>
      </c>
    </row>
    <row r="3" spans="1:34" x14ac:dyDescent="0.25">
      <c r="A3" t="s">
        <v>245</v>
      </c>
      <c r="B3" t="s">
        <v>724</v>
      </c>
      <c r="C3" t="s">
        <v>250</v>
      </c>
      <c r="D3" s="54">
        <v>6396</v>
      </c>
      <c r="E3" s="53" t="s">
        <v>251</v>
      </c>
      <c r="F3" s="56">
        <v>1312324312231210</v>
      </c>
      <c r="G3" s="53" t="s">
        <v>431</v>
      </c>
      <c r="H3" s="54" t="s">
        <v>257</v>
      </c>
      <c r="I3" s="53" t="s">
        <v>430</v>
      </c>
      <c r="J3">
        <f>N3*100</f>
        <v>300</v>
      </c>
      <c r="K3" s="53" t="s">
        <v>251</v>
      </c>
      <c r="L3" s="57">
        <v>42443</v>
      </c>
      <c r="M3" s="53" t="s">
        <v>430</v>
      </c>
      <c r="N3">
        <v>3</v>
      </c>
      <c r="O3" s="53" t="s">
        <v>251</v>
      </c>
      <c r="P3" t="s">
        <v>731</v>
      </c>
      <c r="Q3" s="53" t="s">
        <v>431</v>
      </c>
      <c r="R3" t="s">
        <v>728</v>
      </c>
      <c r="S3" s="53" t="s">
        <v>430</v>
      </c>
      <c r="T3">
        <v>1</v>
      </c>
      <c r="U3" t="s">
        <v>253</v>
      </c>
      <c r="X3" t="s">
        <v>245</v>
      </c>
      <c r="Y3" t="s">
        <v>1508</v>
      </c>
      <c r="Z3" t="s">
        <v>865</v>
      </c>
      <c r="AA3" s="54">
        <v>6396</v>
      </c>
      <c r="AB3" s="53" t="s">
        <v>251</v>
      </c>
      <c r="AC3" t="s">
        <v>989</v>
      </c>
      <c r="AD3" s="53" t="s">
        <v>430</v>
      </c>
      <c r="AE3" s="54">
        <v>5040</v>
      </c>
      <c r="AF3" t="s">
        <v>249</v>
      </c>
      <c r="AG3">
        <f t="shared" ca="1" si="0"/>
        <v>1</v>
      </c>
      <c r="AH3" t="s">
        <v>253</v>
      </c>
    </row>
    <row r="4" spans="1:34" x14ac:dyDescent="0.25">
      <c r="A4" t="s">
        <v>245</v>
      </c>
      <c r="B4" t="s">
        <v>724</v>
      </c>
      <c r="C4" t="s">
        <v>250</v>
      </c>
      <c r="D4" s="56">
        <v>6402</v>
      </c>
      <c r="E4" s="53" t="s">
        <v>251</v>
      </c>
      <c r="F4" s="56">
        <v>4326245645745620</v>
      </c>
      <c r="G4" s="53" t="s">
        <v>431</v>
      </c>
      <c r="H4" s="54" t="s">
        <v>258</v>
      </c>
      <c r="I4" s="53" t="s">
        <v>430</v>
      </c>
      <c r="J4">
        <f>N4*65</f>
        <v>195</v>
      </c>
      <c r="K4" s="53" t="s">
        <v>251</v>
      </c>
      <c r="L4" s="57">
        <v>42427</v>
      </c>
      <c r="M4" s="53" t="s">
        <v>430</v>
      </c>
      <c r="N4">
        <v>3</v>
      </c>
      <c r="O4" s="53" t="s">
        <v>251</v>
      </c>
      <c r="P4" t="s">
        <v>735</v>
      </c>
      <c r="Q4" s="53" t="s">
        <v>431</v>
      </c>
      <c r="R4" t="s">
        <v>729</v>
      </c>
      <c r="S4" s="53" t="s">
        <v>430</v>
      </c>
      <c r="T4">
        <v>1</v>
      </c>
      <c r="U4" t="s">
        <v>253</v>
      </c>
      <c r="X4" t="s">
        <v>245</v>
      </c>
      <c r="Y4" t="s">
        <v>1508</v>
      </c>
      <c r="Z4" t="s">
        <v>865</v>
      </c>
      <c r="AA4" s="56">
        <v>6402</v>
      </c>
      <c r="AB4" s="53" t="s">
        <v>251</v>
      </c>
      <c r="AC4" t="s">
        <v>990</v>
      </c>
      <c r="AD4" s="53" t="s">
        <v>430</v>
      </c>
      <c r="AE4">
        <v>5043</v>
      </c>
      <c r="AF4" t="s">
        <v>249</v>
      </c>
      <c r="AG4">
        <f t="shared" ca="1" si="0"/>
        <v>2</v>
      </c>
      <c r="AH4" t="s">
        <v>253</v>
      </c>
    </row>
    <row r="5" spans="1:34" x14ac:dyDescent="0.25">
      <c r="A5" t="s">
        <v>245</v>
      </c>
      <c r="B5" t="s">
        <v>724</v>
      </c>
      <c r="C5" t="s">
        <v>250</v>
      </c>
      <c r="D5" s="54">
        <v>6408</v>
      </c>
      <c r="E5" s="53" t="s">
        <v>251</v>
      </c>
      <c r="F5" s="56">
        <v>1453642574574250</v>
      </c>
      <c r="G5" s="53" t="s">
        <v>431</v>
      </c>
      <c r="H5" s="54">
        <v>1837465924358490</v>
      </c>
      <c r="I5" s="53" t="s">
        <v>430</v>
      </c>
      <c r="J5">
        <f>N5*65</f>
        <v>390</v>
      </c>
      <c r="K5" s="53" t="s">
        <v>251</v>
      </c>
      <c r="L5" s="57">
        <v>42411</v>
      </c>
      <c r="M5" s="53" t="s">
        <v>430</v>
      </c>
      <c r="N5">
        <v>6</v>
      </c>
      <c r="O5" s="53" t="s">
        <v>251</v>
      </c>
      <c r="P5" t="s">
        <v>734</v>
      </c>
      <c r="Q5" s="53" t="s">
        <v>431</v>
      </c>
      <c r="R5" t="s">
        <v>729</v>
      </c>
      <c r="S5" s="53" t="s">
        <v>430</v>
      </c>
      <c r="T5">
        <v>1</v>
      </c>
      <c r="U5" t="s">
        <v>253</v>
      </c>
      <c r="X5" t="s">
        <v>245</v>
      </c>
      <c r="Y5" t="s">
        <v>1508</v>
      </c>
      <c r="Z5" t="s">
        <v>865</v>
      </c>
      <c r="AA5" s="54">
        <v>6408</v>
      </c>
      <c r="AB5" s="53" t="s">
        <v>251</v>
      </c>
      <c r="AC5" t="s">
        <v>991</v>
      </c>
      <c r="AD5" s="53" t="s">
        <v>430</v>
      </c>
      <c r="AE5" s="54">
        <v>5046</v>
      </c>
      <c r="AF5" t="s">
        <v>249</v>
      </c>
      <c r="AG5">
        <f t="shared" ca="1" si="0"/>
        <v>6</v>
      </c>
      <c r="AH5" t="s">
        <v>253</v>
      </c>
    </row>
    <row r="6" spans="1:34" x14ac:dyDescent="0.25">
      <c r="A6" t="s">
        <v>245</v>
      </c>
      <c r="B6" t="s">
        <v>724</v>
      </c>
      <c r="C6" t="s">
        <v>250</v>
      </c>
      <c r="D6" s="56">
        <v>6414</v>
      </c>
      <c r="E6" s="53" t="s">
        <v>251</v>
      </c>
      <c r="F6" s="56">
        <v>1235315473171540</v>
      </c>
      <c r="G6" s="53" t="s">
        <v>431</v>
      </c>
      <c r="H6" s="54">
        <v>2213437347621340</v>
      </c>
      <c r="I6" s="53" t="s">
        <v>430</v>
      </c>
      <c r="J6">
        <f t="shared" ref="J6:J8" si="1">N6*50</f>
        <v>350</v>
      </c>
      <c r="K6" s="53" t="s">
        <v>251</v>
      </c>
      <c r="L6" s="57">
        <v>42395</v>
      </c>
      <c r="M6" s="53" t="s">
        <v>430</v>
      </c>
      <c r="N6">
        <v>7</v>
      </c>
      <c r="O6" s="53" t="s">
        <v>251</v>
      </c>
      <c r="P6" t="s">
        <v>733</v>
      </c>
      <c r="Q6" s="53" t="s">
        <v>431</v>
      </c>
      <c r="R6" t="s">
        <v>726</v>
      </c>
      <c r="S6" s="53" t="s">
        <v>430</v>
      </c>
      <c r="T6">
        <v>0</v>
      </c>
      <c r="U6" t="s">
        <v>253</v>
      </c>
      <c r="X6" t="s">
        <v>245</v>
      </c>
      <c r="Y6" t="s">
        <v>1508</v>
      </c>
      <c r="Z6" t="s">
        <v>865</v>
      </c>
      <c r="AA6" s="56">
        <v>6414</v>
      </c>
      <c r="AB6" s="53" t="s">
        <v>251</v>
      </c>
      <c r="AC6" t="s">
        <v>992</v>
      </c>
      <c r="AD6" s="53" t="s">
        <v>430</v>
      </c>
      <c r="AE6">
        <v>5049</v>
      </c>
      <c r="AF6" t="s">
        <v>249</v>
      </c>
      <c r="AG6">
        <f t="shared" ca="1" si="0"/>
        <v>1</v>
      </c>
      <c r="AH6" t="s">
        <v>253</v>
      </c>
    </row>
    <row r="7" spans="1:34" x14ac:dyDescent="0.25">
      <c r="A7" t="s">
        <v>245</v>
      </c>
      <c r="B7" t="s">
        <v>724</v>
      </c>
      <c r="C7" t="s">
        <v>250</v>
      </c>
      <c r="D7" s="54">
        <v>6420</v>
      </c>
      <c r="E7" s="53" t="s">
        <v>251</v>
      </c>
      <c r="F7" s="56">
        <v>1016988371768830</v>
      </c>
      <c r="G7" s="53" t="s">
        <v>431</v>
      </c>
      <c r="H7" s="54">
        <v>2451431235143250</v>
      </c>
      <c r="I7" s="53" t="s">
        <v>430</v>
      </c>
      <c r="J7">
        <f t="shared" si="1"/>
        <v>200</v>
      </c>
      <c r="K7" s="53" t="s">
        <v>251</v>
      </c>
      <c r="L7" s="57">
        <v>42379</v>
      </c>
      <c r="M7" s="53" t="s">
        <v>430</v>
      </c>
      <c r="N7">
        <v>4</v>
      </c>
      <c r="O7" s="53" t="s">
        <v>251</v>
      </c>
      <c r="P7" t="s">
        <v>737</v>
      </c>
      <c r="Q7" s="53" t="s">
        <v>431</v>
      </c>
      <c r="R7" t="s">
        <v>726</v>
      </c>
      <c r="S7" s="53" t="s">
        <v>430</v>
      </c>
      <c r="T7">
        <v>0</v>
      </c>
      <c r="U7" t="s">
        <v>253</v>
      </c>
      <c r="X7" t="s">
        <v>245</v>
      </c>
      <c r="Y7" t="s">
        <v>1508</v>
      </c>
      <c r="Z7" t="s">
        <v>865</v>
      </c>
      <c r="AA7" s="54">
        <v>6420</v>
      </c>
      <c r="AB7" s="53" t="s">
        <v>251</v>
      </c>
      <c r="AC7" t="s">
        <v>993</v>
      </c>
      <c r="AD7" s="53" t="s">
        <v>430</v>
      </c>
      <c r="AE7" s="54">
        <v>5052</v>
      </c>
      <c r="AF7" t="s">
        <v>249</v>
      </c>
      <c r="AG7">
        <f t="shared" ca="1" si="0"/>
        <v>4</v>
      </c>
      <c r="AH7" t="s">
        <v>253</v>
      </c>
    </row>
    <row r="8" spans="1:34" x14ac:dyDescent="0.25">
      <c r="A8" t="s">
        <v>245</v>
      </c>
      <c r="B8" t="s">
        <v>724</v>
      </c>
      <c r="C8" t="s">
        <v>250</v>
      </c>
      <c r="D8" s="56">
        <v>6426</v>
      </c>
      <c r="E8" s="53" t="s">
        <v>251</v>
      </c>
      <c r="F8" s="56">
        <v>7986612270366120</v>
      </c>
      <c r="G8" s="53" t="s">
        <v>431</v>
      </c>
      <c r="H8" s="54">
        <v>2781410146492450</v>
      </c>
      <c r="I8" s="53" t="s">
        <v>430</v>
      </c>
      <c r="J8">
        <f t="shared" si="1"/>
        <v>150</v>
      </c>
      <c r="K8" s="53" t="s">
        <v>251</v>
      </c>
      <c r="L8" s="57">
        <v>42363</v>
      </c>
      <c r="M8" s="53" t="s">
        <v>430</v>
      </c>
      <c r="N8">
        <v>3</v>
      </c>
      <c r="O8" s="53" t="s">
        <v>251</v>
      </c>
      <c r="P8" t="s">
        <v>732</v>
      </c>
      <c r="Q8" s="53" t="s">
        <v>431</v>
      </c>
      <c r="R8" t="s">
        <v>726</v>
      </c>
      <c r="S8" s="53" t="s">
        <v>430</v>
      </c>
      <c r="T8">
        <v>0</v>
      </c>
      <c r="U8" t="s">
        <v>253</v>
      </c>
      <c r="X8" t="s">
        <v>245</v>
      </c>
      <c r="Y8" t="s">
        <v>1508</v>
      </c>
      <c r="Z8" t="s">
        <v>865</v>
      </c>
      <c r="AA8" s="56">
        <v>6426</v>
      </c>
      <c r="AB8" s="53" t="s">
        <v>251</v>
      </c>
      <c r="AC8" t="s">
        <v>995</v>
      </c>
      <c r="AD8" s="53" t="s">
        <v>430</v>
      </c>
      <c r="AE8">
        <v>5055</v>
      </c>
      <c r="AF8" t="s">
        <v>249</v>
      </c>
      <c r="AG8">
        <f t="shared" ca="1" si="0"/>
        <v>3</v>
      </c>
      <c r="AH8" t="s">
        <v>253</v>
      </c>
    </row>
    <row r="9" spans="1:34" x14ac:dyDescent="0.25">
      <c r="A9" t="s">
        <v>245</v>
      </c>
      <c r="B9" t="s">
        <v>724</v>
      </c>
      <c r="C9" t="s">
        <v>250</v>
      </c>
      <c r="D9" s="54">
        <v>6432</v>
      </c>
      <c r="E9" s="53" t="s">
        <v>251</v>
      </c>
      <c r="F9" s="56">
        <v>5803341448963410</v>
      </c>
      <c r="G9" s="53" t="s">
        <v>431</v>
      </c>
      <c r="H9" s="54">
        <v>3088392801884830</v>
      </c>
      <c r="I9" s="53" t="s">
        <v>430</v>
      </c>
      <c r="J9">
        <f>N9*70</f>
        <v>140</v>
      </c>
      <c r="K9" s="53" t="s">
        <v>251</v>
      </c>
      <c r="L9" s="57">
        <v>42347</v>
      </c>
      <c r="M9" s="53" t="s">
        <v>430</v>
      </c>
      <c r="N9">
        <v>2</v>
      </c>
      <c r="O9" s="53" t="s">
        <v>251</v>
      </c>
      <c r="P9" t="s">
        <v>736</v>
      </c>
      <c r="Q9" s="53" t="s">
        <v>431</v>
      </c>
      <c r="R9" t="s">
        <v>727</v>
      </c>
      <c r="S9" s="53" t="s">
        <v>430</v>
      </c>
      <c r="T9">
        <v>0</v>
      </c>
      <c r="U9" t="s">
        <v>253</v>
      </c>
      <c r="X9" t="s">
        <v>245</v>
      </c>
      <c r="Y9" t="s">
        <v>1508</v>
      </c>
      <c r="Z9" t="s">
        <v>865</v>
      </c>
      <c r="AA9" s="54">
        <v>6432</v>
      </c>
      <c r="AB9" s="53" t="s">
        <v>251</v>
      </c>
      <c r="AC9" t="s">
        <v>996</v>
      </c>
      <c r="AD9" s="53" t="s">
        <v>430</v>
      </c>
      <c r="AE9" s="54">
        <v>5058</v>
      </c>
      <c r="AF9" t="s">
        <v>249</v>
      </c>
      <c r="AG9">
        <f t="shared" ca="1" si="0"/>
        <v>3</v>
      </c>
      <c r="AH9" t="s">
        <v>253</v>
      </c>
    </row>
    <row r="10" spans="1:34" x14ac:dyDescent="0.25">
      <c r="A10" t="s">
        <v>245</v>
      </c>
      <c r="B10" t="s">
        <v>724</v>
      </c>
      <c r="C10" t="s">
        <v>250</v>
      </c>
      <c r="D10" s="56">
        <v>6438</v>
      </c>
      <c r="E10" s="53" t="s">
        <v>251</v>
      </c>
      <c r="F10" s="56">
        <v>3620070647560700</v>
      </c>
      <c r="G10" s="53" t="s">
        <v>431</v>
      </c>
      <c r="H10" s="54">
        <v>3395375457277210</v>
      </c>
      <c r="I10" s="53" t="s">
        <v>430</v>
      </c>
      <c r="J10">
        <f>N10*50</f>
        <v>150</v>
      </c>
      <c r="K10" s="53" t="s">
        <v>251</v>
      </c>
      <c r="L10" s="57">
        <v>42331</v>
      </c>
      <c r="M10" s="53" t="s">
        <v>430</v>
      </c>
      <c r="N10" s="53">
        <v>3</v>
      </c>
      <c r="O10" s="53" t="s">
        <v>251</v>
      </c>
      <c r="P10" t="s">
        <v>738</v>
      </c>
      <c r="Q10" s="53" t="s">
        <v>431</v>
      </c>
      <c r="R10" t="s">
        <v>726</v>
      </c>
      <c r="S10" s="53" t="s">
        <v>430</v>
      </c>
      <c r="T10">
        <v>1</v>
      </c>
      <c r="U10" t="s">
        <v>253</v>
      </c>
      <c r="X10" t="s">
        <v>245</v>
      </c>
      <c r="Y10" t="s">
        <v>1508</v>
      </c>
      <c r="Z10" t="s">
        <v>865</v>
      </c>
      <c r="AA10" s="56">
        <v>6438</v>
      </c>
      <c r="AB10" s="53" t="s">
        <v>251</v>
      </c>
      <c r="AC10" t="s">
        <v>997</v>
      </c>
      <c r="AD10" s="53" t="s">
        <v>430</v>
      </c>
      <c r="AE10">
        <v>5061</v>
      </c>
      <c r="AF10" t="s">
        <v>249</v>
      </c>
      <c r="AG10">
        <f t="shared" ca="1" si="0"/>
        <v>7</v>
      </c>
      <c r="AH10" t="s">
        <v>253</v>
      </c>
    </row>
    <row r="11" spans="1:34" x14ac:dyDescent="0.25">
      <c r="A11" t="s">
        <v>245</v>
      </c>
      <c r="B11" t="s">
        <v>724</v>
      </c>
      <c r="C11" t="s">
        <v>250</v>
      </c>
      <c r="D11" s="54">
        <v>6444</v>
      </c>
      <c r="E11" s="53" t="s">
        <v>251</v>
      </c>
      <c r="F11" s="56">
        <v>1436794966157990</v>
      </c>
      <c r="G11" s="53" t="s">
        <v>431</v>
      </c>
      <c r="H11" s="54">
        <v>3702358112669590</v>
      </c>
      <c r="I11" s="53" t="s">
        <v>430</v>
      </c>
      <c r="J11">
        <f>N11*100</f>
        <v>400</v>
      </c>
      <c r="K11" s="53" t="s">
        <v>251</v>
      </c>
      <c r="L11" s="57">
        <v>42315</v>
      </c>
      <c r="M11" s="53" t="s">
        <v>430</v>
      </c>
      <c r="N11">
        <v>4</v>
      </c>
      <c r="O11" s="53" t="s">
        <v>251</v>
      </c>
      <c r="P11" t="s">
        <v>739</v>
      </c>
      <c r="Q11" s="53" t="s">
        <v>431</v>
      </c>
      <c r="R11" t="s">
        <v>728</v>
      </c>
      <c r="S11" s="53" t="s">
        <v>430</v>
      </c>
      <c r="T11">
        <v>1</v>
      </c>
      <c r="U11" t="s">
        <v>253</v>
      </c>
      <c r="X11" t="s">
        <v>245</v>
      </c>
      <c r="Y11" t="s">
        <v>1508</v>
      </c>
      <c r="Z11" t="s">
        <v>865</v>
      </c>
      <c r="AA11" s="54">
        <v>6444</v>
      </c>
      <c r="AB11" s="53" t="s">
        <v>251</v>
      </c>
      <c r="AC11" t="s">
        <v>998</v>
      </c>
      <c r="AD11" s="53" t="s">
        <v>430</v>
      </c>
      <c r="AE11" s="54">
        <v>5064</v>
      </c>
      <c r="AF11" t="s">
        <v>249</v>
      </c>
      <c r="AG11">
        <f t="shared" ca="1" si="0"/>
        <v>7</v>
      </c>
      <c r="AH11" t="s">
        <v>253</v>
      </c>
    </row>
    <row r="12" spans="1:34" x14ac:dyDescent="0.25">
      <c r="A12" t="s">
        <v>245</v>
      </c>
      <c r="B12" t="s">
        <v>724</v>
      </c>
      <c r="C12" t="s">
        <v>250</v>
      </c>
      <c r="D12" s="56">
        <v>6450</v>
      </c>
      <c r="E12" s="53" t="s">
        <v>251</v>
      </c>
      <c r="F12" s="56">
        <v>1436798676442170</v>
      </c>
      <c r="G12" s="53" t="s">
        <v>431</v>
      </c>
      <c r="H12" s="54">
        <v>4009340768061970</v>
      </c>
      <c r="I12" s="53" t="s">
        <v>430</v>
      </c>
      <c r="J12">
        <f>N12*65</f>
        <v>195</v>
      </c>
      <c r="K12" s="53" t="s">
        <v>251</v>
      </c>
      <c r="L12" s="57">
        <v>42299</v>
      </c>
      <c r="M12" s="53" t="s">
        <v>430</v>
      </c>
      <c r="N12">
        <v>3</v>
      </c>
      <c r="O12" s="53" t="s">
        <v>251</v>
      </c>
      <c r="P12" t="s">
        <v>740</v>
      </c>
      <c r="Q12" s="53" t="s">
        <v>431</v>
      </c>
      <c r="R12" t="s">
        <v>729</v>
      </c>
      <c r="S12" s="53" t="s">
        <v>430</v>
      </c>
      <c r="T12">
        <v>0</v>
      </c>
      <c r="U12" t="s">
        <v>253</v>
      </c>
      <c r="X12" t="s">
        <v>245</v>
      </c>
      <c r="Y12" t="s">
        <v>1508</v>
      </c>
      <c r="Z12" t="s">
        <v>865</v>
      </c>
      <c r="AA12" s="56">
        <v>6450</v>
      </c>
      <c r="AB12" s="53" t="s">
        <v>251</v>
      </c>
      <c r="AC12" t="s">
        <v>999</v>
      </c>
      <c r="AD12" s="53" t="s">
        <v>430</v>
      </c>
      <c r="AE12">
        <v>5067</v>
      </c>
      <c r="AF12" t="s">
        <v>249</v>
      </c>
      <c r="AG12">
        <f t="shared" ca="1" si="0"/>
        <v>5</v>
      </c>
      <c r="AH12" t="s">
        <v>253</v>
      </c>
    </row>
    <row r="13" spans="1:34" x14ac:dyDescent="0.25">
      <c r="A13" t="s">
        <v>245</v>
      </c>
      <c r="B13" t="s">
        <v>724</v>
      </c>
      <c r="C13" t="s">
        <v>250</v>
      </c>
      <c r="D13" s="54">
        <v>6456</v>
      </c>
      <c r="E13" s="53" t="s">
        <v>251</v>
      </c>
      <c r="F13" s="56">
        <v>1436802386726350</v>
      </c>
      <c r="G13" s="53" t="s">
        <v>431</v>
      </c>
      <c r="H13" s="54">
        <v>4316323423454350</v>
      </c>
      <c r="I13" s="53" t="s">
        <v>430</v>
      </c>
      <c r="J13">
        <f>N13*50</f>
        <v>150</v>
      </c>
      <c r="K13" s="53" t="s">
        <v>251</v>
      </c>
      <c r="L13" s="57">
        <v>42283</v>
      </c>
      <c r="M13" s="53" t="s">
        <v>430</v>
      </c>
      <c r="N13">
        <v>3</v>
      </c>
      <c r="O13" s="53" t="s">
        <v>251</v>
      </c>
      <c r="P13" t="s">
        <v>733</v>
      </c>
      <c r="Q13" s="53" t="s">
        <v>431</v>
      </c>
      <c r="R13" t="s">
        <v>726</v>
      </c>
      <c r="S13" s="53" t="s">
        <v>430</v>
      </c>
      <c r="T13">
        <v>0</v>
      </c>
      <c r="U13" t="s">
        <v>253</v>
      </c>
      <c r="X13" t="s">
        <v>245</v>
      </c>
      <c r="Y13" t="s">
        <v>1508</v>
      </c>
      <c r="Z13" t="s">
        <v>865</v>
      </c>
      <c r="AA13" s="54">
        <v>6456</v>
      </c>
      <c r="AB13" s="53" t="s">
        <v>251</v>
      </c>
      <c r="AC13" t="s">
        <v>1002</v>
      </c>
      <c r="AD13" s="53" t="s">
        <v>430</v>
      </c>
      <c r="AE13" s="54">
        <v>5070</v>
      </c>
      <c r="AF13" t="s">
        <v>249</v>
      </c>
      <c r="AG13">
        <f t="shared" ca="1" si="0"/>
        <v>6</v>
      </c>
      <c r="AH13" t="s">
        <v>253</v>
      </c>
    </row>
    <row r="14" spans="1:34" x14ac:dyDescent="0.25">
      <c r="A14" t="s">
        <v>245</v>
      </c>
      <c r="B14" t="s">
        <v>724</v>
      </c>
      <c r="C14" t="s">
        <v>250</v>
      </c>
      <c r="D14" s="56">
        <v>6462</v>
      </c>
      <c r="E14" s="53" t="s">
        <v>251</v>
      </c>
      <c r="F14" s="56">
        <v>1436806097010530</v>
      </c>
      <c r="G14" s="53" t="s">
        <v>431</v>
      </c>
      <c r="H14" s="54">
        <v>4623306078846730</v>
      </c>
      <c r="I14" s="53" t="s">
        <v>430</v>
      </c>
      <c r="J14">
        <f>N14*70</f>
        <v>420</v>
      </c>
      <c r="K14" s="53" t="s">
        <v>251</v>
      </c>
      <c r="L14" s="57">
        <v>42267</v>
      </c>
      <c r="M14" s="53" t="s">
        <v>430</v>
      </c>
      <c r="N14">
        <v>6</v>
      </c>
      <c r="O14" s="53" t="s">
        <v>251</v>
      </c>
      <c r="P14" t="s">
        <v>737</v>
      </c>
      <c r="Q14" s="53" t="s">
        <v>431</v>
      </c>
      <c r="R14" t="s">
        <v>727</v>
      </c>
      <c r="S14" s="53" t="s">
        <v>430</v>
      </c>
      <c r="T14">
        <v>1</v>
      </c>
      <c r="U14" t="s">
        <v>253</v>
      </c>
      <c r="X14" t="s">
        <v>245</v>
      </c>
      <c r="Y14" t="s">
        <v>1508</v>
      </c>
      <c r="Z14" t="s">
        <v>865</v>
      </c>
      <c r="AA14" s="56">
        <v>6462</v>
      </c>
      <c r="AB14" s="53" t="s">
        <v>251</v>
      </c>
      <c r="AC14" t="s">
        <v>1001</v>
      </c>
      <c r="AD14" s="53" t="s">
        <v>430</v>
      </c>
      <c r="AE14">
        <v>5073</v>
      </c>
      <c r="AF14" t="s">
        <v>249</v>
      </c>
      <c r="AG14">
        <f t="shared" ca="1" si="0"/>
        <v>4</v>
      </c>
      <c r="AH14" t="s">
        <v>253</v>
      </c>
    </row>
    <row r="15" spans="1:34" x14ac:dyDescent="0.25">
      <c r="A15" t="s">
        <v>245</v>
      </c>
      <c r="B15" t="s">
        <v>724</v>
      </c>
      <c r="C15" t="s">
        <v>250</v>
      </c>
      <c r="D15" s="54">
        <v>6468</v>
      </c>
      <c r="E15" s="53" t="s">
        <v>251</v>
      </c>
      <c r="F15" s="56">
        <v>1436809807294710</v>
      </c>
      <c r="G15" s="53" t="s">
        <v>431</v>
      </c>
      <c r="H15" s="54" t="s">
        <v>248</v>
      </c>
      <c r="I15" s="53" t="s">
        <v>430</v>
      </c>
      <c r="J15">
        <f>N15*100</f>
        <v>700</v>
      </c>
      <c r="K15" s="53" t="s">
        <v>251</v>
      </c>
      <c r="L15" s="57">
        <v>42251</v>
      </c>
      <c r="M15" s="53" t="s">
        <v>430</v>
      </c>
      <c r="N15">
        <v>7</v>
      </c>
      <c r="O15" s="53" t="s">
        <v>251</v>
      </c>
      <c r="P15" t="s">
        <v>732</v>
      </c>
      <c r="Q15" s="53" t="s">
        <v>431</v>
      </c>
      <c r="R15" t="s">
        <v>728</v>
      </c>
      <c r="S15" s="53" t="s">
        <v>430</v>
      </c>
      <c r="T15">
        <v>0</v>
      </c>
      <c r="U15" t="s">
        <v>253</v>
      </c>
      <c r="X15" t="s">
        <v>245</v>
      </c>
      <c r="Y15" t="s">
        <v>1508</v>
      </c>
      <c r="Z15" t="s">
        <v>865</v>
      </c>
      <c r="AA15" s="54">
        <v>6468</v>
      </c>
      <c r="AB15" s="53" t="s">
        <v>251</v>
      </c>
      <c r="AC15" t="s">
        <v>994</v>
      </c>
      <c r="AD15" s="53" t="s">
        <v>430</v>
      </c>
      <c r="AE15" s="54">
        <v>5076</v>
      </c>
      <c r="AF15" t="s">
        <v>249</v>
      </c>
      <c r="AG15">
        <f t="shared" ca="1" si="0"/>
        <v>1</v>
      </c>
      <c r="AH15" t="s">
        <v>253</v>
      </c>
    </row>
    <row r="16" spans="1:34" x14ac:dyDescent="0.25">
      <c r="A16" t="s">
        <v>245</v>
      </c>
      <c r="B16" t="s">
        <v>724</v>
      </c>
      <c r="C16" t="s">
        <v>250</v>
      </c>
      <c r="D16" s="56">
        <v>6474</v>
      </c>
      <c r="E16" s="53" t="s">
        <v>251</v>
      </c>
      <c r="F16" s="56">
        <v>1436813517578890</v>
      </c>
      <c r="G16" s="53" t="s">
        <v>431</v>
      </c>
      <c r="H16" s="54" t="s">
        <v>256</v>
      </c>
      <c r="I16" s="53" t="s">
        <v>430</v>
      </c>
      <c r="J16">
        <f>N16*65</f>
        <v>260</v>
      </c>
      <c r="K16" s="53" t="s">
        <v>251</v>
      </c>
      <c r="L16" s="57">
        <v>42235</v>
      </c>
      <c r="M16" s="53" t="s">
        <v>430</v>
      </c>
      <c r="N16">
        <v>4</v>
      </c>
      <c r="O16" s="53" t="s">
        <v>251</v>
      </c>
      <c r="P16" t="s">
        <v>736</v>
      </c>
      <c r="Q16" s="53" t="s">
        <v>431</v>
      </c>
      <c r="R16" t="s">
        <v>729</v>
      </c>
      <c r="S16" s="53" t="s">
        <v>430</v>
      </c>
      <c r="T16">
        <v>0</v>
      </c>
      <c r="U16" t="s">
        <v>253</v>
      </c>
      <c r="X16" t="s">
        <v>245</v>
      </c>
      <c r="Y16" t="s">
        <v>1508</v>
      </c>
      <c r="Z16" t="s">
        <v>865</v>
      </c>
      <c r="AA16" s="56">
        <v>6474</v>
      </c>
      <c r="AB16" s="53" t="s">
        <v>251</v>
      </c>
      <c r="AC16" t="s">
        <v>988</v>
      </c>
      <c r="AD16" s="53" t="s">
        <v>430</v>
      </c>
      <c r="AE16">
        <v>5079</v>
      </c>
      <c r="AF16" t="s">
        <v>249</v>
      </c>
      <c r="AG16">
        <f t="shared" ca="1" si="0"/>
        <v>5</v>
      </c>
      <c r="AH16" t="s">
        <v>253</v>
      </c>
    </row>
    <row r="17" spans="1:34" x14ac:dyDescent="0.25">
      <c r="A17" t="s">
        <v>245</v>
      </c>
      <c r="B17" t="s">
        <v>724</v>
      </c>
      <c r="C17" t="s">
        <v>250</v>
      </c>
      <c r="D17" s="54">
        <v>6480</v>
      </c>
      <c r="E17" s="53" t="s">
        <v>251</v>
      </c>
      <c r="F17" s="56">
        <v>1436817227863070</v>
      </c>
      <c r="G17" s="53" t="s">
        <v>431</v>
      </c>
      <c r="H17" s="54" t="s">
        <v>257</v>
      </c>
      <c r="I17" s="53" t="s">
        <v>430</v>
      </c>
      <c r="J17">
        <f>N17*65</f>
        <v>195</v>
      </c>
      <c r="K17" s="53" t="s">
        <v>251</v>
      </c>
      <c r="L17" s="57">
        <v>42219</v>
      </c>
      <c r="M17" s="53" t="s">
        <v>430</v>
      </c>
      <c r="N17">
        <v>3</v>
      </c>
      <c r="O17" s="53" t="s">
        <v>251</v>
      </c>
      <c r="P17" t="s">
        <v>738</v>
      </c>
      <c r="Q17" s="53" t="s">
        <v>431</v>
      </c>
      <c r="R17" t="s">
        <v>729</v>
      </c>
      <c r="S17" s="53" t="s">
        <v>430</v>
      </c>
      <c r="T17">
        <v>0</v>
      </c>
      <c r="U17" t="s">
        <v>253</v>
      </c>
      <c r="X17" t="s">
        <v>245</v>
      </c>
      <c r="Y17" t="s">
        <v>1508</v>
      </c>
      <c r="Z17" t="s">
        <v>865</v>
      </c>
      <c r="AA17" s="54">
        <v>6480</v>
      </c>
      <c r="AB17" s="53" t="s">
        <v>251</v>
      </c>
      <c r="AC17" t="s">
        <v>989</v>
      </c>
      <c r="AD17" s="53" t="s">
        <v>430</v>
      </c>
      <c r="AE17" s="54">
        <v>5082</v>
      </c>
      <c r="AF17" t="s">
        <v>249</v>
      </c>
      <c r="AG17">
        <f t="shared" ca="1" si="0"/>
        <v>3</v>
      </c>
      <c r="AH17" t="s">
        <v>253</v>
      </c>
    </row>
    <row r="18" spans="1:34" x14ac:dyDescent="0.25">
      <c r="A18" t="s">
        <v>245</v>
      </c>
      <c r="B18" t="s">
        <v>724</v>
      </c>
      <c r="C18" t="s">
        <v>250</v>
      </c>
      <c r="D18" s="56">
        <v>6486</v>
      </c>
      <c r="E18" s="53" t="s">
        <v>251</v>
      </c>
      <c r="F18" s="56">
        <v>1436820938147250</v>
      </c>
      <c r="G18" s="53" t="s">
        <v>431</v>
      </c>
      <c r="H18" s="54" t="s">
        <v>258</v>
      </c>
      <c r="I18" s="53" t="s">
        <v>430</v>
      </c>
      <c r="J18">
        <f t="shared" ref="J18" si="2">N18*50</f>
        <v>100</v>
      </c>
      <c r="K18" s="53" t="s">
        <v>251</v>
      </c>
      <c r="L18" s="57">
        <v>42203</v>
      </c>
      <c r="M18" s="53" t="s">
        <v>430</v>
      </c>
      <c r="N18">
        <v>2</v>
      </c>
      <c r="O18" s="53" t="s">
        <v>251</v>
      </c>
      <c r="P18" t="s">
        <v>733</v>
      </c>
      <c r="Q18" s="53" t="s">
        <v>431</v>
      </c>
      <c r="R18" t="s">
        <v>726</v>
      </c>
      <c r="S18" s="53" t="s">
        <v>430</v>
      </c>
      <c r="T18">
        <v>1</v>
      </c>
      <c r="U18" t="s">
        <v>253</v>
      </c>
      <c r="X18" t="s">
        <v>245</v>
      </c>
      <c r="Y18" t="s">
        <v>1508</v>
      </c>
      <c r="Z18" t="s">
        <v>865</v>
      </c>
      <c r="AA18" s="56">
        <v>6486</v>
      </c>
      <c r="AB18" s="53" t="s">
        <v>251</v>
      </c>
      <c r="AC18" t="s">
        <v>990</v>
      </c>
      <c r="AD18" s="53" t="s">
        <v>430</v>
      </c>
      <c r="AE18">
        <v>5085</v>
      </c>
      <c r="AF18" t="s">
        <v>249</v>
      </c>
      <c r="AG18">
        <f t="shared" ca="1" si="0"/>
        <v>1</v>
      </c>
      <c r="AH18" t="s">
        <v>253</v>
      </c>
    </row>
    <row r="19" spans="1:34" x14ac:dyDescent="0.25">
      <c r="A19" t="s">
        <v>245</v>
      </c>
      <c r="B19" t="s">
        <v>724</v>
      </c>
      <c r="C19" t="s">
        <v>250</v>
      </c>
      <c r="D19" s="54">
        <v>6492</v>
      </c>
      <c r="E19" s="53" t="s">
        <v>251</v>
      </c>
      <c r="F19" s="56">
        <v>1436824648431430</v>
      </c>
      <c r="G19" s="53" t="s">
        <v>431</v>
      </c>
      <c r="H19" s="54">
        <v>1837465924358490</v>
      </c>
      <c r="I19" s="53" t="s">
        <v>430</v>
      </c>
      <c r="J19">
        <f t="shared" ref="J19" si="3">N19*70</f>
        <v>210</v>
      </c>
      <c r="K19" s="53" t="s">
        <v>251</v>
      </c>
      <c r="L19" s="57">
        <v>42187</v>
      </c>
      <c r="M19" s="53" t="s">
        <v>430</v>
      </c>
      <c r="N19" s="53">
        <v>3</v>
      </c>
      <c r="O19" s="53" t="s">
        <v>251</v>
      </c>
      <c r="P19" t="s">
        <v>737</v>
      </c>
      <c r="Q19" s="53" t="s">
        <v>431</v>
      </c>
      <c r="R19" t="s">
        <v>726</v>
      </c>
      <c r="S19" s="53" t="s">
        <v>430</v>
      </c>
      <c r="T19">
        <v>1</v>
      </c>
      <c r="U19" t="s">
        <v>253</v>
      </c>
      <c r="X19" t="s">
        <v>245</v>
      </c>
      <c r="Y19" t="s">
        <v>1508</v>
      </c>
      <c r="Z19" t="s">
        <v>865</v>
      </c>
      <c r="AA19" s="54">
        <v>6492</v>
      </c>
      <c r="AB19" s="53" t="s">
        <v>251</v>
      </c>
      <c r="AC19" t="s">
        <v>991</v>
      </c>
      <c r="AD19" s="53" t="s">
        <v>430</v>
      </c>
      <c r="AE19" s="54">
        <v>5088</v>
      </c>
      <c r="AF19" t="s">
        <v>249</v>
      </c>
      <c r="AG19">
        <f t="shared" ca="1" si="0"/>
        <v>1</v>
      </c>
      <c r="AH19" t="s">
        <v>253</v>
      </c>
    </row>
    <row r="20" spans="1:34" x14ac:dyDescent="0.25">
      <c r="A20" t="s">
        <v>245</v>
      </c>
      <c r="B20" t="s">
        <v>724</v>
      </c>
      <c r="C20" t="s">
        <v>250</v>
      </c>
      <c r="D20" s="56">
        <v>6498</v>
      </c>
      <c r="E20" s="53" t="s">
        <v>251</v>
      </c>
      <c r="F20" s="56">
        <v>1436828358715610</v>
      </c>
      <c r="G20" s="53" t="s">
        <v>431</v>
      </c>
      <c r="H20" s="54">
        <v>2213437347621340</v>
      </c>
      <c r="I20" s="53" t="s">
        <v>430</v>
      </c>
      <c r="J20">
        <f t="shared" ref="J20" si="4">N20*100</f>
        <v>400</v>
      </c>
      <c r="K20" s="53" t="s">
        <v>251</v>
      </c>
      <c r="L20" s="57">
        <v>42171</v>
      </c>
      <c r="M20" s="53" t="s">
        <v>430</v>
      </c>
      <c r="N20">
        <v>4</v>
      </c>
      <c r="O20" s="53" t="s">
        <v>251</v>
      </c>
      <c r="P20" t="s">
        <v>732</v>
      </c>
      <c r="Q20" s="53" t="s">
        <v>431</v>
      </c>
      <c r="R20" t="s">
        <v>726</v>
      </c>
      <c r="S20" s="53" t="s">
        <v>430</v>
      </c>
      <c r="T20">
        <v>1</v>
      </c>
      <c r="U20" t="s">
        <v>253</v>
      </c>
      <c r="X20" t="s">
        <v>245</v>
      </c>
      <c r="Y20" t="s">
        <v>1508</v>
      </c>
      <c r="Z20" t="s">
        <v>865</v>
      </c>
      <c r="AA20" s="56">
        <v>6498</v>
      </c>
      <c r="AB20" s="53" t="s">
        <v>251</v>
      </c>
      <c r="AC20" t="s">
        <v>992</v>
      </c>
      <c r="AD20" s="53" t="s">
        <v>430</v>
      </c>
      <c r="AE20">
        <v>5091</v>
      </c>
      <c r="AF20" t="s">
        <v>249</v>
      </c>
      <c r="AG20">
        <f t="shared" ca="1" si="0"/>
        <v>2</v>
      </c>
      <c r="AH20" t="s">
        <v>253</v>
      </c>
    </row>
    <row r="21" spans="1:34" x14ac:dyDescent="0.25">
      <c r="A21" t="s">
        <v>245</v>
      </c>
      <c r="B21" t="s">
        <v>724</v>
      </c>
      <c r="C21" t="s">
        <v>250</v>
      </c>
      <c r="D21" s="54">
        <v>6504</v>
      </c>
      <c r="E21" s="53" t="s">
        <v>251</v>
      </c>
      <c r="F21" s="56">
        <v>1436832068999790</v>
      </c>
      <c r="G21" s="53" t="s">
        <v>431</v>
      </c>
      <c r="H21" s="54">
        <v>2451431235143250</v>
      </c>
      <c r="I21" s="53" t="s">
        <v>430</v>
      </c>
      <c r="J21">
        <f t="shared" ref="J21:J22" si="5">N21*65</f>
        <v>195</v>
      </c>
      <c r="K21" s="53" t="s">
        <v>251</v>
      </c>
      <c r="L21" s="57">
        <v>42155</v>
      </c>
      <c r="M21" s="53" t="s">
        <v>430</v>
      </c>
      <c r="N21">
        <v>3</v>
      </c>
      <c r="O21" s="53" t="s">
        <v>251</v>
      </c>
      <c r="P21" t="s">
        <v>733</v>
      </c>
      <c r="Q21" s="53" t="s">
        <v>431</v>
      </c>
      <c r="R21" t="s">
        <v>727</v>
      </c>
      <c r="S21" s="53" t="s">
        <v>430</v>
      </c>
      <c r="T21">
        <v>0</v>
      </c>
      <c r="U21" t="s">
        <v>253</v>
      </c>
      <c r="X21" t="s">
        <v>245</v>
      </c>
      <c r="Y21" t="s">
        <v>1508</v>
      </c>
      <c r="Z21" t="s">
        <v>865</v>
      </c>
      <c r="AA21" s="54">
        <v>6504</v>
      </c>
      <c r="AB21" s="53" t="s">
        <v>251</v>
      </c>
      <c r="AC21" t="s">
        <v>993</v>
      </c>
      <c r="AD21" s="53" t="s">
        <v>430</v>
      </c>
      <c r="AE21" s="54">
        <v>5094</v>
      </c>
      <c r="AF21" t="s">
        <v>249</v>
      </c>
      <c r="AG21">
        <f t="shared" ca="1" si="0"/>
        <v>3</v>
      </c>
      <c r="AH21" t="s">
        <v>253</v>
      </c>
    </row>
    <row r="22" spans="1:34" x14ac:dyDescent="0.25">
      <c r="A22" t="s">
        <v>245</v>
      </c>
      <c r="B22" t="s">
        <v>724</v>
      </c>
      <c r="C22" t="s">
        <v>250</v>
      </c>
      <c r="D22" s="56">
        <v>6510</v>
      </c>
      <c r="E22" s="53" t="s">
        <v>251</v>
      </c>
      <c r="F22" s="56">
        <v>1436835779283970</v>
      </c>
      <c r="G22" s="53" t="s">
        <v>431</v>
      </c>
      <c r="H22" s="54">
        <v>2781410146492450</v>
      </c>
      <c r="I22" s="53" t="s">
        <v>430</v>
      </c>
      <c r="J22">
        <f t="shared" si="5"/>
        <v>195</v>
      </c>
      <c r="K22" s="53" t="s">
        <v>251</v>
      </c>
      <c r="L22" s="57">
        <v>42139</v>
      </c>
      <c r="M22" s="53" t="s">
        <v>430</v>
      </c>
      <c r="N22">
        <v>3</v>
      </c>
      <c r="O22" s="53" t="s">
        <v>251</v>
      </c>
      <c r="P22" t="s">
        <v>730</v>
      </c>
      <c r="Q22" s="53" t="s">
        <v>431</v>
      </c>
      <c r="R22" t="s">
        <v>726</v>
      </c>
      <c r="S22" s="53" t="s">
        <v>430</v>
      </c>
      <c r="T22">
        <v>1</v>
      </c>
      <c r="U22" t="s">
        <v>253</v>
      </c>
      <c r="X22" t="s">
        <v>245</v>
      </c>
      <c r="Y22" t="s">
        <v>1508</v>
      </c>
      <c r="Z22" t="s">
        <v>865</v>
      </c>
      <c r="AA22" s="56">
        <v>6510</v>
      </c>
      <c r="AB22" s="53" t="s">
        <v>251</v>
      </c>
      <c r="AC22" t="s">
        <v>995</v>
      </c>
      <c r="AD22" s="53" t="s">
        <v>430</v>
      </c>
      <c r="AE22">
        <v>5097</v>
      </c>
      <c r="AF22" t="s">
        <v>249</v>
      </c>
      <c r="AG22">
        <f t="shared" ca="1" si="0"/>
        <v>3</v>
      </c>
      <c r="AH22" t="s">
        <v>253</v>
      </c>
    </row>
    <row r="23" spans="1:34" x14ac:dyDescent="0.25">
      <c r="A23" t="s">
        <v>245</v>
      </c>
      <c r="B23" t="s">
        <v>724</v>
      </c>
      <c r="C23" t="s">
        <v>250</v>
      </c>
      <c r="D23" s="54">
        <v>6516</v>
      </c>
      <c r="E23" s="53" t="s">
        <v>251</v>
      </c>
      <c r="F23" s="56">
        <v>1436839489568150</v>
      </c>
      <c r="G23" s="53" t="s">
        <v>431</v>
      </c>
      <c r="H23" s="54">
        <v>3088392801884830</v>
      </c>
      <c r="I23" s="53" t="s">
        <v>430</v>
      </c>
      <c r="J23">
        <f t="shared" ref="J23:J76" si="6">N23*50</f>
        <v>300</v>
      </c>
      <c r="K23" s="53" t="s">
        <v>251</v>
      </c>
      <c r="L23" s="57">
        <v>42123</v>
      </c>
      <c r="M23" s="53" t="s">
        <v>430</v>
      </c>
      <c r="N23">
        <v>6</v>
      </c>
      <c r="O23" s="53" t="s">
        <v>251</v>
      </c>
      <c r="P23" t="s">
        <v>731</v>
      </c>
      <c r="Q23" s="53" t="s">
        <v>431</v>
      </c>
      <c r="R23" t="s">
        <v>728</v>
      </c>
      <c r="S23" s="53" t="s">
        <v>430</v>
      </c>
      <c r="T23">
        <v>0</v>
      </c>
      <c r="U23" t="s">
        <v>253</v>
      </c>
      <c r="X23" t="s">
        <v>245</v>
      </c>
      <c r="Y23" t="s">
        <v>1508</v>
      </c>
      <c r="Z23" t="s">
        <v>865</v>
      </c>
      <c r="AA23" s="54">
        <v>6516</v>
      </c>
      <c r="AB23" s="53" t="s">
        <v>251</v>
      </c>
      <c r="AC23" t="s">
        <v>996</v>
      </c>
      <c r="AD23" s="53" t="s">
        <v>430</v>
      </c>
      <c r="AE23" s="54">
        <v>5100</v>
      </c>
      <c r="AF23" t="s">
        <v>249</v>
      </c>
      <c r="AG23">
        <f t="shared" ca="1" si="0"/>
        <v>4</v>
      </c>
      <c r="AH23" t="s">
        <v>253</v>
      </c>
    </row>
    <row r="24" spans="1:34" x14ac:dyDescent="0.25">
      <c r="A24" t="s">
        <v>245</v>
      </c>
      <c r="B24" t="s">
        <v>724</v>
      </c>
      <c r="C24" t="s">
        <v>250</v>
      </c>
      <c r="D24" s="56">
        <v>6522</v>
      </c>
      <c r="E24" s="53" t="s">
        <v>251</v>
      </c>
      <c r="F24" s="56">
        <v>1436843199852330</v>
      </c>
      <c r="G24" s="53" t="s">
        <v>431</v>
      </c>
      <c r="H24" s="54">
        <v>3395375457277210</v>
      </c>
      <c r="I24" s="53" t="s">
        <v>430</v>
      </c>
      <c r="J24">
        <f t="shared" si="6"/>
        <v>350</v>
      </c>
      <c r="K24" s="53" t="s">
        <v>251</v>
      </c>
      <c r="L24" s="57">
        <v>42107</v>
      </c>
      <c r="M24" s="53" t="s">
        <v>430</v>
      </c>
      <c r="N24">
        <v>7</v>
      </c>
      <c r="O24" s="53" t="s">
        <v>251</v>
      </c>
      <c r="P24" t="s">
        <v>735</v>
      </c>
      <c r="Q24" s="53" t="s">
        <v>431</v>
      </c>
      <c r="R24" t="s">
        <v>729</v>
      </c>
      <c r="S24" s="53" t="s">
        <v>430</v>
      </c>
      <c r="T24">
        <v>1</v>
      </c>
      <c r="U24" t="s">
        <v>253</v>
      </c>
      <c r="X24" t="s">
        <v>245</v>
      </c>
      <c r="Y24" t="s">
        <v>1508</v>
      </c>
      <c r="Z24" t="s">
        <v>865</v>
      </c>
      <c r="AA24" s="56">
        <v>6522</v>
      </c>
      <c r="AB24" s="53" t="s">
        <v>251</v>
      </c>
      <c r="AC24" t="s">
        <v>997</v>
      </c>
      <c r="AD24" s="53" t="s">
        <v>430</v>
      </c>
      <c r="AE24">
        <v>5103</v>
      </c>
      <c r="AF24" t="s">
        <v>249</v>
      </c>
      <c r="AG24">
        <f t="shared" ca="1" si="0"/>
        <v>3</v>
      </c>
      <c r="AH24" t="s">
        <v>253</v>
      </c>
    </row>
    <row r="25" spans="1:34" x14ac:dyDescent="0.25">
      <c r="A25" t="s">
        <v>245</v>
      </c>
      <c r="B25" t="s">
        <v>724</v>
      </c>
      <c r="C25" t="s">
        <v>250</v>
      </c>
      <c r="D25" s="54">
        <v>6528</v>
      </c>
      <c r="E25" s="53" t="s">
        <v>251</v>
      </c>
      <c r="F25" s="56">
        <v>1436846910136510</v>
      </c>
      <c r="G25" s="53" t="s">
        <v>431</v>
      </c>
      <c r="H25" s="54">
        <v>3702358112669590</v>
      </c>
      <c r="I25" s="53" t="s">
        <v>430</v>
      </c>
      <c r="J25">
        <f t="shared" si="6"/>
        <v>200</v>
      </c>
      <c r="K25" s="53" t="s">
        <v>251</v>
      </c>
      <c r="L25" s="57">
        <v>42091</v>
      </c>
      <c r="M25" s="53" t="s">
        <v>430</v>
      </c>
      <c r="N25">
        <v>4</v>
      </c>
      <c r="O25" s="53" t="s">
        <v>251</v>
      </c>
      <c r="P25" t="s">
        <v>734</v>
      </c>
      <c r="Q25" s="53" t="s">
        <v>431</v>
      </c>
      <c r="R25" t="s">
        <v>726</v>
      </c>
      <c r="S25" s="53" t="s">
        <v>430</v>
      </c>
      <c r="T25">
        <v>1</v>
      </c>
      <c r="U25" t="s">
        <v>253</v>
      </c>
      <c r="X25" t="s">
        <v>245</v>
      </c>
      <c r="Y25" t="s">
        <v>1508</v>
      </c>
      <c r="Z25" t="s">
        <v>865</v>
      </c>
      <c r="AA25" s="54">
        <v>6528</v>
      </c>
      <c r="AB25" s="53" t="s">
        <v>251</v>
      </c>
      <c r="AC25" t="s">
        <v>1002</v>
      </c>
      <c r="AD25" s="53" t="s">
        <v>430</v>
      </c>
      <c r="AE25" s="54">
        <v>5106</v>
      </c>
      <c r="AF25" t="s">
        <v>249</v>
      </c>
      <c r="AG25">
        <f t="shared" ca="1" si="0"/>
        <v>6</v>
      </c>
      <c r="AH25" t="s">
        <v>253</v>
      </c>
    </row>
    <row r="26" spans="1:34" x14ac:dyDescent="0.25">
      <c r="A26" t="s">
        <v>245</v>
      </c>
      <c r="B26" t="s">
        <v>724</v>
      </c>
      <c r="C26" t="s">
        <v>250</v>
      </c>
      <c r="D26" s="56">
        <v>6534</v>
      </c>
      <c r="E26" s="53" t="s">
        <v>251</v>
      </c>
      <c r="F26" s="56">
        <v>1436850620420690</v>
      </c>
      <c r="G26" s="53" t="s">
        <v>431</v>
      </c>
      <c r="H26" s="54" t="s">
        <v>257</v>
      </c>
      <c r="I26" s="53" t="s">
        <v>430</v>
      </c>
      <c r="J26">
        <f t="shared" ref="J26" si="7">N26*70</f>
        <v>210</v>
      </c>
      <c r="K26" s="53" t="s">
        <v>251</v>
      </c>
      <c r="L26" s="57">
        <v>42075</v>
      </c>
      <c r="M26" s="53" t="s">
        <v>430</v>
      </c>
      <c r="N26">
        <v>3</v>
      </c>
      <c r="O26" s="53" t="s">
        <v>251</v>
      </c>
      <c r="P26" t="s">
        <v>733</v>
      </c>
      <c r="Q26" s="53" t="s">
        <v>431</v>
      </c>
      <c r="R26" t="s">
        <v>727</v>
      </c>
      <c r="S26" s="53" t="s">
        <v>430</v>
      </c>
      <c r="T26">
        <v>0</v>
      </c>
      <c r="U26" t="s">
        <v>253</v>
      </c>
      <c r="X26" t="s">
        <v>245</v>
      </c>
      <c r="Y26" t="s">
        <v>1508</v>
      </c>
      <c r="Z26" t="s">
        <v>865</v>
      </c>
      <c r="AA26" s="56">
        <v>6534</v>
      </c>
      <c r="AB26" s="53" t="s">
        <v>251</v>
      </c>
      <c r="AC26" t="s">
        <v>999</v>
      </c>
      <c r="AD26" s="53" t="s">
        <v>430</v>
      </c>
      <c r="AE26">
        <v>5109</v>
      </c>
      <c r="AF26" t="s">
        <v>249</v>
      </c>
      <c r="AG26">
        <f t="shared" ca="1" si="0"/>
        <v>7</v>
      </c>
      <c r="AH26" t="s">
        <v>253</v>
      </c>
    </row>
    <row r="27" spans="1:34" x14ac:dyDescent="0.25">
      <c r="A27" t="s">
        <v>245</v>
      </c>
      <c r="B27" t="s">
        <v>724</v>
      </c>
      <c r="C27" t="s">
        <v>250</v>
      </c>
      <c r="D27" s="54">
        <v>6540</v>
      </c>
      <c r="E27" s="53" t="s">
        <v>251</v>
      </c>
      <c r="F27" s="56">
        <v>1436854330704870</v>
      </c>
      <c r="G27" s="53" t="s">
        <v>431</v>
      </c>
      <c r="H27" s="54" t="s">
        <v>258</v>
      </c>
      <c r="I27" s="53" t="s">
        <v>430</v>
      </c>
      <c r="J27">
        <f t="shared" ref="J27" si="8">N27*50</f>
        <v>100</v>
      </c>
      <c r="K27" s="53" t="s">
        <v>251</v>
      </c>
      <c r="L27" s="57">
        <v>42059</v>
      </c>
      <c r="M27" s="53" t="s">
        <v>430</v>
      </c>
      <c r="N27">
        <v>2</v>
      </c>
      <c r="O27" s="53" t="s">
        <v>251</v>
      </c>
      <c r="P27" t="s">
        <v>737</v>
      </c>
      <c r="Q27" s="53" t="s">
        <v>431</v>
      </c>
      <c r="R27" t="s">
        <v>728</v>
      </c>
      <c r="S27" s="53" t="s">
        <v>430</v>
      </c>
      <c r="T27">
        <v>1</v>
      </c>
      <c r="U27" t="s">
        <v>253</v>
      </c>
      <c r="X27" t="s">
        <v>245</v>
      </c>
      <c r="Y27" t="s">
        <v>1508</v>
      </c>
      <c r="Z27" t="s">
        <v>865</v>
      </c>
      <c r="AA27" s="54">
        <v>6540</v>
      </c>
      <c r="AB27" s="53" t="s">
        <v>251</v>
      </c>
      <c r="AC27" t="s">
        <v>1000</v>
      </c>
      <c r="AD27" s="53" t="s">
        <v>430</v>
      </c>
      <c r="AE27" s="54">
        <v>5112</v>
      </c>
      <c r="AF27" t="s">
        <v>249</v>
      </c>
      <c r="AG27">
        <f t="shared" ca="1" si="0"/>
        <v>2</v>
      </c>
      <c r="AH27" t="s">
        <v>253</v>
      </c>
    </row>
    <row r="28" spans="1:34" x14ac:dyDescent="0.25">
      <c r="A28" t="s">
        <v>245</v>
      </c>
      <c r="B28" t="s">
        <v>724</v>
      </c>
      <c r="C28" t="s">
        <v>250</v>
      </c>
      <c r="D28" s="56">
        <v>6546</v>
      </c>
      <c r="E28" s="53" t="s">
        <v>251</v>
      </c>
      <c r="F28" s="56">
        <v>1436858040989050</v>
      </c>
      <c r="G28" s="53" t="s">
        <v>431</v>
      </c>
      <c r="H28" s="54">
        <v>1837465924358490</v>
      </c>
      <c r="I28" s="53" t="s">
        <v>430</v>
      </c>
      <c r="J28">
        <f t="shared" ref="J28" si="9">N28*100</f>
        <v>300</v>
      </c>
      <c r="K28" s="53" t="s">
        <v>251</v>
      </c>
      <c r="L28" s="57">
        <v>42043</v>
      </c>
      <c r="M28" s="53" t="s">
        <v>430</v>
      </c>
      <c r="N28" s="53">
        <v>3</v>
      </c>
      <c r="O28" s="53" t="s">
        <v>251</v>
      </c>
      <c r="P28" t="s">
        <v>732</v>
      </c>
      <c r="Q28" s="53" t="s">
        <v>431</v>
      </c>
      <c r="R28" t="s">
        <v>729</v>
      </c>
      <c r="S28" s="53" t="s">
        <v>430</v>
      </c>
      <c r="T28">
        <v>1</v>
      </c>
      <c r="U28" t="s">
        <v>253</v>
      </c>
      <c r="X28" t="s">
        <v>245</v>
      </c>
      <c r="Y28" t="s">
        <v>1508</v>
      </c>
      <c r="Z28" t="s">
        <v>865</v>
      </c>
      <c r="AA28" s="56">
        <v>6546</v>
      </c>
      <c r="AB28" s="53" t="s">
        <v>251</v>
      </c>
      <c r="AC28" t="s">
        <v>1001</v>
      </c>
      <c r="AD28" s="53" t="s">
        <v>430</v>
      </c>
      <c r="AE28">
        <v>5115</v>
      </c>
      <c r="AF28" t="s">
        <v>249</v>
      </c>
      <c r="AG28">
        <f t="shared" ca="1" si="0"/>
        <v>5</v>
      </c>
      <c r="AH28" t="s">
        <v>253</v>
      </c>
    </row>
    <row r="29" spans="1:34" x14ac:dyDescent="0.25">
      <c r="A29" t="s">
        <v>245</v>
      </c>
      <c r="B29" t="s">
        <v>724</v>
      </c>
      <c r="C29" t="s">
        <v>250</v>
      </c>
      <c r="D29" s="54">
        <v>6552</v>
      </c>
      <c r="E29" s="53" t="s">
        <v>251</v>
      </c>
      <c r="F29" s="56">
        <v>1436861751273230</v>
      </c>
      <c r="G29" s="53" t="s">
        <v>431</v>
      </c>
      <c r="H29" s="54">
        <v>2213437347621340</v>
      </c>
      <c r="I29" s="53" t="s">
        <v>430</v>
      </c>
      <c r="J29">
        <f t="shared" ref="J29" si="10">N29*65</f>
        <v>260</v>
      </c>
      <c r="K29" s="53" t="s">
        <v>251</v>
      </c>
      <c r="L29" s="57">
        <v>42027</v>
      </c>
      <c r="M29" s="53" t="s">
        <v>430</v>
      </c>
      <c r="N29">
        <v>4</v>
      </c>
      <c r="O29" s="53" t="s">
        <v>251</v>
      </c>
      <c r="P29" t="s">
        <v>736</v>
      </c>
      <c r="Q29" s="53" t="s">
        <v>431</v>
      </c>
      <c r="R29" t="s">
        <v>729</v>
      </c>
      <c r="S29" s="53" t="s">
        <v>430</v>
      </c>
      <c r="T29">
        <v>1</v>
      </c>
      <c r="U29" t="s">
        <v>253</v>
      </c>
      <c r="X29" t="s">
        <v>245</v>
      </c>
      <c r="Y29" t="s">
        <v>1508</v>
      </c>
      <c r="Z29" t="s">
        <v>865</v>
      </c>
      <c r="AA29" s="54">
        <v>6552</v>
      </c>
      <c r="AB29" s="53" t="s">
        <v>251</v>
      </c>
      <c r="AC29" t="s">
        <v>994</v>
      </c>
      <c r="AD29" s="53" t="s">
        <v>430</v>
      </c>
      <c r="AE29" s="54">
        <v>5118</v>
      </c>
      <c r="AF29" t="s">
        <v>249</v>
      </c>
      <c r="AG29">
        <f t="shared" ca="1" si="0"/>
        <v>1</v>
      </c>
      <c r="AH29" t="s">
        <v>253</v>
      </c>
    </row>
    <row r="30" spans="1:34" x14ac:dyDescent="0.25">
      <c r="A30" t="s">
        <v>245</v>
      </c>
      <c r="B30" t="s">
        <v>724</v>
      </c>
      <c r="C30" t="s">
        <v>250</v>
      </c>
      <c r="D30" s="56">
        <v>6558</v>
      </c>
      <c r="E30" s="53" t="s">
        <v>251</v>
      </c>
      <c r="F30" s="56">
        <v>1436865461557410</v>
      </c>
      <c r="G30" s="53" t="s">
        <v>431</v>
      </c>
      <c r="H30" s="54">
        <v>2451431235143250</v>
      </c>
      <c r="I30" s="53" t="s">
        <v>430</v>
      </c>
      <c r="J30">
        <f t="shared" ref="J30" si="11">N30*50</f>
        <v>150</v>
      </c>
      <c r="K30" s="53" t="s">
        <v>251</v>
      </c>
      <c r="L30" s="57">
        <v>42011</v>
      </c>
      <c r="M30" s="53" t="s">
        <v>430</v>
      </c>
      <c r="N30">
        <v>3</v>
      </c>
      <c r="O30" s="53" t="s">
        <v>251</v>
      </c>
      <c r="P30" t="s">
        <v>738</v>
      </c>
      <c r="Q30" s="53" t="s">
        <v>431</v>
      </c>
      <c r="R30" t="s">
        <v>726</v>
      </c>
      <c r="S30" s="53" t="s">
        <v>430</v>
      </c>
      <c r="T30">
        <v>0</v>
      </c>
      <c r="U30" t="s">
        <v>253</v>
      </c>
      <c r="X30" t="s">
        <v>245</v>
      </c>
      <c r="Y30" t="s">
        <v>1508</v>
      </c>
      <c r="Z30" t="s">
        <v>865</v>
      </c>
      <c r="AA30" s="56">
        <v>6558</v>
      </c>
      <c r="AB30" s="53" t="s">
        <v>251</v>
      </c>
      <c r="AC30" t="s">
        <v>988</v>
      </c>
      <c r="AD30" s="53" t="s">
        <v>430</v>
      </c>
      <c r="AE30">
        <v>5121</v>
      </c>
      <c r="AF30" t="s">
        <v>249</v>
      </c>
      <c r="AG30">
        <f t="shared" ca="1" si="0"/>
        <v>2</v>
      </c>
      <c r="AH30" t="s">
        <v>253</v>
      </c>
    </row>
    <row r="31" spans="1:34" x14ac:dyDescent="0.25">
      <c r="A31" t="s">
        <v>245</v>
      </c>
      <c r="B31" t="s">
        <v>724</v>
      </c>
      <c r="C31" t="s">
        <v>250</v>
      </c>
      <c r="D31" s="54">
        <v>6564</v>
      </c>
      <c r="E31" s="53" t="s">
        <v>251</v>
      </c>
      <c r="F31" s="56">
        <v>1436869171841590</v>
      </c>
      <c r="G31" s="53" t="s">
        <v>431</v>
      </c>
      <c r="H31" s="54">
        <v>2781410146492450</v>
      </c>
      <c r="I31" s="53" t="s">
        <v>430</v>
      </c>
      <c r="J31">
        <f t="shared" ref="J31" si="12">N31*70</f>
        <v>210</v>
      </c>
      <c r="K31" s="53" t="s">
        <v>251</v>
      </c>
      <c r="L31" s="57">
        <v>41995</v>
      </c>
      <c r="M31" s="53" t="s">
        <v>430</v>
      </c>
      <c r="N31">
        <v>3</v>
      </c>
      <c r="O31" s="53" t="s">
        <v>251</v>
      </c>
      <c r="P31" t="s">
        <v>739</v>
      </c>
      <c r="Q31" s="53" t="s">
        <v>431</v>
      </c>
      <c r="R31" t="s">
        <v>726</v>
      </c>
      <c r="S31" s="53" t="s">
        <v>430</v>
      </c>
      <c r="T31">
        <v>0</v>
      </c>
      <c r="U31" t="s">
        <v>253</v>
      </c>
      <c r="X31" t="s">
        <v>245</v>
      </c>
      <c r="Y31" t="s">
        <v>1508</v>
      </c>
      <c r="Z31" t="s">
        <v>865</v>
      </c>
      <c r="AA31" s="54">
        <v>6564</v>
      </c>
      <c r="AB31" s="53" t="s">
        <v>251</v>
      </c>
      <c r="AC31" t="s">
        <v>989</v>
      </c>
      <c r="AD31" s="53" t="s">
        <v>430</v>
      </c>
      <c r="AE31" s="54">
        <v>5124</v>
      </c>
      <c r="AF31" t="s">
        <v>249</v>
      </c>
      <c r="AG31">
        <f t="shared" ca="1" si="0"/>
        <v>2</v>
      </c>
      <c r="AH31" t="s">
        <v>253</v>
      </c>
    </row>
    <row r="32" spans="1:34" x14ac:dyDescent="0.25">
      <c r="A32" t="s">
        <v>245</v>
      </c>
      <c r="B32" t="s">
        <v>724</v>
      </c>
      <c r="C32" t="s">
        <v>250</v>
      </c>
      <c r="D32" s="56">
        <v>6570</v>
      </c>
      <c r="E32" s="53" t="s">
        <v>251</v>
      </c>
      <c r="F32" s="56">
        <v>1436872882125770</v>
      </c>
      <c r="G32" s="53" t="s">
        <v>431</v>
      </c>
      <c r="H32" s="54">
        <v>3088392801884830</v>
      </c>
      <c r="I32" s="53" t="s">
        <v>430</v>
      </c>
      <c r="J32">
        <f t="shared" ref="J32" si="13">N32*100</f>
        <v>600</v>
      </c>
      <c r="K32" s="53" t="s">
        <v>251</v>
      </c>
      <c r="L32" s="57">
        <v>41979</v>
      </c>
      <c r="M32" s="53" t="s">
        <v>430</v>
      </c>
      <c r="N32">
        <v>6</v>
      </c>
      <c r="O32" s="53" t="s">
        <v>251</v>
      </c>
      <c r="P32" t="s">
        <v>725</v>
      </c>
      <c r="Q32" s="53" t="s">
        <v>431</v>
      </c>
      <c r="R32" t="s">
        <v>726</v>
      </c>
      <c r="S32" s="53" t="s">
        <v>430</v>
      </c>
      <c r="T32">
        <v>0</v>
      </c>
      <c r="U32" t="s">
        <v>253</v>
      </c>
      <c r="X32" t="s">
        <v>245</v>
      </c>
      <c r="Y32" t="s">
        <v>1508</v>
      </c>
      <c r="Z32" t="s">
        <v>865</v>
      </c>
      <c r="AA32" s="56">
        <v>6570</v>
      </c>
      <c r="AB32" s="53" t="s">
        <v>251</v>
      </c>
      <c r="AC32" t="s">
        <v>990</v>
      </c>
      <c r="AD32" s="53" t="s">
        <v>430</v>
      </c>
      <c r="AE32">
        <v>5127</v>
      </c>
      <c r="AF32" t="s">
        <v>249</v>
      </c>
      <c r="AG32">
        <f t="shared" ca="1" si="0"/>
        <v>5</v>
      </c>
      <c r="AH32" t="s">
        <v>253</v>
      </c>
    </row>
    <row r="33" spans="1:34" x14ac:dyDescent="0.25">
      <c r="A33" t="s">
        <v>245</v>
      </c>
      <c r="B33" t="s">
        <v>724</v>
      </c>
      <c r="C33" t="s">
        <v>250</v>
      </c>
      <c r="D33" s="54">
        <v>6576</v>
      </c>
      <c r="E33" s="53" t="s">
        <v>251</v>
      </c>
      <c r="F33" s="54" t="s">
        <v>435</v>
      </c>
      <c r="G33" s="53" t="s">
        <v>431</v>
      </c>
      <c r="H33" s="54">
        <v>3395375457277210</v>
      </c>
      <c r="I33" s="53" t="s">
        <v>430</v>
      </c>
      <c r="J33">
        <f t="shared" ref="J33:J34" si="14">N33*65</f>
        <v>455</v>
      </c>
      <c r="K33" s="53" t="s">
        <v>251</v>
      </c>
      <c r="L33" s="57">
        <v>41963</v>
      </c>
      <c r="M33" s="53" t="s">
        <v>430</v>
      </c>
      <c r="N33">
        <v>7</v>
      </c>
      <c r="O33" s="53" t="s">
        <v>251</v>
      </c>
      <c r="P33" t="s">
        <v>725</v>
      </c>
      <c r="Q33" s="53" t="s">
        <v>431</v>
      </c>
      <c r="R33" t="s">
        <v>727</v>
      </c>
      <c r="S33" s="53" t="s">
        <v>430</v>
      </c>
      <c r="T33">
        <v>0</v>
      </c>
      <c r="U33" t="s">
        <v>253</v>
      </c>
      <c r="X33" t="s">
        <v>245</v>
      </c>
      <c r="Y33" t="s">
        <v>1508</v>
      </c>
      <c r="Z33" t="s">
        <v>865</v>
      </c>
      <c r="AA33" s="54">
        <v>6576</v>
      </c>
      <c r="AB33" s="53" t="s">
        <v>251</v>
      </c>
      <c r="AC33" t="s">
        <v>991</v>
      </c>
      <c r="AD33" s="53" t="s">
        <v>430</v>
      </c>
      <c r="AE33" s="54">
        <v>5130</v>
      </c>
      <c r="AF33" t="s">
        <v>249</v>
      </c>
      <c r="AG33">
        <f t="shared" ca="1" si="0"/>
        <v>3</v>
      </c>
      <c r="AH33" t="s">
        <v>253</v>
      </c>
    </row>
    <row r="34" spans="1:34" x14ac:dyDescent="0.25">
      <c r="A34" t="s">
        <v>245</v>
      </c>
      <c r="B34" t="s">
        <v>724</v>
      </c>
      <c r="C34" t="s">
        <v>250</v>
      </c>
      <c r="D34" s="56">
        <v>6582</v>
      </c>
      <c r="E34" s="53" t="s">
        <v>251</v>
      </c>
      <c r="F34" s="56">
        <v>9783672234517590</v>
      </c>
      <c r="G34" s="53" t="s">
        <v>431</v>
      </c>
      <c r="H34" s="54">
        <v>3702358112669590</v>
      </c>
      <c r="I34" s="53" t="s">
        <v>430</v>
      </c>
      <c r="J34">
        <f t="shared" si="14"/>
        <v>260</v>
      </c>
      <c r="K34" s="53" t="s">
        <v>251</v>
      </c>
      <c r="L34" s="57">
        <v>41947</v>
      </c>
      <c r="M34" s="53" t="s">
        <v>430</v>
      </c>
      <c r="N34">
        <v>4</v>
      </c>
      <c r="O34" s="53" t="s">
        <v>251</v>
      </c>
      <c r="P34" t="s">
        <v>725</v>
      </c>
      <c r="Q34" s="53" t="s">
        <v>431</v>
      </c>
      <c r="R34" t="s">
        <v>726</v>
      </c>
      <c r="S34" s="53" t="s">
        <v>430</v>
      </c>
      <c r="T34">
        <v>1</v>
      </c>
      <c r="U34" t="s">
        <v>253</v>
      </c>
      <c r="X34" t="s">
        <v>245</v>
      </c>
      <c r="Y34" t="s">
        <v>1508</v>
      </c>
      <c r="Z34" t="s">
        <v>865</v>
      </c>
      <c r="AA34" s="56">
        <v>6582</v>
      </c>
      <c r="AB34" s="53" t="s">
        <v>251</v>
      </c>
      <c r="AC34" t="s">
        <v>992</v>
      </c>
      <c r="AD34" s="53" t="s">
        <v>430</v>
      </c>
      <c r="AE34">
        <v>5133</v>
      </c>
      <c r="AF34" t="s">
        <v>249</v>
      </c>
      <c r="AG34">
        <f t="shared" ca="1" si="0"/>
        <v>6</v>
      </c>
      <c r="AH34" t="s">
        <v>253</v>
      </c>
    </row>
    <row r="35" spans="1:34" x14ac:dyDescent="0.25">
      <c r="A35" t="s">
        <v>245</v>
      </c>
      <c r="B35" t="s">
        <v>724</v>
      </c>
      <c r="C35" t="s">
        <v>250</v>
      </c>
      <c r="D35" s="54">
        <v>6588</v>
      </c>
      <c r="E35" s="53" t="s">
        <v>251</v>
      </c>
      <c r="F35" s="56">
        <v>1312324312231210</v>
      </c>
      <c r="G35" s="53" t="s">
        <v>431</v>
      </c>
      <c r="H35" s="54">
        <v>4009340768061970</v>
      </c>
      <c r="I35" s="53" t="s">
        <v>430</v>
      </c>
      <c r="J35">
        <f t="shared" ref="J35" si="15">N35*50</f>
        <v>150</v>
      </c>
      <c r="K35" s="53" t="s">
        <v>251</v>
      </c>
      <c r="L35" s="57">
        <v>41931</v>
      </c>
      <c r="M35" s="53" t="s">
        <v>430</v>
      </c>
      <c r="N35">
        <v>3</v>
      </c>
      <c r="O35" s="53" t="s">
        <v>251</v>
      </c>
      <c r="P35" t="s">
        <v>730</v>
      </c>
      <c r="Q35" s="53" t="s">
        <v>431</v>
      </c>
      <c r="R35" t="s">
        <v>728</v>
      </c>
      <c r="S35" s="53" t="s">
        <v>430</v>
      </c>
      <c r="T35">
        <v>1</v>
      </c>
      <c r="U35" t="s">
        <v>253</v>
      </c>
      <c r="X35" t="s">
        <v>245</v>
      </c>
      <c r="Y35" t="s">
        <v>1508</v>
      </c>
      <c r="Z35" t="s">
        <v>865</v>
      </c>
      <c r="AA35" s="54">
        <v>6588</v>
      </c>
      <c r="AB35" s="53" t="s">
        <v>251</v>
      </c>
      <c r="AC35" t="s">
        <v>993</v>
      </c>
      <c r="AD35" s="53" t="s">
        <v>430</v>
      </c>
      <c r="AE35" s="54">
        <v>5136</v>
      </c>
      <c r="AF35" t="s">
        <v>249</v>
      </c>
      <c r="AG35">
        <f t="shared" ca="1" si="0"/>
        <v>3</v>
      </c>
      <c r="AH35" t="s">
        <v>253</v>
      </c>
    </row>
    <row r="36" spans="1:34" x14ac:dyDescent="0.25">
      <c r="A36" t="s">
        <v>245</v>
      </c>
      <c r="B36" t="s">
        <v>724</v>
      </c>
      <c r="C36" t="s">
        <v>250</v>
      </c>
      <c r="D36" s="56">
        <v>6594</v>
      </c>
      <c r="E36" s="53" t="s">
        <v>251</v>
      </c>
      <c r="F36" s="56">
        <v>4326245645745620</v>
      </c>
      <c r="G36" s="53" t="s">
        <v>431</v>
      </c>
      <c r="H36" s="54">
        <v>4316323423454350</v>
      </c>
      <c r="I36" s="53" t="s">
        <v>430</v>
      </c>
      <c r="J36">
        <f t="shared" ref="J36" si="16">N36*70</f>
        <v>140</v>
      </c>
      <c r="K36" s="53" t="s">
        <v>251</v>
      </c>
      <c r="L36" s="57">
        <v>41915</v>
      </c>
      <c r="M36" s="53" t="s">
        <v>430</v>
      </c>
      <c r="N36">
        <v>2</v>
      </c>
      <c r="O36" s="53" t="s">
        <v>251</v>
      </c>
      <c r="P36" t="s">
        <v>731</v>
      </c>
      <c r="Q36" s="53" t="s">
        <v>431</v>
      </c>
      <c r="R36" t="s">
        <v>729</v>
      </c>
      <c r="S36" s="53" t="s">
        <v>430</v>
      </c>
      <c r="T36">
        <v>0</v>
      </c>
      <c r="U36" t="s">
        <v>253</v>
      </c>
      <c r="X36" t="s">
        <v>245</v>
      </c>
      <c r="Y36" t="s">
        <v>1508</v>
      </c>
      <c r="Z36" t="s">
        <v>865</v>
      </c>
      <c r="AA36" s="56">
        <v>6594</v>
      </c>
      <c r="AB36" s="53" t="s">
        <v>251</v>
      </c>
      <c r="AC36" t="s">
        <v>995</v>
      </c>
      <c r="AD36" s="53" t="s">
        <v>430</v>
      </c>
      <c r="AE36">
        <v>5139</v>
      </c>
      <c r="AF36" t="s">
        <v>249</v>
      </c>
      <c r="AG36">
        <f t="shared" ca="1" si="0"/>
        <v>3</v>
      </c>
      <c r="AH36" t="s">
        <v>253</v>
      </c>
    </row>
    <row r="37" spans="1:34" x14ac:dyDescent="0.25">
      <c r="A37" t="s">
        <v>245</v>
      </c>
      <c r="B37" t="s">
        <v>724</v>
      </c>
      <c r="C37" t="s">
        <v>250</v>
      </c>
      <c r="D37" s="54">
        <v>6600</v>
      </c>
      <c r="E37" s="53" t="s">
        <v>251</v>
      </c>
      <c r="F37" s="56">
        <v>1453642574574250</v>
      </c>
      <c r="G37" s="53" t="s">
        <v>431</v>
      </c>
      <c r="H37" s="54">
        <v>4623306078846730</v>
      </c>
      <c r="I37" s="53" t="s">
        <v>430</v>
      </c>
      <c r="J37">
        <f t="shared" ref="J37" si="17">N37*100</f>
        <v>300</v>
      </c>
      <c r="K37" s="53" t="s">
        <v>251</v>
      </c>
      <c r="L37" s="57">
        <v>41899</v>
      </c>
      <c r="M37" s="53" t="s">
        <v>430</v>
      </c>
      <c r="N37" s="53">
        <v>3</v>
      </c>
      <c r="O37" s="53" t="s">
        <v>251</v>
      </c>
      <c r="P37" t="s">
        <v>735</v>
      </c>
      <c r="Q37" s="53" t="s">
        <v>431</v>
      </c>
      <c r="R37" t="s">
        <v>726</v>
      </c>
      <c r="S37" s="53" t="s">
        <v>430</v>
      </c>
      <c r="T37">
        <v>0</v>
      </c>
      <c r="U37" t="s">
        <v>253</v>
      </c>
      <c r="X37" t="s">
        <v>245</v>
      </c>
      <c r="Y37" t="s">
        <v>1508</v>
      </c>
      <c r="Z37" t="s">
        <v>865</v>
      </c>
      <c r="AA37" s="54">
        <v>6600</v>
      </c>
      <c r="AB37" s="53" t="s">
        <v>251</v>
      </c>
      <c r="AC37" t="s">
        <v>996</v>
      </c>
      <c r="AD37" s="53" t="s">
        <v>430</v>
      </c>
      <c r="AE37" s="54">
        <v>5142</v>
      </c>
      <c r="AF37" t="s">
        <v>249</v>
      </c>
      <c r="AG37">
        <f t="shared" ca="1" si="0"/>
        <v>6</v>
      </c>
      <c r="AH37" t="s">
        <v>253</v>
      </c>
    </row>
    <row r="38" spans="1:34" x14ac:dyDescent="0.25">
      <c r="A38" t="s">
        <v>245</v>
      </c>
      <c r="B38" t="s">
        <v>724</v>
      </c>
      <c r="C38" t="s">
        <v>250</v>
      </c>
      <c r="D38" s="56">
        <v>6606</v>
      </c>
      <c r="E38" s="53" t="s">
        <v>251</v>
      </c>
      <c r="F38" s="56">
        <v>1235315473171540</v>
      </c>
      <c r="G38" s="53" t="s">
        <v>431</v>
      </c>
      <c r="H38" s="54" t="s">
        <v>248</v>
      </c>
      <c r="I38" s="53" t="s">
        <v>430</v>
      </c>
      <c r="J38">
        <f t="shared" ref="J38:J39" si="18">N38*65</f>
        <v>260</v>
      </c>
      <c r="K38" s="53" t="s">
        <v>251</v>
      </c>
      <c r="L38" s="57">
        <v>41883</v>
      </c>
      <c r="M38" s="53" t="s">
        <v>430</v>
      </c>
      <c r="N38">
        <v>4</v>
      </c>
      <c r="O38" s="53" t="s">
        <v>251</v>
      </c>
      <c r="P38" t="s">
        <v>734</v>
      </c>
      <c r="Q38" s="53" t="s">
        <v>431</v>
      </c>
      <c r="R38" t="s">
        <v>727</v>
      </c>
      <c r="S38" s="53" t="s">
        <v>430</v>
      </c>
      <c r="T38">
        <v>1</v>
      </c>
      <c r="U38" t="s">
        <v>253</v>
      </c>
      <c r="X38" t="s">
        <v>245</v>
      </c>
      <c r="Y38" t="s">
        <v>1508</v>
      </c>
      <c r="Z38" t="s">
        <v>865</v>
      </c>
      <c r="AA38" s="56">
        <v>6606</v>
      </c>
      <c r="AB38" s="53" t="s">
        <v>251</v>
      </c>
      <c r="AC38" t="s">
        <v>997</v>
      </c>
      <c r="AD38" s="53" t="s">
        <v>430</v>
      </c>
      <c r="AE38">
        <v>5145</v>
      </c>
      <c r="AF38" t="s">
        <v>249</v>
      </c>
      <c r="AG38">
        <f t="shared" ca="1" si="0"/>
        <v>5</v>
      </c>
      <c r="AH38" t="s">
        <v>253</v>
      </c>
    </row>
    <row r="39" spans="1:34" x14ac:dyDescent="0.25">
      <c r="A39" t="s">
        <v>245</v>
      </c>
      <c r="B39" t="s">
        <v>724</v>
      </c>
      <c r="C39" t="s">
        <v>250</v>
      </c>
      <c r="D39" s="54">
        <v>6612</v>
      </c>
      <c r="E39" s="53" t="s">
        <v>251</v>
      </c>
      <c r="F39" s="56">
        <v>1016988371768830</v>
      </c>
      <c r="G39" s="53" t="s">
        <v>431</v>
      </c>
      <c r="H39" s="54" t="s">
        <v>256</v>
      </c>
      <c r="I39" s="53" t="s">
        <v>430</v>
      </c>
      <c r="J39">
        <f t="shared" si="18"/>
        <v>195</v>
      </c>
      <c r="K39" s="53" t="s">
        <v>251</v>
      </c>
      <c r="L39" s="57">
        <v>41867</v>
      </c>
      <c r="M39" s="53" t="s">
        <v>430</v>
      </c>
      <c r="N39">
        <v>3</v>
      </c>
      <c r="O39" s="53" t="s">
        <v>251</v>
      </c>
      <c r="P39" t="s">
        <v>733</v>
      </c>
      <c r="Q39" s="53" t="s">
        <v>431</v>
      </c>
      <c r="R39" t="s">
        <v>728</v>
      </c>
      <c r="S39" s="53" t="s">
        <v>430</v>
      </c>
      <c r="T39">
        <v>0</v>
      </c>
      <c r="U39" t="s">
        <v>253</v>
      </c>
      <c r="X39" t="s">
        <v>245</v>
      </c>
      <c r="Y39" t="s">
        <v>1508</v>
      </c>
      <c r="Z39" t="s">
        <v>865</v>
      </c>
      <c r="AA39" s="54">
        <v>6612</v>
      </c>
      <c r="AB39" s="53" t="s">
        <v>251</v>
      </c>
      <c r="AC39" t="s">
        <v>998</v>
      </c>
      <c r="AD39" s="53" t="s">
        <v>430</v>
      </c>
      <c r="AE39" s="54">
        <v>5148</v>
      </c>
      <c r="AF39" t="s">
        <v>249</v>
      </c>
      <c r="AG39">
        <f t="shared" ca="1" si="0"/>
        <v>7</v>
      </c>
      <c r="AH39" t="s">
        <v>253</v>
      </c>
    </row>
    <row r="40" spans="1:34" x14ac:dyDescent="0.25">
      <c r="A40" t="s">
        <v>245</v>
      </c>
      <c r="B40" t="s">
        <v>724</v>
      </c>
      <c r="C40" t="s">
        <v>250</v>
      </c>
      <c r="D40" s="56">
        <v>6618</v>
      </c>
      <c r="E40" s="53" t="s">
        <v>251</v>
      </c>
      <c r="F40" s="56">
        <v>7986612270366120</v>
      </c>
      <c r="G40" s="53" t="s">
        <v>431</v>
      </c>
      <c r="H40" s="54" t="s">
        <v>257</v>
      </c>
      <c r="I40" s="53" t="s">
        <v>430</v>
      </c>
      <c r="J40">
        <f t="shared" si="6"/>
        <v>150</v>
      </c>
      <c r="K40" s="53" t="s">
        <v>251</v>
      </c>
      <c r="L40" s="57">
        <v>41851</v>
      </c>
      <c r="M40" s="53" t="s">
        <v>430</v>
      </c>
      <c r="N40">
        <v>3</v>
      </c>
      <c r="O40" s="53" t="s">
        <v>251</v>
      </c>
      <c r="P40" t="s">
        <v>737</v>
      </c>
      <c r="Q40" s="53" t="s">
        <v>431</v>
      </c>
      <c r="R40" t="s">
        <v>729</v>
      </c>
      <c r="S40" s="53" t="s">
        <v>430</v>
      </c>
      <c r="T40">
        <v>0</v>
      </c>
      <c r="U40" t="s">
        <v>253</v>
      </c>
      <c r="X40" t="s">
        <v>245</v>
      </c>
      <c r="Y40" t="s">
        <v>1508</v>
      </c>
      <c r="Z40" t="s">
        <v>865</v>
      </c>
      <c r="AA40" s="56">
        <v>6618</v>
      </c>
      <c r="AB40" s="53" t="s">
        <v>251</v>
      </c>
      <c r="AC40" t="s">
        <v>999</v>
      </c>
      <c r="AD40" s="53" t="s">
        <v>430</v>
      </c>
      <c r="AE40">
        <v>5151</v>
      </c>
      <c r="AF40" t="s">
        <v>249</v>
      </c>
      <c r="AG40">
        <f t="shared" ca="1" si="0"/>
        <v>5</v>
      </c>
      <c r="AH40" t="s">
        <v>253</v>
      </c>
    </row>
    <row r="41" spans="1:34" x14ac:dyDescent="0.25">
      <c r="A41" t="s">
        <v>245</v>
      </c>
      <c r="B41" t="s">
        <v>724</v>
      </c>
      <c r="C41" t="s">
        <v>250</v>
      </c>
      <c r="D41" s="54">
        <v>6624</v>
      </c>
      <c r="E41" s="53" t="s">
        <v>251</v>
      </c>
      <c r="F41" s="56">
        <v>2324129689735130</v>
      </c>
      <c r="G41" s="53" t="s">
        <v>431</v>
      </c>
      <c r="H41" s="54" t="s">
        <v>258</v>
      </c>
      <c r="I41" s="53" t="s">
        <v>430</v>
      </c>
      <c r="J41">
        <f t="shared" si="6"/>
        <v>300</v>
      </c>
      <c r="K41" s="53" t="s">
        <v>251</v>
      </c>
      <c r="L41" s="57">
        <v>41835</v>
      </c>
      <c r="M41" s="53" t="s">
        <v>430</v>
      </c>
      <c r="N41">
        <v>6</v>
      </c>
      <c r="O41" s="53" t="s">
        <v>251</v>
      </c>
      <c r="P41" t="s">
        <v>732</v>
      </c>
      <c r="Q41" s="53" t="s">
        <v>431</v>
      </c>
      <c r="R41" t="s">
        <v>729</v>
      </c>
      <c r="S41" s="53" t="s">
        <v>430</v>
      </c>
      <c r="T41">
        <v>0</v>
      </c>
      <c r="U41" t="s">
        <v>253</v>
      </c>
      <c r="X41" t="s">
        <v>245</v>
      </c>
      <c r="Y41" t="s">
        <v>1508</v>
      </c>
      <c r="Z41" t="s">
        <v>865</v>
      </c>
      <c r="AA41" s="54">
        <v>6624</v>
      </c>
      <c r="AB41" s="53" t="s">
        <v>251</v>
      </c>
      <c r="AC41" t="s">
        <v>1000</v>
      </c>
      <c r="AD41" s="53" t="s">
        <v>430</v>
      </c>
      <c r="AE41" s="54">
        <v>5034</v>
      </c>
      <c r="AF41" t="s">
        <v>249</v>
      </c>
      <c r="AG41">
        <f t="shared" ca="1" si="0"/>
        <v>5</v>
      </c>
      <c r="AH41" t="s">
        <v>253</v>
      </c>
    </row>
    <row r="42" spans="1:34" x14ac:dyDescent="0.25">
      <c r="A42" t="s">
        <v>245</v>
      </c>
      <c r="B42" t="s">
        <v>724</v>
      </c>
      <c r="C42" t="s">
        <v>250</v>
      </c>
      <c r="D42" s="56">
        <v>6630</v>
      </c>
      <c r="E42" s="53" t="s">
        <v>251</v>
      </c>
      <c r="F42" s="56">
        <v>2324129682344350</v>
      </c>
      <c r="G42" s="53" t="s">
        <v>431</v>
      </c>
      <c r="H42" s="54">
        <v>1837465924358490</v>
      </c>
      <c r="I42" s="53" t="s">
        <v>430</v>
      </c>
      <c r="J42">
        <f t="shared" si="6"/>
        <v>350</v>
      </c>
      <c r="K42" s="53" t="s">
        <v>251</v>
      </c>
      <c r="L42" s="57">
        <v>41819</v>
      </c>
      <c r="M42" s="53" t="s">
        <v>430</v>
      </c>
      <c r="N42">
        <v>7</v>
      </c>
      <c r="O42" s="53" t="s">
        <v>251</v>
      </c>
      <c r="P42" t="s">
        <v>736</v>
      </c>
      <c r="Q42" s="53" t="s">
        <v>431</v>
      </c>
      <c r="R42" t="s">
        <v>726</v>
      </c>
      <c r="S42" s="53" t="s">
        <v>430</v>
      </c>
      <c r="T42">
        <v>1</v>
      </c>
      <c r="U42" t="s">
        <v>253</v>
      </c>
      <c r="X42" t="s">
        <v>245</v>
      </c>
      <c r="Y42" t="s">
        <v>1508</v>
      </c>
      <c r="Z42" t="s">
        <v>865</v>
      </c>
      <c r="AA42" s="56">
        <v>6630</v>
      </c>
      <c r="AB42" s="53" t="s">
        <v>251</v>
      </c>
      <c r="AC42" t="s">
        <v>1001</v>
      </c>
      <c r="AD42" s="53" t="s">
        <v>430</v>
      </c>
      <c r="AE42">
        <v>5037</v>
      </c>
      <c r="AF42" t="s">
        <v>249</v>
      </c>
      <c r="AG42">
        <f t="shared" ca="1" si="0"/>
        <v>7</v>
      </c>
      <c r="AH42" t="s">
        <v>253</v>
      </c>
    </row>
    <row r="43" spans="1:34" x14ac:dyDescent="0.25">
      <c r="A43" t="s">
        <v>245</v>
      </c>
      <c r="B43" t="s">
        <v>724</v>
      </c>
      <c r="C43" t="s">
        <v>250</v>
      </c>
      <c r="D43" s="54">
        <v>6636</v>
      </c>
      <c r="E43" s="53" t="s">
        <v>251</v>
      </c>
      <c r="F43" s="56">
        <v>2324129674953570</v>
      </c>
      <c r="G43" s="53" t="s">
        <v>431</v>
      </c>
      <c r="H43" s="54">
        <v>2213437347621340</v>
      </c>
      <c r="I43" s="53" t="s">
        <v>430</v>
      </c>
      <c r="J43">
        <f t="shared" ref="J43" si="19">N43*70</f>
        <v>280</v>
      </c>
      <c r="K43" s="53" t="s">
        <v>251</v>
      </c>
      <c r="L43" s="57">
        <v>41803</v>
      </c>
      <c r="M43" s="53" t="s">
        <v>430</v>
      </c>
      <c r="N43">
        <v>4</v>
      </c>
      <c r="O43" s="53" t="s">
        <v>251</v>
      </c>
      <c r="P43" t="s">
        <v>738</v>
      </c>
      <c r="Q43" s="53" t="s">
        <v>431</v>
      </c>
      <c r="R43" t="s">
        <v>726</v>
      </c>
      <c r="S43" s="53" t="s">
        <v>430</v>
      </c>
      <c r="T43">
        <v>1</v>
      </c>
      <c r="U43" t="s">
        <v>253</v>
      </c>
      <c r="X43" t="s">
        <v>245</v>
      </c>
      <c r="Y43" t="s">
        <v>1508</v>
      </c>
      <c r="Z43" t="s">
        <v>865</v>
      </c>
      <c r="AA43" s="54">
        <v>6636</v>
      </c>
      <c r="AB43" s="53" t="s">
        <v>251</v>
      </c>
      <c r="AC43" t="s">
        <v>994</v>
      </c>
      <c r="AD43" s="53" t="s">
        <v>430</v>
      </c>
      <c r="AE43" s="54">
        <v>5040</v>
      </c>
      <c r="AF43" t="s">
        <v>249</v>
      </c>
      <c r="AG43">
        <f t="shared" ca="1" si="0"/>
        <v>6</v>
      </c>
      <c r="AH43" t="s">
        <v>253</v>
      </c>
    </row>
    <row r="44" spans="1:34" x14ac:dyDescent="0.25">
      <c r="A44" t="s">
        <v>245</v>
      </c>
      <c r="B44" t="s">
        <v>724</v>
      </c>
      <c r="C44" t="s">
        <v>250</v>
      </c>
      <c r="D44" s="56">
        <v>6642</v>
      </c>
      <c r="E44" s="53" t="s">
        <v>251</v>
      </c>
      <c r="F44" s="56">
        <v>2324129667562790</v>
      </c>
      <c r="G44" s="53" t="s">
        <v>431</v>
      </c>
      <c r="H44" s="54">
        <v>2451431235143250</v>
      </c>
      <c r="I44" s="53" t="s">
        <v>430</v>
      </c>
      <c r="J44">
        <f t="shared" ref="J44" si="20">N44*50</f>
        <v>150</v>
      </c>
      <c r="K44" s="53" t="s">
        <v>251</v>
      </c>
      <c r="L44" s="57">
        <v>41787</v>
      </c>
      <c r="M44" s="53" t="s">
        <v>430</v>
      </c>
      <c r="N44">
        <v>3</v>
      </c>
      <c r="O44" s="53" t="s">
        <v>251</v>
      </c>
      <c r="P44" t="s">
        <v>739</v>
      </c>
      <c r="Q44" s="53" t="s">
        <v>431</v>
      </c>
      <c r="R44" t="s">
        <v>726</v>
      </c>
      <c r="S44" s="53" t="s">
        <v>430</v>
      </c>
      <c r="T44">
        <v>1</v>
      </c>
      <c r="U44" t="s">
        <v>253</v>
      </c>
      <c r="X44" t="s">
        <v>245</v>
      </c>
      <c r="Y44" t="s">
        <v>1508</v>
      </c>
      <c r="Z44" t="s">
        <v>865</v>
      </c>
      <c r="AA44" s="56">
        <v>6642</v>
      </c>
      <c r="AB44" s="53" t="s">
        <v>251</v>
      </c>
      <c r="AC44" t="s">
        <v>1002</v>
      </c>
      <c r="AD44" s="53" t="s">
        <v>430</v>
      </c>
      <c r="AE44">
        <v>5043</v>
      </c>
      <c r="AF44" t="s">
        <v>249</v>
      </c>
      <c r="AG44">
        <f t="shared" ca="1" si="0"/>
        <v>1</v>
      </c>
      <c r="AH44" t="s">
        <v>253</v>
      </c>
    </row>
    <row r="45" spans="1:34" x14ac:dyDescent="0.25">
      <c r="A45" t="s">
        <v>245</v>
      </c>
      <c r="B45" t="s">
        <v>724</v>
      </c>
      <c r="C45" t="s">
        <v>250</v>
      </c>
      <c r="D45" s="54">
        <v>6648</v>
      </c>
      <c r="E45" s="53" t="s">
        <v>251</v>
      </c>
      <c r="F45" s="56">
        <v>2324129660172010</v>
      </c>
      <c r="G45" s="53" t="s">
        <v>431</v>
      </c>
      <c r="H45" s="54">
        <v>2781410146492450</v>
      </c>
      <c r="I45" s="53" t="s">
        <v>430</v>
      </c>
      <c r="J45">
        <f t="shared" ref="J45" si="21">N45*100</f>
        <v>200</v>
      </c>
      <c r="K45" s="53" t="s">
        <v>251</v>
      </c>
      <c r="L45" s="57">
        <v>41771</v>
      </c>
      <c r="M45" s="53" t="s">
        <v>430</v>
      </c>
      <c r="N45">
        <v>2</v>
      </c>
      <c r="O45" s="53" t="s">
        <v>251</v>
      </c>
      <c r="P45" t="s">
        <v>740</v>
      </c>
      <c r="Q45" s="53" t="s">
        <v>431</v>
      </c>
      <c r="R45" t="s">
        <v>727</v>
      </c>
      <c r="S45" s="53" t="s">
        <v>430</v>
      </c>
      <c r="T45">
        <v>0</v>
      </c>
      <c r="U45" t="s">
        <v>253</v>
      </c>
      <c r="X45" t="s">
        <v>245</v>
      </c>
      <c r="Y45" t="s">
        <v>1508</v>
      </c>
      <c r="Z45" t="s">
        <v>865</v>
      </c>
      <c r="AA45" s="54">
        <v>6648</v>
      </c>
      <c r="AB45" s="53" t="s">
        <v>251</v>
      </c>
      <c r="AC45" t="s">
        <v>989</v>
      </c>
      <c r="AD45" s="53" t="s">
        <v>430</v>
      </c>
      <c r="AE45" s="54">
        <v>5046</v>
      </c>
      <c r="AF45" t="s">
        <v>249</v>
      </c>
      <c r="AG45">
        <f t="shared" ca="1" si="0"/>
        <v>1</v>
      </c>
      <c r="AH45" t="s">
        <v>253</v>
      </c>
    </row>
    <row r="46" spans="1:34" x14ac:dyDescent="0.25">
      <c r="A46" t="s">
        <v>245</v>
      </c>
      <c r="B46" t="s">
        <v>724</v>
      </c>
      <c r="C46" t="s">
        <v>250</v>
      </c>
      <c r="D46" s="56">
        <v>6654</v>
      </c>
      <c r="E46" s="53" t="s">
        <v>251</v>
      </c>
      <c r="F46" s="56">
        <v>2324129652781230</v>
      </c>
      <c r="G46" s="53" t="s">
        <v>431</v>
      </c>
      <c r="H46" s="54">
        <v>3088392801884830</v>
      </c>
      <c r="I46" s="53" t="s">
        <v>430</v>
      </c>
      <c r="J46">
        <f t="shared" ref="J46" si="22">N46*65</f>
        <v>195</v>
      </c>
      <c r="K46" s="53" t="s">
        <v>251</v>
      </c>
      <c r="L46" s="57">
        <v>41755</v>
      </c>
      <c r="M46" s="53" t="s">
        <v>430</v>
      </c>
      <c r="N46" s="53">
        <v>3</v>
      </c>
      <c r="O46" s="53" t="s">
        <v>251</v>
      </c>
      <c r="P46" t="s">
        <v>733</v>
      </c>
      <c r="Q46" s="53" t="s">
        <v>431</v>
      </c>
      <c r="R46" t="s">
        <v>726</v>
      </c>
      <c r="S46" s="53" t="s">
        <v>430</v>
      </c>
      <c r="T46">
        <v>1</v>
      </c>
      <c r="U46" t="s">
        <v>253</v>
      </c>
      <c r="X46" t="s">
        <v>245</v>
      </c>
      <c r="Y46" t="s">
        <v>1508</v>
      </c>
      <c r="Z46" t="s">
        <v>865</v>
      </c>
      <c r="AA46" s="56">
        <v>6654</v>
      </c>
      <c r="AB46" s="53" t="s">
        <v>251</v>
      </c>
      <c r="AC46" t="s">
        <v>990</v>
      </c>
      <c r="AD46" s="53" t="s">
        <v>430</v>
      </c>
      <c r="AE46">
        <v>5049</v>
      </c>
      <c r="AF46" t="s">
        <v>249</v>
      </c>
      <c r="AG46">
        <f t="shared" ca="1" si="0"/>
        <v>7</v>
      </c>
      <c r="AH46" t="s">
        <v>253</v>
      </c>
    </row>
    <row r="47" spans="1:34" x14ac:dyDescent="0.25">
      <c r="A47" t="s">
        <v>245</v>
      </c>
      <c r="B47" t="s">
        <v>724</v>
      </c>
      <c r="C47" t="s">
        <v>250</v>
      </c>
      <c r="D47" s="54">
        <v>6660</v>
      </c>
      <c r="E47" s="53" t="s">
        <v>251</v>
      </c>
      <c r="F47" s="56">
        <v>2324129645390450</v>
      </c>
      <c r="G47" s="53" t="s">
        <v>431</v>
      </c>
      <c r="H47" s="54">
        <v>3395375457277210</v>
      </c>
      <c r="I47" s="53" t="s">
        <v>430</v>
      </c>
      <c r="J47">
        <f t="shared" ref="J47" si="23">N47*50</f>
        <v>200</v>
      </c>
      <c r="K47" s="53" t="s">
        <v>251</v>
      </c>
      <c r="L47" s="57">
        <v>41739</v>
      </c>
      <c r="M47" s="53" t="s">
        <v>430</v>
      </c>
      <c r="N47">
        <v>4</v>
      </c>
      <c r="O47" s="53" t="s">
        <v>251</v>
      </c>
      <c r="P47" t="s">
        <v>737</v>
      </c>
      <c r="Q47" s="53" t="s">
        <v>431</v>
      </c>
      <c r="R47" t="s">
        <v>728</v>
      </c>
      <c r="S47" s="53" t="s">
        <v>430</v>
      </c>
      <c r="T47">
        <v>0</v>
      </c>
      <c r="U47" t="s">
        <v>253</v>
      </c>
      <c r="X47" t="s">
        <v>245</v>
      </c>
      <c r="Y47" t="s">
        <v>1508</v>
      </c>
      <c r="Z47" t="s">
        <v>865</v>
      </c>
      <c r="AA47" s="54">
        <v>6660</v>
      </c>
      <c r="AB47" s="53" t="s">
        <v>251</v>
      </c>
      <c r="AC47" t="s">
        <v>991</v>
      </c>
      <c r="AD47" s="53" t="s">
        <v>430</v>
      </c>
      <c r="AE47" s="54">
        <v>5052</v>
      </c>
      <c r="AF47" t="s">
        <v>249</v>
      </c>
      <c r="AG47">
        <f t="shared" ca="1" si="0"/>
        <v>6</v>
      </c>
      <c r="AH47" t="s">
        <v>253</v>
      </c>
    </row>
    <row r="48" spans="1:34" x14ac:dyDescent="0.25">
      <c r="A48" t="s">
        <v>245</v>
      </c>
      <c r="B48" t="s">
        <v>724</v>
      </c>
      <c r="C48" t="s">
        <v>250</v>
      </c>
      <c r="D48" s="56">
        <v>6666</v>
      </c>
      <c r="E48" s="53" t="s">
        <v>251</v>
      </c>
      <c r="F48" s="56">
        <v>2324129637999670</v>
      </c>
      <c r="G48" s="53" t="s">
        <v>431</v>
      </c>
      <c r="H48" s="54">
        <v>3702358112669590</v>
      </c>
      <c r="I48" s="53" t="s">
        <v>430</v>
      </c>
      <c r="J48">
        <f t="shared" ref="J48" si="24">N48*70</f>
        <v>210</v>
      </c>
      <c r="K48" s="53" t="s">
        <v>251</v>
      </c>
      <c r="L48" s="57">
        <v>41723</v>
      </c>
      <c r="M48" s="53" t="s">
        <v>430</v>
      </c>
      <c r="N48">
        <v>3</v>
      </c>
      <c r="O48" s="53" t="s">
        <v>251</v>
      </c>
      <c r="P48" t="s">
        <v>732</v>
      </c>
      <c r="Q48" s="53" t="s">
        <v>431</v>
      </c>
      <c r="R48" t="s">
        <v>729</v>
      </c>
      <c r="S48" s="53" t="s">
        <v>430</v>
      </c>
      <c r="T48">
        <v>1</v>
      </c>
      <c r="U48" t="s">
        <v>253</v>
      </c>
      <c r="X48" t="s">
        <v>245</v>
      </c>
      <c r="Y48" t="s">
        <v>1508</v>
      </c>
      <c r="Z48" t="s">
        <v>865</v>
      </c>
      <c r="AA48" s="56">
        <v>6666</v>
      </c>
      <c r="AB48" s="53" t="s">
        <v>251</v>
      </c>
      <c r="AC48" t="s">
        <v>992</v>
      </c>
      <c r="AD48" s="53" t="s">
        <v>430</v>
      </c>
      <c r="AE48">
        <v>5055</v>
      </c>
      <c r="AF48" t="s">
        <v>249</v>
      </c>
      <c r="AG48">
        <f t="shared" ca="1" si="0"/>
        <v>7</v>
      </c>
      <c r="AH48" t="s">
        <v>253</v>
      </c>
    </row>
    <row r="49" spans="1:34" x14ac:dyDescent="0.25">
      <c r="A49" t="s">
        <v>245</v>
      </c>
      <c r="B49" t="s">
        <v>724</v>
      </c>
      <c r="C49" t="s">
        <v>250</v>
      </c>
      <c r="D49" s="54">
        <v>6672</v>
      </c>
      <c r="E49" s="53" t="s">
        <v>251</v>
      </c>
      <c r="F49" s="56">
        <v>2324129630608890</v>
      </c>
      <c r="G49" s="53" t="s">
        <v>431</v>
      </c>
      <c r="H49" s="54" t="s">
        <v>257</v>
      </c>
      <c r="I49" s="53" t="s">
        <v>430</v>
      </c>
      <c r="J49">
        <f t="shared" ref="J49" si="25">N49*100</f>
        <v>300</v>
      </c>
      <c r="K49" s="53" t="s">
        <v>251</v>
      </c>
      <c r="L49" s="57">
        <v>41707</v>
      </c>
      <c r="M49" s="53" t="s">
        <v>430</v>
      </c>
      <c r="N49">
        <v>3</v>
      </c>
      <c r="O49" s="53" t="s">
        <v>251</v>
      </c>
      <c r="P49" t="s">
        <v>736</v>
      </c>
      <c r="Q49" s="53" t="s">
        <v>431</v>
      </c>
      <c r="R49" t="s">
        <v>726</v>
      </c>
      <c r="S49" s="53" t="s">
        <v>430</v>
      </c>
      <c r="T49">
        <v>1</v>
      </c>
      <c r="U49" t="s">
        <v>253</v>
      </c>
      <c r="X49" t="s">
        <v>245</v>
      </c>
      <c r="Y49" t="s">
        <v>1508</v>
      </c>
      <c r="Z49" t="s">
        <v>865</v>
      </c>
      <c r="AA49" s="54">
        <v>6672</v>
      </c>
      <c r="AB49" s="53" t="s">
        <v>251</v>
      </c>
      <c r="AC49" t="s">
        <v>993</v>
      </c>
      <c r="AD49" s="53" t="s">
        <v>430</v>
      </c>
      <c r="AE49" s="54">
        <v>5058</v>
      </c>
      <c r="AF49" t="s">
        <v>249</v>
      </c>
      <c r="AG49">
        <f t="shared" ca="1" si="0"/>
        <v>7</v>
      </c>
      <c r="AH49" t="s">
        <v>253</v>
      </c>
    </row>
    <row r="50" spans="1:34" x14ac:dyDescent="0.25">
      <c r="A50" t="s">
        <v>245</v>
      </c>
      <c r="B50" t="s">
        <v>724</v>
      </c>
      <c r="C50" t="s">
        <v>250</v>
      </c>
      <c r="D50" s="56">
        <v>6678</v>
      </c>
      <c r="E50" s="53" t="s">
        <v>251</v>
      </c>
      <c r="F50" s="56">
        <v>2324129623218110</v>
      </c>
      <c r="G50" s="53" t="s">
        <v>431</v>
      </c>
      <c r="H50" s="54" t="s">
        <v>258</v>
      </c>
      <c r="I50" s="53" t="s">
        <v>430</v>
      </c>
      <c r="J50">
        <f t="shared" ref="J50:J51" si="26">N50*65</f>
        <v>390</v>
      </c>
      <c r="K50" s="53" t="s">
        <v>251</v>
      </c>
      <c r="L50" s="57">
        <v>41691</v>
      </c>
      <c r="M50" s="53" t="s">
        <v>430</v>
      </c>
      <c r="N50">
        <v>6</v>
      </c>
      <c r="O50" s="53" t="s">
        <v>251</v>
      </c>
      <c r="P50" t="s">
        <v>738</v>
      </c>
      <c r="Q50" s="53" t="s">
        <v>431</v>
      </c>
      <c r="R50" t="s">
        <v>727</v>
      </c>
      <c r="S50" s="53" t="s">
        <v>430</v>
      </c>
      <c r="T50">
        <v>0</v>
      </c>
      <c r="U50" t="s">
        <v>253</v>
      </c>
      <c r="X50" t="s">
        <v>245</v>
      </c>
      <c r="Y50" t="s">
        <v>1508</v>
      </c>
      <c r="Z50" t="s">
        <v>865</v>
      </c>
      <c r="AA50" s="56">
        <v>6678</v>
      </c>
      <c r="AB50" s="53" t="s">
        <v>251</v>
      </c>
      <c r="AC50" t="s">
        <v>995</v>
      </c>
      <c r="AD50" s="53" t="s">
        <v>430</v>
      </c>
      <c r="AE50">
        <v>5061</v>
      </c>
      <c r="AF50" t="s">
        <v>249</v>
      </c>
      <c r="AG50">
        <f t="shared" ca="1" si="0"/>
        <v>1</v>
      </c>
      <c r="AH50" t="s">
        <v>253</v>
      </c>
    </row>
    <row r="51" spans="1:34" x14ac:dyDescent="0.25">
      <c r="A51" t="s">
        <v>245</v>
      </c>
      <c r="B51" t="s">
        <v>724</v>
      </c>
      <c r="C51" t="s">
        <v>250</v>
      </c>
      <c r="D51" s="54">
        <v>6684</v>
      </c>
      <c r="E51" s="53" t="s">
        <v>251</v>
      </c>
      <c r="F51" s="56">
        <v>2324129615827330</v>
      </c>
      <c r="G51" s="53" t="s">
        <v>431</v>
      </c>
      <c r="H51" s="54">
        <v>1837465924358490</v>
      </c>
      <c r="I51" s="53" t="s">
        <v>430</v>
      </c>
      <c r="J51">
        <f t="shared" si="26"/>
        <v>455</v>
      </c>
      <c r="K51" s="53" t="s">
        <v>251</v>
      </c>
      <c r="L51" s="57">
        <v>41675</v>
      </c>
      <c r="M51" s="53" t="s">
        <v>430</v>
      </c>
      <c r="N51">
        <v>7</v>
      </c>
      <c r="O51" s="53" t="s">
        <v>251</v>
      </c>
      <c r="P51" t="s">
        <v>733</v>
      </c>
      <c r="Q51" s="53" t="s">
        <v>431</v>
      </c>
      <c r="R51" t="s">
        <v>728</v>
      </c>
      <c r="S51" s="53" t="s">
        <v>430</v>
      </c>
      <c r="T51">
        <v>1</v>
      </c>
      <c r="U51" t="s">
        <v>253</v>
      </c>
      <c r="X51" t="s">
        <v>245</v>
      </c>
      <c r="Y51" t="s">
        <v>1508</v>
      </c>
      <c r="Z51" t="s">
        <v>865</v>
      </c>
      <c r="AA51" s="54">
        <v>6684</v>
      </c>
      <c r="AB51" s="53" t="s">
        <v>251</v>
      </c>
      <c r="AC51" t="s">
        <v>996</v>
      </c>
      <c r="AD51" s="53" t="s">
        <v>430</v>
      </c>
      <c r="AE51" s="54">
        <v>5064</v>
      </c>
      <c r="AF51" t="s">
        <v>249</v>
      </c>
      <c r="AG51">
        <f t="shared" ca="1" si="0"/>
        <v>4</v>
      </c>
      <c r="AH51" t="s">
        <v>253</v>
      </c>
    </row>
    <row r="52" spans="1:34" x14ac:dyDescent="0.25">
      <c r="A52" t="s">
        <v>245</v>
      </c>
      <c r="B52" t="s">
        <v>724</v>
      </c>
      <c r="C52" t="s">
        <v>250</v>
      </c>
      <c r="D52" s="56">
        <v>6690</v>
      </c>
      <c r="E52" s="53" t="s">
        <v>251</v>
      </c>
      <c r="F52" s="56">
        <v>2324129608436550</v>
      </c>
      <c r="G52" s="53" t="s">
        <v>431</v>
      </c>
      <c r="H52" s="54">
        <v>2213437347621340</v>
      </c>
      <c r="I52" s="53" t="s">
        <v>430</v>
      </c>
      <c r="J52">
        <f t="shared" ref="J52" si="27">N52*50</f>
        <v>200</v>
      </c>
      <c r="K52" s="53" t="s">
        <v>251</v>
      </c>
      <c r="L52" s="57">
        <v>41659</v>
      </c>
      <c r="M52" s="53" t="s">
        <v>430</v>
      </c>
      <c r="N52">
        <v>4</v>
      </c>
      <c r="O52" s="53" t="s">
        <v>251</v>
      </c>
      <c r="P52" t="s">
        <v>737</v>
      </c>
      <c r="Q52" s="53" t="s">
        <v>431</v>
      </c>
      <c r="R52" t="s">
        <v>729</v>
      </c>
      <c r="S52" s="53" t="s">
        <v>430</v>
      </c>
      <c r="T52">
        <v>1</v>
      </c>
      <c r="U52" t="s">
        <v>253</v>
      </c>
      <c r="X52" t="s">
        <v>245</v>
      </c>
      <c r="Y52" t="s">
        <v>1508</v>
      </c>
      <c r="Z52" t="s">
        <v>865</v>
      </c>
      <c r="AA52" s="56">
        <v>6690</v>
      </c>
      <c r="AB52" s="53" t="s">
        <v>251</v>
      </c>
      <c r="AC52" t="s">
        <v>997</v>
      </c>
      <c r="AD52" s="53" t="s">
        <v>430</v>
      </c>
      <c r="AE52">
        <v>5067</v>
      </c>
      <c r="AF52" t="s">
        <v>249</v>
      </c>
      <c r="AG52">
        <f t="shared" ca="1" si="0"/>
        <v>7</v>
      </c>
      <c r="AH52" t="s">
        <v>253</v>
      </c>
    </row>
    <row r="53" spans="1:34" x14ac:dyDescent="0.25">
      <c r="A53" t="s">
        <v>245</v>
      </c>
      <c r="B53" t="s">
        <v>724</v>
      </c>
      <c r="C53" t="s">
        <v>250</v>
      </c>
      <c r="D53" s="54">
        <v>6696</v>
      </c>
      <c r="E53" s="53" t="s">
        <v>251</v>
      </c>
      <c r="F53" s="56">
        <v>2324129601045770</v>
      </c>
      <c r="G53" s="53" t="s">
        <v>431</v>
      </c>
      <c r="H53" s="54">
        <v>2451431235143250</v>
      </c>
      <c r="I53" s="53" t="s">
        <v>430</v>
      </c>
      <c r="J53">
        <f t="shared" ref="J53" si="28">N53*70</f>
        <v>210</v>
      </c>
      <c r="K53" s="53" t="s">
        <v>251</v>
      </c>
      <c r="L53" s="57">
        <v>41643</v>
      </c>
      <c r="M53" s="53" t="s">
        <v>430</v>
      </c>
      <c r="N53">
        <v>3</v>
      </c>
      <c r="O53" s="53" t="s">
        <v>251</v>
      </c>
      <c r="P53" t="s">
        <v>732</v>
      </c>
      <c r="Q53" s="53" t="s">
        <v>431</v>
      </c>
      <c r="R53" t="s">
        <v>729</v>
      </c>
      <c r="S53" s="53" t="s">
        <v>430</v>
      </c>
      <c r="T53">
        <v>1</v>
      </c>
      <c r="U53" t="s">
        <v>253</v>
      </c>
      <c r="X53" t="s">
        <v>245</v>
      </c>
      <c r="Y53" t="s">
        <v>1508</v>
      </c>
      <c r="Z53" t="s">
        <v>865</v>
      </c>
      <c r="AA53" s="54">
        <v>6696</v>
      </c>
      <c r="AB53" s="53" t="s">
        <v>251</v>
      </c>
      <c r="AC53" t="s">
        <v>998</v>
      </c>
      <c r="AD53" s="53" t="s">
        <v>430</v>
      </c>
      <c r="AE53" s="54">
        <v>5070</v>
      </c>
      <c r="AF53" t="s">
        <v>249</v>
      </c>
      <c r="AG53">
        <f t="shared" ca="1" si="0"/>
        <v>2</v>
      </c>
      <c r="AH53" t="s">
        <v>253</v>
      </c>
    </row>
    <row r="54" spans="1:34" x14ac:dyDescent="0.25">
      <c r="A54" t="s">
        <v>245</v>
      </c>
      <c r="B54" t="s">
        <v>724</v>
      </c>
      <c r="C54" t="s">
        <v>250</v>
      </c>
      <c r="D54" s="56">
        <v>6702</v>
      </c>
      <c r="E54" s="53" t="s">
        <v>251</v>
      </c>
      <c r="F54" s="56">
        <v>2324129593654990</v>
      </c>
      <c r="G54" s="53" t="s">
        <v>431</v>
      </c>
      <c r="H54" s="54">
        <v>2781410146492450</v>
      </c>
      <c r="I54" s="53" t="s">
        <v>430</v>
      </c>
      <c r="J54">
        <f t="shared" ref="J54" si="29">N54*100</f>
        <v>200</v>
      </c>
      <c r="K54" s="53" t="s">
        <v>251</v>
      </c>
      <c r="L54" s="57">
        <v>41627</v>
      </c>
      <c r="M54" s="53" t="s">
        <v>430</v>
      </c>
      <c r="N54">
        <v>2</v>
      </c>
      <c r="O54" s="53" t="s">
        <v>251</v>
      </c>
      <c r="P54" t="s">
        <v>733</v>
      </c>
      <c r="Q54" s="53" t="s">
        <v>431</v>
      </c>
      <c r="R54" t="s">
        <v>726</v>
      </c>
      <c r="S54" s="53" t="s">
        <v>430</v>
      </c>
      <c r="T54">
        <v>0</v>
      </c>
      <c r="U54" t="s">
        <v>253</v>
      </c>
      <c r="X54" t="s">
        <v>245</v>
      </c>
      <c r="Y54" t="s">
        <v>1508</v>
      </c>
      <c r="Z54" t="s">
        <v>865</v>
      </c>
      <c r="AA54" s="56">
        <v>6702</v>
      </c>
      <c r="AB54" s="53" t="s">
        <v>251</v>
      </c>
      <c r="AC54" t="s">
        <v>999</v>
      </c>
      <c r="AD54" s="53" t="s">
        <v>430</v>
      </c>
      <c r="AE54">
        <v>5073</v>
      </c>
      <c r="AF54" t="s">
        <v>249</v>
      </c>
      <c r="AG54">
        <f t="shared" ca="1" si="0"/>
        <v>5</v>
      </c>
      <c r="AH54" t="s">
        <v>253</v>
      </c>
    </row>
    <row r="55" spans="1:34" x14ac:dyDescent="0.25">
      <c r="A55" t="s">
        <v>245</v>
      </c>
      <c r="B55" t="s">
        <v>724</v>
      </c>
      <c r="C55" t="s">
        <v>250</v>
      </c>
      <c r="D55" s="54">
        <v>6708</v>
      </c>
      <c r="E55" s="53" t="s">
        <v>251</v>
      </c>
      <c r="F55" s="56">
        <v>2324129586264210</v>
      </c>
      <c r="G55" s="53" t="s">
        <v>431</v>
      </c>
      <c r="H55" s="54">
        <v>3088392801884830</v>
      </c>
      <c r="I55" s="53" t="s">
        <v>430</v>
      </c>
      <c r="J55">
        <f t="shared" ref="J55:J56" si="30">N55*65</f>
        <v>195</v>
      </c>
      <c r="K55" s="53" t="s">
        <v>251</v>
      </c>
      <c r="L55" s="57">
        <v>41611</v>
      </c>
      <c r="M55" s="53" t="s">
        <v>430</v>
      </c>
      <c r="N55" s="53">
        <v>3</v>
      </c>
      <c r="O55" s="53" t="s">
        <v>251</v>
      </c>
      <c r="P55" t="s">
        <v>730</v>
      </c>
      <c r="Q55" s="53" t="s">
        <v>431</v>
      </c>
      <c r="R55" t="s">
        <v>726</v>
      </c>
      <c r="S55" s="53" t="s">
        <v>430</v>
      </c>
      <c r="T55">
        <v>0</v>
      </c>
      <c r="U55" t="s">
        <v>253</v>
      </c>
      <c r="X55" t="s">
        <v>245</v>
      </c>
      <c r="Y55" t="s">
        <v>1508</v>
      </c>
      <c r="Z55" t="s">
        <v>865</v>
      </c>
      <c r="AA55" s="54">
        <v>6708</v>
      </c>
      <c r="AB55" s="53" t="s">
        <v>251</v>
      </c>
      <c r="AC55" t="s">
        <v>1000</v>
      </c>
      <c r="AD55" s="53" t="s">
        <v>430</v>
      </c>
      <c r="AE55" s="54">
        <v>5076</v>
      </c>
      <c r="AF55" t="s">
        <v>249</v>
      </c>
      <c r="AG55">
        <f t="shared" ca="1" si="0"/>
        <v>4</v>
      </c>
      <c r="AH55" t="s">
        <v>253</v>
      </c>
    </row>
    <row r="56" spans="1:34" x14ac:dyDescent="0.25">
      <c r="A56" t="s">
        <v>245</v>
      </c>
      <c r="B56" t="s">
        <v>724</v>
      </c>
      <c r="C56" t="s">
        <v>250</v>
      </c>
      <c r="D56" s="56">
        <v>6714</v>
      </c>
      <c r="E56" s="53" t="s">
        <v>251</v>
      </c>
      <c r="F56" s="56">
        <v>2324129578873430</v>
      </c>
      <c r="G56" s="53" t="s">
        <v>431</v>
      </c>
      <c r="H56" s="54">
        <v>3395375457277210</v>
      </c>
      <c r="I56" s="53" t="s">
        <v>430</v>
      </c>
      <c r="J56">
        <f t="shared" si="30"/>
        <v>260</v>
      </c>
      <c r="K56" s="53" t="s">
        <v>251</v>
      </c>
      <c r="L56" s="57">
        <v>41595</v>
      </c>
      <c r="M56" s="53" t="s">
        <v>430</v>
      </c>
      <c r="N56">
        <v>4</v>
      </c>
      <c r="O56" s="53" t="s">
        <v>251</v>
      </c>
      <c r="P56" t="s">
        <v>731</v>
      </c>
      <c r="Q56" s="53" t="s">
        <v>431</v>
      </c>
      <c r="R56" t="s">
        <v>726</v>
      </c>
      <c r="S56" s="53" t="s">
        <v>430</v>
      </c>
      <c r="T56">
        <v>0</v>
      </c>
      <c r="U56" t="s">
        <v>253</v>
      </c>
      <c r="X56" t="s">
        <v>245</v>
      </c>
      <c r="Y56" t="s">
        <v>1508</v>
      </c>
      <c r="Z56" t="s">
        <v>865</v>
      </c>
      <c r="AA56" s="56">
        <v>6714</v>
      </c>
      <c r="AB56" s="53" t="s">
        <v>251</v>
      </c>
      <c r="AC56" t="s">
        <v>1001</v>
      </c>
      <c r="AD56" s="53" t="s">
        <v>430</v>
      </c>
      <c r="AE56">
        <v>5079</v>
      </c>
      <c r="AF56" t="s">
        <v>249</v>
      </c>
      <c r="AG56">
        <f t="shared" ca="1" si="0"/>
        <v>6</v>
      </c>
      <c r="AH56" t="s">
        <v>253</v>
      </c>
    </row>
    <row r="57" spans="1:34" x14ac:dyDescent="0.25">
      <c r="A57" t="s">
        <v>245</v>
      </c>
      <c r="B57" t="s">
        <v>724</v>
      </c>
      <c r="C57" t="s">
        <v>250</v>
      </c>
      <c r="D57" s="54">
        <v>6720</v>
      </c>
      <c r="E57" s="53" t="s">
        <v>251</v>
      </c>
      <c r="F57" s="56">
        <v>2324129571482650</v>
      </c>
      <c r="G57" s="53" t="s">
        <v>431</v>
      </c>
      <c r="H57" s="54">
        <v>3702358112669590</v>
      </c>
      <c r="I57" s="53" t="s">
        <v>430</v>
      </c>
      <c r="J57">
        <f t="shared" si="6"/>
        <v>150</v>
      </c>
      <c r="K57" s="53" t="s">
        <v>251</v>
      </c>
      <c r="L57" s="57">
        <v>41579</v>
      </c>
      <c r="M57" s="53" t="s">
        <v>430</v>
      </c>
      <c r="N57">
        <v>3</v>
      </c>
      <c r="O57" s="53" t="s">
        <v>251</v>
      </c>
      <c r="P57" t="s">
        <v>735</v>
      </c>
      <c r="Q57" s="53" t="s">
        <v>431</v>
      </c>
      <c r="R57" t="s">
        <v>727</v>
      </c>
      <c r="S57" s="53" t="s">
        <v>430</v>
      </c>
      <c r="T57">
        <v>0</v>
      </c>
      <c r="U57" t="s">
        <v>253</v>
      </c>
      <c r="X57" t="s">
        <v>245</v>
      </c>
      <c r="Y57" t="s">
        <v>1508</v>
      </c>
      <c r="Z57" t="s">
        <v>865</v>
      </c>
      <c r="AA57" s="54">
        <v>6720</v>
      </c>
      <c r="AB57" s="53" t="s">
        <v>251</v>
      </c>
      <c r="AC57" t="s">
        <v>994</v>
      </c>
      <c r="AD57" s="53" t="s">
        <v>430</v>
      </c>
      <c r="AE57" s="54">
        <v>5082</v>
      </c>
      <c r="AF57" t="s">
        <v>249</v>
      </c>
      <c r="AG57">
        <f t="shared" ca="1" si="0"/>
        <v>1</v>
      </c>
      <c r="AH57" t="s">
        <v>253</v>
      </c>
    </row>
    <row r="58" spans="1:34" x14ac:dyDescent="0.25">
      <c r="A58" t="s">
        <v>245</v>
      </c>
      <c r="B58" t="s">
        <v>724</v>
      </c>
      <c r="C58" t="s">
        <v>250</v>
      </c>
      <c r="D58" s="56">
        <v>6726</v>
      </c>
      <c r="E58" s="53" t="s">
        <v>251</v>
      </c>
      <c r="F58" s="56">
        <v>2324129564091870</v>
      </c>
      <c r="G58" s="53" t="s">
        <v>431</v>
      </c>
      <c r="H58" s="54">
        <v>4009340768061970</v>
      </c>
      <c r="I58" s="53" t="s">
        <v>430</v>
      </c>
      <c r="J58">
        <f t="shared" si="6"/>
        <v>150</v>
      </c>
      <c r="K58" s="53" t="s">
        <v>251</v>
      </c>
      <c r="L58" s="57">
        <v>41563</v>
      </c>
      <c r="M58" s="53" t="s">
        <v>430</v>
      </c>
      <c r="N58">
        <v>3</v>
      </c>
      <c r="O58" s="53" t="s">
        <v>251</v>
      </c>
      <c r="P58" t="s">
        <v>734</v>
      </c>
      <c r="Q58" s="53" t="s">
        <v>431</v>
      </c>
      <c r="R58" t="s">
        <v>726</v>
      </c>
      <c r="S58" s="53" t="s">
        <v>430</v>
      </c>
      <c r="T58">
        <v>1</v>
      </c>
      <c r="U58" t="s">
        <v>253</v>
      </c>
      <c r="X58" t="s">
        <v>245</v>
      </c>
      <c r="Y58" t="s">
        <v>1508</v>
      </c>
      <c r="Z58" t="s">
        <v>865</v>
      </c>
      <c r="AA58" s="56">
        <v>6726</v>
      </c>
      <c r="AB58" s="53" t="s">
        <v>251</v>
      </c>
      <c r="AC58" t="s">
        <v>988</v>
      </c>
      <c r="AD58" s="53" t="s">
        <v>430</v>
      </c>
      <c r="AE58">
        <v>5085</v>
      </c>
      <c r="AF58" t="s">
        <v>249</v>
      </c>
      <c r="AG58">
        <f t="shared" ca="1" si="0"/>
        <v>5</v>
      </c>
      <c r="AH58" t="s">
        <v>253</v>
      </c>
    </row>
    <row r="59" spans="1:34" x14ac:dyDescent="0.25">
      <c r="A59" t="s">
        <v>245</v>
      </c>
      <c r="B59" t="s">
        <v>724</v>
      </c>
      <c r="C59" t="s">
        <v>250</v>
      </c>
      <c r="D59" s="54">
        <v>6732</v>
      </c>
      <c r="E59" s="53" t="s">
        <v>251</v>
      </c>
      <c r="F59" s="56">
        <v>2324129556701090</v>
      </c>
      <c r="G59" s="53" t="s">
        <v>431</v>
      </c>
      <c r="H59" s="54">
        <v>4316323423454350</v>
      </c>
      <c r="I59" s="53" t="s">
        <v>430</v>
      </c>
      <c r="J59">
        <f t="shared" si="6"/>
        <v>300</v>
      </c>
      <c r="K59" s="53" t="s">
        <v>251</v>
      </c>
      <c r="L59" s="57">
        <v>41547</v>
      </c>
      <c r="M59" s="53" t="s">
        <v>430</v>
      </c>
      <c r="N59">
        <v>6</v>
      </c>
      <c r="O59" s="53" t="s">
        <v>251</v>
      </c>
      <c r="P59" t="s">
        <v>733</v>
      </c>
      <c r="Q59" s="53" t="s">
        <v>431</v>
      </c>
      <c r="R59" t="s">
        <v>728</v>
      </c>
      <c r="S59" s="53" t="s">
        <v>430</v>
      </c>
      <c r="T59">
        <v>1</v>
      </c>
      <c r="U59" t="s">
        <v>253</v>
      </c>
      <c r="X59" t="s">
        <v>245</v>
      </c>
      <c r="Y59" t="s">
        <v>1508</v>
      </c>
      <c r="Z59" t="s">
        <v>865</v>
      </c>
      <c r="AA59" s="54">
        <v>6732</v>
      </c>
      <c r="AB59" s="53" t="s">
        <v>251</v>
      </c>
      <c r="AC59" t="s">
        <v>989</v>
      </c>
      <c r="AD59" s="53" t="s">
        <v>430</v>
      </c>
      <c r="AE59" s="54">
        <v>5088</v>
      </c>
      <c r="AF59" t="s">
        <v>249</v>
      </c>
      <c r="AG59">
        <f t="shared" ca="1" si="0"/>
        <v>2</v>
      </c>
      <c r="AH59" t="s">
        <v>253</v>
      </c>
    </row>
    <row r="60" spans="1:34" x14ac:dyDescent="0.25">
      <c r="A60" t="s">
        <v>245</v>
      </c>
      <c r="B60" t="s">
        <v>724</v>
      </c>
      <c r="C60" t="s">
        <v>250</v>
      </c>
      <c r="D60" s="56">
        <v>6738</v>
      </c>
      <c r="E60" s="53" t="s">
        <v>251</v>
      </c>
      <c r="F60" s="56">
        <v>2324129549310310</v>
      </c>
      <c r="G60" s="53" t="s">
        <v>431</v>
      </c>
      <c r="H60" s="54">
        <v>4623306078846730</v>
      </c>
      <c r="I60" s="53" t="s">
        <v>430</v>
      </c>
      <c r="J60">
        <f t="shared" ref="J60" si="31">N60*70</f>
        <v>490</v>
      </c>
      <c r="K60" s="53" t="s">
        <v>251</v>
      </c>
      <c r="L60" s="57">
        <v>41531</v>
      </c>
      <c r="M60" s="53" t="s">
        <v>430</v>
      </c>
      <c r="N60">
        <v>7</v>
      </c>
      <c r="O60" s="53" t="s">
        <v>251</v>
      </c>
      <c r="P60" t="s">
        <v>737</v>
      </c>
      <c r="Q60" s="53" t="s">
        <v>431</v>
      </c>
      <c r="R60" t="s">
        <v>729</v>
      </c>
      <c r="S60" s="53" t="s">
        <v>430</v>
      </c>
      <c r="T60">
        <v>0</v>
      </c>
      <c r="U60" t="s">
        <v>253</v>
      </c>
      <c r="X60" t="s">
        <v>245</v>
      </c>
      <c r="Y60" t="s">
        <v>1508</v>
      </c>
      <c r="Z60" t="s">
        <v>865</v>
      </c>
      <c r="AA60" s="56">
        <v>6738</v>
      </c>
      <c r="AB60" s="53" t="s">
        <v>251</v>
      </c>
      <c r="AC60" t="s">
        <v>990</v>
      </c>
      <c r="AD60" s="53" t="s">
        <v>430</v>
      </c>
      <c r="AE60">
        <v>5091</v>
      </c>
      <c r="AF60" t="s">
        <v>249</v>
      </c>
      <c r="AG60">
        <f t="shared" ca="1" si="0"/>
        <v>3</v>
      </c>
      <c r="AH60" t="s">
        <v>253</v>
      </c>
    </row>
    <row r="61" spans="1:34" x14ac:dyDescent="0.25">
      <c r="A61" t="s">
        <v>245</v>
      </c>
      <c r="B61" t="s">
        <v>724</v>
      </c>
      <c r="C61" t="s">
        <v>250</v>
      </c>
      <c r="D61" s="54">
        <v>6744</v>
      </c>
      <c r="E61" s="53" t="s">
        <v>251</v>
      </c>
      <c r="F61" s="56">
        <v>2324129541919530</v>
      </c>
      <c r="G61" s="53" t="s">
        <v>431</v>
      </c>
      <c r="H61" s="54">
        <v>4930288734239110</v>
      </c>
      <c r="I61" s="53" t="s">
        <v>430</v>
      </c>
      <c r="J61">
        <f t="shared" ref="J61" si="32">N61*50</f>
        <v>200</v>
      </c>
      <c r="K61" s="53" t="s">
        <v>251</v>
      </c>
      <c r="L61" s="57">
        <v>41515</v>
      </c>
      <c r="M61" s="53" t="s">
        <v>430</v>
      </c>
      <c r="N61">
        <v>4</v>
      </c>
      <c r="O61" s="53" t="s">
        <v>251</v>
      </c>
      <c r="P61" t="s">
        <v>732</v>
      </c>
      <c r="Q61" s="53" t="s">
        <v>431</v>
      </c>
      <c r="R61" t="s">
        <v>726</v>
      </c>
      <c r="S61" s="53" t="s">
        <v>430</v>
      </c>
      <c r="T61">
        <v>0</v>
      </c>
      <c r="U61" t="s">
        <v>253</v>
      </c>
      <c r="X61" t="s">
        <v>245</v>
      </c>
      <c r="Y61" t="s">
        <v>1508</v>
      </c>
      <c r="Z61" t="s">
        <v>865</v>
      </c>
      <c r="AA61" s="54">
        <v>6744</v>
      </c>
      <c r="AB61" s="53" t="s">
        <v>251</v>
      </c>
      <c r="AC61" t="s">
        <v>991</v>
      </c>
      <c r="AD61" s="53" t="s">
        <v>430</v>
      </c>
      <c r="AE61" s="54">
        <v>5094</v>
      </c>
      <c r="AF61" t="s">
        <v>249</v>
      </c>
      <c r="AG61">
        <f t="shared" ca="1" si="0"/>
        <v>7</v>
      </c>
      <c r="AH61" t="s">
        <v>253</v>
      </c>
    </row>
    <row r="62" spans="1:34" x14ac:dyDescent="0.25">
      <c r="A62" t="s">
        <v>245</v>
      </c>
      <c r="B62" t="s">
        <v>724</v>
      </c>
      <c r="C62" t="s">
        <v>250</v>
      </c>
      <c r="D62" s="56">
        <v>6750</v>
      </c>
      <c r="E62" s="53" t="s">
        <v>251</v>
      </c>
      <c r="F62" s="56">
        <v>2324129534528750</v>
      </c>
      <c r="G62" s="53" t="s">
        <v>431</v>
      </c>
      <c r="H62" s="54">
        <v>5237271389631490</v>
      </c>
      <c r="I62" s="53" t="s">
        <v>430</v>
      </c>
      <c r="J62">
        <f t="shared" ref="J62" si="33">N62*100</f>
        <v>300</v>
      </c>
      <c r="K62" s="53" t="s">
        <v>251</v>
      </c>
      <c r="L62" s="57">
        <v>41499</v>
      </c>
      <c r="M62" s="53" t="s">
        <v>430</v>
      </c>
      <c r="N62">
        <v>3</v>
      </c>
      <c r="O62" s="53" t="s">
        <v>251</v>
      </c>
      <c r="P62" t="s">
        <v>736</v>
      </c>
      <c r="Q62" s="53" t="s">
        <v>431</v>
      </c>
      <c r="R62" t="s">
        <v>727</v>
      </c>
      <c r="S62" s="53" t="s">
        <v>430</v>
      </c>
      <c r="T62">
        <v>1</v>
      </c>
      <c r="U62" t="s">
        <v>253</v>
      </c>
      <c r="X62" t="s">
        <v>245</v>
      </c>
      <c r="Y62" t="s">
        <v>1508</v>
      </c>
      <c r="Z62" t="s">
        <v>865</v>
      </c>
      <c r="AA62" s="56">
        <v>6750</v>
      </c>
      <c r="AB62" s="53" t="s">
        <v>251</v>
      </c>
      <c r="AC62" t="s">
        <v>1002</v>
      </c>
      <c r="AD62" s="53" t="s">
        <v>430</v>
      </c>
      <c r="AE62">
        <v>5097</v>
      </c>
      <c r="AF62" t="s">
        <v>249</v>
      </c>
      <c r="AG62">
        <f t="shared" ca="1" si="0"/>
        <v>6</v>
      </c>
      <c r="AH62" t="s">
        <v>253</v>
      </c>
    </row>
    <row r="63" spans="1:34" x14ac:dyDescent="0.25">
      <c r="A63" t="s">
        <v>245</v>
      </c>
      <c r="B63" t="s">
        <v>724</v>
      </c>
      <c r="C63" t="s">
        <v>250</v>
      </c>
      <c r="D63" s="54">
        <v>6756</v>
      </c>
      <c r="E63" s="53" t="s">
        <v>251</v>
      </c>
      <c r="F63" s="56">
        <v>2324129527137970</v>
      </c>
      <c r="G63" s="53" t="s">
        <v>431</v>
      </c>
      <c r="H63" s="54">
        <v>5544254045023870</v>
      </c>
      <c r="I63" s="53" t="s">
        <v>430</v>
      </c>
      <c r="J63">
        <f t="shared" ref="J63" si="34">N63*65</f>
        <v>130</v>
      </c>
      <c r="K63" s="53" t="s">
        <v>251</v>
      </c>
      <c r="L63" s="57">
        <v>41483</v>
      </c>
      <c r="M63" s="53" t="s">
        <v>430</v>
      </c>
      <c r="N63">
        <v>2</v>
      </c>
      <c r="O63" s="53" t="s">
        <v>251</v>
      </c>
      <c r="P63" t="s">
        <v>738</v>
      </c>
      <c r="Q63" s="53" t="s">
        <v>431</v>
      </c>
      <c r="R63" t="s">
        <v>728</v>
      </c>
      <c r="S63" s="53" t="s">
        <v>430</v>
      </c>
      <c r="T63">
        <v>0</v>
      </c>
      <c r="U63" t="s">
        <v>253</v>
      </c>
      <c r="X63" t="s">
        <v>245</v>
      </c>
      <c r="Y63" t="s">
        <v>1508</v>
      </c>
      <c r="Z63" t="s">
        <v>865</v>
      </c>
      <c r="AA63" s="54">
        <v>6756</v>
      </c>
      <c r="AB63" s="53" t="s">
        <v>251</v>
      </c>
      <c r="AC63" t="s">
        <v>993</v>
      </c>
      <c r="AD63" s="53" t="s">
        <v>430</v>
      </c>
      <c r="AE63" s="54">
        <v>5100</v>
      </c>
      <c r="AF63" t="s">
        <v>249</v>
      </c>
      <c r="AG63">
        <f t="shared" ca="1" si="0"/>
        <v>5</v>
      </c>
      <c r="AH63" t="s">
        <v>253</v>
      </c>
    </row>
    <row r="64" spans="1:34" x14ac:dyDescent="0.25">
      <c r="A64" t="s">
        <v>245</v>
      </c>
      <c r="B64" t="s">
        <v>724</v>
      </c>
      <c r="C64" t="s">
        <v>250</v>
      </c>
      <c r="D64" s="56">
        <v>6762</v>
      </c>
      <c r="E64" s="53" t="s">
        <v>251</v>
      </c>
      <c r="F64" s="56">
        <v>2324129519747190</v>
      </c>
      <c r="G64" s="53" t="s">
        <v>431</v>
      </c>
      <c r="H64" s="54">
        <v>5851236700416250</v>
      </c>
      <c r="I64" s="53" t="s">
        <v>430</v>
      </c>
      <c r="J64">
        <f t="shared" ref="J64" si="35">N64*50</f>
        <v>150</v>
      </c>
      <c r="K64" s="53" t="s">
        <v>251</v>
      </c>
      <c r="L64" s="57">
        <v>41467</v>
      </c>
      <c r="M64" s="53" t="s">
        <v>430</v>
      </c>
      <c r="N64" s="53">
        <v>3</v>
      </c>
      <c r="O64" s="53" t="s">
        <v>251</v>
      </c>
      <c r="P64" t="s">
        <v>739</v>
      </c>
      <c r="Q64" s="53" t="s">
        <v>431</v>
      </c>
      <c r="R64" t="s">
        <v>729</v>
      </c>
      <c r="S64" s="53" t="s">
        <v>430</v>
      </c>
      <c r="T64">
        <v>0</v>
      </c>
      <c r="U64" t="s">
        <v>253</v>
      </c>
      <c r="X64" t="s">
        <v>245</v>
      </c>
      <c r="Y64" t="s">
        <v>1508</v>
      </c>
      <c r="Z64" t="s">
        <v>865</v>
      </c>
      <c r="AA64" s="56">
        <v>6762</v>
      </c>
      <c r="AB64" s="53" t="s">
        <v>251</v>
      </c>
      <c r="AC64" t="s">
        <v>995</v>
      </c>
      <c r="AD64" s="53" t="s">
        <v>430</v>
      </c>
      <c r="AE64">
        <v>5103</v>
      </c>
      <c r="AF64" t="s">
        <v>249</v>
      </c>
      <c r="AG64">
        <f t="shared" ca="1" si="0"/>
        <v>3</v>
      </c>
      <c r="AH64" t="s">
        <v>253</v>
      </c>
    </row>
    <row r="65" spans="1:34" x14ac:dyDescent="0.25">
      <c r="A65" t="s">
        <v>245</v>
      </c>
      <c r="B65" t="s">
        <v>724</v>
      </c>
      <c r="C65" t="s">
        <v>250</v>
      </c>
      <c r="D65" s="54">
        <v>6768</v>
      </c>
      <c r="E65" s="53" t="s">
        <v>251</v>
      </c>
      <c r="F65" s="56">
        <v>2324129512356410</v>
      </c>
      <c r="G65" s="53" t="s">
        <v>431</v>
      </c>
      <c r="H65" s="54">
        <v>6158219355808630</v>
      </c>
      <c r="I65" s="53" t="s">
        <v>430</v>
      </c>
      <c r="J65">
        <f t="shared" ref="J65" si="36">N65*70</f>
        <v>280</v>
      </c>
      <c r="K65" s="53" t="s">
        <v>251</v>
      </c>
      <c r="L65" s="57">
        <v>41451</v>
      </c>
      <c r="M65" s="53" t="s">
        <v>430</v>
      </c>
      <c r="N65">
        <v>4</v>
      </c>
      <c r="O65" s="53" t="s">
        <v>251</v>
      </c>
      <c r="P65" t="s">
        <v>725</v>
      </c>
      <c r="Q65" s="53" t="s">
        <v>431</v>
      </c>
      <c r="R65" t="s">
        <v>729</v>
      </c>
      <c r="S65" s="53" t="s">
        <v>430</v>
      </c>
      <c r="T65">
        <v>0</v>
      </c>
      <c r="U65" t="s">
        <v>253</v>
      </c>
      <c r="X65" t="s">
        <v>245</v>
      </c>
      <c r="Y65" t="s">
        <v>1508</v>
      </c>
      <c r="Z65" t="s">
        <v>865</v>
      </c>
      <c r="AA65" s="54">
        <v>6768</v>
      </c>
      <c r="AB65" s="53" t="s">
        <v>251</v>
      </c>
      <c r="AC65" t="s">
        <v>996</v>
      </c>
      <c r="AD65" s="53" t="s">
        <v>430</v>
      </c>
      <c r="AE65" s="54">
        <v>5106</v>
      </c>
      <c r="AF65" t="s">
        <v>249</v>
      </c>
      <c r="AG65">
        <f t="shared" ca="1" si="0"/>
        <v>4</v>
      </c>
      <c r="AH65" t="s">
        <v>253</v>
      </c>
    </row>
    <row r="66" spans="1:34" x14ac:dyDescent="0.25">
      <c r="A66" t="s">
        <v>245</v>
      </c>
      <c r="B66" t="s">
        <v>724</v>
      </c>
      <c r="C66" t="s">
        <v>250</v>
      </c>
      <c r="D66" s="56">
        <v>6774</v>
      </c>
      <c r="E66" s="53" t="s">
        <v>251</v>
      </c>
      <c r="F66" s="56">
        <v>2324129504965630</v>
      </c>
      <c r="G66" s="53" t="s">
        <v>431</v>
      </c>
      <c r="H66" s="54">
        <v>6465202011201010</v>
      </c>
      <c r="I66" s="53" t="s">
        <v>430</v>
      </c>
      <c r="J66">
        <f t="shared" ref="J66" si="37">N66*100</f>
        <v>300</v>
      </c>
      <c r="K66" s="53" t="s">
        <v>251</v>
      </c>
      <c r="L66" s="57">
        <v>41435</v>
      </c>
      <c r="M66" s="53" t="s">
        <v>430</v>
      </c>
      <c r="N66">
        <v>3</v>
      </c>
      <c r="O66" s="53" t="s">
        <v>251</v>
      </c>
      <c r="P66" t="s">
        <v>725</v>
      </c>
      <c r="Q66" s="53" t="s">
        <v>431</v>
      </c>
      <c r="R66" t="s">
        <v>726</v>
      </c>
      <c r="S66" s="53" t="s">
        <v>430</v>
      </c>
      <c r="T66">
        <v>1</v>
      </c>
      <c r="U66" t="s">
        <v>253</v>
      </c>
      <c r="X66" t="s">
        <v>245</v>
      </c>
      <c r="Y66" t="s">
        <v>1508</v>
      </c>
      <c r="Z66" t="s">
        <v>865</v>
      </c>
      <c r="AA66" s="56">
        <v>6774</v>
      </c>
      <c r="AB66" s="53" t="s">
        <v>251</v>
      </c>
      <c r="AC66" t="s">
        <v>997</v>
      </c>
      <c r="AD66" s="53" t="s">
        <v>430</v>
      </c>
      <c r="AE66">
        <v>5109</v>
      </c>
      <c r="AF66" t="s">
        <v>249</v>
      </c>
      <c r="AG66">
        <f t="shared" ref="AG66:AG129" ca="1" si="38">RANDBETWEEN(1,7)</f>
        <v>4</v>
      </c>
      <c r="AH66" t="s">
        <v>253</v>
      </c>
    </row>
    <row r="67" spans="1:34" x14ac:dyDescent="0.25">
      <c r="A67" t="s">
        <v>245</v>
      </c>
      <c r="B67" t="s">
        <v>724</v>
      </c>
      <c r="C67" t="s">
        <v>250</v>
      </c>
      <c r="D67" s="54">
        <v>6780</v>
      </c>
      <c r="E67" s="53" t="s">
        <v>251</v>
      </c>
      <c r="F67" s="56">
        <v>2324129497574850</v>
      </c>
      <c r="G67" s="53" t="s">
        <v>431</v>
      </c>
      <c r="H67" s="54">
        <v>6772184666593390</v>
      </c>
      <c r="I67" s="53" t="s">
        <v>430</v>
      </c>
      <c r="J67">
        <f t="shared" ref="J67:J68" si="39">N67*65</f>
        <v>195</v>
      </c>
      <c r="K67" s="53" t="s">
        <v>251</v>
      </c>
      <c r="L67" s="57">
        <v>41419</v>
      </c>
      <c r="M67" s="53" t="s">
        <v>430</v>
      </c>
      <c r="N67">
        <v>3</v>
      </c>
      <c r="O67" s="53" t="s">
        <v>251</v>
      </c>
      <c r="P67" t="s">
        <v>725</v>
      </c>
      <c r="Q67" s="53" t="s">
        <v>431</v>
      </c>
      <c r="R67" t="s">
        <v>726</v>
      </c>
      <c r="S67" s="53" t="s">
        <v>430</v>
      </c>
      <c r="T67">
        <v>1</v>
      </c>
      <c r="U67" t="s">
        <v>253</v>
      </c>
      <c r="X67" t="s">
        <v>245</v>
      </c>
      <c r="Y67" t="s">
        <v>1508</v>
      </c>
      <c r="Z67" t="s">
        <v>865</v>
      </c>
      <c r="AA67" s="54">
        <v>6780</v>
      </c>
      <c r="AB67" s="53" t="s">
        <v>251</v>
      </c>
      <c r="AC67" t="s">
        <v>998</v>
      </c>
      <c r="AD67" s="53" t="s">
        <v>430</v>
      </c>
      <c r="AE67" s="54">
        <v>5112</v>
      </c>
      <c r="AF67" t="s">
        <v>249</v>
      </c>
      <c r="AG67">
        <f t="shared" ca="1" si="38"/>
        <v>5</v>
      </c>
      <c r="AH67" t="s">
        <v>253</v>
      </c>
    </row>
    <row r="68" spans="1:34" x14ac:dyDescent="0.25">
      <c r="A68" t="s">
        <v>245</v>
      </c>
      <c r="B68" t="s">
        <v>724</v>
      </c>
      <c r="C68" t="s">
        <v>250</v>
      </c>
      <c r="D68" s="56">
        <v>6786</v>
      </c>
      <c r="E68" s="53" t="s">
        <v>251</v>
      </c>
      <c r="F68" s="56">
        <v>2324129490184070</v>
      </c>
      <c r="G68" s="53" t="s">
        <v>431</v>
      </c>
      <c r="H68" s="54">
        <v>7079167321985770</v>
      </c>
      <c r="I68" s="53" t="s">
        <v>430</v>
      </c>
      <c r="J68">
        <f t="shared" si="39"/>
        <v>390</v>
      </c>
      <c r="K68" s="53" t="s">
        <v>251</v>
      </c>
      <c r="L68" s="57">
        <v>41403</v>
      </c>
      <c r="M68" s="53" t="s">
        <v>430</v>
      </c>
      <c r="N68">
        <v>6</v>
      </c>
      <c r="O68" s="53" t="s">
        <v>251</v>
      </c>
      <c r="P68" t="s">
        <v>730</v>
      </c>
      <c r="Q68" s="53" t="s">
        <v>431</v>
      </c>
      <c r="R68" t="s">
        <v>726</v>
      </c>
      <c r="S68" s="53" t="s">
        <v>430</v>
      </c>
      <c r="T68">
        <v>1</v>
      </c>
      <c r="U68" t="s">
        <v>253</v>
      </c>
      <c r="X68" t="s">
        <v>245</v>
      </c>
      <c r="Y68" t="s">
        <v>1508</v>
      </c>
      <c r="Z68" t="s">
        <v>865</v>
      </c>
      <c r="AA68" s="56">
        <v>6786</v>
      </c>
      <c r="AB68" s="53" t="s">
        <v>251</v>
      </c>
      <c r="AC68" t="s">
        <v>999</v>
      </c>
      <c r="AD68" s="53" t="s">
        <v>430</v>
      </c>
      <c r="AE68">
        <v>5115</v>
      </c>
      <c r="AF68" t="s">
        <v>249</v>
      </c>
      <c r="AG68">
        <f t="shared" ca="1" si="38"/>
        <v>2</v>
      </c>
      <c r="AH68" t="s">
        <v>253</v>
      </c>
    </row>
    <row r="69" spans="1:34" x14ac:dyDescent="0.25">
      <c r="A69" t="s">
        <v>245</v>
      </c>
      <c r="B69" t="s">
        <v>724</v>
      </c>
      <c r="C69" t="s">
        <v>250</v>
      </c>
      <c r="D69" s="54">
        <v>6792</v>
      </c>
      <c r="E69" s="53" t="s">
        <v>251</v>
      </c>
      <c r="F69" s="56">
        <v>2324129652781230</v>
      </c>
      <c r="G69" s="53" t="s">
        <v>431</v>
      </c>
      <c r="H69" s="54">
        <v>7386149977378150</v>
      </c>
      <c r="I69" s="53" t="s">
        <v>430</v>
      </c>
      <c r="J69">
        <f t="shared" ref="J69" si="40">N69*50</f>
        <v>350</v>
      </c>
      <c r="K69" s="53" t="s">
        <v>251</v>
      </c>
      <c r="L69" s="57">
        <v>41387</v>
      </c>
      <c r="M69" s="53" t="s">
        <v>430</v>
      </c>
      <c r="N69">
        <v>7</v>
      </c>
      <c r="O69" s="53" t="s">
        <v>251</v>
      </c>
      <c r="P69" t="s">
        <v>731</v>
      </c>
      <c r="Q69" s="53" t="s">
        <v>431</v>
      </c>
      <c r="R69" t="s">
        <v>727</v>
      </c>
      <c r="S69" s="53" t="s">
        <v>430</v>
      </c>
      <c r="T69">
        <v>0</v>
      </c>
      <c r="U69" t="s">
        <v>253</v>
      </c>
      <c r="X69" t="s">
        <v>245</v>
      </c>
      <c r="Y69" t="s">
        <v>1508</v>
      </c>
      <c r="Z69" t="s">
        <v>865</v>
      </c>
      <c r="AA69" s="54">
        <v>6792</v>
      </c>
      <c r="AB69" s="53" t="s">
        <v>251</v>
      </c>
      <c r="AC69" t="s">
        <v>1000</v>
      </c>
      <c r="AD69" s="53" t="s">
        <v>430</v>
      </c>
      <c r="AE69" s="54">
        <v>5118</v>
      </c>
      <c r="AF69" t="s">
        <v>249</v>
      </c>
      <c r="AG69">
        <f t="shared" ca="1" si="38"/>
        <v>3</v>
      </c>
      <c r="AH69" t="s">
        <v>253</v>
      </c>
    </row>
    <row r="70" spans="1:34" x14ac:dyDescent="0.25">
      <c r="A70" t="s">
        <v>245</v>
      </c>
      <c r="B70" t="s">
        <v>724</v>
      </c>
      <c r="C70" t="s">
        <v>250</v>
      </c>
      <c r="D70" s="56">
        <v>6798</v>
      </c>
      <c r="E70" s="53" t="s">
        <v>251</v>
      </c>
      <c r="F70" s="56">
        <v>2324129645390450</v>
      </c>
      <c r="G70" s="53" t="s">
        <v>431</v>
      </c>
      <c r="H70" s="54" t="s">
        <v>248</v>
      </c>
      <c r="I70" s="53" t="s">
        <v>430</v>
      </c>
      <c r="J70">
        <f t="shared" ref="J70" si="41">N70*70</f>
        <v>280</v>
      </c>
      <c r="K70" s="53" t="s">
        <v>251</v>
      </c>
      <c r="L70" s="57">
        <v>41371</v>
      </c>
      <c r="M70" s="53" t="s">
        <v>430</v>
      </c>
      <c r="N70">
        <v>4</v>
      </c>
      <c r="O70" s="53" t="s">
        <v>251</v>
      </c>
      <c r="P70" t="s">
        <v>735</v>
      </c>
      <c r="Q70" s="53" t="s">
        <v>431</v>
      </c>
      <c r="R70" t="s">
        <v>726</v>
      </c>
      <c r="S70" s="53" t="s">
        <v>430</v>
      </c>
      <c r="T70">
        <v>1</v>
      </c>
      <c r="U70" t="s">
        <v>253</v>
      </c>
      <c r="X70" t="s">
        <v>245</v>
      </c>
      <c r="Y70" t="s">
        <v>1508</v>
      </c>
      <c r="Z70" t="s">
        <v>865</v>
      </c>
      <c r="AA70" s="56">
        <v>6798</v>
      </c>
      <c r="AB70" s="53" t="s">
        <v>251</v>
      </c>
      <c r="AC70" t="s">
        <v>1001</v>
      </c>
      <c r="AD70" s="53" t="s">
        <v>430</v>
      </c>
      <c r="AE70">
        <v>5121</v>
      </c>
      <c r="AF70" t="s">
        <v>249</v>
      </c>
      <c r="AG70">
        <f t="shared" ca="1" si="38"/>
        <v>5</v>
      </c>
      <c r="AH70" t="s">
        <v>253</v>
      </c>
    </row>
    <row r="71" spans="1:34" x14ac:dyDescent="0.25">
      <c r="A71" t="s">
        <v>245</v>
      </c>
      <c r="B71" t="s">
        <v>724</v>
      </c>
      <c r="C71" t="s">
        <v>250</v>
      </c>
      <c r="D71" s="54">
        <v>6804</v>
      </c>
      <c r="E71" s="53" t="s">
        <v>251</v>
      </c>
      <c r="F71" s="56">
        <v>2324129637999670</v>
      </c>
      <c r="G71" s="53" t="s">
        <v>431</v>
      </c>
      <c r="H71" s="54" t="s">
        <v>256</v>
      </c>
      <c r="I71" s="53" t="s">
        <v>430</v>
      </c>
      <c r="J71">
        <f t="shared" ref="J71" si="42">N71*100</f>
        <v>300</v>
      </c>
      <c r="K71" s="53" t="s">
        <v>251</v>
      </c>
      <c r="L71" s="57">
        <v>41355</v>
      </c>
      <c r="M71" s="53" t="s">
        <v>430</v>
      </c>
      <c r="N71">
        <v>3</v>
      </c>
      <c r="O71" s="53" t="s">
        <v>251</v>
      </c>
      <c r="P71" t="s">
        <v>734</v>
      </c>
      <c r="Q71" s="53" t="s">
        <v>431</v>
      </c>
      <c r="R71" t="s">
        <v>728</v>
      </c>
      <c r="S71" s="53" t="s">
        <v>430</v>
      </c>
      <c r="T71">
        <v>0</v>
      </c>
      <c r="U71" t="s">
        <v>253</v>
      </c>
      <c r="X71" t="s">
        <v>245</v>
      </c>
      <c r="Y71" t="s">
        <v>1508</v>
      </c>
      <c r="Z71" t="s">
        <v>865</v>
      </c>
      <c r="AA71" s="54">
        <v>6804</v>
      </c>
      <c r="AB71" s="53" t="s">
        <v>251</v>
      </c>
      <c r="AC71" t="s">
        <v>994</v>
      </c>
      <c r="AD71" s="53" t="s">
        <v>430</v>
      </c>
      <c r="AE71" s="54">
        <v>5124</v>
      </c>
      <c r="AF71" t="s">
        <v>249</v>
      </c>
      <c r="AG71">
        <f t="shared" ca="1" si="38"/>
        <v>1</v>
      </c>
      <c r="AH71" t="s">
        <v>253</v>
      </c>
    </row>
    <row r="72" spans="1:34" x14ac:dyDescent="0.25">
      <c r="A72" t="s">
        <v>245</v>
      </c>
      <c r="B72" t="s">
        <v>724</v>
      </c>
      <c r="C72" t="s">
        <v>250</v>
      </c>
      <c r="D72" s="56">
        <v>6810</v>
      </c>
      <c r="E72" s="53" t="s">
        <v>251</v>
      </c>
      <c r="F72" s="56">
        <v>2324129630608890</v>
      </c>
      <c r="G72" s="53" t="s">
        <v>431</v>
      </c>
      <c r="H72" s="54" t="s">
        <v>257</v>
      </c>
      <c r="I72" s="53" t="s">
        <v>430</v>
      </c>
      <c r="J72">
        <f t="shared" ref="J72:J73" si="43">N72*65</f>
        <v>130</v>
      </c>
      <c r="K72" s="53" t="s">
        <v>251</v>
      </c>
      <c r="L72" s="57">
        <v>41339</v>
      </c>
      <c r="M72" s="53" t="s">
        <v>430</v>
      </c>
      <c r="N72">
        <v>2</v>
      </c>
      <c r="O72" s="53" t="s">
        <v>251</v>
      </c>
      <c r="P72" t="s">
        <v>733</v>
      </c>
      <c r="Q72" s="53" t="s">
        <v>431</v>
      </c>
      <c r="R72" t="s">
        <v>729</v>
      </c>
      <c r="S72" s="53" t="s">
        <v>430</v>
      </c>
      <c r="T72">
        <v>1</v>
      </c>
      <c r="U72" t="s">
        <v>253</v>
      </c>
      <c r="X72" t="s">
        <v>245</v>
      </c>
      <c r="Y72" t="s">
        <v>1508</v>
      </c>
      <c r="Z72" t="s">
        <v>865</v>
      </c>
      <c r="AA72" s="56">
        <v>6810</v>
      </c>
      <c r="AB72" s="53" t="s">
        <v>251</v>
      </c>
      <c r="AC72" t="s">
        <v>988</v>
      </c>
      <c r="AD72" s="53" t="s">
        <v>430</v>
      </c>
      <c r="AE72">
        <v>5127</v>
      </c>
      <c r="AF72" t="s">
        <v>249</v>
      </c>
      <c r="AG72">
        <f t="shared" ca="1" si="38"/>
        <v>7</v>
      </c>
      <c r="AH72" t="s">
        <v>253</v>
      </c>
    </row>
    <row r="73" spans="1:34" x14ac:dyDescent="0.25">
      <c r="A73" t="s">
        <v>245</v>
      </c>
      <c r="B73" t="s">
        <v>724</v>
      </c>
      <c r="C73" t="s">
        <v>250</v>
      </c>
      <c r="D73" s="54">
        <v>6816</v>
      </c>
      <c r="E73" s="53" t="s">
        <v>251</v>
      </c>
      <c r="F73" s="56">
        <v>2324129623218110</v>
      </c>
      <c r="G73" s="53" t="s">
        <v>431</v>
      </c>
      <c r="H73" s="54" t="s">
        <v>258</v>
      </c>
      <c r="I73" s="53" t="s">
        <v>430</v>
      </c>
      <c r="J73">
        <f t="shared" si="43"/>
        <v>195</v>
      </c>
      <c r="K73" s="53" t="s">
        <v>251</v>
      </c>
      <c r="L73" s="57">
        <v>41323</v>
      </c>
      <c r="M73" s="53" t="s">
        <v>430</v>
      </c>
      <c r="N73" s="53">
        <v>3</v>
      </c>
      <c r="O73" s="53" t="s">
        <v>251</v>
      </c>
      <c r="P73" t="s">
        <v>737</v>
      </c>
      <c r="Q73" s="53" t="s">
        <v>431</v>
      </c>
      <c r="R73" t="s">
        <v>726</v>
      </c>
      <c r="S73" s="53" t="s">
        <v>430</v>
      </c>
      <c r="T73">
        <v>1</v>
      </c>
      <c r="U73" t="s">
        <v>253</v>
      </c>
      <c r="X73" t="s">
        <v>245</v>
      </c>
      <c r="Y73" t="s">
        <v>1508</v>
      </c>
      <c r="Z73" t="s">
        <v>865</v>
      </c>
      <c r="AA73" s="54">
        <v>6816</v>
      </c>
      <c r="AB73" s="53" t="s">
        <v>251</v>
      </c>
      <c r="AC73" t="s">
        <v>989</v>
      </c>
      <c r="AD73" s="53" t="s">
        <v>430</v>
      </c>
      <c r="AE73" s="54">
        <v>5130</v>
      </c>
      <c r="AF73" t="s">
        <v>249</v>
      </c>
      <c r="AG73">
        <f t="shared" ca="1" si="38"/>
        <v>1</v>
      </c>
      <c r="AH73" t="s">
        <v>253</v>
      </c>
    </row>
    <row r="74" spans="1:34" x14ac:dyDescent="0.25">
      <c r="A74" t="s">
        <v>245</v>
      </c>
      <c r="B74" t="s">
        <v>724</v>
      </c>
      <c r="C74" t="s">
        <v>250</v>
      </c>
      <c r="D74" s="56">
        <v>6822</v>
      </c>
      <c r="E74" s="53" t="s">
        <v>251</v>
      </c>
      <c r="F74" s="56">
        <v>2324129615827330</v>
      </c>
      <c r="G74" s="53" t="s">
        <v>431</v>
      </c>
      <c r="H74" s="54">
        <v>1837465924358490</v>
      </c>
      <c r="I74" s="53" t="s">
        <v>430</v>
      </c>
      <c r="J74">
        <f t="shared" si="6"/>
        <v>200</v>
      </c>
      <c r="K74" s="53" t="s">
        <v>251</v>
      </c>
      <c r="L74" s="57">
        <v>41307</v>
      </c>
      <c r="M74" s="53" t="s">
        <v>430</v>
      </c>
      <c r="N74">
        <v>4</v>
      </c>
      <c r="O74" s="53" t="s">
        <v>251</v>
      </c>
      <c r="P74" t="s">
        <v>732</v>
      </c>
      <c r="Q74" s="53" t="s">
        <v>431</v>
      </c>
      <c r="R74" t="s">
        <v>727</v>
      </c>
      <c r="S74" s="53" t="s">
        <v>430</v>
      </c>
      <c r="T74">
        <v>0</v>
      </c>
      <c r="U74" t="s">
        <v>253</v>
      </c>
      <c r="X74" t="s">
        <v>245</v>
      </c>
      <c r="Y74" t="s">
        <v>1508</v>
      </c>
      <c r="Z74" t="s">
        <v>865</v>
      </c>
      <c r="AA74" s="56">
        <v>6822</v>
      </c>
      <c r="AB74" s="53" t="s">
        <v>251</v>
      </c>
      <c r="AC74" t="s">
        <v>990</v>
      </c>
      <c r="AD74" s="53" t="s">
        <v>430</v>
      </c>
      <c r="AE74">
        <v>5133</v>
      </c>
      <c r="AF74" t="s">
        <v>249</v>
      </c>
      <c r="AG74">
        <f t="shared" ca="1" si="38"/>
        <v>7</v>
      </c>
      <c r="AH74" t="s">
        <v>253</v>
      </c>
    </row>
    <row r="75" spans="1:34" x14ac:dyDescent="0.25">
      <c r="A75" t="s">
        <v>245</v>
      </c>
      <c r="B75" t="s">
        <v>724</v>
      </c>
      <c r="C75" t="s">
        <v>250</v>
      </c>
      <c r="D75" s="54">
        <v>6828</v>
      </c>
      <c r="E75" s="53" t="s">
        <v>251</v>
      </c>
      <c r="F75" s="56">
        <v>2324129438448610</v>
      </c>
      <c r="G75" s="53" t="s">
        <v>431</v>
      </c>
      <c r="H75" s="54">
        <v>2213437347621340</v>
      </c>
      <c r="I75" s="53" t="s">
        <v>430</v>
      </c>
      <c r="J75">
        <f t="shared" si="6"/>
        <v>150</v>
      </c>
      <c r="K75" s="53" t="s">
        <v>251</v>
      </c>
      <c r="L75" s="57">
        <v>41291</v>
      </c>
      <c r="M75" s="53" t="s">
        <v>430</v>
      </c>
      <c r="N75">
        <v>3</v>
      </c>
      <c r="O75" s="53" t="s">
        <v>251</v>
      </c>
      <c r="P75" t="s">
        <v>736</v>
      </c>
      <c r="Q75" s="53" t="s">
        <v>431</v>
      </c>
      <c r="R75" t="s">
        <v>728</v>
      </c>
      <c r="S75" s="53" t="s">
        <v>430</v>
      </c>
      <c r="T75">
        <v>1</v>
      </c>
      <c r="U75" t="s">
        <v>253</v>
      </c>
      <c r="X75" t="s">
        <v>245</v>
      </c>
      <c r="Y75" t="s">
        <v>1508</v>
      </c>
      <c r="Z75" t="s">
        <v>865</v>
      </c>
      <c r="AA75" s="54">
        <v>6828</v>
      </c>
      <c r="AB75" s="53" t="s">
        <v>251</v>
      </c>
      <c r="AC75" t="s">
        <v>991</v>
      </c>
      <c r="AD75" s="53" t="s">
        <v>430</v>
      </c>
      <c r="AE75" s="54">
        <v>5136</v>
      </c>
      <c r="AF75" t="s">
        <v>249</v>
      </c>
      <c r="AG75">
        <f t="shared" ca="1" si="38"/>
        <v>5</v>
      </c>
      <c r="AH75" t="s">
        <v>253</v>
      </c>
    </row>
    <row r="76" spans="1:34" x14ac:dyDescent="0.25">
      <c r="A76" t="s">
        <v>245</v>
      </c>
      <c r="B76" t="s">
        <v>724</v>
      </c>
      <c r="C76" t="s">
        <v>250</v>
      </c>
      <c r="D76" s="56">
        <v>6834</v>
      </c>
      <c r="E76" s="53" t="s">
        <v>251</v>
      </c>
      <c r="F76" s="56">
        <v>2324129431057830</v>
      </c>
      <c r="G76" s="53" t="s">
        <v>431</v>
      </c>
      <c r="H76" s="54" t="s">
        <v>248</v>
      </c>
      <c r="I76" s="53" t="s">
        <v>430</v>
      </c>
      <c r="J76">
        <f t="shared" si="6"/>
        <v>150</v>
      </c>
      <c r="K76" s="53" t="s">
        <v>251</v>
      </c>
      <c r="L76" s="57">
        <v>41275</v>
      </c>
      <c r="M76" s="53" t="s">
        <v>430</v>
      </c>
      <c r="N76">
        <v>3</v>
      </c>
      <c r="O76" s="53" t="s">
        <v>251</v>
      </c>
      <c r="P76" t="s">
        <v>738</v>
      </c>
      <c r="Q76" s="53" t="s">
        <v>431</v>
      </c>
      <c r="R76" t="s">
        <v>729</v>
      </c>
      <c r="S76" s="53" t="s">
        <v>430</v>
      </c>
      <c r="T76">
        <v>1</v>
      </c>
      <c r="U76" t="s">
        <v>253</v>
      </c>
      <c r="X76" t="s">
        <v>245</v>
      </c>
      <c r="Y76" t="s">
        <v>1508</v>
      </c>
      <c r="Z76" t="s">
        <v>865</v>
      </c>
      <c r="AA76" s="56">
        <v>6834</v>
      </c>
      <c r="AB76" s="53" t="s">
        <v>251</v>
      </c>
      <c r="AC76" t="s">
        <v>992</v>
      </c>
      <c r="AD76" s="53" t="s">
        <v>430</v>
      </c>
      <c r="AE76">
        <v>5139</v>
      </c>
      <c r="AF76" t="s">
        <v>249</v>
      </c>
      <c r="AG76">
        <f t="shared" ca="1" si="38"/>
        <v>1</v>
      </c>
      <c r="AH76" t="s">
        <v>253</v>
      </c>
    </row>
    <row r="77" spans="1:34" x14ac:dyDescent="0.25">
      <c r="A77" t="s">
        <v>245</v>
      </c>
      <c r="B77" t="s">
        <v>724</v>
      </c>
      <c r="C77" t="s">
        <v>250</v>
      </c>
      <c r="D77" s="54">
        <v>6840</v>
      </c>
      <c r="E77" s="53" t="s">
        <v>251</v>
      </c>
      <c r="F77" s="56">
        <v>2324129423667050</v>
      </c>
      <c r="G77" s="53" t="s">
        <v>431</v>
      </c>
      <c r="H77" s="54" t="s">
        <v>256</v>
      </c>
      <c r="I77" s="53" t="s">
        <v>430</v>
      </c>
      <c r="J77">
        <f t="shared" ref="J77" si="44">N77*70</f>
        <v>420</v>
      </c>
      <c r="K77" s="53" t="s">
        <v>251</v>
      </c>
      <c r="L77" s="57">
        <v>41259</v>
      </c>
      <c r="M77" s="53" t="s">
        <v>430</v>
      </c>
      <c r="N77">
        <v>6</v>
      </c>
      <c r="O77" s="53" t="s">
        <v>251</v>
      </c>
      <c r="P77" t="s">
        <v>739</v>
      </c>
      <c r="Q77" s="53" t="s">
        <v>431</v>
      </c>
      <c r="R77" t="s">
        <v>729</v>
      </c>
      <c r="S77" s="53" t="s">
        <v>430</v>
      </c>
      <c r="T77">
        <v>1</v>
      </c>
      <c r="U77" t="s">
        <v>253</v>
      </c>
      <c r="X77" t="s">
        <v>245</v>
      </c>
      <c r="Y77" t="s">
        <v>1508</v>
      </c>
      <c r="Z77" t="s">
        <v>865</v>
      </c>
      <c r="AA77" s="54">
        <v>6840</v>
      </c>
      <c r="AB77" s="53" t="s">
        <v>251</v>
      </c>
      <c r="AC77" t="s">
        <v>993</v>
      </c>
      <c r="AD77" s="53" t="s">
        <v>430</v>
      </c>
      <c r="AE77" s="54">
        <v>5142</v>
      </c>
      <c r="AF77" t="s">
        <v>249</v>
      </c>
      <c r="AG77">
        <f t="shared" ca="1" si="38"/>
        <v>3</v>
      </c>
      <c r="AH77" t="s">
        <v>253</v>
      </c>
    </row>
    <row r="78" spans="1:34" x14ac:dyDescent="0.25">
      <c r="A78" t="s">
        <v>245</v>
      </c>
      <c r="B78" t="s">
        <v>724</v>
      </c>
      <c r="C78" t="s">
        <v>250</v>
      </c>
      <c r="D78" s="56">
        <v>6846</v>
      </c>
      <c r="E78" s="53" t="s">
        <v>251</v>
      </c>
      <c r="F78" s="56">
        <v>4424153516276270</v>
      </c>
      <c r="G78" s="53" t="s">
        <v>431</v>
      </c>
      <c r="H78" s="54" t="s">
        <v>257</v>
      </c>
      <c r="I78" s="53" t="s">
        <v>430</v>
      </c>
      <c r="J78">
        <f t="shared" ref="J78" si="45">N78*50</f>
        <v>350</v>
      </c>
      <c r="K78" s="53" t="s">
        <v>251</v>
      </c>
      <c r="L78" s="57">
        <v>41243</v>
      </c>
      <c r="M78" s="53" t="s">
        <v>430</v>
      </c>
      <c r="N78">
        <v>7</v>
      </c>
      <c r="O78" s="53" t="s">
        <v>251</v>
      </c>
      <c r="P78" t="s">
        <v>740</v>
      </c>
      <c r="Q78" s="53" t="s">
        <v>431</v>
      </c>
      <c r="R78" t="s">
        <v>726</v>
      </c>
      <c r="S78" s="53" t="s">
        <v>430</v>
      </c>
      <c r="T78">
        <v>0</v>
      </c>
      <c r="U78" t="s">
        <v>253</v>
      </c>
      <c r="X78" t="s">
        <v>245</v>
      </c>
      <c r="Y78" t="s">
        <v>1508</v>
      </c>
      <c r="Z78" t="s">
        <v>865</v>
      </c>
      <c r="AA78" s="56">
        <v>6846</v>
      </c>
      <c r="AB78" s="53" t="s">
        <v>251</v>
      </c>
      <c r="AC78" t="s">
        <v>1002</v>
      </c>
      <c r="AD78" s="53" t="s">
        <v>430</v>
      </c>
      <c r="AE78">
        <v>5145</v>
      </c>
      <c r="AF78" t="s">
        <v>249</v>
      </c>
      <c r="AG78">
        <f t="shared" ca="1" si="38"/>
        <v>2</v>
      </c>
      <c r="AH78" t="s">
        <v>253</v>
      </c>
    </row>
    <row r="79" spans="1:34" x14ac:dyDescent="0.25">
      <c r="A79" t="s">
        <v>245</v>
      </c>
      <c r="B79" t="s">
        <v>724</v>
      </c>
      <c r="C79" t="s">
        <v>250</v>
      </c>
      <c r="D79" s="54">
        <v>6852</v>
      </c>
      <c r="E79" s="53" t="s">
        <v>251</v>
      </c>
      <c r="F79" s="56">
        <v>4424154338885490</v>
      </c>
      <c r="G79" s="53" t="s">
        <v>431</v>
      </c>
      <c r="H79" s="54" t="s">
        <v>258</v>
      </c>
      <c r="I79" s="53" t="s">
        <v>430</v>
      </c>
      <c r="J79">
        <f t="shared" ref="J79" si="46">N79*100</f>
        <v>400</v>
      </c>
      <c r="K79" s="53" t="s">
        <v>251</v>
      </c>
      <c r="L79" s="57">
        <v>41227</v>
      </c>
      <c r="M79" s="53" t="s">
        <v>430</v>
      </c>
      <c r="N79">
        <v>4</v>
      </c>
      <c r="O79" s="53" t="s">
        <v>251</v>
      </c>
      <c r="P79" t="s">
        <v>733</v>
      </c>
      <c r="Q79" s="53" t="s">
        <v>431</v>
      </c>
      <c r="R79" t="s">
        <v>726</v>
      </c>
      <c r="S79" s="53" t="s">
        <v>430</v>
      </c>
      <c r="T79">
        <v>0</v>
      </c>
      <c r="U79" t="s">
        <v>253</v>
      </c>
      <c r="X79" t="s">
        <v>245</v>
      </c>
      <c r="Y79" t="s">
        <v>1508</v>
      </c>
      <c r="Z79" t="s">
        <v>865</v>
      </c>
      <c r="AA79" s="54">
        <v>6852</v>
      </c>
      <c r="AB79" s="53" t="s">
        <v>251</v>
      </c>
      <c r="AC79" t="s">
        <v>996</v>
      </c>
      <c r="AD79" s="53" t="s">
        <v>430</v>
      </c>
      <c r="AE79" s="54">
        <v>5148</v>
      </c>
      <c r="AF79" t="s">
        <v>249</v>
      </c>
      <c r="AG79">
        <f t="shared" ca="1" si="38"/>
        <v>2</v>
      </c>
      <c r="AH79" t="s">
        <v>253</v>
      </c>
    </row>
    <row r="80" spans="1:34" x14ac:dyDescent="0.25">
      <c r="A80" t="s">
        <v>245</v>
      </c>
      <c r="B80" t="s">
        <v>724</v>
      </c>
      <c r="C80" t="s">
        <v>250</v>
      </c>
      <c r="D80" s="56">
        <v>6858</v>
      </c>
      <c r="E80" s="53" t="s">
        <v>251</v>
      </c>
      <c r="F80" s="56">
        <v>4424155161494710</v>
      </c>
      <c r="G80" s="53" t="s">
        <v>431</v>
      </c>
      <c r="H80" s="54">
        <v>1837465924358490</v>
      </c>
      <c r="I80" s="53" t="s">
        <v>430</v>
      </c>
      <c r="J80">
        <f t="shared" ref="J80" si="47">N80*65</f>
        <v>195</v>
      </c>
      <c r="K80" s="53" t="s">
        <v>251</v>
      </c>
      <c r="L80" s="57">
        <v>41211</v>
      </c>
      <c r="M80" s="53" t="s">
        <v>430</v>
      </c>
      <c r="N80">
        <v>3</v>
      </c>
      <c r="O80" s="53" t="s">
        <v>251</v>
      </c>
      <c r="P80" t="s">
        <v>737</v>
      </c>
      <c r="Q80" s="53" t="s">
        <v>431</v>
      </c>
      <c r="R80" t="s">
        <v>726</v>
      </c>
      <c r="S80" s="53" t="s">
        <v>430</v>
      </c>
      <c r="T80">
        <v>0</v>
      </c>
      <c r="U80" t="s">
        <v>253</v>
      </c>
      <c r="X80" t="s">
        <v>245</v>
      </c>
      <c r="Y80" t="s">
        <v>1508</v>
      </c>
      <c r="Z80" t="s">
        <v>865</v>
      </c>
      <c r="AA80" s="56">
        <v>6858</v>
      </c>
      <c r="AB80" s="53" t="s">
        <v>251</v>
      </c>
      <c r="AC80" t="s">
        <v>997</v>
      </c>
      <c r="AD80" s="53" t="s">
        <v>430</v>
      </c>
      <c r="AE80">
        <v>5151</v>
      </c>
      <c r="AF80" t="s">
        <v>249</v>
      </c>
      <c r="AG80">
        <f t="shared" ca="1" si="38"/>
        <v>1</v>
      </c>
      <c r="AH80" t="s">
        <v>253</v>
      </c>
    </row>
    <row r="81" spans="1:34" x14ac:dyDescent="0.25">
      <c r="A81" t="s">
        <v>245</v>
      </c>
      <c r="B81" t="s">
        <v>724</v>
      </c>
      <c r="C81" t="s">
        <v>250</v>
      </c>
      <c r="D81" s="54">
        <v>6864</v>
      </c>
      <c r="E81" s="53" t="s">
        <v>251</v>
      </c>
      <c r="F81" s="56">
        <v>4424155984103930</v>
      </c>
      <c r="G81" s="53" t="s">
        <v>431</v>
      </c>
      <c r="H81" s="54">
        <v>2213437347621340</v>
      </c>
      <c r="I81" s="53" t="s">
        <v>430</v>
      </c>
      <c r="J81">
        <f t="shared" ref="J81" si="48">N81*50</f>
        <v>100</v>
      </c>
      <c r="K81" s="53" t="s">
        <v>251</v>
      </c>
      <c r="L81" s="57">
        <v>41195</v>
      </c>
      <c r="M81" s="53" t="s">
        <v>430</v>
      </c>
      <c r="N81">
        <v>2</v>
      </c>
      <c r="O81" s="53" t="s">
        <v>251</v>
      </c>
      <c r="P81" t="s">
        <v>732</v>
      </c>
      <c r="Q81" s="53" t="s">
        <v>431</v>
      </c>
      <c r="R81" t="s">
        <v>727</v>
      </c>
      <c r="S81" s="53" t="s">
        <v>430</v>
      </c>
      <c r="T81">
        <v>0</v>
      </c>
      <c r="U81" t="s">
        <v>253</v>
      </c>
      <c r="X81" t="s">
        <v>245</v>
      </c>
      <c r="Y81" t="s">
        <v>1508</v>
      </c>
      <c r="Z81" t="s">
        <v>865</v>
      </c>
      <c r="AA81" s="54">
        <v>6864</v>
      </c>
      <c r="AB81" s="53" t="s">
        <v>251</v>
      </c>
      <c r="AC81" t="s">
        <v>998</v>
      </c>
      <c r="AD81" s="53" t="s">
        <v>430</v>
      </c>
      <c r="AE81" s="54">
        <v>5034</v>
      </c>
      <c r="AF81" t="s">
        <v>249</v>
      </c>
      <c r="AG81">
        <f t="shared" ca="1" si="38"/>
        <v>1</v>
      </c>
      <c r="AH81" t="s">
        <v>253</v>
      </c>
    </row>
    <row r="82" spans="1:34" x14ac:dyDescent="0.25">
      <c r="A82" t="s">
        <v>245</v>
      </c>
      <c r="B82" t="s">
        <v>724</v>
      </c>
      <c r="C82" t="s">
        <v>250</v>
      </c>
      <c r="D82" s="56">
        <v>6870</v>
      </c>
      <c r="E82" s="53" t="s">
        <v>251</v>
      </c>
      <c r="F82" s="56">
        <v>4424156806713150</v>
      </c>
      <c r="G82" s="53" t="s">
        <v>431</v>
      </c>
      <c r="H82" s="54">
        <v>2451431235143250</v>
      </c>
      <c r="I82" s="53" t="s">
        <v>430</v>
      </c>
      <c r="J82">
        <f t="shared" ref="J82" si="49">N82*70</f>
        <v>210</v>
      </c>
      <c r="K82" s="53" t="s">
        <v>251</v>
      </c>
      <c r="L82" s="57">
        <v>41179</v>
      </c>
      <c r="M82" s="53" t="s">
        <v>430</v>
      </c>
      <c r="N82" s="53">
        <v>3</v>
      </c>
      <c r="O82" s="53" t="s">
        <v>251</v>
      </c>
      <c r="P82" t="s">
        <v>736</v>
      </c>
      <c r="Q82" s="53" t="s">
        <v>431</v>
      </c>
      <c r="R82" t="s">
        <v>726</v>
      </c>
      <c r="S82" s="53" t="s">
        <v>430</v>
      </c>
      <c r="T82">
        <v>1</v>
      </c>
      <c r="U82" t="s">
        <v>253</v>
      </c>
      <c r="X82" t="s">
        <v>245</v>
      </c>
      <c r="Y82" t="s">
        <v>1508</v>
      </c>
      <c r="Z82" t="s">
        <v>865</v>
      </c>
      <c r="AA82" s="56">
        <v>6870</v>
      </c>
      <c r="AB82" s="53" t="s">
        <v>251</v>
      </c>
      <c r="AC82" t="s">
        <v>999</v>
      </c>
      <c r="AD82" s="53" t="s">
        <v>430</v>
      </c>
      <c r="AE82">
        <v>5037</v>
      </c>
      <c r="AF82" t="s">
        <v>249</v>
      </c>
      <c r="AG82">
        <f t="shared" ca="1" si="38"/>
        <v>7</v>
      </c>
      <c r="AH82" t="s">
        <v>253</v>
      </c>
    </row>
    <row r="83" spans="1:34" x14ac:dyDescent="0.25">
      <c r="A83" t="s">
        <v>245</v>
      </c>
      <c r="B83" t="s">
        <v>724</v>
      </c>
      <c r="C83" t="s">
        <v>250</v>
      </c>
      <c r="D83" s="54">
        <v>6876</v>
      </c>
      <c r="E83" s="53" t="s">
        <v>251</v>
      </c>
      <c r="F83" s="56">
        <v>4424157629322370</v>
      </c>
      <c r="G83" s="53" t="s">
        <v>431</v>
      </c>
      <c r="H83" s="54">
        <v>2781410146492450</v>
      </c>
      <c r="I83" s="53" t="s">
        <v>430</v>
      </c>
      <c r="J83">
        <f t="shared" ref="J83" si="50">N83*100</f>
        <v>400</v>
      </c>
      <c r="K83" s="53" t="s">
        <v>251</v>
      </c>
      <c r="L83" s="57">
        <v>41163</v>
      </c>
      <c r="M83" s="53" t="s">
        <v>430</v>
      </c>
      <c r="N83">
        <v>4</v>
      </c>
      <c r="O83" s="53" t="s">
        <v>251</v>
      </c>
      <c r="P83" t="s">
        <v>738</v>
      </c>
      <c r="Q83" s="53" t="s">
        <v>431</v>
      </c>
      <c r="R83" t="s">
        <v>728</v>
      </c>
      <c r="S83" s="53" t="s">
        <v>430</v>
      </c>
      <c r="T83">
        <v>1</v>
      </c>
      <c r="U83" t="s">
        <v>253</v>
      </c>
      <c r="X83" t="s">
        <v>245</v>
      </c>
      <c r="Y83" t="s">
        <v>1508</v>
      </c>
      <c r="Z83" t="s">
        <v>865</v>
      </c>
      <c r="AA83" s="54">
        <v>6876</v>
      </c>
      <c r="AB83" s="53" t="s">
        <v>251</v>
      </c>
      <c r="AC83" t="s">
        <v>1000</v>
      </c>
      <c r="AD83" s="53" t="s">
        <v>430</v>
      </c>
      <c r="AE83" s="54">
        <v>5040</v>
      </c>
      <c r="AF83" t="s">
        <v>249</v>
      </c>
      <c r="AG83">
        <f t="shared" ca="1" si="38"/>
        <v>7</v>
      </c>
      <c r="AH83" t="s">
        <v>253</v>
      </c>
    </row>
    <row r="84" spans="1:34" x14ac:dyDescent="0.25">
      <c r="A84" t="s">
        <v>245</v>
      </c>
      <c r="B84" t="s">
        <v>724</v>
      </c>
      <c r="C84" t="s">
        <v>250</v>
      </c>
      <c r="D84" s="56">
        <v>6882</v>
      </c>
      <c r="E84" s="53" t="s">
        <v>251</v>
      </c>
      <c r="F84" s="56">
        <v>4424158451931590</v>
      </c>
      <c r="G84" s="53" t="s">
        <v>431</v>
      </c>
      <c r="H84" s="54">
        <v>3088392801884830</v>
      </c>
      <c r="I84" s="53" t="s">
        <v>430</v>
      </c>
      <c r="J84">
        <f t="shared" ref="J84:J85" si="51">N84*65</f>
        <v>195</v>
      </c>
      <c r="K84" s="53" t="s">
        <v>251</v>
      </c>
      <c r="L84" s="57">
        <v>41147</v>
      </c>
      <c r="M84" s="53" t="s">
        <v>430</v>
      </c>
      <c r="N84">
        <v>3</v>
      </c>
      <c r="O84" s="53" t="s">
        <v>251</v>
      </c>
      <c r="P84" t="s">
        <v>733</v>
      </c>
      <c r="Q84" s="53" t="s">
        <v>431</v>
      </c>
      <c r="R84" t="s">
        <v>729</v>
      </c>
      <c r="S84" s="53" t="s">
        <v>430</v>
      </c>
      <c r="T84">
        <v>0</v>
      </c>
      <c r="U84" t="s">
        <v>253</v>
      </c>
      <c r="X84" t="s">
        <v>245</v>
      </c>
      <c r="Y84" t="s">
        <v>1508</v>
      </c>
      <c r="Z84" t="s">
        <v>865</v>
      </c>
      <c r="AA84" s="56">
        <v>6882</v>
      </c>
      <c r="AB84" s="53" t="s">
        <v>251</v>
      </c>
      <c r="AC84" t="s">
        <v>1001</v>
      </c>
      <c r="AD84" s="53" t="s">
        <v>430</v>
      </c>
      <c r="AE84">
        <v>5043</v>
      </c>
      <c r="AF84" t="s">
        <v>249</v>
      </c>
      <c r="AG84">
        <f t="shared" ca="1" si="38"/>
        <v>1</v>
      </c>
      <c r="AH84" t="s">
        <v>253</v>
      </c>
    </row>
    <row r="85" spans="1:34" x14ac:dyDescent="0.25">
      <c r="A85" t="s">
        <v>245</v>
      </c>
      <c r="B85" t="s">
        <v>724</v>
      </c>
      <c r="C85" t="s">
        <v>250</v>
      </c>
      <c r="D85" s="54">
        <v>6888</v>
      </c>
      <c r="E85" s="53" t="s">
        <v>251</v>
      </c>
      <c r="F85" s="56">
        <v>4424159274540810</v>
      </c>
      <c r="G85" s="53" t="s">
        <v>431</v>
      </c>
      <c r="H85" s="54">
        <v>3395375457277210</v>
      </c>
      <c r="I85" s="53" t="s">
        <v>430</v>
      </c>
      <c r="J85">
        <f t="shared" si="51"/>
        <v>195</v>
      </c>
      <c r="K85" s="53" t="s">
        <v>251</v>
      </c>
      <c r="L85" s="57">
        <v>41131</v>
      </c>
      <c r="M85" s="53" t="s">
        <v>430</v>
      </c>
      <c r="N85">
        <v>3</v>
      </c>
      <c r="O85" s="53" t="s">
        <v>251</v>
      </c>
      <c r="P85" t="s">
        <v>737</v>
      </c>
      <c r="Q85" s="53" t="s">
        <v>431</v>
      </c>
      <c r="R85" t="s">
        <v>726</v>
      </c>
      <c r="S85" s="53" t="s">
        <v>430</v>
      </c>
      <c r="T85">
        <v>0</v>
      </c>
      <c r="U85" t="s">
        <v>253</v>
      </c>
      <c r="X85" t="s">
        <v>245</v>
      </c>
      <c r="Y85" t="s">
        <v>1508</v>
      </c>
      <c r="Z85" t="s">
        <v>865</v>
      </c>
      <c r="AA85" s="54">
        <v>6888</v>
      </c>
      <c r="AB85" s="53" t="s">
        <v>251</v>
      </c>
      <c r="AC85" t="s">
        <v>994</v>
      </c>
      <c r="AD85" s="53" t="s">
        <v>430</v>
      </c>
      <c r="AE85" s="54">
        <v>5046</v>
      </c>
      <c r="AF85" t="s">
        <v>249</v>
      </c>
      <c r="AG85">
        <f t="shared" ca="1" si="38"/>
        <v>4</v>
      </c>
      <c r="AH85" t="s">
        <v>253</v>
      </c>
    </row>
    <row r="86" spans="1:34" x14ac:dyDescent="0.25">
      <c r="A86" t="s">
        <v>245</v>
      </c>
      <c r="B86" t="s">
        <v>724</v>
      </c>
      <c r="C86" t="s">
        <v>250</v>
      </c>
      <c r="D86" s="56">
        <v>6894</v>
      </c>
      <c r="E86" s="53" t="s">
        <v>251</v>
      </c>
      <c r="F86" s="56">
        <v>4424160097150030</v>
      </c>
      <c r="G86" s="53" t="s">
        <v>431</v>
      </c>
      <c r="H86" s="54">
        <v>3702358112669590</v>
      </c>
      <c r="I86" s="53" t="s">
        <v>430</v>
      </c>
      <c r="J86">
        <f t="shared" ref="J86" si="52">N86*50</f>
        <v>300</v>
      </c>
      <c r="K86" s="53" t="s">
        <v>251</v>
      </c>
      <c r="L86" s="57">
        <v>41115</v>
      </c>
      <c r="M86" s="53" t="s">
        <v>430</v>
      </c>
      <c r="N86">
        <v>6</v>
      </c>
      <c r="O86" s="53" t="s">
        <v>251</v>
      </c>
      <c r="P86" t="s">
        <v>732</v>
      </c>
      <c r="Q86" s="53" t="s">
        <v>431</v>
      </c>
      <c r="R86" t="s">
        <v>727</v>
      </c>
      <c r="S86" s="53" t="s">
        <v>430</v>
      </c>
      <c r="T86">
        <v>1</v>
      </c>
      <c r="U86" t="s">
        <v>253</v>
      </c>
      <c r="X86" t="s">
        <v>245</v>
      </c>
      <c r="Y86" t="s">
        <v>1508</v>
      </c>
      <c r="Z86" t="s">
        <v>865</v>
      </c>
      <c r="AA86" s="56">
        <v>6894</v>
      </c>
      <c r="AB86" s="53" t="s">
        <v>251</v>
      </c>
      <c r="AC86" t="s">
        <v>988</v>
      </c>
      <c r="AD86" s="53" t="s">
        <v>430</v>
      </c>
      <c r="AE86">
        <v>5049</v>
      </c>
      <c r="AF86" t="s">
        <v>249</v>
      </c>
      <c r="AG86">
        <f t="shared" ca="1" si="38"/>
        <v>2</v>
      </c>
      <c r="AH86" t="s">
        <v>253</v>
      </c>
    </row>
    <row r="87" spans="1:34" x14ac:dyDescent="0.25">
      <c r="A87" t="s">
        <v>245</v>
      </c>
      <c r="B87" t="s">
        <v>724</v>
      </c>
      <c r="C87" t="s">
        <v>250</v>
      </c>
      <c r="D87" s="54">
        <v>6900</v>
      </c>
      <c r="E87" s="53" t="s">
        <v>251</v>
      </c>
      <c r="F87" s="56">
        <v>4424160919759250</v>
      </c>
      <c r="G87" s="53" t="s">
        <v>431</v>
      </c>
      <c r="H87" s="54">
        <v>5851236700416250</v>
      </c>
      <c r="I87" s="53" t="s">
        <v>430</v>
      </c>
      <c r="J87">
        <f t="shared" ref="J87" si="53">N87*70</f>
        <v>490</v>
      </c>
      <c r="K87" s="53" t="s">
        <v>251</v>
      </c>
      <c r="L87" s="57">
        <v>41099</v>
      </c>
      <c r="M87" s="53" t="s">
        <v>430</v>
      </c>
      <c r="N87">
        <v>7</v>
      </c>
      <c r="O87" s="53" t="s">
        <v>251</v>
      </c>
      <c r="P87" t="s">
        <v>733</v>
      </c>
      <c r="Q87" s="53" t="s">
        <v>431</v>
      </c>
      <c r="R87" t="s">
        <v>728</v>
      </c>
      <c r="S87" s="53" t="s">
        <v>430</v>
      </c>
      <c r="T87">
        <v>0</v>
      </c>
      <c r="U87" t="s">
        <v>253</v>
      </c>
      <c r="X87" t="s">
        <v>245</v>
      </c>
      <c r="Y87" t="s">
        <v>1508</v>
      </c>
      <c r="Z87" t="s">
        <v>865</v>
      </c>
      <c r="AA87" s="54">
        <v>6900</v>
      </c>
      <c r="AB87" s="53" t="s">
        <v>251</v>
      </c>
      <c r="AC87" t="s">
        <v>989</v>
      </c>
      <c r="AD87" s="53" t="s">
        <v>430</v>
      </c>
      <c r="AE87" s="54">
        <v>5052</v>
      </c>
      <c r="AF87" t="s">
        <v>249</v>
      </c>
      <c r="AG87">
        <f t="shared" ca="1" si="38"/>
        <v>4</v>
      </c>
      <c r="AH87" t="s">
        <v>253</v>
      </c>
    </row>
    <row r="88" spans="1:34" x14ac:dyDescent="0.25">
      <c r="A88" t="s">
        <v>245</v>
      </c>
      <c r="B88" t="s">
        <v>724</v>
      </c>
      <c r="C88" t="s">
        <v>250</v>
      </c>
      <c r="D88" s="56">
        <v>6906</v>
      </c>
      <c r="E88" s="53" t="s">
        <v>251</v>
      </c>
      <c r="F88" s="56">
        <v>4424161742368470</v>
      </c>
      <c r="G88" s="53" t="s">
        <v>431</v>
      </c>
      <c r="H88" s="54">
        <v>6158219355808630</v>
      </c>
      <c r="I88" s="53" t="s">
        <v>430</v>
      </c>
      <c r="J88">
        <f t="shared" ref="J88" si="54">N88*100</f>
        <v>400</v>
      </c>
      <c r="K88" s="53" t="s">
        <v>251</v>
      </c>
      <c r="L88" s="57">
        <v>41083</v>
      </c>
      <c r="M88" s="53" t="s">
        <v>430</v>
      </c>
      <c r="N88">
        <v>4</v>
      </c>
      <c r="O88" s="53" t="s">
        <v>251</v>
      </c>
      <c r="P88" t="s">
        <v>730</v>
      </c>
      <c r="Q88" s="53" t="s">
        <v>431</v>
      </c>
      <c r="R88" t="s">
        <v>729</v>
      </c>
      <c r="S88" s="53" t="s">
        <v>430</v>
      </c>
      <c r="T88">
        <v>0</v>
      </c>
      <c r="U88" t="s">
        <v>253</v>
      </c>
      <c r="X88" t="s">
        <v>245</v>
      </c>
      <c r="Y88" t="s">
        <v>1508</v>
      </c>
      <c r="Z88" t="s">
        <v>865</v>
      </c>
      <c r="AA88" s="56">
        <v>6906</v>
      </c>
      <c r="AB88" s="53" t="s">
        <v>251</v>
      </c>
      <c r="AC88" t="s">
        <v>990</v>
      </c>
      <c r="AD88" s="53" t="s">
        <v>430</v>
      </c>
      <c r="AE88">
        <v>5055</v>
      </c>
      <c r="AF88" t="s">
        <v>249</v>
      </c>
      <c r="AG88">
        <f t="shared" ca="1" si="38"/>
        <v>7</v>
      </c>
      <c r="AH88" t="s">
        <v>253</v>
      </c>
    </row>
    <row r="89" spans="1:34" x14ac:dyDescent="0.25">
      <c r="A89" t="s">
        <v>245</v>
      </c>
      <c r="B89" t="s">
        <v>724</v>
      </c>
      <c r="C89" t="s">
        <v>250</v>
      </c>
      <c r="D89" s="54">
        <v>6912</v>
      </c>
      <c r="E89" s="53" t="s">
        <v>251</v>
      </c>
      <c r="F89" s="56">
        <v>4424162564977690</v>
      </c>
      <c r="G89" s="53" t="s">
        <v>431</v>
      </c>
      <c r="H89" s="54">
        <v>6465202011201010</v>
      </c>
      <c r="I89" s="53" t="s">
        <v>430</v>
      </c>
      <c r="J89">
        <f t="shared" ref="J89:J90" si="55">N89*65</f>
        <v>195</v>
      </c>
      <c r="K89" s="53" t="s">
        <v>251</v>
      </c>
      <c r="L89" s="57">
        <v>41067</v>
      </c>
      <c r="M89" s="53" t="s">
        <v>430</v>
      </c>
      <c r="N89">
        <v>3</v>
      </c>
      <c r="O89" s="53" t="s">
        <v>251</v>
      </c>
      <c r="P89" t="s">
        <v>731</v>
      </c>
      <c r="Q89" s="53" t="s">
        <v>431</v>
      </c>
      <c r="R89" t="s">
        <v>729</v>
      </c>
      <c r="S89" s="53" t="s">
        <v>430</v>
      </c>
      <c r="T89">
        <v>0</v>
      </c>
      <c r="U89" t="s">
        <v>253</v>
      </c>
      <c r="X89" t="s">
        <v>245</v>
      </c>
      <c r="Y89" t="s">
        <v>1508</v>
      </c>
      <c r="Z89" t="s">
        <v>865</v>
      </c>
      <c r="AA89" s="54">
        <v>6912</v>
      </c>
      <c r="AB89" s="53" t="s">
        <v>251</v>
      </c>
      <c r="AC89" t="s">
        <v>991</v>
      </c>
      <c r="AD89" s="53" t="s">
        <v>430</v>
      </c>
      <c r="AE89" s="54">
        <v>5058</v>
      </c>
      <c r="AF89" t="s">
        <v>249</v>
      </c>
      <c r="AG89">
        <f t="shared" ca="1" si="38"/>
        <v>5</v>
      </c>
      <c r="AH89" t="s">
        <v>253</v>
      </c>
    </row>
    <row r="90" spans="1:34" x14ac:dyDescent="0.25">
      <c r="A90" t="s">
        <v>245</v>
      </c>
      <c r="B90" t="s">
        <v>724</v>
      </c>
      <c r="C90" t="s">
        <v>250</v>
      </c>
      <c r="D90" s="56">
        <v>6918</v>
      </c>
      <c r="E90" s="53" t="s">
        <v>251</v>
      </c>
      <c r="F90" s="56">
        <v>2324129652781230</v>
      </c>
      <c r="G90" s="53" t="s">
        <v>431</v>
      </c>
      <c r="H90" s="54">
        <v>6772184666593390</v>
      </c>
      <c r="I90" s="53" t="s">
        <v>430</v>
      </c>
      <c r="J90">
        <f t="shared" si="55"/>
        <v>130</v>
      </c>
      <c r="K90" s="53" t="s">
        <v>251</v>
      </c>
      <c r="L90" s="57">
        <v>41051</v>
      </c>
      <c r="M90" s="53" t="s">
        <v>430</v>
      </c>
      <c r="N90">
        <v>2</v>
      </c>
      <c r="O90" s="53" t="s">
        <v>251</v>
      </c>
      <c r="P90" t="s">
        <v>735</v>
      </c>
      <c r="Q90" s="53" t="s">
        <v>431</v>
      </c>
      <c r="R90" t="s">
        <v>726</v>
      </c>
      <c r="S90" s="53" t="s">
        <v>430</v>
      </c>
      <c r="T90">
        <v>1</v>
      </c>
      <c r="U90" t="s">
        <v>253</v>
      </c>
      <c r="X90" t="s">
        <v>245</v>
      </c>
      <c r="Y90" t="s">
        <v>1508</v>
      </c>
      <c r="Z90" t="s">
        <v>865</v>
      </c>
      <c r="AA90" s="56">
        <v>6918</v>
      </c>
      <c r="AB90" s="53" t="s">
        <v>251</v>
      </c>
      <c r="AC90" t="s">
        <v>992</v>
      </c>
      <c r="AD90" s="53" t="s">
        <v>430</v>
      </c>
      <c r="AE90">
        <v>5061</v>
      </c>
      <c r="AF90" t="s">
        <v>249</v>
      </c>
      <c r="AG90">
        <f t="shared" ca="1" si="38"/>
        <v>2</v>
      </c>
      <c r="AH90" t="s">
        <v>253</v>
      </c>
    </row>
    <row r="91" spans="1:34" x14ac:dyDescent="0.25">
      <c r="A91" t="s">
        <v>245</v>
      </c>
      <c r="B91" t="s">
        <v>724</v>
      </c>
      <c r="C91" t="s">
        <v>250</v>
      </c>
      <c r="D91" s="54">
        <v>6924</v>
      </c>
      <c r="E91" s="53" t="s">
        <v>251</v>
      </c>
      <c r="F91" s="56">
        <v>2324129645390450</v>
      </c>
      <c r="G91" s="53" t="s">
        <v>431</v>
      </c>
      <c r="H91" s="54">
        <v>7079167321985770</v>
      </c>
      <c r="I91" s="53" t="s">
        <v>430</v>
      </c>
      <c r="J91">
        <f t="shared" ref="J91:J144" si="56">N91*50</f>
        <v>150</v>
      </c>
      <c r="K91" s="53" t="s">
        <v>251</v>
      </c>
      <c r="L91" s="57">
        <v>41035</v>
      </c>
      <c r="M91" s="53" t="s">
        <v>430</v>
      </c>
      <c r="N91" s="53">
        <v>3</v>
      </c>
      <c r="O91" s="53" t="s">
        <v>251</v>
      </c>
      <c r="P91" t="s">
        <v>734</v>
      </c>
      <c r="Q91" s="53" t="s">
        <v>431</v>
      </c>
      <c r="R91" t="s">
        <v>726</v>
      </c>
      <c r="S91" s="53" t="s">
        <v>430</v>
      </c>
      <c r="T91">
        <v>1</v>
      </c>
      <c r="U91" t="s">
        <v>253</v>
      </c>
      <c r="X91" t="s">
        <v>245</v>
      </c>
      <c r="Y91" t="s">
        <v>1508</v>
      </c>
      <c r="Z91" t="s">
        <v>865</v>
      </c>
      <c r="AA91" s="54">
        <v>6924</v>
      </c>
      <c r="AB91" s="53" t="s">
        <v>251</v>
      </c>
      <c r="AC91" t="s">
        <v>993</v>
      </c>
      <c r="AD91" s="53" t="s">
        <v>430</v>
      </c>
      <c r="AE91" s="54">
        <v>5064</v>
      </c>
      <c r="AF91" t="s">
        <v>249</v>
      </c>
      <c r="AG91">
        <f t="shared" ca="1" si="38"/>
        <v>1</v>
      </c>
      <c r="AH91" t="s">
        <v>253</v>
      </c>
    </row>
    <row r="92" spans="1:34" x14ac:dyDescent="0.25">
      <c r="A92" t="s">
        <v>245</v>
      </c>
      <c r="B92" t="s">
        <v>724</v>
      </c>
      <c r="C92" t="s">
        <v>250</v>
      </c>
      <c r="D92" s="56">
        <v>6930</v>
      </c>
      <c r="E92" s="53" t="s">
        <v>251</v>
      </c>
      <c r="F92" s="56">
        <v>2324129637999670</v>
      </c>
      <c r="G92" s="53" t="s">
        <v>431</v>
      </c>
      <c r="H92" s="54">
        <v>7386149977378150</v>
      </c>
      <c r="I92" s="53" t="s">
        <v>430</v>
      </c>
      <c r="J92">
        <f t="shared" si="56"/>
        <v>200</v>
      </c>
      <c r="K92" s="53" t="s">
        <v>251</v>
      </c>
      <c r="L92" s="57">
        <v>41019</v>
      </c>
      <c r="M92" s="53" t="s">
        <v>430</v>
      </c>
      <c r="N92">
        <v>4</v>
      </c>
      <c r="O92" s="53" t="s">
        <v>251</v>
      </c>
      <c r="P92" t="s">
        <v>733</v>
      </c>
      <c r="Q92" s="53" t="s">
        <v>431</v>
      </c>
      <c r="R92" t="s">
        <v>726</v>
      </c>
      <c r="S92" s="53" t="s">
        <v>430</v>
      </c>
      <c r="T92">
        <v>1</v>
      </c>
      <c r="U92" t="s">
        <v>253</v>
      </c>
      <c r="X92" t="s">
        <v>245</v>
      </c>
      <c r="Y92" t="s">
        <v>1508</v>
      </c>
      <c r="Z92" t="s">
        <v>865</v>
      </c>
      <c r="AA92" s="56">
        <v>6930</v>
      </c>
      <c r="AB92" s="53" t="s">
        <v>251</v>
      </c>
      <c r="AC92" t="s">
        <v>995</v>
      </c>
      <c r="AD92" s="53" t="s">
        <v>430</v>
      </c>
      <c r="AE92">
        <v>5067</v>
      </c>
      <c r="AF92" t="s">
        <v>249</v>
      </c>
      <c r="AG92">
        <f t="shared" ca="1" si="38"/>
        <v>3</v>
      </c>
      <c r="AH92" t="s">
        <v>253</v>
      </c>
    </row>
    <row r="93" spans="1:34" x14ac:dyDescent="0.25">
      <c r="A93" t="s">
        <v>245</v>
      </c>
      <c r="B93" t="s">
        <v>724</v>
      </c>
      <c r="C93" t="s">
        <v>250</v>
      </c>
      <c r="D93" s="54">
        <v>6936</v>
      </c>
      <c r="E93" s="53" t="s">
        <v>251</v>
      </c>
      <c r="F93" s="56">
        <v>2324129630608890</v>
      </c>
      <c r="G93" s="53" t="s">
        <v>431</v>
      </c>
      <c r="H93" s="54" t="s">
        <v>248</v>
      </c>
      <c r="I93" s="53" t="s">
        <v>430</v>
      </c>
      <c r="J93">
        <f t="shared" si="56"/>
        <v>150</v>
      </c>
      <c r="K93" s="53" t="s">
        <v>251</v>
      </c>
      <c r="L93" s="57">
        <v>41003</v>
      </c>
      <c r="M93" s="53" t="s">
        <v>430</v>
      </c>
      <c r="N93">
        <v>3</v>
      </c>
      <c r="O93" s="53" t="s">
        <v>251</v>
      </c>
      <c r="P93" t="s">
        <v>737</v>
      </c>
      <c r="Q93" s="53" t="s">
        <v>431</v>
      </c>
      <c r="R93" t="s">
        <v>727</v>
      </c>
      <c r="S93" s="53" t="s">
        <v>430</v>
      </c>
      <c r="T93">
        <v>0</v>
      </c>
      <c r="U93" t="s">
        <v>253</v>
      </c>
      <c r="X93" t="s">
        <v>245</v>
      </c>
      <c r="Y93" t="s">
        <v>1508</v>
      </c>
      <c r="Z93" t="s">
        <v>865</v>
      </c>
      <c r="AA93" s="54">
        <v>6936</v>
      </c>
      <c r="AB93" s="53" t="s">
        <v>251</v>
      </c>
      <c r="AC93" t="s">
        <v>1002</v>
      </c>
      <c r="AD93" s="53" t="s">
        <v>430</v>
      </c>
      <c r="AE93" s="54">
        <v>5070</v>
      </c>
      <c r="AF93" t="s">
        <v>249</v>
      </c>
      <c r="AG93">
        <f t="shared" ca="1" si="38"/>
        <v>6</v>
      </c>
      <c r="AH93" t="s">
        <v>253</v>
      </c>
    </row>
    <row r="94" spans="1:34" x14ac:dyDescent="0.25">
      <c r="A94" t="s">
        <v>245</v>
      </c>
      <c r="B94" t="s">
        <v>724</v>
      </c>
      <c r="C94" t="s">
        <v>250</v>
      </c>
      <c r="D94" s="56">
        <v>6942</v>
      </c>
      <c r="E94" s="53" t="s">
        <v>251</v>
      </c>
      <c r="F94" s="56">
        <v>2324129623218110</v>
      </c>
      <c r="G94" s="53" t="s">
        <v>431</v>
      </c>
      <c r="H94" s="54" t="s">
        <v>256</v>
      </c>
      <c r="I94" s="53" t="s">
        <v>430</v>
      </c>
      <c r="J94">
        <f t="shared" ref="J94" si="57">N94*70</f>
        <v>210</v>
      </c>
      <c r="K94" s="53" t="s">
        <v>251</v>
      </c>
      <c r="L94" s="57">
        <v>40987</v>
      </c>
      <c r="M94" s="53" t="s">
        <v>430</v>
      </c>
      <c r="N94">
        <v>3</v>
      </c>
      <c r="O94" s="53" t="s">
        <v>251</v>
      </c>
      <c r="P94" t="s">
        <v>732</v>
      </c>
      <c r="Q94" s="53" t="s">
        <v>431</v>
      </c>
      <c r="R94" t="s">
        <v>726</v>
      </c>
      <c r="S94" s="53" t="s">
        <v>430</v>
      </c>
      <c r="T94">
        <v>1</v>
      </c>
      <c r="U94" t="s">
        <v>253</v>
      </c>
      <c r="X94" t="s">
        <v>245</v>
      </c>
      <c r="Y94" t="s">
        <v>1508</v>
      </c>
      <c r="Z94" t="s">
        <v>865</v>
      </c>
      <c r="AA94" s="56">
        <v>6942</v>
      </c>
      <c r="AB94" s="53" t="s">
        <v>251</v>
      </c>
      <c r="AC94" t="s">
        <v>997</v>
      </c>
      <c r="AD94" s="53" t="s">
        <v>430</v>
      </c>
      <c r="AE94">
        <v>5073</v>
      </c>
      <c r="AF94" t="s">
        <v>249</v>
      </c>
      <c r="AG94">
        <f t="shared" ca="1" si="38"/>
        <v>3</v>
      </c>
      <c r="AH94" t="s">
        <v>253</v>
      </c>
    </row>
    <row r="95" spans="1:34" x14ac:dyDescent="0.25">
      <c r="A95" t="s">
        <v>245</v>
      </c>
      <c r="B95" t="s">
        <v>724</v>
      </c>
      <c r="C95" t="s">
        <v>250</v>
      </c>
      <c r="D95" s="54">
        <v>6948</v>
      </c>
      <c r="E95" s="53" t="s">
        <v>251</v>
      </c>
      <c r="F95" s="56">
        <v>2324129615827330</v>
      </c>
      <c r="G95" s="53" t="s">
        <v>431</v>
      </c>
      <c r="H95" s="54" t="s">
        <v>257</v>
      </c>
      <c r="I95" s="53" t="s">
        <v>430</v>
      </c>
      <c r="J95">
        <f t="shared" ref="J95" si="58">N95*50</f>
        <v>300</v>
      </c>
      <c r="K95" s="53" t="s">
        <v>251</v>
      </c>
      <c r="L95" s="57">
        <v>40971</v>
      </c>
      <c r="M95" s="53" t="s">
        <v>430</v>
      </c>
      <c r="N95">
        <v>6</v>
      </c>
      <c r="O95" s="53" t="s">
        <v>251</v>
      </c>
      <c r="P95" t="s">
        <v>736</v>
      </c>
      <c r="Q95" s="53" t="s">
        <v>431</v>
      </c>
      <c r="R95" t="s">
        <v>728</v>
      </c>
      <c r="S95" s="53" t="s">
        <v>430</v>
      </c>
      <c r="T95">
        <v>0</v>
      </c>
      <c r="U95" t="s">
        <v>253</v>
      </c>
      <c r="X95" t="s">
        <v>245</v>
      </c>
      <c r="Y95" t="s">
        <v>1508</v>
      </c>
      <c r="Z95" t="s">
        <v>865</v>
      </c>
      <c r="AA95" s="54">
        <v>6948</v>
      </c>
      <c r="AB95" s="53" t="s">
        <v>251</v>
      </c>
      <c r="AC95" t="s">
        <v>998</v>
      </c>
      <c r="AD95" s="53" t="s">
        <v>430</v>
      </c>
      <c r="AE95" s="54">
        <v>5076</v>
      </c>
      <c r="AF95" t="s">
        <v>249</v>
      </c>
      <c r="AG95">
        <f t="shared" ca="1" si="38"/>
        <v>5</v>
      </c>
      <c r="AH95" t="s">
        <v>253</v>
      </c>
    </row>
    <row r="96" spans="1:34" x14ac:dyDescent="0.25">
      <c r="A96" t="s">
        <v>245</v>
      </c>
      <c r="B96" t="s">
        <v>724</v>
      </c>
      <c r="C96" t="s">
        <v>250</v>
      </c>
      <c r="D96" s="56">
        <v>6954</v>
      </c>
      <c r="E96" s="53" t="s">
        <v>251</v>
      </c>
      <c r="F96" s="56">
        <v>4424168323242230</v>
      </c>
      <c r="G96" s="53" t="s">
        <v>431</v>
      </c>
      <c r="H96" s="54" t="s">
        <v>258</v>
      </c>
      <c r="I96" s="53" t="s">
        <v>430</v>
      </c>
      <c r="J96">
        <f t="shared" ref="J96" si="59">N96*100</f>
        <v>700</v>
      </c>
      <c r="K96" s="53" t="s">
        <v>251</v>
      </c>
      <c r="L96" s="57">
        <v>40955</v>
      </c>
      <c r="M96" s="53" t="s">
        <v>430</v>
      </c>
      <c r="N96">
        <v>7</v>
      </c>
      <c r="O96" s="53" t="s">
        <v>251</v>
      </c>
      <c r="P96" t="s">
        <v>738</v>
      </c>
      <c r="Q96" s="53" t="s">
        <v>431</v>
      </c>
      <c r="R96" t="s">
        <v>729</v>
      </c>
      <c r="S96" s="53" t="s">
        <v>430</v>
      </c>
      <c r="T96">
        <v>1</v>
      </c>
      <c r="U96" t="s">
        <v>253</v>
      </c>
      <c r="X96" t="s">
        <v>245</v>
      </c>
      <c r="Y96" t="s">
        <v>1508</v>
      </c>
      <c r="Z96" t="s">
        <v>865</v>
      </c>
      <c r="AA96" s="56">
        <v>6954</v>
      </c>
      <c r="AB96" s="53" t="s">
        <v>251</v>
      </c>
      <c r="AC96" t="s">
        <v>999</v>
      </c>
      <c r="AD96" s="53" t="s">
        <v>430</v>
      </c>
      <c r="AE96">
        <v>5079</v>
      </c>
      <c r="AF96" t="s">
        <v>249</v>
      </c>
      <c r="AG96">
        <f t="shared" ca="1" si="38"/>
        <v>7</v>
      </c>
      <c r="AH96" t="s">
        <v>253</v>
      </c>
    </row>
    <row r="97" spans="1:34" x14ac:dyDescent="0.25">
      <c r="A97" t="s">
        <v>245</v>
      </c>
      <c r="B97" t="s">
        <v>724</v>
      </c>
      <c r="C97" t="s">
        <v>250</v>
      </c>
      <c r="D97" s="54">
        <v>6960</v>
      </c>
      <c r="E97" s="53" t="s">
        <v>251</v>
      </c>
      <c r="F97" s="56">
        <v>4424169145851450</v>
      </c>
      <c r="G97" s="53" t="s">
        <v>431</v>
      </c>
      <c r="H97" s="54">
        <v>1837465924358490</v>
      </c>
      <c r="I97" s="53" t="s">
        <v>430</v>
      </c>
      <c r="J97">
        <f t="shared" ref="J97" si="60">N97*65</f>
        <v>260</v>
      </c>
      <c r="K97" s="53" t="s">
        <v>251</v>
      </c>
      <c r="L97" s="57">
        <v>40939</v>
      </c>
      <c r="M97" s="53" t="s">
        <v>430</v>
      </c>
      <c r="N97">
        <v>4</v>
      </c>
      <c r="O97" s="53" t="s">
        <v>251</v>
      </c>
      <c r="P97" t="s">
        <v>739</v>
      </c>
      <c r="Q97" s="53" t="s">
        <v>431</v>
      </c>
      <c r="R97" t="s">
        <v>726</v>
      </c>
      <c r="S97" s="53" t="s">
        <v>430</v>
      </c>
      <c r="T97">
        <v>1</v>
      </c>
      <c r="U97" t="s">
        <v>253</v>
      </c>
      <c r="X97" t="s">
        <v>245</v>
      </c>
      <c r="Y97" t="s">
        <v>1508</v>
      </c>
      <c r="Z97" t="s">
        <v>865</v>
      </c>
      <c r="AA97" s="54">
        <v>6960</v>
      </c>
      <c r="AB97" s="53" t="s">
        <v>251</v>
      </c>
      <c r="AC97" t="s">
        <v>1000</v>
      </c>
      <c r="AD97" s="53" t="s">
        <v>430</v>
      </c>
      <c r="AE97" s="54">
        <v>5082</v>
      </c>
      <c r="AF97" t="s">
        <v>249</v>
      </c>
      <c r="AG97">
        <f t="shared" ca="1" si="38"/>
        <v>2</v>
      </c>
      <c r="AH97" t="s">
        <v>253</v>
      </c>
    </row>
    <row r="98" spans="1:34" x14ac:dyDescent="0.25">
      <c r="A98" t="s">
        <v>245</v>
      </c>
      <c r="B98" t="s">
        <v>724</v>
      </c>
      <c r="C98" t="s">
        <v>250</v>
      </c>
      <c r="D98" s="56">
        <v>6966</v>
      </c>
      <c r="E98" s="53" t="s">
        <v>251</v>
      </c>
      <c r="F98" s="56">
        <v>4424169968460670</v>
      </c>
      <c r="G98" s="53" t="s">
        <v>431</v>
      </c>
      <c r="H98" s="54">
        <v>2213437347621340</v>
      </c>
      <c r="I98" s="53" t="s">
        <v>430</v>
      </c>
      <c r="J98">
        <f t="shared" ref="J98" si="61">N98*50</f>
        <v>150</v>
      </c>
      <c r="K98" s="53" t="s">
        <v>251</v>
      </c>
      <c r="L98" s="57">
        <v>40923</v>
      </c>
      <c r="M98" s="53" t="s">
        <v>430</v>
      </c>
      <c r="N98">
        <v>3</v>
      </c>
      <c r="O98" s="53" t="s">
        <v>251</v>
      </c>
      <c r="P98" t="s">
        <v>725</v>
      </c>
      <c r="Q98" s="53" t="s">
        <v>431</v>
      </c>
      <c r="R98" t="s">
        <v>727</v>
      </c>
      <c r="S98" s="53" t="s">
        <v>430</v>
      </c>
      <c r="T98">
        <v>0</v>
      </c>
      <c r="U98" t="s">
        <v>253</v>
      </c>
      <c r="X98" t="s">
        <v>245</v>
      </c>
      <c r="Y98" t="s">
        <v>1508</v>
      </c>
      <c r="Z98" t="s">
        <v>865</v>
      </c>
      <c r="AA98" s="56">
        <v>6966</v>
      </c>
      <c r="AB98" s="53" t="s">
        <v>251</v>
      </c>
      <c r="AC98" t="s">
        <v>1001</v>
      </c>
      <c r="AD98" s="53" t="s">
        <v>430</v>
      </c>
      <c r="AE98">
        <v>5085</v>
      </c>
      <c r="AF98" t="s">
        <v>249</v>
      </c>
      <c r="AG98">
        <f t="shared" ca="1" si="38"/>
        <v>5</v>
      </c>
      <c r="AH98" t="s">
        <v>253</v>
      </c>
    </row>
    <row r="99" spans="1:34" x14ac:dyDescent="0.25">
      <c r="A99" t="s">
        <v>245</v>
      </c>
      <c r="B99" t="s">
        <v>724</v>
      </c>
      <c r="C99" t="s">
        <v>250</v>
      </c>
      <c r="D99" s="54">
        <v>6972</v>
      </c>
      <c r="E99" s="53" t="s">
        <v>251</v>
      </c>
      <c r="F99" s="56">
        <v>4424170791069890</v>
      </c>
      <c r="G99" s="53" t="s">
        <v>431</v>
      </c>
      <c r="H99" s="54">
        <v>2451431235143250</v>
      </c>
      <c r="I99" s="53" t="s">
        <v>430</v>
      </c>
      <c r="J99">
        <f t="shared" ref="J99" si="62">N99*70</f>
        <v>140</v>
      </c>
      <c r="K99" s="53" t="s">
        <v>251</v>
      </c>
      <c r="L99" s="57">
        <v>40907</v>
      </c>
      <c r="M99" s="53" t="s">
        <v>430</v>
      </c>
      <c r="N99">
        <v>2</v>
      </c>
      <c r="O99" s="53" t="s">
        <v>251</v>
      </c>
      <c r="P99" t="s">
        <v>725</v>
      </c>
      <c r="Q99" s="53" t="s">
        <v>431</v>
      </c>
      <c r="R99" t="s">
        <v>728</v>
      </c>
      <c r="S99" s="53" t="s">
        <v>430</v>
      </c>
      <c r="T99">
        <v>1</v>
      </c>
      <c r="U99" t="s">
        <v>253</v>
      </c>
      <c r="X99" t="s">
        <v>245</v>
      </c>
      <c r="Y99" t="s">
        <v>1508</v>
      </c>
      <c r="Z99" t="s">
        <v>865</v>
      </c>
      <c r="AA99" s="54">
        <v>6972</v>
      </c>
      <c r="AB99" s="53" t="s">
        <v>251</v>
      </c>
      <c r="AC99" t="s">
        <v>994</v>
      </c>
      <c r="AD99" s="53" t="s">
        <v>430</v>
      </c>
      <c r="AE99" s="54">
        <v>5088</v>
      </c>
      <c r="AF99" t="s">
        <v>249</v>
      </c>
      <c r="AG99">
        <f t="shared" ca="1" si="38"/>
        <v>1</v>
      </c>
      <c r="AH99" t="s">
        <v>253</v>
      </c>
    </row>
    <row r="100" spans="1:34" x14ac:dyDescent="0.25">
      <c r="A100" t="s">
        <v>245</v>
      </c>
      <c r="B100" t="s">
        <v>724</v>
      </c>
      <c r="C100" t="s">
        <v>250</v>
      </c>
      <c r="D100" s="56">
        <v>6978</v>
      </c>
      <c r="E100" s="53" t="s">
        <v>251</v>
      </c>
      <c r="F100" s="56">
        <v>4424171613679110</v>
      </c>
      <c r="G100" s="53" t="s">
        <v>431</v>
      </c>
      <c r="H100" s="54">
        <v>2781410146492450</v>
      </c>
      <c r="I100" s="53" t="s">
        <v>430</v>
      </c>
      <c r="J100">
        <f t="shared" ref="J100" si="63">N100*100</f>
        <v>300</v>
      </c>
      <c r="K100" s="53" t="s">
        <v>251</v>
      </c>
      <c r="L100" s="57">
        <v>40891</v>
      </c>
      <c r="M100" s="53" t="s">
        <v>430</v>
      </c>
      <c r="N100" s="53">
        <v>3</v>
      </c>
      <c r="O100" s="53" t="s">
        <v>251</v>
      </c>
      <c r="P100" t="s">
        <v>725</v>
      </c>
      <c r="Q100" s="53" t="s">
        <v>431</v>
      </c>
      <c r="R100" t="s">
        <v>729</v>
      </c>
      <c r="S100" s="53" t="s">
        <v>430</v>
      </c>
      <c r="T100">
        <v>1</v>
      </c>
      <c r="U100" t="s">
        <v>253</v>
      </c>
      <c r="X100" t="s">
        <v>245</v>
      </c>
      <c r="Y100" t="s">
        <v>1508</v>
      </c>
      <c r="Z100" t="s">
        <v>865</v>
      </c>
      <c r="AA100" s="56">
        <v>6978</v>
      </c>
      <c r="AB100" s="53" t="s">
        <v>251</v>
      </c>
      <c r="AC100" t="s">
        <v>988</v>
      </c>
      <c r="AD100" s="53" t="s">
        <v>430</v>
      </c>
      <c r="AE100">
        <v>5091</v>
      </c>
      <c r="AF100" t="s">
        <v>249</v>
      </c>
      <c r="AG100">
        <f t="shared" ca="1" si="38"/>
        <v>5</v>
      </c>
      <c r="AH100" t="s">
        <v>253</v>
      </c>
    </row>
    <row r="101" spans="1:34" x14ac:dyDescent="0.25">
      <c r="A101" t="s">
        <v>245</v>
      </c>
      <c r="B101" t="s">
        <v>724</v>
      </c>
      <c r="C101" t="s">
        <v>250</v>
      </c>
      <c r="D101" s="54">
        <v>6984</v>
      </c>
      <c r="E101" s="53" t="s">
        <v>251</v>
      </c>
      <c r="F101" s="56">
        <v>4424172436288330</v>
      </c>
      <c r="G101" s="53" t="s">
        <v>431</v>
      </c>
      <c r="H101" s="54">
        <v>3088392801884830</v>
      </c>
      <c r="I101" s="53" t="s">
        <v>430</v>
      </c>
      <c r="J101">
        <f t="shared" ref="J101:J102" si="64">N101*65</f>
        <v>260</v>
      </c>
      <c r="K101" s="53" t="s">
        <v>251</v>
      </c>
      <c r="L101" s="57">
        <v>40875</v>
      </c>
      <c r="M101" s="53" t="s">
        <v>430</v>
      </c>
      <c r="N101">
        <v>4</v>
      </c>
      <c r="O101" s="53" t="s">
        <v>251</v>
      </c>
      <c r="P101" t="s">
        <v>730</v>
      </c>
      <c r="Q101" s="53" t="s">
        <v>431</v>
      </c>
      <c r="R101" t="s">
        <v>729</v>
      </c>
      <c r="S101" s="53" t="s">
        <v>430</v>
      </c>
      <c r="T101">
        <v>1</v>
      </c>
      <c r="U101" t="s">
        <v>253</v>
      </c>
      <c r="X101" t="s">
        <v>245</v>
      </c>
      <c r="Y101" t="s">
        <v>1508</v>
      </c>
      <c r="Z101" t="s">
        <v>865</v>
      </c>
      <c r="AA101" s="54">
        <v>6984</v>
      </c>
      <c r="AB101" s="53" t="s">
        <v>251</v>
      </c>
      <c r="AC101" t="s">
        <v>989</v>
      </c>
      <c r="AD101" s="53" t="s">
        <v>430</v>
      </c>
      <c r="AE101" s="54">
        <v>5094</v>
      </c>
      <c r="AF101" t="s">
        <v>249</v>
      </c>
      <c r="AG101">
        <f t="shared" ca="1" si="38"/>
        <v>7</v>
      </c>
      <c r="AH101" t="s">
        <v>253</v>
      </c>
    </row>
    <row r="102" spans="1:34" x14ac:dyDescent="0.25">
      <c r="A102" t="s">
        <v>245</v>
      </c>
      <c r="B102" t="s">
        <v>724</v>
      </c>
      <c r="C102" t="s">
        <v>250</v>
      </c>
      <c r="D102" s="56">
        <v>6990</v>
      </c>
      <c r="E102" s="53" t="s">
        <v>251</v>
      </c>
      <c r="F102" s="56">
        <v>4424173258897550</v>
      </c>
      <c r="G102" s="53" t="s">
        <v>431</v>
      </c>
      <c r="H102" s="54">
        <v>3395375457277210</v>
      </c>
      <c r="I102" s="53" t="s">
        <v>430</v>
      </c>
      <c r="J102">
        <f t="shared" si="64"/>
        <v>195</v>
      </c>
      <c r="K102" s="53" t="s">
        <v>251</v>
      </c>
      <c r="L102" s="57">
        <v>40859</v>
      </c>
      <c r="M102" s="53" t="s">
        <v>430</v>
      </c>
      <c r="N102">
        <v>3</v>
      </c>
      <c r="O102" s="53" t="s">
        <v>251</v>
      </c>
      <c r="P102" t="s">
        <v>731</v>
      </c>
      <c r="Q102" s="53" t="s">
        <v>431</v>
      </c>
      <c r="R102" t="s">
        <v>726</v>
      </c>
      <c r="S102" s="53" t="s">
        <v>430</v>
      </c>
      <c r="T102">
        <v>0</v>
      </c>
      <c r="U102" t="s">
        <v>253</v>
      </c>
      <c r="X102" t="s">
        <v>245</v>
      </c>
      <c r="Y102" t="s">
        <v>1508</v>
      </c>
      <c r="Z102" t="s">
        <v>865</v>
      </c>
      <c r="AA102" s="56">
        <v>6990</v>
      </c>
      <c r="AB102" s="53" t="s">
        <v>251</v>
      </c>
      <c r="AC102" t="s">
        <v>990</v>
      </c>
      <c r="AD102" s="53" t="s">
        <v>430</v>
      </c>
      <c r="AE102">
        <v>5097</v>
      </c>
      <c r="AF102" t="s">
        <v>249</v>
      </c>
      <c r="AG102">
        <f t="shared" ca="1" si="38"/>
        <v>1</v>
      </c>
      <c r="AH102" t="s">
        <v>253</v>
      </c>
    </row>
    <row r="103" spans="1:34" x14ac:dyDescent="0.25">
      <c r="A103" t="s">
        <v>245</v>
      </c>
      <c r="B103" t="s">
        <v>724</v>
      </c>
      <c r="C103" t="s">
        <v>250</v>
      </c>
      <c r="D103" s="54">
        <v>6996</v>
      </c>
      <c r="E103" s="53" t="s">
        <v>251</v>
      </c>
      <c r="F103" s="56">
        <v>4424174081506770</v>
      </c>
      <c r="G103" s="53" t="s">
        <v>431</v>
      </c>
      <c r="H103" s="54">
        <v>3702358112669590</v>
      </c>
      <c r="I103" s="53" t="s">
        <v>430</v>
      </c>
      <c r="J103">
        <f t="shared" ref="J103" si="65">N103*50</f>
        <v>150</v>
      </c>
      <c r="K103" s="53" t="s">
        <v>251</v>
      </c>
      <c r="L103" s="57">
        <v>40843</v>
      </c>
      <c r="M103" s="53" t="s">
        <v>430</v>
      </c>
      <c r="N103">
        <v>3</v>
      </c>
      <c r="O103" s="53" t="s">
        <v>251</v>
      </c>
      <c r="P103" t="s">
        <v>735</v>
      </c>
      <c r="Q103" s="53" t="s">
        <v>431</v>
      </c>
      <c r="R103" t="s">
        <v>726</v>
      </c>
      <c r="S103" s="53" t="s">
        <v>430</v>
      </c>
      <c r="T103">
        <v>0</v>
      </c>
      <c r="U103" t="s">
        <v>253</v>
      </c>
      <c r="X103" t="s">
        <v>245</v>
      </c>
      <c r="Y103" t="s">
        <v>1508</v>
      </c>
      <c r="Z103" t="s">
        <v>865</v>
      </c>
      <c r="AA103" s="54">
        <v>6996</v>
      </c>
      <c r="AB103" s="53" t="s">
        <v>251</v>
      </c>
      <c r="AC103" t="s">
        <v>991</v>
      </c>
      <c r="AD103" s="53" t="s">
        <v>430</v>
      </c>
      <c r="AE103" s="54">
        <v>5100</v>
      </c>
      <c r="AF103" t="s">
        <v>249</v>
      </c>
      <c r="AG103">
        <f t="shared" ca="1" si="38"/>
        <v>2</v>
      </c>
      <c r="AH103" t="s">
        <v>253</v>
      </c>
    </row>
    <row r="104" spans="1:34" x14ac:dyDescent="0.25">
      <c r="A104" t="s">
        <v>245</v>
      </c>
      <c r="B104" t="s">
        <v>724</v>
      </c>
      <c r="C104" t="s">
        <v>250</v>
      </c>
      <c r="D104" s="56">
        <v>7002</v>
      </c>
      <c r="E104" s="53" t="s">
        <v>251</v>
      </c>
      <c r="F104" s="56">
        <v>4424174904115990</v>
      </c>
      <c r="G104" s="53" t="s">
        <v>431</v>
      </c>
      <c r="H104" s="54">
        <v>4009340768061970</v>
      </c>
      <c r="I104" s="53" t="s">
        <v>430</v>
      </c>
      <c r="J104">
        <f t="shared" ref="J104" si="66">N104*70</f>
        <v>420</v>
      </c>
      <c r="K104" s="53" t="s">
        <v>251</v>
      </c>
      <c r="L104" s="57">
        <v>40827</v>
      </c>
      <c r="M104" s="53" t="s">
        <v>430</v>
      </c>
      <c r="N104">
        <v>6</v>
      </c>
      <c r="O104" s="53" t="s">
        <v>251</v>
      </c>
      <c r="P104" t="s">
        <v>734</v>
      </c>
      <c r="Q104" s="53" t="s">
        <v>431</v>
      </c>
      <c r="R104" t="s">
        <v>726</v>
      </c>
      <c r="S104" s="53" t="s">
        <v>430</v>
      </c>
      <c r="T104">
        <v>0</v>
      </c>
      <c r="U104" t="s">
        <v>253</v>
      </c>
      <c r="X104" t="s">
        <v>245</v>
      </c>
      <c r="Y104" t="s">
        <v>1508</v>
      </c>
      <c r="Z104" t="s">
        <v>865</v>
      </c>
      <c r="AA104" s="56">
        <v>7002</v>
      </c>
      <c r="AB104" s="53" t="s">
        <v>251</v>
      </c>
      <c r="AC104" t="s">
        <v>992</v>
      </c>
      <c r="AD104" s="53" t="s">
        <v>430</v>
      </c>
      <c r="AE104">
        <v>5103</v>
      </c>
      <c r="AF104" t="s">
        <v>249</v>
      </c>
      <c r="AG104">
        <f t="shared" ca="1" si="38"/>
        <v>5</v>
      </c>
      <c r="AH104" t="s">
        <v>253</v>
      </c>
    </row>
    <row r="105" spans="1:34" x14ac:dyDescent="0.25">
      <c r="A105" t="s">
        <v>245</v>
      </c>
      <c r="B105" t="s">
        <v>724</v>
      </c>
      <c r="C105" t="s">
        <v>250</v>
      </c>
      <c r="D105" s="54">
        <v>7008</v>
      </c>
      <c r="E105" s="53" t="s">
        <v>251</v>
      </c>
      <c r="F105" s="56">
        <v>4424175726725210</v>
      </c>
      <c r="G105" s="53" t="s">
        <v>431</v>
      </c>
      <c r="H105" s="54">
        <v>4316323423454350</v>
      </c>
      <c r="I105" s="53" t="s">
        <v>430</v>
      </c>
      <c r="J105">
        <f t="shared" ref="J105" si="67">N105*100</f>
        <v>700</v>
      </c>
      <c r="K105" s="53" t="s">
        <v>251</v>
      </c>
      <c r="L105" s="57">
        <v>40811</v>
      </c>
      <c r="M105" s="53" t="s">
        <v>430</v>
      </c>
      <c r="N105">
        <v>7</v>
      </c>
      <c r="O105" s="53" t="s">
        <v>251</v>
      </c>
      <c r="P105" t="s">
        <v>733</v>
      </c>
      <c r="Q105" s="53" t="s">
        <v>431</v>
      </c>
      <c r="R105" t="s">
        <v>727</v>
      </c>
      <c r="S105" s="53" t="s">
        <v>430</v>
      </c>
      <c r="T105">
        <v>0</v>
      </c>
      <c r="U105" t="s">
        <v>253</v>
      </c>
      <c r="X105" t="s">
        <v>245</v>
      </c>
      <c r="Y105" t="s">
        <v>1508</v>
      </c>
      <c r="Z105" t="s">
        <v>865</v>
      </c>
      <c r="AA105" s="54">
        <v>7008</v>
      </c>
      <c r="AB105" s="53" t="s">
        <v>251</v>
      </c>
      <c r="AC105" t="s">
        <v>993</v>
      </c>
      <c r="AD105" s="53" t="s">
        <v>430</v>
      </c>
      <c r="AE105" s="54">
        <v>5106</v>
      </c>
      <c r="AF105" t="s">
        <v>249</v>
      </c>
      <c r="AG105">
        <f t="shared" ca="1" si="38"/>
        <v>5</v>
      </c>
      <c r="AH105" t="s">
        <v>253</v>
      </c>
    </row>
    <row r="106" spans="1:34" x14ac:dyDescent="0.25">
      <c r="A106" t="s">
        <v>245</v>
      </c>
      <c r="B106" t="s">
        <v>724</v>
      </c>
      <c r="C106" t="s">
        <v>250</v>
      </c>
      <c r="D106" s="56">
        <v>7014</v>
      </c>
      <c r="E106" s="53" t="s">
        <v>251</v>
      </c>
      <c r="F106" s="56">
        <v>4424176549334430</v>
      </c>
      <c r="G106" s="53" t="s">
        <v>431</v>
      </c>
      <c r="H106" s="54">
        <v>4623306078846730</v>
      </c>
      <c r="I106" s="53" t="s">
        <v>430</v>
      </c>
      <c r="J106">
        <f t="shared" ref="J106:J107" si="68">N106*65</f>
        <v>260</v>
      </c>
      <c r="K106" s="53" t="s">
        <v>251</v>
      </c>
      <c r="L106" s="57">
        <v>40795</v>
      </c>
      <c r="M106" s="53" t="s">
        <v>430</v>
      </c>
      <c r="N106">
        <v>4</v>
      </c>
      <c r="O106" s="53" t="s">
        <v>251</v>
      </c>
      <c r="P106" t="s">
        <v>737</v>
      </c>
      <c r="Q106" s="53" t="s">
        <v>431</v>
      </c>
      <c r="R106" t="s">
        <v>726</v>
      </c>
      <c r="S106" s="53" t="s">
        <v>430</v>
      </c>
      <c r="T106">
        <v>1</v>
      </c>
      <c r="U106" t="s">
        <v>253</v>
      </c>
      <c r="X106" t="s">
        <v>245</v>
      </c>
      <c r="Y106" t="s">
        <v>1508</v>
      </c>
      <c r="Z106" t="s">
        <v>865</v>
      </c>
      <c r="AA106" s="56">
        <v>7014</v>
      </c>
      <c r="AB106" s="53" t="s">
        <v>251</v>
      </c>
      <c r="AC106" t="s">
        <v>995</v>
      </c>
      <c r="AD106" s="53" t="s">
        <v>430</v>
      </c>
      <c r="AE106">
        <v>5109</v>
      </c>
      <c r="AF106" t="s">
        <v>249</v>
      </c>
      <c r="AG106">
        <f t="shared" ca="1" si="38"/>
        <v>3</v>
      </c>
      <c r="AH106" t="s">
        <v>253</v>
      </c>
    </row>
    <row r="107" spans="1:34" x14ac:dyDescent="0.25">
      <c r="A107" t="s">
        <v>245</v>
      </c>
      <c r="B107" t="s">
        <v>724</v>
      </c>
      <c r="C107" t="s">
        <v>250</v>
      </c>
      <c r="D107" s="54">
        <v>7020</v>
      </c>
      <c r="E107" s="53" t="s">
        <v>251</v>
      </c>
      <c r="F107" s="56">
        <v>4424177371943650</v>
      </c>
      <c r="G107" s="53" t="s">
        <v>431</v>
      </c>
      <c r="H107" s="54">
        <v>4930288734239110</v>
      </c>
      <c r="I107" s="53" t="s">
        <v>430</v>
      </c>
      <c r="J107">
        <f t="shared" si="68"/>
        <v>195</v>
      </c>
      <c r="K107" s="53" t="s">
        <v>251</v>
      </c>
      <c r="L107" s="57">
        <v>40779</v>
      </c>
      <c r="M107" s="53" t="s">
        <v>430</v>
      </c>
      <c r="N107">
        <v>3</v>
      </c>
      <c r="O107" s="53" t="s">
        <v>251</v>
      </c>
      <c r="P107" t="s">
        <v>732</v>
      </c>
      <c r="Q107" s="53" t="s">
        <v>431</v>
      </c>
      <c r="R107" t="s">
        <v>728</v>
      </c>
      <c r="S107" s="53" t="s">
        <v>430</v>
      </c>
      <c r="T107">
        <v>1</v>
      </c>
      <c r="U107" t="s">
        <v>253</v>
      </c>
      <c r="X107" t="s">
        <v>245</v>
      </c>
      <c r="Y107" t="s">
        <v>1508</v>
      </c>
      <c r="Z107" t="s">
        <v>865</v>
      </c>
      <c r="AA107" s="54">
        <v>7020</v>
      </c>
      <c r="AB107" s="53" t="s">
        <v>251</v>
      </c>
      <c r="AC107" t="s">
        <v>996</v>
      </c>
      <c r="AD107" s="53" t="s">
        <v>430</v>
      </c>
      <c r="AE107" s="54">
        <v>5112</v>
      </c>
      <c r="AF107" t="s">
        <v>249</v>
      </c>
      <c r="AG107">
        <f t="shared" ca="1" si="38"/>
        <v>7</v>
      </c>
      <c r="AH107" t="s">
        <v>253</v>
      </c>
    </row>
    <row r="108" spans="1:34" x14ac:dyDescent="0.25">
      <c r="A108" t="s">
        <v>245</v>
      </c>
      <c r="B108" t="s">
        <v>724</v>
      </c>
      <c r="C108" t="s">
        <v>250</v>
      </c>
      <c r="D108" s="56">
        <v>7026</v>
      </c>
      <c r="E108" s="53" t="s">
        <v>251</v>
      </c>
      <c r="F108" s="56">
        <v>4424178194552870</v>
      </c>
      <c r="G108" s="53" t="s">
        <v>431</v>
      </c>
      <c r="H108" s="54">
        <v>5237271389631490</v>
      </c>
      <c r="I108" s="53" t="s">
        <v>430</v>
      </c>
      <c r="J108">
        <f t="shared" si="56"/>
        <v>100</v>
      </c>
      <c r="K108" s="53" t="s">
        <v>251</v>
      </c>
      <c r="L108" s="57">
        <v>40763</v>
      </c>
      <c r="M108" s="53" t="s">
        <v>430</v>
      </c>
      <c r="N108">
        <v>2</v>
      </c>
      <c r="O108" s="53" t="s">
        <v>251</v>
      </c>
      <c r="P108" t="s">
        <v>736</v>
      </c>
      <c r="Q108" s="53" t="s">
        <v>431</v>
      </c>
      <c r="R108" t="s">
        <v>729</v>
      </c>
      <c r="S108" s="53" t="s">
        <v>430</v>
      </c>
      <c r="T108">
        <v>0</v>
      </c>
      <c r="U108" t="s">
        <v>253</v>
      </c>
      <c r="X108" t="s">
        <v>245</v>
      </c>
      <c r="Y108" t="s">
        <v>1508</v>
      </c>
      <c r="Z108" t="s">
        <v>865</v>
      </c>
      <c r="AA108" s="56">
        <v>7026</v>
      </c>
      <c r="AB108" s="53" t="s">
        <v>251</v>
      </c>
      <c r="AC108" t="s">
        <v>997</v>
      </c>
      <c r="AD108" s="53" t="s">
        <v>430</v>
      </c>
      <c r="AE108">
        <v>5115</v>
      </c>
      <c r="AF108" t="s">
        <v>249</v>
      </c>
      <c r="AG108">
        <f t="shared" ca="1" si="38"/>
        <v>6</v>
      </c>
      <c r="AH108" t="s">
        <v>253</v>
      </c>
    </row>
    <row r="109" spans="1:34" x14ac:dyDescent="0.25">
      <c r="A109" t="s">
        <v>245</v>
      </c>
      <c r="B109" t="s">
        <v>724</v>
      </c>
      <c r="C109" t="s">
        <v>250</v>
      </c>
      <c r="D109" s="54">
        <v>7032</v>
      </c>
      <c r="E109" s="53" t="s">
        <v>251</v>
      </c>
      <c r="F109" s="56">
        <v>4424179017162090</v>
      </c>
      <c r="G109" s="53" t="s">
        <v>431</v>
      </c>
      <c r="H109" s="54">
        <v>5544254045023870</v>
      </c>
      <c r="I109" s="53" t="s">
        <v>430</v>
      </c>
      <c r="J109">
        <f t="shared" si="56"/>
        <v>150</v>
      </c>
      <c r="K109" s="53" t="s">
        <v>251</v>
      </c>
      <c r="L109" s="57">
        <v>40747</v>
      </c>
      <c r="M109" s="53" t="s">
        <v>430</v>
      </c>
      <c r="N109" s="53">
        <v>3</v>
      </c>
      <c r="O109" s="53" t="s">
        <v>251</v>
      </c>
      <c r="P109" t="s">
        <v>738</v>
      </c>
      <c r="Q109" s="53" t="s">
        <v>431</v>
      </c>
      <c r="R109" t="s">
        <v>726</v>
      </c>
      <c r="S109" s="53" t="s">
        <v>430</v>
      </c>
      <c r="T109">
        <v>0</v>
      </c>
      <c r="U109" t="s">
        <v>253</v>
      </c>
      <c r="X109" t="s">
        <v>245</v>
      </c>
      <c r="Y109" t="s">
        <v>1508</v>
      </c>
      <c r="Z109" t="s">
        <v>865</v>
      </c>
      <c r="AA109" s="54">
        <v>7032</v>
      </c>
      <c r="AB109" s="53" t="s">
        <v>251</v>
      </c>
      <c r="AC109" t="s">
        <v>1002</v>
      </c>
      <c r="AD109" s="53" t="s">
        <v>430</v>
      </c>
      <c r="AE109" s="54">
        <v>5118</v>
      </c>
      <c r="AF109" t="s">
        <v>249</v>
      </c>
      <c r="AG109">
        <f t="shared" ca="1" si="38"/>
        <v>6</v>
      </c>
      <c r="AH109" t="s">
        <v>253</v>
      </c>
    </row>
    <row r="110" spans="1:34" x14ac:dyDescent="0.25">
      <c r="A110" t="s">
        <v>245</v>
      </c>
      <c r="B110" t="s">
        <v>724</v>
      </c>
      <c r="C110" t="s">
        <v>250</v>
      </c>
      <c r="D110" s="56">
        <v>7038</v>
      </c>
      <c r="E110" s="53" t="s">
        <v>251</v>
      </c>
      <c r="F110" s="56">
        <v>4424179839771310</v>
      </c>
      <c r="G110" s="53" t="s">
        <v>431</v>
      </c>
      <c r="H110" s="54">
        <v>5851236700416250</v>
      </c>
      <c r="I110" s="53" t="s">
        <v>430</v>
      </c>
      <c r="J110">
        <f t="shared" si="56"/>
        <v>200</v>
      </c>
      <c r="K110" s="53" t="s">
        <v>251</v>
      </c>
      <c r="L110" s="57">
        <v>40731</v>
      </c>
      <c r="M110" s="53" t="s">
        <v>430</v>
      </c>
      <c r="N110">
        <v>4</v>
      </c>
      <c r="O110" s="53" t="s">
        <v>251</v>
      </c>
      <c r="P110" t="s">
        <v>739</v>
      </c>
      <c r="Q110" s="53" t="s">
        <v>431</v>
      </c>
      <c r="R110" t="s">
        <v>727</v>
      </c>
      <c r="S110" s="53" t="s">
        <v>430</v>
      </c>
      <c r="T110">
        <v>1</v>
      </c>
      <c r="U110" t="s">
        <v>253</v>
      </c>
      <c r="X110" t="s">
        <v>245</v>
      </c>
      <c r="Y110" t="s">
        <v>1508</v>
      </c>
      <c r="Z110" t="s">
        <v>865</v>
      </c>
      <c r="AA110" s="56">
        <v>7038</v>
      </c>
      <c r="AB110" s="53" t="s">
        <v>251</v>
      </c>
      <c r="AC110" t="s">
        <v>999</v>
      </c>
      <c r="AD110" s="53" t="s">
        <v>430</v>
      </c>
      <c r="AE110">
        <v>5121</v>
      </c>
      <c r="AF110" t="s">
        <v>249</v>
      </c>
      <c r="AG110">
        <f t="shared" ca="1" si="38"/>
        <v>5</v>
      </c>
      <c r="AH110" t="s">
        <v>253</v>
      </c>
    </row>
    <row r="111" spans="1:34" x14ac:dyDescent="0.25">
      <c r="A111" t="s">
        <v>245</v>
      </c>
      <c r="B111" t="s">
        <v>724</v>
      </c>
      <c r="C111" t="s">
        <v>250</v>
      </c>
      <c r="D111" s="54">
        <v>7044</v>
      </c>
      <c r="E111" s="53" t="s">
        <v>251</v>
      </c>
      <c r="F111" s="56">
        <v>4424180662380530</v>
      </c>
      <c r="G111" s="53" t="s">
        <v>431</v>
      </c>
      <c r="H111" s="54">
        <v>6158219355808630</v>
      </c>
      <c r="I111" s="53" t="s">
        <v>430</v>
      </c>
      <c r="J111">
        <f t="shared" ref="J111" si="69">N111*70</f>
        <v>210</v>
      </c>
      <c r="K111" s="53" t="s">
        <v>251</v>
      </c>
      <c r="L111" s="57">
        <v>40715</v>
      </c>
      <c r="M111" s="53" t="s">
        <v>430</v>
      </c>
      <c r="N111">
        <v>3</v>
      </c>
      <c r="O111" s="53" t="s">
        <v>251</v>
      </c>
      <c r="P111" t="s">
        <v>740</v>
      </c>
      <c r="Q111" s="53" t="s">
        <v>431</v>
      </c>
      <c r="R111" t="s">
        <v>728</v>
      </c>
      <c r="S111" s="53" t="s">
        <v>430</v>
      </c>
      <c r="T111">
        <v>0</v>
      </c>
      <c r="U111" t="s">
        <v>253</v>
      </c>
      <c r="X111" t="s">
        <v>245</v>
      </c>
      <c r="Y111" t="s">
        <v>1508</v>
      </c>
      <c r="Z111" t="s">
        <v>865</v>
      </c>
      <c r="AA111" s="54">
        <v>7044</v>
      </c>
      <c r="AB111" s="53" t="s">
        <v>251</v>
      </c>
      <c r="AC111" t="s">
        <v>1000</v>
      </c>
      <c r="AD111" s="53" t="s">
        <v>430</v>
      </c>
      <c r="AE111" s="54">
        <v>5124</v>
      </c>
      <c r="AF111" t="s">
        <v>249</v>
      </c>
      <c r="AG111">
        <f t="shared" ca="1" si="38"/>
        <v>7</v>
      </c>
      <c r="AH111" t="s">
        <v>253</v>
      </c>
    </row>
    <row r="112" spans="1:34" x14ac:dyDescent="0.25">
      <c r="A112" t="s">
        <v>245</v>
      </c>
      <c r="B112" t="s">
        <v>724</v>
      </c>
      <c r="C112" t="s">
        <v>250</v>
      </c>
      <c r="D112" s="56">
        <v>7050</v>
      </c>
      <c r="E112" s="53" t="s">
        <v>251</v>
      </c>
      <c r="F112" s="56">
        <v>4424181484989750</v>
      </c>
      <c r="G112" s="53" t="s">
        <v>431</v>
      </c>
      <c r="H112" s="54">
        <v>6465202011201010</v>
      </c>
      <c r="I112" s="53" t="s">
        <v>430</v>
      </c>
      <c r="J112">
        <f t="shared" ref="J112" si="70">N112*50</f>
        <v>150</v>
      </c>
      <c r="K112" s="53" t="s">
        <v>251</v>
      </c>
      <c r="L112" s="57">
        <v>40699</v>
      </c>
      <c r="M112" s="53" t="s">
        <v>430</v>
      </c>
      <c r="N112">
        <v>3</v>
      </c>
      <c r="O112" s="53" t="s">
        <v>251</v>
      </c>
      <c r="P112" t="s">
        <v>733</v>
      </c>
      <c r="Q112" s="53" t="s">
        <v>431</v>
      </c>
      <c r="R112" t="s">
        <v>729</v>
      </c>
      <c r="S112" s="53" t="s">
        <v>430</v>
      </c>
      <c r="T112">
        <v>0</v>
      </c>
      <c r="U112" t="s">
        <v>253</v>
      </c>
      <c r="X112" t="s">
        <v>245</v>
      </c>
      <c r="Y112" t="s">
        <v>1508</v>
      </c>
      <c r="Z112" t="s">
        <v>865</v>
      </c>
      <c r="AA112" s="56">
        <v>7050</v>
      </c>
      <c r="AB112" s="53" t="s">
        <v>251</v>
      </c>
      <c r="AC112" t="s">
        <v>1001</v>
      </c>
      <c r="AD112" s="53" t="s">
        <v>430</v>
      </c>
      <c r="AE112">
        <v>5127</v>
      </c>
      <c r="AF112" t="s">
        <v>249</v>
      </c>
      <c r="AG112">
        <f t="shared" ca="1" si="38"/>
        <v>5</v>
      </c>
      <c r="AH112" t="s">
        <v>253</v>
      </c>
    </row>
    <row r="113" spans="1:34" x14ac:dyDescent="0.25">
      <c r="A113" t="s">
        <v>245</v>
      </c>
      <c r="B113" t="s">
        <v>724</v>
      </c>
      <c r="C113" t="s">
        <v>250</v>
      </c>
      <c r="D113" s="54">
        <v>7056</v>
      </c>
      <c r="E113" s="53" t="s">
        <v>251</v>
      </c>
      <c r="F113" s="56">
        <v>4424182307598970</v>
      </c>
      <c r="G113" s="53" t="s">
        <v>431</v>
      </c>
      <c r="H113" s="54">
        <v>6772184666593390</v>
      </c>
      <c r="I113" s="53" t="s">
        <v>430</v>
      </c>
      <c r="J113">
        <f t="shared" ref="J113" si="71">N113*100</f>
        <v>600</v>
      </c>
      <c r="K113" s="53" t="s">
        <v>251</v>
      </c>
      <c r="L113" s="57">
        <v>40683</v>
      </c>
      <c r="M113" s="53" t="s">
        <v>430</v>
      </c>
      <c r="N113">
        <v>6</v>
      </c>
      <c r="O113" s="53" t="s">
        <v>251</v>
      </c>
      <c r="P113" t="s">
        <v>737</v>
      </c>
      <c r="Q113" s="53" t="s">
        <v>431</v>
      </c>
      <c r="R113" t="s">
        <v>729</v>
      </c>
      <c r="S113" s="53" t="s">
        <v>430</v>
      </c>
      <c r="T113">
        <v>0</v>
      </c>
      <c r="U113" t="s">
        <v>253</v>
      </c>
      <c r="X113" t="s">
        <v>245</v>
      </c>
      <c r="Y113" t="s">
        <v>1508</v>
      </c>
      <c r="Z113" t="s">
        <v>865</v>
      </c>
      <c r="AA113" s="54">
        <v>7056</v>
      </c>
      <c r="AB113" s="53" t="s">
        <v>251</v>
      </c>
      <c r="AC113" t="s">
        <v>994</v>
      </c>
      <c r="AD113" s="53" t="s">
        <v>430</v>
      </c>
      <c r="AE113" s="54">
        <v>5130</v>
      </c>
      <c r="AF113" t="s">
        <v>249</v>
      </c>
      <c r="AG113">
        <f t="shared" ca="1" si="38"/>
        <v>4</v>
      </c>
      <c r="AH113" t="s">
        <v>253</v>
      </c>
    </row>
    <row r="114" spans="1:34" x14ac:dyDescent="0.25">
      <c r="A114" t="s">
        <v>245</v>
      </c>
      <c r="B114" t="s">
        <v>724</v>
      </c>
      <c r="C114" t="s">
        <v>250</v>
      </c>
      <c r="D114" s="56">
        <v>7062</v>
      </c>
      <c r="E114" s="53" t="s">
        <v>251</v>
      </c>
      <c r="F114" s="56">
        <v>4424183130208190</v>
      </c>
      <c r="G114" s="53" t="s">
        <v>431</v>
      </c>
      <c r="H114" s="54">
        <v>7079167321985770</v>
      </c>
      <c r="I114" s="53" t="s">
        <v>430</v>
      </c>
      <c r="J114">
        <f t="shared" ref="J114" si="72">N114*65</f>
        <v>455</v>
      </c>
      <c r="K114" s="53" t="s">
        <v>251</v>
      </c>
      <c r="L114" s="57">
        <v>40667</v>
      </c>
      <c r="M114" s="53" t="s">
        <v>430</v>
      </c>
      <c r="N114">
        <v>7</v>
      </c>
      <c r="O114" s="53" t="s">
        <v>251</v>
      </c>
      <c r="P114" t="s">
        <v>732</v>
      </c>
      <c r="Q114" s="53" t="s">
        <v>431</v>
      </c>
      <c r="R114" t="s">
        <v>726</v>
      </c>
      <c r="S114" s="53" t="s">
        <v>430</v>
      </c>
      <c r="T114">
        <v>1</v>
      </c>
      <c r="U114" t="s">
        <v>253</v>
      </c>
      <c r="X114" t="s">
        <v>245</v>
      </c>
      <c r="Y114" t="s">
        <v>1508</v>
      </c>
      <c r="Z114" t="s">
        <v>865</v>
      </c>
      <c r="AA114" s="56">
        <v>7062</v>
      </c>
      <c r="AB114" s="53" t="s">
        <v>251</v>
      </c>
      <c r="AC114" t="s">
        <v>988</v>
      </c>
      <c r="AD114" s="53" t="s">
        <v>430</v>
      </c>
      <c r="AE114">
        <v>5133</v>
      </c>
      <c r="AF114" t="s">
        <v>249</v>
      </c>
      <c r="AG114">
        <f t="shared" ca="1" si="38"/>
        <v>7</v>
      </c>
      <c r="AH114" t="s">
        <v>253</v>
      </c>
    </row>
    <row r="115" spans="1:34" x14ac:dyDescent="0.25">
      <c r="A115" t="s">
        <v>245</v>
      </c>
      <c r="B115" t="s">
        <v>724</v>
      </c>
      <c r="C115" t="s">
        <v>250</v>
      </c>
      <c r="D115" s="54">
        <v>7068</v>
      </c>
      <c r="E115" s="53" t="s">
        <v>251</v>
      </c>
      <c r="F115" s="56">
        <v>4424183952817410</v>
      </c>
      <c r="G115" s="53" t="s">
        <v>431</v>
      </c>
      <c r="H115" s="54" t="s">
        <v>248</v>
      </c>
      <c r="I115" s="53" t="s">
        <v>430</v>
      </c>
      <c r="J115">
        <f t="shared" ref="J115" si="73">N115*50</f>
        <v>200</v>
      </c>
      <c r="K115" s="53" t="s">
        <v>251</v>
      </c>
      <c r="L115" s="57">
        <v>40651</v>
      </c>
      <c r="M115" s="53" t="s">
        <v>430</v>
      </c>
      <c r="N115">
        <v>4</v>
      </c>
      <c r="O115" s="53" t="s">
        <v>251</v>
      </c>
      <c r="P115" t="s">
        <v>736</v>
      </c>
      <c r="Q115" s="53" t="s">
        <v>431</v>
      </c>
      <c r="R115" t="s">
        <v>726</v>
      </c>
      <c r="S115" s="53" t="s">
        <v>430</v>
      </c>
      <c r="T115">
        <v>1</v>
      </c>
      <c r="U115" t="s">
        <v>253</v>
      </c>
      <c r="X115" t="s">
        <v>245</v>
      </c>
      <c r="Y115" t="s">
        <v>1508</v>
      </c>
      <c r="Z115" t="s">
        <v>865</v>
      </c>
      <c r="AA115" s="54">
        <v>7068</v>
      </c>
      <c r="AB115" s="53" t="s">
        <v>251</v>
      </c>
      <c r="AC115" t="s">
        <v>989</v>
      </c>
      <c r="AD115" s="53" t="s">
        <v>430</v>
      </c>
      <c r="AE115" s="54">
        <v>5136</v>
      </c>
      <c r="AF115" t="s">
        <v>249</v>
      </c>
      <c r="AG115">
        <f t="shared" ca="1" si="38"/>
        <v>3</v>
      </c>
      <c r="AH115" t="s">
        <v>253</v>
      </c>
    </row>
    <row r="116" spans="1:34" x14ac:dyDescent="0.25">
      <c r="A116" t="s">
        <v>245</v>
      </c>
      <c r="B116" t="s">
        <v>724</v>
      </c>
      <c r="C116" t="s">
        <v>250</v>
      </c>
      <c r="D116" s="56">
        <v>7074</v>
      </c>
      <c r="E116" s="53" t="s">
        <v>251</v>
      </c>
      <c r="F116" s="56">
        <v>4424184775426630</v>
      </c>
      <c r="G116" s="53" t="s">
        <v>431</v>
      </c>
      <c r="H116" s="54" t="s">
        <v>256</v>
      </c>
      <c r="I116" s="53" t="s">
        <v>430</v>
      </c>
      <c r="J116">
        <f t="shared" ref="J116" si="74">N116*70</f>
        <v>210</v>
      </c>
      <c r="K116" s="53" t="s">
        <v>251</v>
      </c>
      <c r="L116" s="57">
        <v>40635</v>
      </c>
      <c r="M116" s="53" t="s">
        <v>430</v>
      </c>
      <c r="N116">
        <v>3</v>
      </c>
      <c r="O116" s="53" t="s">
        <v>251</v>
      </c>
      <c r="P116" t="s">
        <v>738</v>
      </c>
      <c r="Q116" s="53" t="s">
        <v>431</v>
      </c>
      <c r="R116" t="s">
        <v>726</v>
      </c>
      <c r="S116" s="53" t="s">
        <v>430</v>
      </c>
      <c r="T116">
        <v>1</v>
      </c>
      <c r="U116" t="s">
        <v>253</v>
      </c>
      <c r="X116" t="s">
        <v>245</v>
      </c>
      <c r="Y116" t="s">
        <v>1508</v>
      </c>
      <c r="Z116" t="s">
        <v>865</v>
      </c>
      <c r="AA116" s="56">
        <v>7074</v>
      </c>
      <c r="AB116" s="53" t="s">
        <v>251</v>
      </c>
      <c r="AC116" t="s">
        <v>990</v>
      </c>
      <c r="AD116" s="53" t="s">
        <v>430</v>
      </c>
      <c r="AE116">
        <v>5139</v>
      </c>
      <c r="AF116" t="s">
        <v>249</v>
      </c>
      <c r="AG116">
        <f t="shared" ca="1" si="38"/>
        <v>6</v>
      </c>
      <c r="AH116" t="s">
        <v>253</v>
      </c>
    </row>
    <row r="117" spans="1:34" x14ac:dyDescent="0.25">
      <c r="A117" t="s">
        <v>245</v>
      </c>
      <c r="B117" t="s">
        <v>724</v>
      </c>
      <c r="C117" t="s">
        <v>250</v>
      </c>
      <c r="D117" s="54">
        <v>7080</v>
      </c>
      <c r="E117" s="53" t="s">
        <v>251</v>
      </c>
      <c r="F117" s="56">
        <v>4424185598035850</v>
      </c>
      <c r="G117" s="53" t="s">
        <v>431</v>
      </c>
      <c r="H117" s="54" t="s">
        <v>257</v>
      </c>
      <c r="I117" s="53" t="s">
        <v>430</v>
      </c>
      <c r="J117">
        <f t="shared" ref="J117" si="75">N117*100</f>
        <v>200</v>
      </c>
      <c r="K117" s="53" t="s">
        <v>251</v>
      </c>
      <c r="L117" s="57">
        <v>40619</v>
      </c>
      <c r="M117" s="53" t="s">
        <v>430</v>
      </c>
      <c r="N117">
        <v>2</v>
      </c>
      <c r="O117" s="53" t="s">
        <v>251</v>
      </c>
      <c r="P117" t="s">
        <v>733</v>
      </c>
      <c r="Q117" s="53" t="s">
        <v>431</v>
      </c>
      <c r="R117" t="s">
        <v>727</v>
      </c>
      <c r="S117" s="53" t="s">
        <v>430</v>
      </c>
      <c r="T117">
        <v>0</v>
      </c>
      <c r="U117" t="s">
        <v>253</v>
      </c>
      <c r="X117" t="s">
        <v>245</v>
      </c>
      <c r="Y117" t="s">
        <v>1508</v>
      </c>
      <c r="Z117" t="s">
        <v>865</v>
      </c>
      <c r="AA117" s="54">
        <v>7080</v>
      </c>
      <c r="AB117" s="53" t="s">
        <v>251</v>
      </c>
      <c r="AC117" t="s">
        <v>991</v>
      </c>
      <c r="AD117" s="53" t="s">
        <v>430</v>
      </c>
      <c r="AE117" s="54">
        <v>5142</v>
      </c>
      <c r="AF117" t="s">
        <v>249</v>
      </c>
      <c r="AG117">
        <f t="shared" ca="1" si="38"/>
        <v>3</v>
      </c>
      <c r="AH117" t="s">
        <v>253</v>
      </c>
    </row>
    <row r="118" spans="1:34" x14ac:dyDescent="0.25">
      <c r="A118" t="s">
        <v>245</v>
      </c>
      <c r="B118" t="s">
        <v>724</v>
      </c>
      <c r="C118" t="s">
        <v>250</v>
      </c>
      <c r="D118" s="56">
        <v>7086</v>
      </c>
      <c r="E118" s="53" t="s">
        <v>251</v>
      </c>
      <c r="F118" s="56">
        <v>4424186420645070</v>
      </c>
      <c r="G118" s="53" t="s">
        <v>431</v>
      </c>
      <c r="H118" s="54" t="s">
        <v>258</v>
      </c>
      <c r="I118" s="53" t="s">
        <v>430</v>
      </c>
      <c r="J118">
        <f t="shared" ref="J118:J119" si="76">N118*65</f>
        <v>195</v>
      </c>
      <c r="K118" s="53" t="s">
        <v>251</v>
      </c>
      <c r="L118" s="57">
        <v>40603</v>
      </c>
      <c r="M118" s="53" t="s">
        <v>430</v>
      </c>
      <c r="N118" s="53">
        <v>3</v>
      </c>
      <c r="O118" s="53" t="s">
        <v>251</v>
      </c>
      <c r="P118" t="s">
        <v>737</v>
      </c>
      <c r="Q118" s="53" t="s">
        <v>431</v>
      </c>
      <c r="R118" t="s">
        <v>726</v>
      </c>
      <c r="S118" s="53" t="s">
        <v>430</v>
      </c>
      <c r="T118">
        <v>1</v>
      </c>
      <c r="U118" t="s">
        <v>253</v>
      </c>
      <c r="X118" t="s">
        <v>245</v>
      </c>
      <c r="Y118" t="s">
        <v>1508</v>
      </c>
      <c r="Z118" t="s">
        <v>865</v>
      </c>
      <c r="AA118" s="56">
        <v>7086</v>
      </c>
      <c r="AB118" s="53" t="s">
        <v>251</v>
      </c>
      <c r="AC118" t="s">
        <v>992</v>
      </c>
      <c r="AD118" s="53" t="s">
        <v>430</v>
      </c>
      <c r="AE118">
        <v>5145</v>
      </c>
      <c r="AF118" t="s">
        <v>249</v>
      </c>
      <c r="AG118">
        <f t="shared" ca="1" si="38"/>
        <v>3</v>
      </c>
      <c r="AH118" t="s">
        <v>253</v>
      </c>
    </row>
    <row r="119" spans="1:34" x14ac:dyDescent="0.25">
      <c r="A119" t="s">
        <v>245</v>
      </c>
      <c r="B119" t="s">
        <v>724</v>
      </c>
      <c r="C119" t="s">
        <v>250</v>
      </c>
      <c r="D119" s="54">
        <v>7092</v>
      </c>
      <c r="E119" s="53" t="s">
        <v>251</v>
      </c>
      <c r="F119" s="56">
        <v>4424187243254290</v>
      </c>
      <c r="G119" s="53" t="s">
        <v>431</v>
      </c>
      <c r="H119" s="54">
        <v>1837465924358490</v>
      </c>
      <c r="I119" s="53" t="s">
        <v>430</v>
      </c>
      <c r="J119">
        <f t="shared" si="76"/>
        <v>260</v>
      </c>
      <c r="K119" s="53" t="s">
        <v>251</v>
      </c>
      <c r="L119" s="57">
        <v>40587</v>
      </c>
      <c r="M119" s="53" t="s">
        <v>430</v>
      </c>
      <c r="N119">
        <v>4</v>
      </c>
      <c r="O119" s="53" t="s">
        <v>251</v>
      </c>
      <c r="P119" t="s">
        <v>732</v>
      </c>
      <c r="Q119" s="53" t="s">
        <v>431</v>
      </c>
      <c r="R119" t="s">
        <v>728</v>
      </c>
      <c r="S119" s="53" t="s">
        <v>430</v>
      </c>
      <c r="T119">
        <v>0</v>
      </c>
      <c r="U119" t="s">
        <v>253</v>
      </c>
      <c r="X119" t="s">
        <v>245</v>
      </c>
      <c r="Y119" t="s">
        <v>1508</v>
      </c>
      <c r="Z119" t="s">
        <v>865</v>
      </c>
      <c r="AA119" s="54">
        <v>7092</v>
      </c>
      <c r="AB119" s="53" t="s">
        <v>251</v>
      </c>
      <c r="AC119" t="s">
        <v>993</v>
      </c>
      <c r="AD119" s="53" t="s">
        <v>430</v>
      </c>
      <c r="AE119" s="54">
        <v>5148</v>
      </c>
      <c r="AF119" t="s">
        <v>249</v>
      </c>
      <c r="AG119">
        <f t="shared" ca="1" si="38"/>
        <v>4</v>
      </c>
      <c r="AH119" t="s">
        <v>253</v>
      </c>
    </row>
    <row r="120" spans="1:34" x14ac:dyDescent="0.25">
      <c r="A120" t="s">
        <v>245</v>
      </c>
      <c r="B120" t="s">
        <v>724</v>
      </c>
      <c r="C120" t="s">
        <v>250</v>
      </c>
      <c r="D120" s="56">
        <v>7098</v>
      </c>
      <c r="E120" s="53" t="s">
        <v>251</v>
      </c>
      <c r="F120" s="56">
        <v>4424188065863510</v>
      </c>
      <c r="G120" s="53" t="s">
        <v>431</v>
      </c>
      <c r="H120" s="54">
        <v>2213437347621340</v>
      </c>
      <c r="I120" s="53" t="s">
        <v>430</v>
      </c>
      <c r="J120">
        <f t="shared" ref="J120" si="77">N120*50</f>
        <v>150</v>
      </c>
      <c r="K120" s="53" t="s">
        <v>251</v>
      </c>
      <c r="L120" s="57">
        <v>42475</v>
      </c>
      <c r="M120" s="53" t="s">
        <v>430</v>
      </c>
      <c r="N120">
        <v>3</v>
      </c>
      <c r="O120" s="53" t="s">
        <v>251</v>
      </c>
      <c r="P120" t="s">
        <v>733</v>
      </c>
      <c r="Q120" s="53" t="s">
        <v>431</v>
      </c>
      <c r="R120" t="s">
        <v>729</v>
      </c>
      <c r="S120" s="53" t="s">
        <v>430</v>
      </c>
      <c r="T120">
        <v>1</v>
      </c>
      <c r="U120" t="s">
        <v>253</v>
      </c>
      <c r="X120" t="s">
        <v>245</v>
      </c>
      <c r="Y120" t="s">
        <v>1508</v>
      </c>
      <c r="Z120" t="s">
        <v>865</v>
      </c>
      <c r="AA120" s="56">
        <v>7098</v>
      </c>
      <c r="AB120" s="53" t="s">
        <v>251</v>
      </c>
      <c r="AC120" t="s">
        <v>995</v>
      </c>
      <c r="AD120" s="53" t="s">
        <v>430</v>
      </c>
      <c r="AE120">
        <v>5151</v>
      </c>
      <c r="AF120" t="s">
        <v>249</v>
      </c>
      <c r="AG120">
        <f t="shared" ca="1" si="38"/>
        <v>4</v>
      </c>
      <c r="AH120" t="s">
        <v>253</v>
      </c>
    </row>
    <row r="121" spans="1:34" x14ac:dyDescent="0.25">
      <c r="A121" t="s">
        <v>245</v>
      </c>
      <c r="B121" t="s">
        <v>724</v>
      </c>
      <c r="C121" t="s">
        <v>250</v>
      </c>
      <c r="D121" s="54">
        <v>7104</v>
      </c>
      <c r="E121" s="53" t="s">
        <v>251</v>
      </c>
      <c r="F121" s="56">
        <v>4424188888472730</v>
      </c>
      <c r="G121" s="53" t="s">
        <v>431</v>
      </c>
      <c r="H121" s="54">
        <v>2451431235143250</v>
      </c>
      <c r="I121" s="53" t="s">
        <v>430</v>
      </c>
      <c r="J121">
        <f t="shared" ref="J121" si="78">N121*70</f>
        <v>210</v>
      </c>
      <c r="K121" s="53" t="s">
        <v>251</v>
      </c>
      <c r="L121" s="57">
        <v>42459</v>
      </c>
      <c r="M121" s="53" t="s">
        <v>430</v>
      </c>
      <c r="N121">
        <v>3</v>
      </c>
      <c r="O121" s="53" t="s">
        <v>251</v>
      </c>
      <c r="P121" t="s">
        <v>730</v>
      </c>
      <c r="Q121" s="53" t="s">
        <v>431</v>
      </c>
      <c r="R121" t="s">
        <v>726</v>
      </c>
      <c r="S121" s="53" t="s">
        <v>430</v>
      </c>
      <c r="T121">
        <v>1</v>
      </c>
      <c r="U121" t="s">
        <v>253</v>
      </c>
      <c r="X121" t="s">
        <v>245</v>
      </c>
      <c r="Y121" t="s">
        <v>1508</v>
      </c>
      <c r="Z121" t="s">
        <v>865</v>
      </c>
      <c r="AA121" s="54">
        <v>7104</v>
      </c>
      <c r="AB121" s="53" t="s">
        <v>251</v>
      </c>
      <c r="AC121" t="s">
        <v>996</v>
      </c>
      <c r="AD121" s="53" t="s">
        <v>430</v>
      </c>
      <c r="AE121" s="54">
        <v>5034</v>
      </c>
      <c r="AF121" t="s">
        <v>249</v>
      </c>
      <c r="AG121">
        <f t="shared" ca="1" si="38"/>
        <v>6</v>
      </c>
      <c r="AH121" t="s">
        <v>253</v>
      </c>
    </row>
    <row r="122" spans="1:34" x14ac:dyDescent="0.25">
      <c r="A122" t="s">
        <v>245</v>
      </c>
      <c r="B122" t="s">
        <v>724</v>
      </c>
      <c r="C122" t="s">
        <v>250</v>
      </c>
      <c r="D122" s="56">
        <v>7110</v>
      </c>
      <c r="E122" s="53" t="s">
        <v>251</v>
      </c>
      <c r="F122" s="56">
        <v>4424189711081950</v>
      </c>
      <c r="G122" s="53" t="s">
        <v>431</v>
      </c>
      <c r="H122" s="54">
        <v>2781410146492450</v>
      </c>
      <c r="I122" s="53" t="s">
        <v>430</v>
      </c>
      <c r="J122">
        <f t="shared" ref="J122" si="79">N122*100</f>
        <v>600</v>
      </c>
      <c r="K122" s="53" t="s">
        <v>251</v>
      </c>
      <c r="L122" s="57">
        <v>42443</v>
      </c>
      <c r="M122" s="53" t="s">
        <v>430</v>
      </c>
      <c r="N122">
        <v>6</v>
      </c>
      <c r="O122" s="53" t="s">
        <v>251</v>
      </c>
      <c r="P122" t="s">
        <v>731</v>
      </c>
      <c r="Q122" s="53" t="s">
        <v>431</v>
      </c>
      <c r="R122" t="s">
        <v>727</v>
      </c>
      <c r="S122" s="53" t="s">
        <v>430</v>
      </c>
      <c r="T122">
        <v>0</v>
      </c>
      <c r="U122" t="s">
        <v>253</v>
      </c>
      <c r="X122" t="s">
        <v>245</v>
      </c>
      <c r="Y122" t="s">
        <v>1508</v>
      </c>
      <c r="Z122" t="s">
        <v>865</v>
      </c>
      <c r="AA122" s="56">
        <v>7110</v>
      </c>
      <c r="AB122" s="53" t="s">
        <v>251</v>
      </c>
      <c r="AC122" t="s">
        <v>997</v>
      </c>
      <c r="AD122" s="53" t="s">
        <v>430</v>
      </c>
      <c r="AE122">
        <v>5037</v>
      </c>
      <c r="AF122" t="s">
        <v>249</v>
      </c>
      <c r="AG122">
        <f t="shared" ca="1" si="38"/>
        <v>7</v>
      </c>
      <c r="AH122" t="s">
        <v>253</v>
      </c>
    </row>
    <row r="123" spans="1:34" x14ac:dyDescent="0.25">
      <c r="A123" t="s">
        <v>245</v>
      </c>
      <c r="B123" t="s">
        <v>724</v>
      </c>
      <c r="C123" t="s">
        <v>250</v>
      </c>
      <c r="D123" s="54">
        <v>7116</v>
      </c>
      <c r="E123" s="53" t="s">
        <v>251</v>
      </c>
      <c r="F123" s="56">
        <v>4424190533691170</v>
      </c>
      <c r="G123" s="53" t="s">
        <v>431</v>
      </c>
      <c r="H123" s="54">
        <v>3088392801884830</v>
      </c>
      <c r="I123" s="53" t="s">
        <v>430</v>
      </c>
      <c r="J123">
        <f t="shared" ref="J123:J124" si="80">N123*65</f>
        <v>455</v>
      </c>
      <c r="K123" s="53" t="s">
        <v>251</v>
      </c>
      <c r="L123" s="57">
        <v>42427</v>
      </c>
      <c r="M123" s="53" t="s">
        <v>430</v>
      </c>
      <c r="N123">
        <v>7</v>
      </c>
      <c r="O123" s="53" t="s">
        <v>251</v>
      </c>
      <c r="P123" t="s">
        <v>735</v>
      </c>
      <c r="Q123" s="53" t="s">
        <v>431</v>
      </c>
      <c r="R123" t="s">
        <v>728</v>
      </c>
      <c r="S123" s="53" t="s">
        <v>430</v>
      </c>
      <c r="T123">
        <v>1</v>
      </c>
      <c r="U123" t="s">
        <v>253</v>
      </c>
      <c r="X123" t="s">
        <v>245</v>
      </c>
      <c r="Y123" t="s">
        <v>1508</v>
      </c>
      <c r="Z123" t="s">
        <v>865</v>
      </c>
      <c r="AA123" s="54">
        <v>7116</v>
      </c>
      <c r="AB123" s="53" t="s">
        <v>251</v>
      </c>
      <c r="AC123" t="s">
        <v>998</v>
      </c>
      <c r="AD123" s="53" t="s">
        <v>430</v>
      </c>
      <c r="AE123" s="54">
        <v>5040</v>
      </c>
      <c r="AF123" t="s">
        <v>249</v>
      </c>
      <c r="AG123">
        <f t="shared" ca="1" si="38"/>
        <v>1</v>
      </c>
      <c r="AH123" t="s">
        <v>253</v>
      </c>
    </row>
    <row r="124" spans="1:34" x14ac:dyDescent="0.25">
      <c r="A124" t="s">
        <v>245</v>
      </c>
      <c r="B124" t="s">
        <v>724</v>
      </c>
      <c r="C124" t="s">
        <v>250</v>
      </c>
      <c r="D124" s="56">
        <v>7122</v>
      </c>
      <c r="E124" s="53" t="s">
        <v>251</v>
      </c>
      <c r="F124" s="56">
        <v>4424191356300390</v>
      </c>
      <c r="G124" s="53" t="s">
        <v>431</v>
      </c>
      <c r="H124" s="54">
        <v>3395375457277210</v>
      </c>
      <c r="I124" s="53" t="s">
        <v>430</v>
      </c>
      <c r="J124">
        <f t="shared" si="80"/>
        <v>260</v>
      </c>
      <c r="K124" s="53" t="s">
        <v>251</v>
      </c>
      <c r="L124" s="57">
        <v>42411</v>
      </c>
      <c r="M124" s="53" t="s">
        <v>430</v>
      </c>
      <c r="N124">
        <v>4</v>
      </c>
      <c r="O124" s="53" t="s">
        <v>251</v>
      </c>
      <c r="P124" t="s">
        <v>734</v>
      </c>
      <c r="Q124" s="53" t="s">
        <v>431</v>
      </c>
      <c r="R124" t="s">
        <v>729</v>
      </c>
      <c r="S124" s="53" t="s">
        <v>430</v>
      </c>
      <c r="T124">
        <v>1</v>
      </c>
      <c r="U124" t="s">
        <v>253</v>
      </c>
      <c r="X124" t="s">
        <v>245</v>
      </c>
      <c r="Y124" t="s">
        <v>1508</v>
      </c>
      <c r="Z124" t="s">
        <v>865</v>
      </c>
      <c r="AA124" s="56">
        <v>7122</v>
      </c>
      <c r="AB124" s="53" t="s">
        <v>251</v>
      </c>
      <c r="AC124" t="s">
        <v>1002</v>
      </c>
      <c r="AD124" s="53" t="s">
        <v>430</v>
      </c>
      <c r="AE124">
        <v>5043</v>
      </c>
      <c r="AF124" t="s">
        <v>249</v>
      </c>
      <c r="AG124">
        <f t="shared" ca="1" si="38"/>
        <v>6</v>
      </c>
      <c r="AH124" t="s">
        <v>253</v>
      </c>
    </row>
    <row r="125" spans="1:34" x14ac:dyDescent="0.25">
      <c r="A125" t="s">
        <v>245</v>
      </c>
      <c r="B125" t="s">
        <v>724</v>
      </c>
      <c r="C125" t="s">
        <v>250</v>
      </c>
      <c r="D125" s="54">
        <v>7128</v>
      </c>
      <c r="E125" s="53" t="s">
        <v>251</v>
      </c>
      <c r="F125" s="56">
        <v>4424192178909610</v>
      </c>
      <c r="G125" s="53" t="s">
        <v>431</v>
      </c>
      <c r="H125" s="54">
        <v>3702358112669590</v>
      </c>
      <c r="I125" s="53" t="s">
        <v>430</v>
      </c>
      <c r="J125">
        <f t="shared" si="56"/>
        <v>150</v>
      </c>
      <c r="K125" s="53" t="s">
        <v>251</v>
      </c>
      <c r="L125" s="57">
        <v>42395</v>
      </c>
      <c r="M125" s="53" t="s">
        <v>430</v>
      </c>
      <c r="N125">
        <v>3</v>
      </c>
      <c r="O125" s="53" t="s">
        <v>251</v>
      </c>
      <c r="P125" t="s">
        <v>733</v>
      </c>
      <c r="Q125" s="53" t="s">
        <v>431</v>
      </c>
      <c r="R125" t="s">
        <v>729</v>
      </c>
      <c r="S125" s="53" t="s">
        <v>430</v>
      </c>
      <c r="T125">
        <v>1</v>
      </c>
      <c r="U125" t="s">
        <v>253</v>
      </c>
      <c r="X125" t="s">
        <v>245</v>
      </c>
      <c r="Y125" t="s">
        <v>1508</v>
      </c>
      <c r="Z125" t="s">
        <v>865</v>
      </c>
      <c r="AA125" s="54">
        <v>7128</v>
      </c>
      <c r="AB125" s="53" t="s">
        <v>251</v>
      </c>
      <c r="AC125" t="s">
        <v>1000</v>
      </c>
      <c r="AD125" s="53" t="s">
        <v>430</v>
      </c>
      <c r="AE125" s="54">
        <v>5046</v>
      </c>
      <c r="AF125" t="s">
        <v>249</v>
      </c>
      <c r="AG125">
        <f t="shared" ca="1" si="38"/>
        <v>5</v>
      </c>
      <c r="AH125" t="s">
        <v>253</v>
      </c>
    </row>
    <row r="126" spans="1:34" x14ac:dyDescent="0.25">
      <c r="A126" t="s">
        <v>245</v>
      </c>
      <c r="B126" t="s">
        <v>724</v>
      </c>
      <c r="C126" t="s">
        <v>250</v>
      </c>
      <c r="D126" s="56">
        <v>7134</v>
      </c>
      <c r="E126" s="53" t="s">
        <v>251</v>
      </c>
      <c r="F126" s="56">
        <v>4424193001518830</v>
      </c>
      <c r="G126" s="53" t="s">
        <v>431</v>
      </c>
      <c r="H126" s="54">
        <v>3702358112669590</v>
      </c>
      <c r="I126" s="53" t="s">
        <v>430</v>
      </c>
      <c r="J126">
        <f t="shared" si="56"/>
        <v>100</v>
      </c>
      <c r="K126" s="53" t="s">
        <v>251</v>
      </c>
      <c r="L126" s="57">
        <v>42379</v>
      </c>
      <c r="M126" s="53" t="s">
        <v>430</v>
      </c>
      <c r="N126">
        <v>2</v>
      </c>
      <c r="O126" s="53" t="s">
        <v>251</v>
      </c>
      <c r="P126" t="s">
        <v>737</v>
      </c>
      <c r="Q126" s="53" t="s">
        <v>431</v>
      </c>
      <c r="R126" t="s">
        <v>726</v>
      </c>
      <c r="S126" s="53" t="s">
        <v>430</v>
      </c>
      <c r="T126">
        <v>0</v>
      </c>
      <c r="U126" t="s">
        <v>253</v>
      </c>
      <c r="X126" t="s">
        <v>245</v>
      </c>
      <c r="Y126" t="s">
        <v>1508</v>
      </c>
      <c r="Z126" t="s">
        <v>865</v>
      </c>
      <c r="AA126" s="56">
        <v>7134</v>
      </c>
      <c r="AB126" s="53" t="s">
        <v>251</v>
      </c>
      <c r="AC126" t="s">
        <v>1001</v>
      </c>
      <c r="AD126" s="53" t="s">
        <v>430</v>
      </c>
      <c r="AE126">
        <v>5049</v>
      </c>
      <c r="AF126" t="s">
        <v>249</v>
      </c>
      <c r="AG126">
        <f t="shared" ca="1" si="38"/>
        <v>5</v>
      </c>
      <c r="AH126" t="s">
        <v>253</v>
      </c>
    </row>
    <row r="127" spans="1:34" x14ac:dyDescent="0.25">
      <c r="A127" t="s">
        <v>245</v>
      </c>
      <c r="B127" t="s">
        <v>724</v>
      </c>
      <c r="C127" t="s">
        <v>250</v>
      </c>
      <c r="D127" s="54">
        <v>7140</v>
      </c>
      <c r="E127" s="53" t="s">
        <v>251</v>
      </c>
      <c r="F127" s="56">
        <v>4424193824128050</v>
      </c>
      <c r="G127" s="53" t="s">
        <v>431</v>
      </c>
      <c r="H127" s="54">
        <v>4009340768061970</v>
      </c>
      <c r="I127" s="53" t="s">
        <v>430</v>
      </c>
      <c r="J127">
        <f t="shared" si="56"/>
        <v>150</v>
      </c>
      <c r="K127" s="53" t="s">
        <v>251</v>
      </c>
      <c r="L127" s="57">
        <v>42425</v>
      </c>
      <c r="M127" s="53" t="s">
        <v>430</v>
      </c>
      <c r="N127" s="53">
        <v>3</v>
      </c>
      <c r="O127" s="53" t="s">
        <v>251</v>
      </c>
      <c r="P127" t="s">
        <v>732</v>
      </c>
      <c r="Q127" s="53" t="s">
        <v>431</v>
      </c>
      <c r="R127" t="s">
        <v>726</v>
      </c>
      <c r="S127" s="53" t="s">
        <v>430</v>
      </c>
      <c r="T127">
        <v>0</v>
      </c>
      <c r="U127" t="s">
        <v>253</v>
      </c>
      <c r="X127" t="s">
        <v>245</v>
      </c>
      <c r="Y127" t="s">
        <v>1508</v>
      </c>
      <c r="Z127" t="s">
        <v>865</v>
      </c>
      <c r="AA127" s="54">
        <v>7140</v>
      </c>
      <c r="AB127" s="53" t="s">
        <v>251</v>
      </c>
      <c r="AC127" t="s">
        <v>994</v>
      </c>
      <c r="AD127" s="53" t="s">
        <v>430</v>
      </c>
      <c r="AE127" s="54">
        <v>5052</v>
      </c>
      <c r="AF127" t="s">
        <v>249</v>
      </c>
      <c r="AG127">
        <f t="shared" ca="1" si="38"/>
        <v>5</v>
      </c>
      <c r="AH127" t="s">
        <v>253</v>
      </c>
    </row>
    <row r="128" spans="1:34" x14ac:dyDescent="0.25">
      <c r="A128" t="s">
        <v>245</v>
      </c>
      <c r="B128" t="s">
        <v>724</v>
      </c>
      <c r="C128" t="s">
        <v>250</v>
      </c>
      <c r="D128" s="56">
        <v>7146</v>
      </c>
      <c r="E128" s="53" t="s">
        <v>251</v>
      </c>
      <c r="F128" s="56">
        <v>4424194646737270</v>
      </c>
      <c r="G128" s="53" t="s">
        <v>431</v>
      </c>
      <c r="H128" s="54">
        <v>4316323423454350</v>
      </c>
      <c r="I128" s="53" t="s">
        <v>430</v>
      </c>
      <c r="J128">
        <f t="shared" ref="J128" si="81">N128*70</f>
        <v>280</v>
      </c>
      <c r="K128" s="53" t="s">
        <v>251</v>
      </c>
      <c r="L128" s="57">
        <v>42471</v>
      </c>
      <c r="M128" s="53" t="s">
        <v>430</v>
      </c>
      <c r="N128">
        <v>4</v>
      </c>
      <c r="O128" s="53" t="s">
        <v>251</v>
      </c>
      <c r="P128" t="s">
        <v>736</v>
      </c>
      <c r="Q128" s="53" t="s">
        <v>431</v>
      </c>
      <c r="R128" t="s">
        <v>726</v>
      </c>
      <c r="S128" s="53" t="s">
        <v>430</v>
      </c>
      <c r="T128">
        <v>0</v>
      </c>
      <c r="U128" t="s">
        <v>253</v>
      </c>
      <c r="X128" t="s">
        <v>245</v>
      </c>
      <c r="Y128" t="s">
        <v>1508</v>
      </c>
      <c r="Z128" t="s">
        <v>865</v>
      </c>
      <c r="AA128" s="56">
        <v>7146</v>
      </c>
      <c r="AB128" s="53" t="s">
        <v>251</v>
      </c>
      <c r="AC128" t="s">
        <v>988</v>
      </c>
      <c r="AD128" s="53" t="s">
        <v>430</v>
      </c>
      <c r="AE128">
        <v>5055</v>
      </c>
      <c r="AF128" t="s">
        <v>249</v>
      </c>
      <c r="AG128">
        <f t="shared" ca="1" si="38"/>
        <v>5</v>
      </c>
      <c r="AH128" t="s">
        <v>253</v>
      </c>
    </row>
    <row r="129" spans="1:34" x14ac:dyDescent="0.25">
      <c r="A129" t="s">
        <v>245</v>
      </c>
      <c r="B129" t="s">
        <v>724</v>
      </c>
      <c r="C129" t="s">
        <v>250</v>
      </c>
      <c r="D129" s="54">
        <v>7152</v>
      </c>
      <c r="E129" s="53" t="s">
        <v>251</v>
      </c>
      <c r="F129" s="56">
        <v>4424195469346490</v>
      </c>
      <c r="G129" s="53" t="s">
        <v>431</v>
      </c>
      <c r="H129" s="54">
        <v>4623306078846730</v>
      </c>
      <c r="I129" s="53" t="s">
        <v>430</v>
      </c>
      <c r="J129">
        <f t="shared" ref="J129" si="82">N129*50</f>
        <v>150</v>
      </c>
      <c r="K129" s="53" t="s">
        <v>251</v>
      </c>
      <c r="L129" s="57">
        <v>42517</v>
      </c>
      <c r="M129" s="53" t="s">
        <v>430</v>
      </c>
      <c r="N129">
        <v>3</v>
      </c>
      <c r="O129" s="53" t="s">
        <v>251</v>
      </c>
      <c r="P129" t="s">
        <v>738</v>
      </c>
      <c r="Q129" s="53" t="s">
        <v>431</v>
      </c>
      <c r="R129" t="s">
        <v>727</v>
      </c>
      <c r="S129" s="53" t="s">
        <v>430</v>
      </c>
      <c r="T129">
        <v>0</v>
      </c>
      <c r="U129" t="s">
        <v>253</v>
      </c>
      <c r="X129" t="s">
        <v>245</v>
      </c>
      <c r="Y129" t="s">
        <v>1508</v>
      </c>
      <c r="Z129" t="s">
        <v>865</v>
      </c>
      <c r="AA129" s="54">
        <v>7152</v>
      </c>
      <c r="AB129" s="53" t="s">
        <v>251</v>
      </c>
      <c r="AC129" t="s">
        <v>989</v>
      </c>
      <c r="AD129" s="53" t="s">
        <v>430</v>
      </c>
      <c r="AE129" s="54">
        <v>5058</v>
      </c>
      <c r="AF129" t="s">
        <v>249</v>
      </c>
      <c r="AG129">
        <f t="shared" ca="1" si="38"/>
        <v>4</v>
      </c>
      <c r="AH129" t="s">
        <v>253</v>
      </c>
    </row>
    <row r="130" spans="1:34" x14ac:dyDescent="0.25">
      <c r="A130" t="s">
        <v>245</v>
      </c>
      <c r="B130" t="s">
        <v>724</v>
      </c>
      <c r="C130" t="s">
        <v>250</v>
      </c>
      <c r="D130" s="56">
        <v>7158</v>
      </c>
      <c r="E130" s="53" t="s">
        <v>251</v>
      </c>
      <c r="F130" s="56">
        <v>4424196291955710</v>
      </c>
      <c r="G130" s="53" t="s">
        <v>431</v>
      </c>
      <c r="H130" s="54">
        <v>4930288734239110</v>
      </c>
      <c r="I130" s="53" t="s">
        <v>430</v>
      </c>
      <c r="J130">
        <f t="shared" ref="J130" si="83">N130*100</f>
        <v>300</v>
      </c>
      <c r="K130" s="53" t="s">
        <v>251</v>
      </c>
      <c r="L130" s="57">
        <v>42563</v>
      </c>
      <c r="M130" s="53" t="s">
        <v>430</v>
      </c>
      <c r="N130">
        <v>3</v>
      </c>
      <c r="O130" s="53" t="s">
        <v>251</v>
      </c>
      <c r="P130" t="s">
        <v>739</v>
      </c>
      <c r="Q130" s="53" t="s">
        <v>431</v>
      </c>
      <c r="R130" t="s">
        <v>726</v>
      </c>
      <c r="S130" s="53" t="s">
        <v>430</v>
      </c>
      <c r="T130">
        <v>1</v>
      </c>
      <c r="U130" t="s">
        <v>253</v>
      </c>
      <c r="X130" t="s">
        <v>245</v>
      </c>
      <c r="Y130" t="s">
        <v>1508</v>
      </c>
      <c r="Z130" t="s">
        <v>865</v>
      </c>
      <c r="AA130" s="56">
        <v>7158</v>
      </c>
      <c r="AB130" s="53" t="s">
        <v>251</v>
      </c>
      <c r="AC130" t="s">
        <v>990</v>
      </c>
      <c r="AD130" s="53" t="s">
        <v>430</v>
      </c>
      <c r="AE130">
        <v>5061</v>
      </c>
      <c r="AF130" t="s">
        <v>249</v>
      </c>
      <c r="AG130">
        <f t="shared" ref="AG130:AG150" ca="1" si="84">RANDBETWEEN(1,7)</f>
        <v>6</v>
      </c>
      <c r="AH130" t="s">
        <v>253</v>
      </c>
    </row>
    <row r="131" spans="1:34" x14ac:dyDescent="0.25">
      <c r="A131" t="s">
        <v>245</v>
      </c>
      <c r="B131" t="s">
        <v>724</v>
      </c>
      <c r="C131" t="s">
        <v>250</v>
      </c>
      <c r="D131" s="54">
        <v>7164</v>
      </c>
      <c r="E131" s="53" t="s">
        <v>251</v>
      </c>
      <c r="F131" s="56">
        <v>4424197114564930</v>
      </c>
      <c r="G131" s="53" t="s">
        <v>431</v>
      </c>
      <c r="H131" s="54">
        <v>5237271389631490</v>
      </c>
      <c r="I131" s="53" t="s">
        <v>430</v>
      </c>
      <c r="J131">
        <f t="shared" ref="J131" si="85">N131*65</f>
        <v>390</v>
      </c>
      <c r="K131" s="53" t="s">
        <v>251</v>
      </c>
      <c r="L131" s="57">
        <v>42609</v>
      </c>
      <c r="M131" s="53" t="s">
        <v>430</v>
      </c>
      <c r="N131">
        <v>6</v>
      </c>
      <c r="O131" s="53" t="s">
        <v>251</v>
      </c>
      <c r="P131" t="s">
        <v>725</v>
      </c>
      <c r="Q131" s="53" t="s">
        <v>431</v>
      </c>
      <c r="R131" t="s">
        <v>728</v>
      </c>
      <c r="S131" s="53" t="s">
        <v>430</v>
      </c>
      <c r="T131">
        <v>1</v>
      </c>
      <c r="U131" t="s">
        <v>253</v>
      </c>
      <c r="X131" t="s">
        <v>245</v>
      </c>
      <c r="Y131" t="s">
        <v>1508</v>
      </c>
      <c r="Z131" t="s">
        <v>865</v>
      </c>
      <c r="AA131" s="54">
        <v>7164</v>
      </c>
      <c r="AB131" s="53" t="s">
        <v>251</v>
      </c>
      <c r="AC131" t="s">
        <v>991</v>
      </c>
      <c r="AD131" s="53" t="s">
        <v>430</v>
      </c>
      <c r="AE131" s="54">
        <v>5064</v>
      </c>
      <c r="AF131" t="s">
        <v>249</v>
      </c>
      <c r="AG131">
        <f t="shared" ca="1" si="84"/>
        <v>3</v>
      </c>
      <c r="AH131" t="s">
        <v>253</v>
      </c>
    </row>
    <row r="132" spans="1:34" x14ac:dyDescent="0.25">
      <c r="A132" t="s">
        <v>245</v>
      </c>
      <c r="B132" t="s">
        <v>724</v>
      </c>
      <c r="C132" t="s">
        <v>250</v>
      </c>
      <c r="D132" s="56">
        <v>7170</v>
      </c>
      <c r="E132" s="53" t="s">
        <v>251</v>
      </c>
      <c r="F132" s="56">
        <v>4424197937174150</v>
      </c>
      <c r="G132" s="53" t="s">
        <v>431</v>
      </c>
      <c r="H132" s="54">
        <v>5544254045023870</v>
      </c>
      <c r="I132" s="53" t="s">
        <v>430</v>
      </c>
      <c r="J132">
        <f t="shared" ref="J132" si="86">N132*50</f>
        <v>350</v>
      </c>
      <c r="K132" s="53" t="s">
        <v>251</v>
      </c>
      <c r="L132" s="57">
        <v>42655</v>
      </c>
      <c r="M132" s="53" t="s">
        <v>430</v>
      </c>
      <c r="N132">
        <v>7</v>
      </c>
      <c r="O132" s="53" t="s">
        <v>251</v>
      </c>
      <c r="P132" t="s">
        <v>725</v>
      </c>
      <c r="Q132" s="53" t="s">
        <v>431</v>
      </c>
      <c r="R132" t="s">
        <v>729</v>
      </c>
      <c r="S132" s="53" t="s">
        <v>430</v>
      </c>
      <c r="T132">
        <v>0</v>
      </c>
      <c r="U132" t="s">
        <v>253</v>
      </c>
      <c r="X132" t="s">
        <v>245</v>
      </c>
      <c r="Y132" t="s">
        <v>1508</v>
      </c>
      <c r="Z132" t="s">
        <v>865</v>
      </c>
      <c r="AA132" s="56">
        <v>7170</v>
      </c>
      <c r="AB132" s="53" t="s">
        <v>251</v>
      </c>
      <c r="AC132" t="s">
        <v>992</v>
      </c>
      <c r="AD132" s="53" t="s">
        <v>430</v>
      </c>
      <c r="AE132">
        <v>5067</v>
      </c>
      <c r="AF132" t="s">
        <v>249</v>
      </c>
      <c r="AG132">
        <f t="shared" ca="1" si="84"/>
        <v>7</v>
      </c>
      <c r="AH132" t="s">
        <v>253</v>
      </c>
    </row>
    <row r="133" spans="1:34" x14ac:dyDescent="0.25">
      <c r="A133" t="s">
        <v>245</v>
      </c>
      <c r="B133" t="s">
        <v>724</v>
      </c>
      <c r="C133" t="s">
        <v>250</v>
      </c>
      <c r="D133" s="54">
        <v>7176</v>
      </c>
      <c r="E133" s="53" t="s">
        <v>251</v>
      </c>
      <c r="F133" s="56">
        <v>4424198759783370</v>
      </c>
      <c r="G133" s="53" t="s">
        <v>431</v>
      </c>
      <c r="H133" s="54">
        <v>5851236700416250</v>
      </c>
      <c r="I133" s="53" t="s">
        <v>430</v>
      </c>
      <c r="J133">
        <f t="shared" ref="J133" si="87">N133*70</f>
        <v>280</v>
      </c>
      <c r="K133" s="53" t="s">
        <v>251</v>
      </c>
      <c r="L133" s="57">
        <v>42701</v>
      </c>
      <c r="M133" s="53" t="s">
        <v>430</v>
      </c>
      <c r="N133">
        <v>4</v>
      </c>
      <c r="O133" s="53" t="s">
        <v>251</v>
      </c>
      <c r="P133" t="s">
        <v>725</v>
      </c>
      <c r="Q133" s="53" t="s">
        <v>431</v>
      </c>
      <c r="R133" t="s">
        <v>726</v>
      </c>
      <c r="S133" s="53" t="s">
        <v>430</v>
      </c>
      <c r="T133">
        <v>0</v>
      </c>
      <c r="U133" t="s">
        <v>253</v>
      </c>
      <c r="X133" t="s">
        <v>245</v>
      </c>
      <c r="Y133" t="s">
        <v>1508</v>
      </c>
      <c r="Z133" t="s">
        <v>865</v>
      </c>
      <c r="AA133" s="54">
        <v>7176</v>
      </c>
      <c r="AB133" s="53" t="s">
        <v>251</v>
      </c>
      <c r="AC133" t="s">
        <v>993</v>
      </c>
      <c r="AD133" s="53" t="s">
        <v>430</v>
      </c>
      <c r="AE133" s="54">
        <v>5070</v>
      </c>
      <c r="AF133" t="s">
        <v>249</v>
      </c>
      <c r="AG133">
        <f t="shared" ca="1" si="84"/>
        <v>5</v>
      </c>
      <c r="AH133" t="s">
        <v>253</v>
      </c>
    </row>
    <row r="134" spans="1:34" x14ac:dyDescent="0.25">
      <c r="A134" t="s">
        <v>245</v>
      </c>
      <c r="B134" t="s">
        <v>724</v>
      </c>
      <c r="C134" t="s">
        <v>250</v>
      </c>
      <c r="D134" s="56">
        <v>7182</v>
      </c>
      <c r="E134" s="53" t="s">
        <v>251</v>
      </c>
      <c r="F134" s="56">
        <v>4424199582392590</v>
      </c>
      <c r="G134" s="53" t="s">
        <v>431</v>
      </c>
      <c r="H134" s="54">
        <v>6158219355808630</v>
      </c>
      <c r="I134" s="53" t="s">
        <v>430</v>
      </c>
      <c r="J134">
        <f t="shared" ref="J134" si="88">N134*100</f>
        <v>300</v>
      </c>
      <c r="K134" s="53" t="s">
        <v>251</v>
      </c>
      <c r="L134" s="57">
        <v>42747</v>
      </c>
      <c r="M134" s="53" t="s">
        <v>430</v>
      </c>
      <c r="N134">
        <v>3</v>
      </c>
      <c r="O134" s="53" t="s">
        <v>251</v>
      </c>
      <c r="P134" t="s">
        <v>730</v>
      </c>
      <c r="Q134" s="53" t="s">
        <v>431</v>
      </c>
      <c r="R134" t="s">
        <v>727</v>
      </c>
      <c r="S134" s="53" t="s">
        <v>430</v>
      </c>
      <c r="T134">
        <v>1</v>
      </c>
      <c r="U134" t="s">
        <v>253</v>
      </c>
      <c r="X134" t="s">
        <v>245</v>
      </c>
      <c r="Y134" t="s">
        <v>1508</v>
      </c>
      <c r="Z134" t="s">
        <v>865</v>
      </c>
      <c r="AA134" s="56">
        <v>7182</v>
      </c>
      <c r="AB134" s="53" t="s">
        <v>251</v>
      </c>
      <c r="AC134" t="s">
        <v>995</v>
      </c>
      <c r="AD134" s="53" t="s">
        <v>430</v>
      </c>
      <c r="AE134">
        <v>5073</v>
      </c>
      <c r="AF134" t="s">
        <v>249</v>
      </c>
      <c r="AG134">
        <f t="shared" ca="1" si="84"/>
        <v>6</v>
      </c>
      <c r="AH134" t="s">
        <v>253</v>
      </c>
    </row>
    <row r="135" spans="1:34" x14ac:dyDescent="0.25">
      <c r="A135" t="s">
        <v>245</v>
      </c>
      <c r="B135" t="s">
        <v>724</v>
      </c>
      <c r="C135" t="s">
        <v>250</v>
      </c>
      <c r="D135" s="54">
        <v>7188</v>
      </c>
      <c r="E135" s="53" t="s">
        <v>251</v>
      </c>
      <c r="F135" s="56">
        <v>4424177371943650</v>
      </c>
      <c r="G135" s="53" t="s">
        <v>431</v>
      </c>
      <c r="H135" s="54">
        <v>6465202011201010</v>
      </c>
      <c r="I135" s="53" t="s">
        <v>430</v>
      </c>
      <c r="J135">
        <f t="shared" ref="J135:J136" si="89">N135*65</f>
        <v>130</v>
      </c>
      <c r="K135" s="53" t="s">
        <v>251</v>
      </c>
      <c r="L135" s="57">
        <v>42793</v>
      </c>
      <c r="M135" s="53" t="s">
        <v>430</v>
      </c>
      <c r="N135">
        <v>2</v>
      </c>
      <c r="O135" s="53" t="s">
        <v>251</v>
      </c>
      <c r="P135" t="s">
        <v>731</v>
      </c>
      <c r="Q135" s="53" t="s">
        <v>431</v>
      </c>
      <c r="R135" t="s">
        <v>728</v>
      </c>
      <c r="S135" s="53" t="s">
        <v>430</v>
      </c>
      <c r="T135">
        <v>0</v>
      </c>
      <c r="U135" t="s">
        <v>253</v>
      </c>
      <c r="X135" t="s">
        <v>245</v>
      </c>
      <c r="Y135" t="s">
        <v>1508</v>
      </c>
      <c r="Z135" t="s">
        <v>865</v>
      </c>
      <c r="AA135" s="54">
        <v>7188</v>
      </c>
      <c r="AB135" s="53" t="s">
        <v>251</v>
      </c>
      <c r="AC135" t="s">
        <v>996</v>
      </c>
      <c r="AD135" s="53" t="s">
        <v>430</v>
      </c>
      <c r="AE135" s="54">
        <v>5076</v>
      </c>
      <c r="AF135" t="s">
        <v>249</v>
      </c>
      <c r="AG135">
        <f t="shared" ca="1" si="84"/>
        <v>2</v>
      </c>
      <c r="AH135" t="s">
        <v>253</v>
      </c>
    </row>
    <row r="136" spans="1:34" x14ac:dyDescent="0.25">
      <c r="A136" t="s">
        <v>245</v>
      </c>
      <c r="B136" t="s">
        <v>724</v>
      </c>
      <c r="C136" t="s">
        <v>250</v>
      </c>
      <c r="D136" s="56">
        <v>7194</v>
      </c>
      <c r="E136" s="53" t="s">
        <v>251</v>
      </c>
      <c r="F136" s="56">
        <v>4424178194552870</v>
      </c>
      <c r="G136" s="53" t="s">
        <v>431</v>
      </c>
      <c r="H136" s="54">
        <v>6772184666593390</v>
      </c>
      <c r="I136" s="53" t="s">
        <v>430</v>
      </c>
      <c r="J136">
        <f t="shared" si="89"/>
        <v>390</v>
      </c>
      <c r="K136" s="53" t="s">
        <v>251</v>
      </c>
      <c r="L136" s="57">
        <v>42839</v>
      </c>
      <c r="M136" s="53" t="s">
        <v>430</v>
      </c>
      <c r="N136">
        <v>6</v>
      </c>
      <c r="O136" s="53" t="s">
        <v>251</v>
      </c>
      <c r="P136" t="s">
        <v>735</v>
      </c>
      <c r="Q136" s="53" t="s">
        <v>431</v>
      </c>
      <c r="R136" t="s">
        <v>729</v>
      </c>
      <c r="S136" s="53" t="s">
        <v>430</v>
      </c>
      <c r="T136">
        <v>0</v>
      </c>
      <c r="U136" t="s">
        <v>253</v>
      </c>
      <c r="X136" t="s">
        <v>245</v>
      </c>
      <c r="Y136" t="s">
        <v>1508</v>
      </c>
      <c r="Z136" t="s">
        <v>865</v>
      </c>
      <c r="AA136" s="56">
        <v>7194</v>
      </c>
      <c r="AB136" s="53" t="s">
        <v>251</v>
      </c>
      <c r="AC136" t="s">
        <v>997</v>
      </c>
      <c r="AD136" s="53" t="s">
        <v>430</v>
      </c>
      <c r="AE136">
        <v>5079</v>
      </c>
      <c r="AF136" t="s">
        <v>249</v>
      </c>
      <c r="AG136">
        <f t="shared" ca="1" si="84"/>
        <v>5</v>
      </c>
      <c r="AH136" t="s">
        <v>253</v>
      </c>
    </row>
    <row r="137" spans="1:34" x14ac:dyDescent="0.25">
      <c r="A137" t="s">
        <v>245</v>
      </c>
      <c r="B137" t="s">
        <v>724</v>
      </c>
      <c r="C137" t="s">
        <v>250</v>
      </c>
      <c r="D137" s="54">
        <v>7200</v>
      </c>
      <c r="E137" s="53" t="s">
        <v>251</v>
      </c>
      <c r="F137" s="56">
        <v>4424179017162090</v>
      </c>
      <c r="G137" s="53" t="s">
        <v>431</v>
      </c>
      <c r="H137" s="54">
        <v>7079167321985770</v>
      </c>
      <c r="I137" s="53" t="s">
        <v>430</v>
      </c>
      <c r="J137">
        <f t="shared" ref="J137" si="90">N137*50</f>
        <v>350</v>
      </c>
      <c r="K137" s="53" t="s">
        <v>251</v>
      </c>
      <c r="L137" s="57">
        <v>42885</v>
      </c>
      <c r="M137" s="53" t="s">
        <v>430</v>
      </c>
      <c r="N137">
        <v>7</v>
      </c>
      <c r="O137" s="53" t="s">
        <v>251</v>
      </c>
      <c r="P137" t="s">
        <v>734</v>
      </c>
      <c r="Q137" s="53" t="s">
        <v>431</v>
      </c>
      <c r="R137" t="s">
        <v>729</v>
      </c>
      <c r="S137" s="53" t="s">
        <v>430</v>
      </c>
      <c r="T137">
        <v>0</v>
      </c>
      <c r="U137" t="s">
        <v>253</v>
      </c>
      <c r="X137" t="s">
        <v>245</v>
      </c>
      <c r="Y137" t="s">
        <v>1508</v>
      </c>
      <c r="Z137" t="s">
        <v>865</v>
      </c>
      <c r="AA137" s="54">
        <v>7200</v>
      </c>
      <c r="AB137" s="53" t="s">
        <v>251</v>
      </c>
      <c r="AC137" t="s">
        <v>998</v>
      </c>
      <c r="AD137" s="53" t="s">
        <v>430</v>
      </c>
      <c r="AE137" s="54">
        <v>5082</v>
      </c>
      <c r="AF137" t="s">
        <v>249</v>
      </c>
      <c r="AG137">
        <f t="shared" ca="1" si="84"/>
        <v>7</v>
      </c>
      <c r="AH137" t="s">
        <v>253</v>
      </c>
    </row>
    <row r="138" spans="1:34" x14ac:dyDescent="0.25">
      <c r="A138" t="s">
        <v>245</v>
      </c>
      <c r="B138" t="s">
        <v>724</v>
      </c>
      <c r="C138" t="s">
        <v>250</v>
      </c>
      <c r="D138" s="56">
        <v>7206</v>
      </c>
      <c r="E138" s="53" t="s">
        <v>251</v>
      </c>
      <c r="F138" s="56">
        <v>4424179839771310</v>
      </c>
      <c r="G138" s="53" t="s">
        <v>431</v>
      </c>
      <c r="H138" s="54">
        <v>7386149977378150</v>
      </c>
      <c r="I138" s="53" t="s">
        <v>430</v>
      </c>
      <c r="J138">
        <f t="shared" ref="J138" si="91">N138*70</f>
        <v>280</v>
      </c>
      <c r="K138" s="53" t="s">
        <v>251</v>
      </c>
      <c r="L138" s="57">
        <v>42931</v>
      </c>
      <c r="M138" s="53" t="s">
        <v>430</v>
      </c>
      <c r="N138">
        <v>4</v>
      </c>
      <c r="O138" s="53" t="s">
        <v>251</v>
      </c>
      <c r="P138" t="s">
        <v>733</v>
      </c>
      <c r="Q138" s="53" t="s">
        <v>431</v>
      </c>
      <c r="R138" t="s">
        <v>726</v>
      </c>
      <c r="S138" s="53" t="s">
        <v>430</v>
      </c>
      <c r="T138">
        <v>1</v>
      </c>
      <c r="U138" t="s">
        <v>253</v>
      </c>
      <c r="X138" t="s">
        <v>245</v>
      </c>
      <c r="Y138" t="s">
        <v>1508</v>
      </c>
      <c r="Z138" t="s">
        <v>865</v>
      </c>
      <c r="AA138" s="56">
        <v>7206</v>
      </c>
      <c r="AB138" s="53" t="s">
        <v>251</v>
      </c>
      <c r="AC138" t="s">
        <v>999</v>
      </c>
      <c r="AD138" s="53" t="s">
        <v>430</v>
      </c>
      <c r="AE138">
        <v>5085</v>
      </c>
      <c r="AF138" t="s">
        <v>249</v>
      </c>
      <c r="AG138">
        <f t="shared" ca="1" si="84"/>
        <v>7</v>
      </c>
      <c r="AH138" t="s">
        <v>253</v>
      </c>
    </row>
    <row r="139" spans="1:34" x14ac:dyDescent="0.25">
      <c r="A139" t="s">
        <v>245</v>
      </c>
      <c r="B139" t="s">
        <v>724</v>
      </c>
      <c r="C139" t="s">
        <v>250</v>
      </c>
      <c r="D139" s="54">
        <v>7212</v>
      </c>
      <c r="E139" s="53" t="s">
        <v>251</v>
      </c>
      <c r="F139" s="56">
        <v>4424180662380530</v>
      </c>
      <c r="G139" s="53" t="s">
        <v>431</v>
      </c>
      <c r="H139" s="54" t="s">
        <v>248</v>
      </c>
      <c r="I139" s="53" t="s">
        <v>430</v>
      </c>
      <c r="J139">
        <f t="shared" ref="J139" si="92">N139*100</f>
        <v>300</v>
      </c>
      <c r="K139" s="53" t="s">
        <v>251</v>
      </c>
      <c r="L139" s="57">
        <v>42977</v>
      </c>
      <c r="M139" s="53" t="s">
        <v>430</v>
      </c>
      <c r="N139">
        <v>3</v>
      </c>
      <c r="O139" s="53" t="s">
        <v>251</v>
      </c>
      <c r="P139" t="s">
        <v>737</v>
      </c>
      <c r="Q139" s="53" t="s">
        <v>431</v>
      </c>
      <c r="R139" t="s">
        <v>726</v>
      </c>
      <c r="S139" s="53" t="s">
        <v>430</v>
      </c>
      <c r="T139">
        <v>1</v>
      </c>
      <c r="U139" t="s">
        <v>253</v>
      </c>
      <c r="X139" t="s">
        <v>245</v>
      </c>
      <c r="Y139" t="s">
        <v>1508</v>
      </c>
      <c r="Z139" t="s">
        <v>865</v>
      </c>
      <c r="AA139" s="54">
        <v>7212</v>
      </c>
      <c r="AB139" s="53" t="s">
        <v>251</v>
      </c>
      <c r="AC139" t="s">
        <v>1000</v>
      </c>
      <c r="AD139" s="53" t="s">
        <v>430</v>
      </c>
      <c r="AE139" s="54">
        <v>5088</v>
      </c>
      <c r="AF139" t="s">
        <v>249</v>
      </c>
      <c r="AG139">
        <f t="shared" ca="1" si="84"/>
        <v>3</v>
      </c>
      <c r="AH139" t="s">
        <v>253</v>
      </c>
    </row>
    <row r="140" spans="1:34" x14ac:dyDescent="0.25">
      <c r="A140" t="s">
        <v>245</v>
      </c>
      <c r="B140" t="s">
        <v>724</v>
      </c>
      <c r="C140" t="s">
        <v>250</v>
      </c>
      <c r="D140" s="56">
        <v>7218</v>
      </c>
      <c r="E140" s="53" t="s">
        <v>251</v>
      </c>
      <c r="F140" s="56">
        <v>4424181484989750</v>
      </c>
      <c r="G140" s="53" t="s">
        <v>431</v>
      </c>
      <c r="H140" s="54" t="s">
        <v>256</v>
      </c>
      <c r="I140" s="53" t="s">
        <v>430</v>
      </c>
      <c r="J140">
        <f t="shared" ref="J140:J141" si="93">N140*65</f>
        <v>130</v>
      </c>
      <c r="K140" s="53" t="s">
        <v>251</v>
      </c>
      <c r="L140" s="57">
        <v>42155</v>
      </c>
      <c r="M140" s="53" t="s">
        <v>430</v>
      </c>
      <c r="N140">
        <v>2</v>
      </c>
      <c r="O140" s="53" t="s">
        <v>251</v>
      </c>
      <c r="P140" t="s">
        <v>732</v>
      </c>
      <c r="Q140" s="53" t="s">
        <v>431</v>
      </c>
      <c r="R140" t="s">
        <v>726</v>
      </c>
      <c r="S140" s="53" t="s">
        <v>430</v>
      </c>
      <c r="T140">
        <v>1</v>
      </c>
      <c r="U140" t="s">
        <v>253</v>
      </c>
      <c r="X140" t="s">
        <v>245</v>
      </c>
      <c r="Y140" t="s">
        <v>1508</v>
      </c>
      <c r="Z140" t="s">
        <v>865</v>
      </c>
      <c r="AA140" s="56">
        <v>7218</v>
      </c>
      <c r="AB140" s="53" t="s">
        <v>251</v>
      </c>
      <c r="AC140" t="s">
        <v>1002</v>
      </c>
      <c r="AD140" s="53" t="s">
        <v>430</v>
      </c>
      <c r="AE140">
        <v>5091</v>
      </c>
      <c r="AF140" t="s">
        <v>249</v>
      </c>
      <c r="AG140">
        <f t="shared" ca="1" si="84"/>
        <v>2</v>
      </c>
      <c r="AH140" t="s">
        <v>253</v>
      </c>
    </row>
    <row r="141" spans="1:34" x14ac:dyDescent="0.25">
      <c r="A141" t="s">
        <v>245</v>
      </c>
      <c r="B141" t="s">
        <v>724</v>
      </c>
      <c r="C141" t="s">
        <v>250</v>
      </c>
      <c r="D141" s="54">
        <v>7224</v>
      </c>
      <c r="E141" s="53" t="s">
        <v>251</v>
      </c>
      <c r="F141" s="56">
        <v>4424205340657130</v>
      </c>
      <c r="G141" s="53" t="s">
        <v>431</v>
      </c>
      <c r="H141" s="54" t="s">
        <v>257</v>
      </c>
      <c r="I141" s="53" t="s">
        <v>430</v>
      </c>
      <c r="J141">
        <f t="shared" si="93"/>
        <v>195</v>
      </c>
      <c r="K141" s="53" t="s">
        <v>251</v>
      </c>
      <c r="L141" s="57">
        <v>42139</v>
      </c>
      <c r="M141" s="53" t="s">
        <v>430</v>
      </c>
      <c r="N141" s="53">
        <v>3</v>
      </c>
      <c r="O141" s="53" t="s">
        <v>251</v>
      </c>
      <c r="P141" t="s">
        <v>736</v>
      </c>
      <c r="Q141" s="53" t="s">
        <v>431</v>
      </c>
      <c r="R141" t="s">
        <v>727</v>
      </c>
      <c r="S141" s="53" t="s">
        <v>430</v>
      </c>
      <c r="T141">
        <v>0</v>
      </c>
      <c r="U141" t="s">
        <v>253</v>
      </c>
      <c r="X141" t="s">
        <v>245</v>
      </c>
      <c r="Y141" t="s">
        <v>1508</v>
      </c>
      <c r="Z141" t="s">
        <v>865</v>
      </c>
      <c r="AA141" s="54">
        <v>7224</v>
      </c>
      <c r="AB141" s="53" t="s">
        <v>251</v>
      </c>
      <c r="AC141" t="s">
        <v>994</v>
      </c>
      <c r="AD141" s="53" t="s">
        <v>430</v>
      </c>
      <c r="AE141" s="54">
        <v>5094</v>
      </c>
      <c r="AF141" t="s">
        <v>249</v>
      </c>
      <c r="AG141">
        <f t="shared" ca="1" si="84"/>
        <v>1</v>
      </c>
      <c r="AH141" t="s">
        <v>253</v>
      </c>
    </row>
    <row r="142" spans="1:34" x14ac:dyDescent="0.25">
      <c r="A142" t="s">
        <v>245</v>
      </c>
      <c r="B142" t="s">
        <v>724</v>
      </c>
      <c r="C142" t="s">
        <v>250</v>
      </c>
      <c r="D142" s="56">
        <v>7230</v>
      </c>
      <c r="E142" s="53" t="s">
        <v>251</v>
      </c>
      <c r="F142" s="56">
        <v>4424206163266350</v>
      </c>
      <c r="G142" s="53" t="s">
        <v>431</v>
      </c>
      <c r="H142" s="54" t="s">
        <v>258</v>
      </c>
      <c r="I142" s="53" t="s">
        <v>430</v>
      </c>
      <c r="J142">
        <f t="shared" si="56"/>
        <v>200</v>
      </c>
      <c r="K142" s="53" t="s">
        <v>251</v>
      </c>
      <c r="L142" s="57">
        <v>42123</v>
      </c>
      <c r="M142" s="53" t="s">
        <v>430</v>
      </c>
      <c r="N142">
        <v>4</v>
      </c>
      <c r="O142" s="53" t="s">
        <v>251</v>
      </c>
      <c r="P142" t="s">
        <v>738</v>
      </c>
      <c r="Q142" s="53" t="s">
        <v>431</v>
      </c>
      <c r="R142" t="s">
        <v>726</v>
      </c>
      <c r="S142" s="53" t="s">
        <v>430</v>
      </c>
      <c r="T142">
        <v>1</v>
      </c>
      <c r="U142" t="s">
        <v>253</v>
      </c>
      <c r="X142" t="s">
        <v>245</v>
      </c>
      <c r="Y142" t="s">
        <v>1508</v>
      </c>
      <c r="Z142" t="s">
        <v>865</v>
      </c>
      <c r="AA142" s="56">
        <v>7230</v>
      </c>
      <c r="AB142" s="53" t="s">
        <v>251</v>
      </c>
      <c r="AC142" t="s">
        <v>988</v>
      </c>
      <c r="AD142" s="53" t="s">
        <v>430</v>
      </c>
      <c r="AE142">
        <v>5097</v>
      </c>
      <c r="AF142" t="s">
        <v>249</v>
      </c>
      <c r="AG142">
        <f t="shared" ca="1" si="84"/>
        <v>6</v>
      </c>
      <c r="AH142" t="s">
        <v>253</v>
      </c>
    </row>
    <row r="143" spans="1:34" x14ac:dyDescent="0.25">
      <c r="A143" t="s">
        <v>245</v>
      </c>
      <c r="B143" t="s">
        <v>724</v>
      </c>
      <c r="C143" t="s">
        <v>250</v>
      </c>
      <c r="D143" s="54">
        <v>7236</v>
      </c>
      <c r="E143" s="53" t="s">
        <v>251</v>
      </c>
      <c r="F143" s="56">
        <v>4424206985875570</v>
      </c>
      <c r="G143" s="53" t="s">
        <v>431</v>
      </c>
      <c r="H143" s="54">
        <v>1837465924358490</v>
      </c>
      <c r="I143" s="53" t="s">
        <v>430</v>
      </c>
      <c r="J143">
        <f t="shared" si="56"/>
        <v>150</v>
      </c>
      <c r="K143" s="53" t="s">
        <v>251</v>
      </c>
      <c r="L143" s="57">
        <v>42107</v>
      </c>
      <c r="M143" s="53" t="s">
        <v>430</v>
      </c>
      <c r="N143">
        <v>3</v>
      </c>
      <c r="O143" s="53" t="s">
        <v>251</v>
      </c>
      <c r="P143" t="s">
        <v>739</v>
      </c>
      <c r="Q143" s="53" t="s">
        <v>431</v>
      </c>
      <c r="R143" t="s">
        <v>728</v>
      </c>
      <c r="S143" s="53" t="s">
        <v>430</v>
      </c>
      <c r="T143">
        <v>0</v>
      </c>
      <c r="U143" t="s">
        <v>253</v>
      </c>
      <c r="X143" t="s">
        <v>245</v>
      </c>
      <c r="Y143" t="s">
        <v>1508</v>
      </c>
      <c r="Z143" t="s">
        <v>865</v>
      </c>
      <c r="AA143" s="54">
        <v>7236</v>
      </c>
      <c r="AB143" s="53" t="s">
        <v>251</v>
      </c>
      <c r="AC143" t="s">
        <v>989</v>
      </c>
      <c r="AD143" s="53" t="s">
        <v>430</v>
      </c>
      <c r="AE143" s="54">
        <v>5100</v>
      </c>
      <c r="AF143" t="s">
        <v>249</v>
      </c>
      <c r="AG143">
        <f t="shared" ca="1" si="84"/>
        <v>5</v>
      </c>
      <c r="AH143" t="s">
        <v>253</v>
      </c>
    </row>
    <row r="144" spans="1:34" x14ac:dyDescent="0.25">
      <c r="A144" t="s">
        <v>245</v>
      </c>
      <c r="B144" t="s">
        <v>724</v>
      </c>
      <c r="C144" t="s">
        <v>250</v>
      </c>
      <c r="D144" s="56">
        <v>7242</v>
      </c>
      <c r="E144" s="53" t="s">
        <v>251</v>
      </c>
      <c r="F144" s="56">
        <v>4424207808484790</v>
      </c>
      <c r="G144" s="53" t="s">
        <v>431</v>
      </c>
      <c r="H144" s="54">
        <v>2213437347621340</v>
      </c>
      <c r="I144" s="53" t="s">
        <v>430</v>
      </c>
      <c r="J144">
        <f t="shared" si="56"/>
        <v>150</v>
      </c>
      <c r="K144" s="53" t="s">
        <v>251</v>
      </c>
      <c r="L144" s="57">
        <v>42091</v>
      </c>
      <c r="M144" s="53" t="s">
        <v>430</v>
      </c>
      <c r="N144">
        <v>3</v>
      </c>
      <c r="O144" s="53" t="s">
        <v>251</v>
      </c>
      <c r="P144" t="s">
        <v>740</v>
      </c>
      <c r="Q144" s="53" t="s">
        <v>431</v>
      </c>
      <c r="R144" t="s">
        <v>729</v>
      </c>
      <c r="S144" s="53" t="s">
        <v>430</v>
      </c>
      <c r="T144">
        <v>1</v>
      </c>
      <c r="U144" t="s">
        <v>253</v>
      </c>
      <c r="X144" t="s">
        <v>245</v>
      </c>
      <c r="Y144" t="s">
        <v>1508</v>
      </c>
      <c r="Z144" t="s">
        <v>865</v>
      </c>
      <c r="AA144" s="56">
        <v>7242</v>
      </c>
      <c r="AB144" s="53" t="s">
        <v>251</v>
      </c>
      <c r="AC144" t="s">
        <v>990</v>
      </c>
      <c r="AD144" s="53" t="s">
        <v>430</v>
      </c>
      <c r="AE144">
        <v>5103</v>
      </c>
      <c r="AF144" t="s">
        <v>249</v>
      </c>
      <c r="AG144">
        <f t="shared" ca="1" si="84"/>
        <v>4</v>
      </c>
      <c r="AH144" t="s">
        <v>253</v>
      </c>
    </row>
    <row r="145" spans="1:34" x14ac:dyDescent="0.25">
      <c r="A145" t="s">
        <v>245</v>
      </c>
      <c r="B145" t="s">
        <v>724</v>
      </c>
      <c r="C145" t="s">
        <v>250</v>
      </c>
      <c r="D145" s="54">
        <v>7248</v>
      </c>
      <c r="E145" s="53" t="s">
        <v>251</v>
      </c>
      <c r="F145" s="56">
        <v>4424208631094010</v>
      </c>
      <c r="G145" s="53" t="s">
        <v>431</v>
      </c>
      <c r="H145" s="54">
        <v>2451431235143250</v>
      </c>
      <c r="I145" s="53" t="s">
        <v>430</v>
      </c>
      <c r="J145">
        <f t="shared" ref="J145" si="94">N145*70</f>
        <v>420</v>
      </c>
      <c r="K145" s="53" t="s">
        <v>251</v>
      </c>
      <c r="L145" s="57">
        <v>42075</v>
      </c>
      <c r="M145" s="53" t="s">
        <v>430</v>
      </c>
      <c r="N145">
        <v>6</v>
      </c>
      <c r="O145" s="53" t="s">
        <v>251</v>
      </c>
      <c r="P145" t="s">
        <v>733</v>
      </c>
      <c r="Q145" s="53" t="s">
        <v>431</v>
      </c>
      <c r="R145" t="s">
        <v>726</v>
      </c>
      <c r="S145" s="53" t="s">
        <v>430</v>
      </c>
      <c r="T145">
        <v>1</v>
      </c>
      <c r="U145" t="s">
        <v>253</v>
      </c>
      <c r="X145" t="s">
        <v>245</v>
      </c>
      <c r="Y145" t="s">
        <v>1508</v>
      </c>
      <c r="Z145" t="s">
        <v>865</v>
      </c>
      <c r="AA145" s="54">
        <v>7248</v>
      </c>
      <c r="AB145" s="53" t="s">
        <v>251</v>
      </c>
      <c r="AC145" t="s">
        <v>991</v>
      </c>
      <c r="AD145" s="53" t="s">
        <v>430</v>
      </c>
      <c r="AE145" s="54">
        <v>5106</v>
      </c>
      <c r="AF145" t="s">
        <v>249</v>
      </c>
      <c r="AG145">
        <f t="shared" ca="1" si="84"/>
        <v>5</v>
      </c>
      <c r="AH145" t="s">
        <v>253</v>
      </c>
    </row>
    <row r="146" spans="1:34" x14ac:dyDescent="0.25">
      <c r="A146" t="s">
        <v>245</v>
      </c>
      <c r="B146" t="s">
        <v>724</v>
      </c>
      <c r="C146" t="s">
        <v>250</v>
      </c>
      <c r="D146" s="56">
        <v>7254</v>
      </c>
      <c r="E146" s="53" t="s">
        <v>251</v>
      </c>
      <c r="F146" s="56">
        <v>4424209453703230</v>
      </c>
      <c r="G146" s="53" t="s">
        <v>431</v>
      </c>
      <c r="H146" s="54">
        <v>2781410146492450</v>
      </c>
      <c r="I146" s="53" t="s">
        <v>430</v>
      </c>
      <c r="J146">
        <f t="shared" ref="J146" si="95">N146*50</f>
        <v>350</v>
      </c>
      <c r="K146" s="53" t="s">
        <v>251</v>
      </c>
      <c r="L146" s="57">
        <v>42059</v>
      </c>
      <c r="M146" s="53" t="s">
        <v>430</v>
      </c>
      <c r="N146">
        <v>7</v>
      </c>
      <c r="O146" s="53" t="s">
        <v>251</v>
      </c>
      <c r="P146" t="s">
        <v>737</v>
      </c>
      <c r="Q146" s="53" t="s">
        <v>431</v>
      </c>
      <c r="R146" t="s">
        <v>727</v>
      </c>
      <c r="S146" s="53" t="s">
        <v>430</v>
      </c>
      <c r="T146">
        <v>0</v>
      </c>
      <c r="U146" t="s">
        <v>253</v>
      </c>
      <c r="X146" t="s">
        <v>245</v>
      </c>
      <c r="Y146" t="s">
        <v>1508</v>
      </c>
      <c r="Z146" t="s">
        <v>865</v>
      </c>
      <c r="AA146" s="56">
        <v>7254</v>
      </c>
      <c r="AB146" s="53" t="s">
        <v>251</v>
      </c>
      <c r="AC146" t="s">
        <v>992</v>
      </c>
      <c r="AD146" s="53" t="s">
        <v>430</v>
      </c>
      <c r="AE146">
        <v>5109</v>
      </c>
      <c r="AF146" t="s">
        <v>249</v>
      </c>
      <c r="AG146">
        <f t="shared" ca="1" si="84"/>
        <v>5</v>
      </c>
      <c r="AH146" t="s">
        <v>253</v>
      </c>
    </row>
    <row r="147" spans="1:34" x14ac:dyDescent="0.25">
      <c r="A147" t="s">
        <v>245</v>
      </c>
      <c r="B147" t="s">
        <v>724</v>
      </c>
      <c r="C147" t="s">
        <v>250</v>
      </c>
      <c r="D147" s="54">
        <v>7260</v>
      </c>
      <c r="E147" s="53" t="s">
        <v>251</v>
      </c>
      <c r="F147" s="56">
        <v>4424210276312450</v>
      </c>
      <c r="G147" s="53" t="s">
        <v>431</v>
      </c>
      <c r="H147" s="54">
        <v>3088392801884830</v>
      </c>
      <c r="I147" s="53" t="s">
        <v>430</v>
      </c>
      <c r="J147">
        <f t="shared" ref="J147" si="96">N147*100</f>
        <v>400</v>
      </c>
      <c r="K147" s="53" t="s">
        <v>251</v>
      </c>
      <c r="L147" s="57">
        <v>42043</v>
      </c>
      <c r="M147" s="53" t="s">
        <v>430</v>
      </c>
      <c r="N147">
        <v>4</v>
      </c>
      <c r="O147" s="53" t="s">
        <v>251</v>
      </c>
      <c r="P147" t="s">
        <v>732</v>
      </c>
      <c r="Q147" s="53" t="s">
        <v>431</v>
      </c>
      <c r="R147" t="s">
        <v>728</v>
      </c>
      <c r="S147" s="53" t="s">
        <v>430</v>
      </c>
      <c r="T147">
        <v>1</v>
      </c>
      <c r="U147" t="s">
        <v>253</v>
      </c>
      <c r="X147" t="s">
        <v>245</v>
      </c>
      <c r="Y147" t="s">
        <v>1508</v>
      </c>
      <c r="Z147" t="s">
        <v>865</v>
      </c>
      <c r="AA147" s="54">
        <v>7260</v>
      </c>
      <c r="AB147" s="53" t="s">
        <v>251</v>
      </c>
      <c r="AC147" t="s">
        <v>993</v>
      </c>
      <c r="AD147" s="53" t="s">
        <v>430</v>
      </c>
      <c r="AE147" s="54">
        <v>5112</v>
      </c>
      <c r="AF147" t="s">
        <v>249</v>
      </c>
      <c r="AG147">
        <f t="shared" ca="1" si="84"/>
        <v>1</v>
      </c>
      <c r="AH147" t="s">
        <v>253</v>
      </c>
    </row>
    <row r="148" spans="1:34" x14ac:dyDescent="0.25">
      <c r="A148" t="s">
        <v>245</v>
      </c>
      <c r="B148" t="s">
        <v>724</v>
      </c>
      <c r="C148" t="s">
        <v>250</v>
      </c>
      <c r="D148" s="56">
        <v>7266</v>
      </c>
      <c r="E148" s="53" t="s">
        <v>251</v>
      </c>
      <c r="F148" s="56">
        <v>4424211098921670</v>
      </c>
      <c r="G148" s="53" t="s">
        <v>431</v>
      </c>
      <c r="H148" s="54">
        <v>3395375457277210</v>
      </c>
      <c r="I148" s="53" t="s">
        <v>430</v>
      </c>
      <c r="J148">
        <f t="shared" ref="J148" si="97">N148*65</f>
        <v>195</v>
      </c>
      <c r="K148" s="53" t="s">
        <v>251</v>
      </c>
      <c r="L148" s="57">
        <v>42027</v>
      </c>
      <c r="M148" s="53" t="s">
        <v>430</v>
      </c>
      <c r="N148">
        <v>3</v>
      </c>
      <c r="O148" s="53" t="s">
        <v>251</v>
      </c>
      <c r="P148" t="s">
        <v>736</v>
      </c>
      <c r="Q148" s="53" t="s">
        <v>431</v>
      </c>
      <c r="R148" t="s">
        <v>729</v>
      </c>
      <c r="S148" s="53" t="s">
        <v>430</v>
      </c>
      <c r="T148">
        <v>1</v>
      </c>
      <c r="U148" t="s">
        <v>253</v>
      </c>
      <c r="X148" t="s">
        <v>245</v>
      </c>
      <c r="Y148" t="s">
        <v>1508</v>
      </c>
      <c r="Z148" t="s">
        <v>865</v>
      </c>
      <c r="AA148" s="56">
        <v>7266</v>
      </c>
      <c r="AB148" s="53" t="s">
        <v>251</v>
      </c>
      <c r="AC148" t="s">
        <v>995</v>
      </c>
      <c r="AD148" s="53" t="s">
        <v>430</v>
      </c>
      <c r="AE148">
        <v>5115</v>
      </c>
      <c r="AF148" t="s">
        <v>249</v>
      </c>
      <c r="AG148">
        <f t="shared" ca="1" si="84"/>
        <v>5</v>
      </c>
      <c r="AH148" t="s">
        <v>253</v>
      </c>
    </row>
    <row r="149" spans="1:34" x14ac:dyDescent="0.25">
      <c r="A149" t="s">
        <v>245</v>
      </c>
      <c r="B149" t="s">
        <v>724</v>
      </c>
      <c r="C149" t="s">
        <v>250</v>
      </c>
      <c r="D149" s="54">
        <v>7272</v>
      </c>
      <c r="E149" s="53" t="s">
        <v>251</v>
      </c>
      <c r="F149" s="56">
        <v>4424211921530890</v>
      </c>
      <c r="G149" s="53" t="s">
        <v>431</v>
      </c>
      <c r="H149" s="54">
        <v>3702358112669590</v>
      </c>
      <c r="I149" s="53" t="s">
        <v>430</v>
      </c>
      <c r="J149">
        <f t="shared" ref="J149" si="98">N149*50</f>
        <v>100</v>
      </c>
      <c r="K149" s="53" t="s">
        <v>251</v>
      </c>
      <c r="L149" s="57">
        <v>42011</v>
      </c>
      <c r="M149" s="53" t="s">
        <v>430</v>
      </c>
      <c r="N149">
        <v>2</v>
      </c>
      <c r="O149" s="53" t="s">
        <v>251</v>
      </c>
      <c r="P149" t="s">
        <v>738</v>
      </c>
      <c r="Q149" s="53" t="s">
        <v>431</v>
      </c>
      <c r="R149" t="s">
        <v>729</v>
      </c>
      <c r="S149" s="53" t="s">
        <v>430</v>
      </c>
      <c r="T149">
        <v>1</v>
      </c>
      <c r="U149" t="s">
        <v>253</v>
      </c>
      <c r="X149" t="s">
        <v>245</v>
      </c>
      <c r="Y149" t="s">
        <v>1508</v>
      </c>
      <c r="Z149" t="s">
        <v>865</v>
      </c>
      <c r="AA149" s="54">
        <v>7272</v>
      </c>
      <c r="AB149" s="53" t="s">
        <v>251</v>
      </c>
      <c r="AC149" t="s">
        <v>996</v>
      </c>
      <c r="AD149" s="53" t="s">
        <v>430</v>
      </c>
      <c r="AE149" s="54">
        <v>5118</v>
      </c>
      <c r="AF149" t="s">
        <v>249</v>
      </c>
      <c r="AG149">
        <f t="shared" ca="1" si="84"/>
        <v>1</v>
      </c>
      <c r="AH149" t="s">
        <v>253</v>
      </c>
    </row>
    <row r="150" spans="1:34" x14ac:dyDescent="0.25">
      <c r="A150" t="s">
        <v>245</v>
      </c>
      <c r="B150" t="s">
        <v>724</v>
      </c>
      <c r="C150" t="s">
        <v>250</v>
      </c>
      <c r="D150" s="56">
        <v>7278</v>
      </c>
      <c r="E150" s="53" t="s">
        <v>251</v>
      </c>
      <c r="F150" s="56">
        <v>4424212744140110</v>
      </c>
      <c r="G150" s="53" t="s">
        <v>431</v>
      </c>
      <c r="H150" s="54">
        <v>4009340768061970</v>
      </c>
      <c r="I150" s="53" t="s">
        <v>430</v>
      </c>
      <c r="J150">
        <f t="shared" ref="J150" si="99">N150*70</f>
        <v>70</v>
      </c>
      <c r="K150" s="53" t="s">
        <v>251</v>
      </c>
      <c r="L150" s="57">
        <v>41995</v>
      </c>
      <c r="M150" s="53" t="s">
        <v>430</v>
      </c>
      <c r="N150">
        <v>1</v>
      </c>
      <c r="O150" s="53" t="s">
        <v>251</v>
      </c>
      <c r="P150" t="s">
        <v>733</v>
      </c>
      <c r="Q150" s="53" t="s">
        <v>431</v>
      </c>
      <c r="R150" t="s">
        <v>726</v>
      </c>
      <c r="S150" s="53" t="s">
        <v>430</v>
      </c>
      <c r="T150">
        <v>0</v>
      </c>
      <c r="U150" t="s">
        <v>253</v>
      </c>
      <c r="X150" t="s">
        <v>245</v>
      </c>
      <c r="Y150" t="s">
        <v>1508</v>
      </c>
      <c r="Z150" t="s">
        <v>865</v>
      </c>
      <c r="AA150" s="56">
        <v>7278</v>
      </c>
      <c r="AB150" s="53" t="s">
        <v>251</v>
      </c>
      <c r="AC150" t="s">
        <v>997</v>
      </c>
      <c r="AD150" s="53" t="s">
        <v>430</v>
      </c>
      <c r="AE150">
        <v>5121</v>
      </c>
      <c r="AF150" t="s">
        <v>249</v>
      </c>
      <c r="AG150">
        <f t="shared" ca="1" si="84"/>
        <v>7</v>
      </c>
      <c r="AH150" t="s">
        <v>253</v>
      </c>
    </row>
    <row r="151" spans="1:34" x14ac:dyDescent="0.25">
      <c r="H151" s="54"/>
      <c r="L151" s="57"/>
    </row>
    <row r="152" spans="1:34" x14ac:dyDescent="0.25">
      <c r="H152" s="54"/>
      <c r="L152" s="57"/>
    </row>
    <row r="153" spans="1:34" x14ac:dyDescent="0.25">
      <c r="H153" s="54"/>
      <c r="L153" s="57"/>
    </row>
    <row r="154" spans="1:34" x14ac:dyDescent="0.25">
      <c r="H154" s="54"/>
    </row>
    <row r="155" spans="1:34" x14ac:dyDescent="0.25">
      <c r="H155" s="54"/>
    </row>
    <row r="156" spans="1:34" x14ac:dyDescent="0.25">
      <c r="H156" s="54"/>
    </row>
    <row r="157" spans="1:34" x14ac:dyDescent="0.25">
      <c r="H157" s="54"/>
    </row>
    <row r="158" spans="1:34" x14ac:dyDescent="0.25">
      <c r="H158" s="54"/>
    </row>
    <row r="159" spans="1:34" x14ac:dyDescent="0.25">
      <c r="H159" s="54"/>
    </row>
    <row r="160" spans="1:34" x14ac:dyDescent="0.25">
      <c r="H160" s="54"/>
    </row>
    <row r="161" spans="8:8" x14ac:dyDescent="0.25">
      <c r="H161"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8"/>
  <sheetViews>
    <sheetView topLeftCell="A109" workbookViewId="0">
      <selection activeCell="L140" sqref="L140"/>
    </sheetView>
  </sheetViews>
  <sheetFormatPr defaultRowHeight="15" x14ac:dyDescent="0.25"/>
  <cols>
    <col min="1" max="1" width="12.42578125" bestFit="1" customWidth="1"/>
    <col min="3" max="3" width="8.85546875" bestFit="1" customWidth="1"/>
    <col min="4" max="4" width="16.5703125" customWidth="1"/>
    <col min="5" max="5" width="2" bestFit="1" customWidth="1"/>
    <col min="6" max="6" width="19.7109375" bestFit="1" customWidth="1"/>
    <col min="7" max="8" width="2" bestFit="1" customWidth="1"/>
    <col min="11" max="11" width="9.140625" style="56"/>
    <col min="12" max="13" width="2.28515625" bestFit="1" customWidth="1"/>
    <col min="14" max="14" width="16" customWidth="1"/>
  </cols>
  <sheetData>
    <row r="1" spans="1:23" x14ac:dyDescent="0.25">
      <c r="A1" t="s">
        <v>245</v>
      </c>
      <c r="B1" t="s">
        <v>781</v>
      </c>
      <c r="C1" t="s">
        <v>247</v>
      </c>
      <c r="D1" s="57">
        <f>N1+250</f>
        <v>42725</v>
      </c>
      <c r="E1" s="53" t="s">
        <v>430</v>
      </c>
      <c r="F1" s="54">
        <v>6384</v>
      </c>
      <c r="G1" s="53" t="s">
        <v>251</v>
      </c>
      <c r="H1" s="53" t="s">
        <v>782</v>
      </c>
      <c r="J1" s="53" t="s">
        <v>430</v>
      </c>
      <c r="K1" s="56">
        <f>W1/3</f>
        <v>50</v>
      </c>
      <c r="L1" t="s">
        <v>253</v>
      </c>
      <c r="N1" s="57">
        <v>42475</v>
      </c>
      <c r="W1">
        <v>150</v>
      </c>
    </row>
    <row r="2" spans="1:23" x14ac:dyDescent="0.25">
      <c r="A2" t="s">
        <v>245</v>
      </c>
      <c r="B2" t="s">
        <v>781</v>
      </c>
      <c r="C2" t="s">
        <v>247</v>
      </c>
      <c r="D2" s="57">
        <f t="shared" ref="D2:D65" si="0">N2+250</f>
        <v>42709</v>
      </c>
      <c r="E2" s="53" t="s">
        <v>430</v>
      </c>
      <c r="F2" s="56">
        <v>6390</v>
      </c>
      <c r="G2" s="53" t="s">
        <v>251</v>
      </c>
      <c r="H2" t="s">
        <v>783</v>
      </c>
      <c r="J2" s="53" t="s">
        <v>430</v>
      </c>
      <c r="K2" s="56">
        <f t="shared" ref="K2:K65" si="1">W2/3</f>
        <v>93.333333333333329</v>
      </c>
      <c r="L2" t="s">
        <v>253</v>
      </c>
      <c r="N2" s="57">
        <v>42459</v>
      </c>
      <c r="W2">
        <v>280</v>
      </c>
    </row>
    <row r="3" spans="1:23" x14ac:dyDescent="0.25">
      <c r="A3" t="s">
        <v>245</v>
      </c>
      <c r="B3" t="s">
        <v>781</v>
      </c>
      <c r="C3" t="s">
        <v>247</v>
      </c>
      <c r="D3" s="57">
        <f t="shared" si="0"/>
        <v>42693</v>
      </c>
      <c r="E3" s="53" t="s">
        <v>430</v>
      </c>
      <c r="F3" s="54">
        <v>6396</v>
      </c>
      <c r="G3" s="53" t="s">
        <v>251</v>
      </c>
      <c r="H3" t="s">
        <v>782</v>
      </c>
      <c r="J3" s="53" t="s">
        <v>430</v>
      </c>
      <c r="K3" s="56">
        <f t="shared" si="1"/>
        <v>100</v>
      </c>
      <c r="L3" t="s">
        <v>253</v>
      </c>
      <c r="N3" s="57">
        <v>42443</v>
      </c>
      <c r="W3">
        <v>300</v>
      </c>
    </row>
    <row r="4" spans="1:23" x14ac:dyDescent="0.25">
      <c r="A4" t="s">
        <v>245</v>
      </c>
      <c r="B4" t="s">
        <v>781</v>
      </c>
      <c r="C4" t="s">
        <v>247</v>
      </c>
      <c r="D4" s="57">
        <f t="shared" si="0"/>
        <v>42677</v>
      </c>
      <c r="E4" s="53" t="s">
        <v>430</v>
      </c>
      <c r="F4" s="56">
        <v>6402</v>
      </c>
      <c r="G4" s="53" t="s">
        <v>251</v>
      </c>
      <c r="H4" t="s">
        <v>783</v>
      </c>
      <c r="J4" s="53" t="s">
        <v>430</v>
      </c>
      <c r="K4" s="56">
        <f t="shared" si="1"/>
        <v>65</v>
      </c>
      <c r="L4" t="s">
        <v>253</v>
      </c>
      <c r="N4" s="57">
        <v>42427</v>
      </c>
      <c r="W4">
        <v>195</v>
      </c>
    </row>
    <row r="5" spans="1:23" x14ac:dyDescent="0.25">
      <c r="A5" t="s">
        <v>245</v>
      </c>
      <c r="B5" t="s">
        <v>781</v>
      </c>
      <c r="C5" t="s">
        <v>247</v>
      </c>
      <c r="D5" s="57">
        <f t="shared" si="0"/>
        <v>42661</v>
      </c>
      <c r="E5" s="53" t="s">
        <v>430</v>
      </c>
      <c r="F5" s="54">
        <v>6408</v>
      </c>
      <c r="G5" s="53" t="s">
        <v>251</v>
      </c>
      <c r="H5" t="s">
        <v>784</v>
      </c>
      <c r="J5" s="53" t="s">
        <v>430</v>
      </c>
      <c r="K5" s="56">
        <f t="shared" si="1"/>
        <v>130</v>
      </c>
      <c r="L5" t="s">
        <v>253</v>
      </c>
      <c r="N5" s="57">
        <v>42411</v>
      </c>
      <c r="W5">
        <v>390</v>
      </c>
    </row>
    <row r="6" spans="1:23" x14ac:dyDescent="0.25">
      <c r="A6" t="s">
        <v>245</v>
      </c>
      <c r="B6" t="s">
        <v>781</v>
      </c>
      <c r="C6" t="s">
        <v>247</v>
      </c>
      <c r="D6" s="57">
        <f t="shared" si="0"/>
        <v>42645</v>
      </c>
      <c r="E6" s="53" t="s">
        <v>430</v>
      </c>
      <c r="F6" s="56">
        <v>6414</v>
      </c>
      <c r="G6" s="53" t="s">
        <v>251</v>
      </c>
      <c r="H6" t="s">
        <v>784</v>
      </c>
      <c r="J6" s="53" t="s">
        <v>430</v>
      </c>
      <c r="K6" s="56">
        <f t="shared" si="1"/>
        <v>116.66666666666667</v>
      </c>
      <c r="L6" t="s">
        <v>253</v>
      </c>
      <c r="N6" s="57">
        <v>42395</v>
      </c>
      <c r="W6">
        <v>350</v>
      </c>
    </row>
    <row r="7" spans="1:23" x14ac:dyDescent="0.25">
      <c r="A7" t="s">
        <v>245</v>
      </c>
      <c r="B7" t="s">
        <v>781</v>
      </c>
      <c r="C7" t="s">
        <v>247</v>
      </c>
      <c r="D7" s="57">
        <f t="shared" si="0"/>
        <v>42629</v>
      </c>
      <c r="E7" s="53" t="s">
        <v>430</v>
      </c>
      <c r="F7" s="54">
        <v>6420</v>
      </c>
      <c r="G7" s="53" t="s">
        <v>251</v>
      </c>
      <c r="H7" t="s">
        <v>782</v>
      </c>
      <c r="J7" s="53" t="s">
        <v>430</v>
      </c>
      <c r="K7" s="56">
        <f t="shared" si="1"/>
        <v>66.666666666666671</v>
      </c>
      <c r="L7" t="s">
        <v>253</v>
      </c>
      <c r="N7" s="57">
        <v>42379</v>
      </c>
      <c r="W7">
        <v>200</v>
      </c>
    </row>
    <row r="8" spans="1:23" x14ac:dyDescent="0.25">
      <c r="A8" t="s">
        <v>245</v>
      </c>
      <c r="B8" t="s">
        <v>781</v>
      </c>
      <c r="C8" t="s">
        <v>247</v>
      </c>
      <c r="D8" s="57">
        <f t="shared" si="0"/>
        <v>42613</v>
      </c>
      <c r="E8" s="53" t="s">
        <v>430</v>
      </c>
      <c r="F8" s="56">
        <v>6426</v>
      </c>
      <c r="G8" s="53" t="s">
        <v>251</v>
      </c>
      <c r="H8" t="s">
        <v>783</v>
      </c>
      <c r="J8" s="53" t="s">
        <v>430</v>
      </c>
      <c r="K8" s="56">
        <f t="shared" si="1"/>
        <v>50</v>
      </c>
      <c r="L8" t="s">
        <v>253</v>
      </c>
      <c r="N8" s="57">
        <v>42363</v>
      </c>
      <c r="W8">
        <v>150</v>
      </c>
    </row>
    <row r="9" spans="1:23" x14ac:dyDescent="0.25">
      <c r="A9" t="s">
        <v>245</v>
      </c>
      <c r="B9" t="s">
        <v>781</v>
      </c>
      <c r="C9" t="s">
        <v>247</v>
      </c>
      <c r="D9" s="57">
        <f t="shared" si="0"/>
        <v>42597</v>
      </c>
      <c r="E9" s="53" t="s">
        <v>430</v>
      </c>
      <c r="F9" s="54">
        <v>6432</v>
      </c>
      <c r="G9" s="53" t="s">
        <v>251</v>
      </c>
      <c r="H9" t="s">
        <v>782</v>
      </c>
      <c r="J9" s="53" t="s">
        <v>430</v>
      </c>
      <c r="K9" s="56">
        <f t="shared" si="1"/>
        <v>46.666666666666664</v>
      </c>
      <c r="L9" t="s">
        <v>253</v>
      </c>
      <c r="N9" s="57">
        <v>42347</v>
      </c>
      <c r="P9" t="s">
        <v>741</v>
      </c>
      <c r="Q9" s="58">
        <v>4212</v>
      </c>
      <c r="R9" s="58">
        <v>2005</v>
      </c>
      <c r="S9">
        <v>20</v>
      </c>
      <c r="W9">
        <v>140</v>
      </c>
    </row>
    <row r="10" spans="1:23" x14ac:dyDescent="0.25">
      <c r="A10" t="s">
        <v>245</v>
      </c>
      <c r="B10" t="s">
        <v>781</v>
      </c>
      <c r="C10" t="s">
        <v>247</v>
      </c>
      <c r="D10" s="57">
        <f t="shared" si="0"/>
        <v>42581</v>
      </c>
      <c r="E10" s="53" t="s">
        <v>430</v>
      </c>
      <c r="F10" s="56">
        <v>6438</v>
      </c>
      <c r="G10" s="53" t="s">
        <v>251</v>
      </c>
      <c r="H10" s="53" t="s">
        <v>783</v>
      </c>
      <c r="J10" s="53" t="s">
        <v>430</v>
      </c>
      <c r="K10" s="56">
        <f t="shared" si="1"/>
        <v>50</v>
      </c>
      <c r="L10" t="s">
        <v>253</v>
      </c>
      <c r="N10" s="57">
        <v>42331</v>
      </c>
      <c r="P10">
        <v>2</v>
      </c>
      <c r="Q10" t="s">
        <v>742</v>
      </c>
      <c r="R10" s="58">
        <v>2366</v>
      </c>
      <c r="S10" s="58">
        <v>1411</v>
      </c>
      <c r="T10">
        <v>20</v>
      </c>
      <c r="W10">
        <v>150</v>
      </c>
    </row>
    <row r="11" spans="1:23" x14ac:dyDescent="0.25">
      <c r="A11" t="s">
        <v>245</v>
      </c>
      <c r="B11" t="s">
        <v>781</v>
      </c>
      <c r="C11" t="s">
        <v>247</v>
      </c>
      <c r="D11" s="57">
        <f t="shared" si="0"/>
        <v>42565</v>
      </c>
      <c r="E11" s="53" t="s">
        <v>430</v>
      </c>
      <c r="F11" s="54">
        <v>6444</v>
      </c>
      <c r="G11" s="53" t="s">
        <v>251</v>
      </c>
      <c r="H11" t="s">
        <v>783</v>
      </c>
      <c r="J11" s="53" t="s">
        <v>430</v>
      </c>
      <c r="K11" s="56">
        <f t="shared" si="1"/>
        <v>133.33333333333334</v>
      </c>
      <c r="L11" t="s">
        <v>253</v>
      </c>
      <c r="N11" s="57">
        <v>42315</v>
      </c>
      <c r="P11">
        <v>3</v>
      </c>
      <c r="Q11" t="s">
        <v>743</v>
      </c>
      <c r="R11" s="58">
        <v>1787</v>
      </c>
      <c r="S11" s="58">
        <v>1000</v>
      </c>
      <c r="T11">
        <v>17</v>
      </c>
      <c r="W11">
        <v>400</v>
      </c>
    </row>
    <row r="12" spans="1:23" x14ac:dyDescent="0.25">
      <c r="A12" t="s">
        <v>245</v>
      </c>
      <c r="B12" t="s">
        <v>781</v>
      </c>
      <c r="C12" t="s">
        <v>247</v>
      </c>
      <c r="D12" s="57">
        <f t="shared" si="0"/>
        <v>42549</v>
      </c>
      <c r="E12" s="53" t="s">
        <v>430</v>
      </c>
      <c r="F12" s="56">
        <v>6450</v>
      </c>
      <c r="G12" s="53" t="s">
        <v>251</v>
      </c>
      <c r="H12" t="s">
        <v>783</v>
      </c>
      <c r="J12" s="53" t="s">
        <v>430</v>
      </c>
      <c r="K12" s="56">
        <f t="shared" si="1"/>
        <v>65</v>
      </c>
      <c r="L12" t="s">
        <v>253</v>
      </c>
      <c r="N12" s="57">
        <v>42299</v>
      </c>
      <c r="P12">
        <v>4</v>
      </c>
      <c r="Q12" t="s">
        <v>744</v>
      </c>
      <c r="R12" s="58">
        <v>1651</v>
      </c>
      <c r="S12" s="58">
        <v>1037</v>
      </c>
      <c r="T12">
        <v>19</v>
      </c>
      <c r="W12">
        <v>195</v>
      </c>
    </row>
    <row r="13" spans="1:23" x14ac:dyDescent="0.25">
      <c r="A13" t="s">
        <v>245</v>
      </c>
      <c r="B13" t="s">
        <v>781</v>
      </c>
      <c r="C13" t="s">
        <v>247</v>
      </c>
      <c r="D13" s="57">
        <f t="shared" si="0"/>
        <v>42533</v>
      </c>
      <c r="E13" s="53" t="s">
        <v>430</v>
      </c>
      <c r="F13" s="54">
        <v>6456</v>
      </c>
      <c r="G13" s="53" t="s">
        <v>251</v>
      </c>
      <c r="H13" t="s">
        <v>784</v>
      </c>
      <c r="J13" s="53" t="s">
        <v>430</v>
      </c>
      <c r="K13" s="56">
        <f t="shared" si="1"/>
        <v>50</v>
      </c>
      <c r="L13" t="s">
        <v>253</v>
      </c>
      <c r="N13" s="57">
        <v>42283</v>
      </c>
      <c r="P13">
        <v>5</v>
      </c>
      <c r="Q13" t="s">
        <v>745</v>
      </c>
      <c r="R13">
        <v>895</v>
      </c>
      <c r="S13">
        <v>402</v>
      </c>
      <c r="T13">
        <v>20</v>
      </c>
      <c r="W13">
        <v>150</v>
      </c>
    </row>
    <row r="14" spans="1:23" x14ac:dyDescent="0.25">
      <c r="A14" t="s">
        <v>245</v>
      </c>
      <c r="B14" t="s">
        <v>781</v>
      </c>
      <c r="C14" t="s">
        <v>247</v>
      </c>
      <c r="D14" s="57">
        <f t="shared" si="0"/>
        <v>42517</v>
      </c>
      <c r="E14" s="53" t="s">
        <v>430</v>
      </c>
      <c r="F14" s="56">
        <v>6462</v>
      </c>
      <c r="G14" s="53" t="s">
        <v>251</v>
      </c>
      <c r="H14" t="s">
        <v>784</v>
      </c>
      <c r="J14" s="53" t="s">
        <v>430</v>
      </c>
      <c r="K14" s="56">
        <f t="shared" si="1"/>
        <v>140</v>
      </c>
      <c r="L14" t="s">
        <v>253</v>
      </c>
      <c r="N14" s="57">
        <v>42267</v>
      </c>
      <c r="P14">
        <v>6</v>
      </c>
      <c r="Q14" t="s">
        <v>746</v>
      </c>
      <c r="R14">
        <v>726</v>
      </c>
      <c r="S14">
        <v>428</v>
      </c>
      <c r="T14">
        <v>13</v>
      </c>
      <c r="W14">
        <v>420</v>
      </c>
    </row>
    <row r="15" spans="1:23" x14ac:dyDescent="0.25">
      <c r="A15" t="s">
        <v>245</v>
      </c>
      <c r="B15" t="s">
        <v>781</v>
      </c>
      <c r="C15" t="s">
        <v>247</v>
      </c>
      <c r="D15" s="57">
        <f t="shared" si="0"/>
        <v>42501</v>
      </c>
      <c r="E15" s="53" t="s">
        <v>430</v>
      </c>
      <c r="F15" s="54">
        <v>6468</v>
      </c>
      <c r="G15" s="53" t="s">
        <v>251</v>
      </c>
      <c r="H15" t="s">
        <v>784</v>
      </c>
      <c r="J15" s="53" t="s">
        <v>430</v>
      </c>
      <c r="K15" s="56">
        <f t="shared" si="1"/>
        <v>233.33333333333334</v>
      </c>
      <c r="L15" t="s">
        <v>253</v>
      </c>
      <c r="N15" s="57">
        <v>42251</v>
      </c>
      <c r="P15">
        <v>7</v>
      </c>
      <c r="Q15" t="s">
        <v>747</v>
      </c>
      <c r="R15">
        <v>663</v>
      </c>
      <c r="S15">
        <v>383</v>
      </c>
      <c r="T15">
        <v>5</v>
      </c>
      <c r="W15">
        <v>700</v>
      </c>
    </row>
    <row r="16" spans="1:23" x14ac:dyDescent="0.25">
      <c r="A16" t="s">
        <v>245</v>
      </c>
      <c r="B16" t="s">
        <v>781</v>
      </c>
      <c r="C16" t="s">
        <v>247</v>
      </c>
      <c r="D16" s="57">
        <f t="shared" si="0"/>
        <v>42485</v>
      </c>
      <c r="E16" s="53" t="s">
        <v>430</v>
      </c>
      <c r="F16" s="56">
        <v>6474</v>
      </c>
      <c r="G16" s="53" t="s">
        <v>251</v>
      </c>
      <c r="H16" t="s">
        <v>783</v>
      </c>
      <c r="J16" s="53" t="s">
        <v>430</v>
      </c>
      <c r="K16" s="56">
        <f t="shared" si="1"/>
        <v>86.666666666666671</v>
      </c>
      <c r="L16" t="s">
        <v>253</v>
      </c>
      <c r="N16" s="57">
        <v>42235</v>
      </c>
      <c r="P16">
        <v>8</v>
      </c>
      <c r="Q16" t="s">
        <v>748</v>
      </c>
      <c r="R16">
        <v>592</v>
      </c>
      <c r="S16">
        <v>336</v>
      </c>
      <c r="T16">
        <v>9</v>
      </c>
      <c r="W16">
        <v>260</v>
      </c>
    </row>
    <row r="17" spans="1:23" x14ac:dyDescent="0.25">
      <c r="A17" t="s">
        <v>245</v>
      </c>
      <c r="B17" t="s">
        <v>781</v>
      </c>
      <c r="C17" t="s">
        <v>247</v>
      </c>
      <c r="D17" s="57">
        <f t="shared" si="0"/>
        <v>42469</v>
      </c>
      <c r="E17" s="53" t="s">
        <v>430</v>
      </c>
      <c r="F17" s="54">
        <v>6480</v>
      </c>
      <c r="G17" s="53" t="s">
        <v>251</v>
      </c>
      <c r="H17" t="s">
        <v>782</v>
      </c>
      <c r="J17" s="53" t="s">
        <v>430</v>
      </c>
      <c r="K17" s="56">
        <f t="shared" si="1"/>
        <v>65</v>
      </c>
      <c r="L17" t="s">
        <v>253</v>
      </c>
      <c r="N17" s="57">
        <v>42219</v>
      </c>
      <c r="P17">
        <v>9</v>
      </c>
      <c r="Q17" t="s">
        <v>749</v>
      </c>
      <c r="R17">
        <v>547</v>
      </c>
      <c r="S17">
        <v>393</v>
      </c>
      <c r="T17">
        <v>13</v>
      </c>
      <c r="W17">
        <v>195</v>
      </c>
    </row>
    <row r="18" spans="1:23" x14ac:dyDescent="0.25">
      <c r="A18" t="s">
        <v>245</v>
      </c>
      <c r="B18" t="s">
        <v>781</v>
      </c>
      <c r="C18" t="s">
        <v>247</v>
      </c>
      <c r="D18" s="57">
        <f t="shared" si="0"/>
        <v>42453</v>
      </c>
      <c r="E18" s="53" t="s">
        <v>430</v>
      </c>
      <c r="F18" s="56">
        <v>6486</v>
      </c>
      <c r="G18" s="53" t="s">
        <v>251</v>
      </c>
      <c r="H18" t="s">
        <v>782</v>
      </c>
      <c r="J18" s="53" t="s">
        <v>430</v>
      </c>
      <c r="K18" s="56">
        <f t="shared" si="1"/>
        <v>33.333333333333336</v>
      </c>
      <c r="L18" t="s">
        <v>253</v>
      </c>
      <c r="N18" s="57">
        <v>42203</v>
      </c>
      <c r="P18">
        <v>10</v>
      </c>
      <c r="Q18" t="s">
        <v>750</v>
      </c>
      <c r="R18">
        <v>533</v>
      </c>
      <c r="S18">
        <v>307</v>
      </c>
      <c r="T18">
        <v>11</v>
      </c>
      <c r="W18">
        <v>100</v>
      </c>
    </row>
    <row r="19" spans="1:23" x14ac:dyDescent="0.25">
      <c r="A19" t="s">
        <v>245</v>
      </c>
      <c r="B19" t="s">
        <v>781</v>
      </c>
      <c r="C19" t="s">
        <v>247</v>
      </c>
      <c r="D19" s="57">
        <f t="shared" si="0"/>
        <v>42437</v>
      </c>
      <c r="E19" s="53" t="s">
        <v>430</v>
      </c>
      <c r="F19" s="54">
        <v>6492</v>
      </c>
      <c r="G19" s="53" t="s">
        <v>251</v>
      </c>
      <c r="H19" s="53" t="s">
        <v>782</v>
      </c>
      <c r="J19" s="53" t="s">
        <v>430</v>
      </c>
      <c r="K19" s="56">
        <f t="shared" si="1"/>
        <v>70</v>
      </c>
      <c r="L19" t="s">
        <v>253</v>
      </c>
      <c r="N19" s="57">
        <v>42187</v>
      </c>
      <c r="P19">
        <v>11</v>
      </c>
      <c r="Q19" t="s">
        <v>751</v>
      </c>
      <c r="R19">
        <v>525</v>
      </c>
      <c r="S19">
        <v>345</v>
      </c>
      <c r="T19">
        <v>19</v>
      </c>
      <c r="W19">
        <v>210</v>
      </c>
    </row>
    <row r="20" spans="1:23" x14ac:dyDescent="0.25">
      <c r="A20" t="s">
        <v>245</v>
      </c>
      <c r="B20" t="s">
        <v>781</v>
      </c>
      <c r="C20" t="s">
        <v>247</v>
      </c>
      <c r="D20" s="57">
        <f t="shared" si="0"/>
        <v>42421</v>
      </c>
      <c r="E20" s="53" t="s">
        <v>430</v>
      </c>
      <c r="F20" s="56">
        <v>6498</v>
      </c>
      <c r="G20" s="53" t="s">
        <v>251</v>
      </c>
      <c r="H20" t="s">
        <v>783</v>
      </c>
      <c r="J20" s="53" t="s">
        <v>430</v>
      </c>
      <c r="K20" s="56">
        <f t="shared" si="1"/>
        <v>133.33333333333334</v>
      </c>
      <c r="L20" t="s">
        <v>253</v>
      </c>
      <c r="N20" s="57">
        <v>42171</v>
      </c>
      <c r="P20">
        <v>12</v>
      </c>
      <c r="Q20" t="s">
        <v>752</v>
      </c>
      <c r="R20">
        <v>392</v>
      </c>
      <c r="S20">
        <v>327</v>
      </c>
      <c r="T20">
        <v>6</v>
      </c>
      <c r="W20">
        <v>400</v>
      </c>
    </row>
    <row r="21" spans="1:23" x14ac:dyDescent="0.25">
      <c r="A21" t="s">
        <v>245</v>
      </c>
      <c r="B21" t="s">
        <v>781</v>
      </c>
      <c r="C21" t="s">
        <v>247</v>
      </c>
      <c r="D21" s="57">
        <f t="shared" si="0"/>
        <v>42405</v>
      </c>
      <c r="E21" s="53" t="s">
        <v>430</v>
      </c>
      <c r="F21" s="54">
        <v>6504</v>
      </c>
      <c r="G21" s="53" t="s">
        <v>251</v>
      </c>
      <c r="H21" t="s">
        <v>784</v>
      </c>
      <c r="J21" s="53" t="s">
        <v>430</v>
      </c>
      <c r="K21" s="56">
        <f t="shared" si="1"/>
        <v>65</v>
      </c>
      <c r="L21" t="s">
        <v>253</v>
      </c>
      <c r="N21" s="57">
        <v>42155</v>
      </c>
      <c r="P21">
        <v>13</v>
      </c>
      <c r="Q21" t="s">
        <v>753</v>
      </c>
      <c r="R21">
        <v>386</v>
      </c>
      <c r="S21">
        <v>311</v>
      </c>
      <c r="T21">
        <v>9</v>
      </c>
      <c r="W21">
        <v>195</v>
      </c>
    </row>
    <row r="22" spans="1:23" x14ac:dyDescent="0.25">
      <c r="A22" t="s">
        <v>245</v>
      </c>
      <c r="B22" t="s">
        <v>781</v>
      </c>
      <c r="C22" t="s">
        <v>247</v>
      </c>
      <c r="D22" s="57">
        <f t="shared" si="0"/>
        <v>42389</v>
      </c>
      <c r="E22" s="53" t="s">
        <v>430</v>
      </c>
      <c r="F22" s="56">
        <v>6510</v>
      </c>
      <c r="G22" s="53" t="s">
        <v>251</v>
      </c>
      <c r="H22" t="s">
        <v>784</v>
      </c>
      <c r="J22" s="53" t="s">
        <v>430</v>
      </c>
      <c r="K22" s="56">
        <f t="shared" si="1"/>
        <v>65</v>
      </c>
      <c r="L22" t="s">
        <v>253</v>
      </c>
      <c r="N22" s="57">
        <v>42139</v>
      </c>
      <c r="P22">
        <v>14</v>
      </c>
      <c r="Q22" t="s">
        <v>754</v>
      </c>
      <c r="R22">
        <v>375</v>
      </c>
      <c r="S22">
        <v>243</v>
      </c>
      <c r="T22">
        <v>2</v>
      </c>
      <c r="W22">
        <v>195</v>
      </c>
    </row>
    <row r="23" spans="1:23" x14ac:dyDescent="0.25">
      <c r="A23" t="s">
        <v>245</v>
      </c>
      <c r="B23" t="s">
        <v>781</v>
      </c>
      <c r="C23" t="s">
        <v>247</v>
      </c>
      <c r="D23" s="57">
        <f t="shared" si="0"/>
        <v>42373</v>
      </c>
      <c r="E23" s="53" t="s">
        <v>430</v>
      </c>
      <c r="F23" s="54">
        <v>6516</v>
      </c>
      <c r="G23" s="53" t="s">
        <v>251</v>
      </c>
      <c r="H23" t="s">
        <v>784</v>
      </c>
      <c r="J23" s="53" t="s">
        <v>430</v>
      </c>
      <c r="K23" s="56">
        <f t="shared" si="1"/>
        <v>100</v>
      </c>
      <c r="L23" t="s">
        <v>253</v>
      </c>
      <c r="N23" s="57">
        <v>42123</v>
      </c>
      <c r="P23">
        <v>15</v>
      </c>
      <c r="Q23" t="s">
        <v>755</v>
      </c>
      <c r="R23">
        <v>366</v>
      </c>
      <c r="S23">
        <v>259</v>
      </c>
      <c r="T23">
        <v>8</v>
      </c>
      <c r="W23">
        <v>300</v>
      </c>
    </row>
    <row r="24" spans="1:23" x14ac:dyDescent="0.25">
      <c r="A24" t="s">
        <v>245</v>
      </c>
      <c r="B24" t="s">
        <v>781</v>
      </c>
      <c r="C24" t="s">
        <v>247</v>
      </c>
      <c r="D24" s="57">
        <f t="shared" si="0"/>
        <v>42357</v>
      </c>
      <c r="E24" s="53" t="s">
        <v>430</v>
      </c>
      <c r="F24" s="56">
        <v>6522</v>
      </c>
      <c r="G24" s="53" t="s">
        <v>251</v>
      </c>
      <c r="H24" t="s">
        <v>782</v>
      </c>
      <c r="J24" s="53" t="s">
        <v>430</v>
      </c>
      <c r="K24" s="56">
        <f t="shared" si="1"/>
        <v>116.66666666666667</v>
      </c>
      <c r="L24" t="s">
        <v>253</v>
      </c>
      <c r="N24" s="57">
        <v>42107</v>
      </c>
      <c r="P24">
        <v>16</v>
      </c>
      <c r="Q24" t="s">
        <v>756</v>
      </c>
      <c r="R24">
        <v>363</v>
      </c>
      <c r="S24">
        <v>270</v>
      </c>
      <c r="T24">
        <v>3</v>
      </c>
      <c r="W24">
        <v>350</v>
      </c>
    </row>
    <row r="25" spans="1:23" x14ac:dyDescent="0.25">
      <c r="A25" t="s">
        <v>245</v>
      </c>
      <c r="B25" t="s">
        <v>781</v>
      </c>
      <c r="C25" t="s">
        <v>247</v>
      </c>
      <c r="D25" s="57">
        <f t="shared" si="0"/>
        <v>42341</v>
      </c>
      <c r="E25" s="53" t="s">
        <v>430</v>
      </c>
      <c r="F25" s="54">
        <v>6528</v>
      </c>
      <c r="G25" s="53" t="s">
        <v>251</v>
      </c>
      <c r="H25" s="53" t="s">
        <v>782</v>
      </c>
      <c r="J25" s="53" t="s">
        <v>430</v>
      </c>
      <c r="K25" s="56">
        <f t="shared" si="1"/>
        <v>66.666666666666671</v>
      </c>
      <c r="L25" t="s">
        <v>253</v>
      </c>
      <c r="N25" s="57">
        <v>42091</v>
      </c>
      <c r="P25">
        <v>17</v>
      </c>
      <c r="Q25" t="s">
        <v>757</v>
      </c>
      <c r="R25">
        <v>354</v>
      </c>
      <c r="S25">
        <v>248</v>
      </c>
      <c r="T25">
        <v>13</v>
      </c>
      <c r="W25">
        <v>200</v>
      </c>
    </row>
    <row r="26" spans="1:23" x14ac:dyDescent="0.25">
      <c r="A26" t="s">
        <v>245</v>
      </c>
      <c r="B26" t="s">
        <v>781</v>
      </c>
      <c r="C26" t="s">
        <v>247</v>
      </c>
      <c r="D26" s="57">
        <f t="shared" si="0"/>
        <v>42325</v>
      </c>
      <c r="E26" s="53" t="s">
        <v>430</v>
      </c>
      <c r="F26" s="56">
        <v>6534</v>
      </c>
      <c r="G26" s="53" t="s">
        <v>251</v>
      </c>
      <c r="H26" t="s">
        <v>783</v>
      </c>
      <c r="J26" s="53" t="s">
        <v>430</v>
      </c>
      <c r="K26" s="56">
        <f t="shared" si="1"/>
        <v>70</v>
      </c>
      <c r="L26" t="s">
        <v>253</v>
      </c>
      <c r="N26" s="57">
        <v>42075</v>
      </c>
      <c r="P26">
        <v>18</v>
      </c>
      <c r="Q26" t="s">
        <v>758</v>
      </c>
      <c r="R26">
        <v>339</v>
      </c>
      <c r="S26">
        <v>215</v>
      </c>
      <c r="T26">
        <v>16</v>
      </c>
      <c r="W26">
        <v>210</v>
      </c>
    </row>
    <row r="27" spans="1:23" x14ac:dyDescent="0.25">
      <c r="A27" t="s">
        <v>245</v>
      </c>
      <c r="B27" t="s">
        <v>781</v>
      </c>
      <c r="C27" t="s">
        <v>247</v>
      </c>
      <c r="D27" s="57">
        <f t="shared" si="0"/>
        <v>42309</v>
      </c>
      <c r="E27" s="53" t="s">
        <v>430</v>
      </c>
      <c r="F27" s="54">
        <v>6540</v>
      </c>
      <c r="G27" s="53" t="s">
        <v>251</v>
      </c>
      <c r="H27" t="s">
        <v>782</v>
      </c>
      <c r="J27" s="53" t="s">
        <v>430</v>
      </c>
      <c r="K27" s="56">
        <f t="shared" si="1"/>
        <v>33.333333333333336</v>
      </c>
      <c r="L27" t="s">
        <v>253</v>
      </c>
      <c r="N27" s="57">
        <v>42059</v>
      </c>
      <c r="P27">
        <v>19</v>
      </c>
      <c r="Q27" t="s">
        <v>759</v>
      </c>
      <c r="R27">
        <v>324</v>
      </c>
      <c r="S27">
        <v>213</v>
      </c>
      <c r="T27">
        <v>5</v>
      </c>
      <c r="W27">
        <v>100</v>
      </c>
    </row>
    <row r="28" spans="1:23" x14ac:dyDescent="0.25">
      <c r="A28" t="s">
        <v>245</v>
      </c>
      <c r="B28" t="s">
        <v>781</v>
      </c>
      <c r="C28" t="s">
        <v>247</v>
      </c>
      <c r="D28" s="57">
        <f t="shared" si="0"/>
        <v>42293</v>
      </c>
      <c r="E28" s="53" t="s">
        <v>430</v>
      </c>
      <c r="F28" s="56">
        <v>6546</v>
      </c>
      <c r="G28" s="53" t="s">
        <v>251</v>
      </c>
      <c r="H28" t="s">
        <v>783</v>
      </c>
      <c r="J28" s="53" t="s">
        <v>430</v>
      </c>
      <c r="K28" s="56">
        <f t="shared" si="1"/>
        <v>100</v>
      </c>
      <c r="L28" t="s">
        <v>253</v>
      </c>
      <c r="N28" s="57">
        <v>42043</v>
      </c>
      <c r="P28">
        <v>20</v>
      </c>
      <c r="Q28" t="s">
        <v>760</v>
      </c>
      <c r="R28">
        <v>313</v>
      </c>
      <c r="S28">
        <v>206</v>
      </c>
      <c r="T28">
        <v>8</v>
      </c>
      <c r="W28">
        <v>300</v>
      </c>
    </row>
    <row r="29" spans="1:23" x14ac:dyDescent="0.25">
      <c r="A29" t="s">
        <v>245</v>
      </c>
      <c r="B29" t="s">
        <v>781</v>
      </c>
      <c r="C29" t="s">
        <v>247</v>
      </c>
      <c r="D29" s="57">
        <f t="shared" si="0"/>
        <v>42277</v>
      </c>
      <c r="E29" s="53" t="s">
        <v>430</v>
      </c>
      <c r="F29" s="54">
        <v>6552</v>
      </c>
      <c r="G29" s="53" t="s">
        <v>251</v>
      </c>
      <c r="H29" t="s">
        <v>784</v>
      </c>
      <c r="J29" s="53" t="s">
        <v>430</v>
      </c>
      <c r="K29" s="56">
        <f t="shared" si="1"/>
        <v>86.666666666666671</v>
      </c>
      <c r="L29" t="s">
        <v>253</v>
      </c>
      <c r="N29" s="57">
        <v>42027</v>
      </c>
      <c r="P29">
        <v>21</v>
      </c>
      <c r="Q29" t="s">
        <v>761</v>
      </c>
      <c r="R29">
        <v>312</v>
      </c>
      <c r="S29">
        <v>184</v>
      </c>
      <c r="T29">
        <v>6</v>
      </c>
      <c r="W29">
        <v>260</v>
      </c>
    </row>
    <row r="30" spans="1:23" x14ac:dyDescent="0.25">
      <c r="A30" t="s">
        <v>245</v>
      </c>
      <c r="B30" t="s">
        <v>781</v>
      </c>
      <c r="C30" t="s">
        <v>247</v>
      </c>
      <c r="D30" s="57">
        <f t="shared" si="0"/>
        <v>42261</v>
      </c>
      <c r="E30" s="53" t="s">
        <v>430</v>
      </c>
      <c r="F30" s="56">
        <v>6558</v>
      </c>
      <c r="G30" s="53" t="s">
        <v>251</v>
      </c>
      <c r="H30" t="s">
        <v>784</v>
      </c>
      <c r="J30" s="53" t="s">
        <v>430</v>
      </c>
      <c r="K30" s="56">
        <f t="shared" si="1"/>
        <v>50</v>
      </c>
      <c r="L30" t="s">
        <v>253</v>
      </c>
      <c r="N30" s="57">
        <v>42011</v>
      </c>
      <c r="P30">
        <v>22</v>
      </c>
      <c r="Q30" t="s">
        <v>762</v>
      </c>
      <c r="R30">
        <v>293</v>
      </c>
      <c r="S30">
        <v>210</v>
      </c>
      <c r="T30">
        <v>16</v>
      </c>
      <c r="W30">
        <v>150</v>
      </c>
    </row>
    <row r="31" spans="1:23" x14ac:dyDescent="0.25">
      <c r="A31" t="s">
        <v>245</v>
      </c>
      <c r="B31" t="s">
        <v>781</v>
      </c>
      <c r="C31" t="s">
        <v>247</v>
      </c>
      <c r="D31" s="57">
        <f t="shared" si="0"/>
        <v>42245</v>
      </c>
      <c r="E31" s="53" t="s">
        <v>430</v>
      </c>
      <c r="F31" s="54">
        <v>6564</v>
      </c>
      <c r="G31" s="53" t="s">
        <v>251</v>
      </c>
      <c r="H31" t="s">
        <v>782</v>
      </c>
      <c r="J31" s="53" t="s">
        <v>430</v>
      </c>
      <c r="K31" s="56">
        <f t="shared" si="1"/>
        <v>70</v>
      </c>
      <c r="L31" t="s">
        <v>253</v>
      </c>
      <c r="N31" s="57">
        <v>41995</v>
      </c>
      <c r="P31">
        <v>23</v>
      </c>
      <c r="Q31" t="s">
        <v>763</v>
      </c>
      <c r="R31">
        <v>291</v>
      </c>
      <c r="S31">
        <v>204</v>
      </c>
      <c r="T31">
        <v>18</v>
      </c>
      <c r="W31">
        <v>210</v>
      </c>
    </row>
    <row r="32" spans="1:23" x14ac:dyDescent="0.25">
      <c r="A32" t="s">
        <v>245</v>
      </c>
      <c r="B32" t="s">
        <v>781</v>
      </c>
      <c r="C32" t="s">
        <v>247</v>
      </c>
      <c r="D32" s="57">
        <f t="shared" si="0"/>
        <v>42229</v>
      </c>
      <c r="E32" s="53" t="s">
        <v>430</v>
      </c>
      <c r="F32" s="56">
        <v>6570</v>
      </c>
      <c r="G32" s="53" t="s">
        <v>251</v>
      </c>
      <c r="H32" t="s">
        <v>783</v>
      </c>
      <c r="J32" s="53" t="s">
        <v>430</v>
      </c>
      <c r="K32" s="56">
        <f t="shared" si="1"/>
        <v>200</v>
      </c>
      <c r="L32" t="s">
        <v>253</v>
      </c>
      <c r="N32" s="57">
        <v>41979</v>
      </c>
      <c r="P32">
        <v>24</v>
      </c>
      <c r="Q32" t="s">
        <v>764</v>
      </c>
      <c r="R32">
        <v>265</v>
      </c>
      <c r="S32">
        <v>133</v>
      </c>
      <c r="T32">
        <v>1</v>
      </c>
      <c r="W32">
        <v>600</v>
      </c>
    </row>
    <row r="33" spans="1:23" x14ac:dyDescent="0.25">
      <c r="A33" t="s">
        <v>245</v>
      </c>
      <c r="B33" t="s">
        <v>781</v>
      </c>
      <c r="C33" t="s">
        <v>247</v>
      </c>
      <c r="D33" s="57">
        <f t="shared" si="0"/>
        <v>42213</v>
      </c>
      <c r="E33" s="53" t="s">
        <v>430</v>
      </c>
      <c r="F33" s="54">
        <v>6576</v>
      </c>
      <c r="G33" s="53" t="s">
        <v>251</v>
      </c>
      <c r="H33" t="s">
        <v>782</v>
      </c>
      <c r="J33" s="53" t="s">
        <v>430</v>
      </c>
      <c r="K33" s="56">
        <f t="shared" si="1"/>
        <v>151.66666666666666</v>
      </c>
      <c r="L33" t="s">
        <v>253</v>
      </c>
      <c r="N33" s="57">
        <v>41963</v>
      </c>
      <c r="P33">
        <v>25</v>
      </c>
      <c r="Q33" t="s">
        <v>765</v>
      </c>
      <c r="R33">
        <v>260</v>
      </c>
      <c r="S33">
        <v>212</v>
      </c>
      <c r="T33">
        <v>4</v>
      </c>
      <c r="W33">
        <v>455</v>
      </c>
    </row>
    <row r="34" spans="1:23" x14ac:dyDescent="0.25">
      <c r="A34" t="s">
        <v>245</v>
      </c>
      <c r="B34" t="s">
        <v>781</v>
      </c>
      <c r="C34" t="s">
        <v>247</v>
      </c>
      <c r="D34" s="57">
        <f t="shared" si="0"/>
        <v>42197</v>
      </c>
      <c r="E34" s="53" t="s">
        <v>430</v>
      </c>
      <c r="F34" s="56">
        <v>6582</v>
      </c>
      <c r="G34" s="53" t="s">
        <v>251</v>
      </c>
      <c r="H34" s="53" t="s">
        <v>783</v>
      </c>
      <c r="J34" s="53" t="s">
        <v>430</v>
      </c>
      <c r="K34" s="56">
        <f t="shared" si="1"/>
        <v>86.666666666666671</v>
      </c>
      <c r="L34" t="s">
        <v>253</v>
      </c>
      <c r="N34" s="57">
        <v>41947</v>
      </c>
      <c r="P34">
        <v>26</v>
      </c>
      <c r="Q34" t="s">
        <v>766</v>
      </c>
      <c r="R34">
        <v>257</v>
      </c>
      <c r="S34">
        <v>192</v>
      </c>
      <c r="T34">
        <v>5</v>
      </c>
      <c r="W34">
        <v>260</v>
      </c>
    </row>
    <row r="35" spans="1:23" x14ac:dyDescent="0.25">
      <c r="A35" t="s">
        <v>245</v>
      </c>
      <c r="B35" t="s">
        <v>781</v>
      </c>
      <c r="C35" t="s">
        <v>247</v>
      </c>
      <c r="D35" s="57">
        <f t="shared" si="0"/>
        <v>42181</v>
      </c>
      <c r="E35" s="53" t="s">
        <v>430</v>
      </c>
      <c r="F35" s="54">
        <v>6588</v>
      </c>
      <c r="G35" s="53" t="s">
        <v>251</v>
      </c>
      <c r="H35" t="s">
        <v>783</v>
      </c>
      <c r="J35" s="53" t="s">
        <v>430</v>
      </c>
      <c r="K35" s="56">
        <f t="shared" si="1"/>
        <v>50</v>
      </c>
      <c r="L35" t="s">
        <v>253</v>
      </c>
      <c r="N35" s="57">
        <v>41931</v>
      </c>
      <c r="P35">
        <v>27</v>
      </c>
      <c r="Q35" t="s">
        <v>767</v>
      </c>
      <c r="R35">
        <v>239</v>
      </c>
      <c r="S35">
        <v>188</v>
      </c>
      <c r="T35">
        <v>2</v>
      </c>
      <c r="W35">
        <v>150</v>
      </c>
    </row>
    <row r="36" spans="1:23" x14ac:dyDescent="0.25">
      <c r="A36" t="s">
        <v>245</v>
      </c>
      <c r="B36" t="s">
        <v>781</v>
      </c>
      <c r="C36" t="s">
        <v>247</v>
      </c>
      <c r="D36" s="57">
        <f t="shared" si="0"/>
        <v>42165</v>
      </c>
      <c r="E36" s="53" t="s">
        <v>430</v>
      </c>
      <c r="F36" s="56">
        <v>6594</v>
      </c>
      <c r="G36" s="53" t="s">
        <v>251</v>
      </c>
      <c r="H36" t="s">
        <v>783</v>
      </c>
      <c r="J36" s="53" t="s">
        <v>430</v>
      </c>
      <c r="K36" s="56">
        <f t="shared" si="1"/>
        <v>46.666666666666664</v>
      </c>
      <c r="L36" t="s">
        <v>253</v>
      </c>
      <c r="N36" s="57">
        <v>41915</v>
      </c>
      <c r="P36">
        <v>28</v>
      </c>
      <c r="Q36" t="s">
        <v>768</v>
      </c>
      <c r="R36">
        <v>232</v>
      </c>
      <c r="S36">
        <v>103</v>
      </c>
      <c r="T36">
        <v>5</v>
      </c>
      <c r="W36">
        <v>140</v>
      </c>
    </row>
    <row r="37" spans="1:23" x14ac:dyDescent="0.25">
      <c r="A37" t="s">
        <v>245</v>
      </c>
      <c r="B37" t="s">
        <v>781</v>
      </c>
      <c r="C37" t="s">
        <v>247</v>
      </c>
      <c r="D37" s="57">
        <f t="shared" si="0"/>
        <v>42149</v>
      </c>
      <c r="E37" s="53" t="s">
        <v>430</v>
      </c>
      <c r="F37" s="54">
        <v>6600</v>
      </c>
      <c r="G37" s="53" t="s">
        <v>251</v>
      </c>
      <c r="H37" t="s">
        <v>784</v>
      </c>
      <c r="J37" s="53" t="s">
        <v>430</v>
      </c>
      <c r="K37" s="56">
        <f t="shared" si="1"/>
        <v>100</v>
      </c>
      <c r="L37" t="s">
        <v>253</v>
      </c>
      <c r="N37" s="57">
        <v>41899</v>
      </c>
      <c r="P37">
        <v>29</v>
      </c>
      <c r="Q37" t="s">
        <v>769</v>
      </c>
      <c r="R37">
        <v>227</v>
      </c>
      <c r="S37">
        <v>167</v>
      </c>
      <c r="T37">
        <v>7</v>
      </c>
      <c r="W37">
        <v>300</v>
      </c>
    </row>
    <row r="38" spans="1:23" x14ac:dyDescent="0.25">
      <c r="A38" t="s">
        <v>245</v>
      </c>
      <c r="B38" t="s">
        <v>781</v>
      </c>
      <c r="C38" t="s">
        <v>247</v>
      </c>
      <c r="D38" s="57">
        <f t="shared" si="0"/>
        <v>42133</v>
      </c>
      <c r="E38" s="53" t="s">
        <v>430</v>
      </c>
      <c r="F38" s="56">
        <v>6606</v>
      </c>
      <c r="G38" s="53" t="s">
        <v>251</v>
      </c>
      <c r="H38" t="s">
        <v>784</v>
      </c>
      <c r="J38" s="53" t="s">
        <v>430</v>
      </c>
      <c r="K38" s="56">
        <f t="shared" si="1"/>
        <v>86.666666666666671</v>
      </c>
      <c r="L38" t="s">
        <v>253</v>
      </c>
      <c r="N38" s="57">
        <v>41883</v>
      </c>
      <c r="P38">
        <v>30</v>
      </c>
      <c r="Q38" t="s">
        <v>770</v>
      </c>
      <c r="R38">
        <v>221</v>
      </c>
      <c r="S38">
        <v>147</v>
      </c>
      <c r="T38">
        <v>4</v>
      </c>
      <c r="W38">
        <v>260</v>
      </c>
    </row>
    <row r="39" spans="1:23" x14ac:dyDescent="0.25">
      <c r="A39" t="s">
        <v>245</v>
      </c>
      <c r="B39" t="s">
        <v>781</v>
      </c>
      <c r="C39" t="s">
        <v>247</v>
      </c>
      <c r="D39" s="57">
        <f t="shared" si="0"/>
        <v>42117</v>
      </c>
      <c r="E39" s="53" t="s">
        <v>430</v>
      </c>
      <c r="F39" s="54">
        <v>6612</v>
      </c>
      <c r="G39" s="53" t="s">
        <v>251</v>
      </c>
      <c r="H39" t="s">
        <v>784</v>
      </c>
      <c r="J39" s="53" t="s">
        <v>430</v>
      </c>
      <c r="K39" s="56">
        <f t="shared" si="1"/>
        <v>65</v>
      </c>
      <c r="L39" t="s">
        <v>253</v>
      </c>
      <c r="N39" s="57">
        <v>41867</v>
      </c>
      <c r="P39">
        <v>31</v>
      </c>
      <c r="Q39" t="s">
        <v>771</v>
      </c>
      <c r="R39">
        <v>206</v>
      </c>
      <c r="S39">
        <v>87</v>
      </c>
      <c r="T39">
        <v>2</v>
      </c>
      <c r="W39">
        <v>195</v>
      </c>
    </row>
    <row r="40" spans="1:23" x14ac:dyDescent="0.25">
      <c r="A40" t="s">
        <v>245</v>
      </c>
      <c r="B40" t="s">
        <v>781</v>
      </c>
      <c r="C40" t="s">
        <v>247</v>
      </c>
      <c r="D40" s="57">
        <f t="shared" si="0"/>
        <v>42101</v>
      </c>
      <c r="E40" s="53" t="s">
        <v>430</v>
      </c>
      <c r="F40" s="56">
        <v>6618</v>
      </c>
      <c r="G40" s="53" t="s">
        <v>251</v>
      </c>
      <c r="H40" t="s">
        <v>783</v>
      </c>
      <c r="J40" s="53" t="s">
        <v>430</v>
      </c>
      <c r="K40" s="56">
        <f t="shared" si="1"/>
        <v>50</v>
      </c>
      <c r="L40" t="s">
        <v>253</v>
      </c>
      <c r="N40" s="57">
        <v>41851</v>
      </c>
      <c r="P40">
        <v>32</v>
      </c>
      <c r="Q40" t="s">
        <v>772</v>
      </c>
      <c r="R40">
        <v>200</v>
      </c>
      <c r="S40">
        <v>146</v>
      </c>
      <c r="T40">
        <v>2</v>
      </c>
      <c r="W40">
        <v>150</v>
      </c>
    </row>
    <row r="41" spans="1:23" x14ac:dyDescent="0.25">
      <c r="A41" t="s">
        <v>245</v>
      </c>
      <c r="B41" t="s">
        <v>781</v>
      </c>
      <c r="C41" t="s">
        <v>247</v>
      </c>
      <c r="D41" s="57">
        <f t="shared" si="0"/>
        <v>42085</v>
      </c>
      <c r="E41" s="53" t="s">
        <v>430</v>
      </c>
      <c r="F41" s="54">
        <v>6624</v>
      </c>
      <c r="G41" s="53" t="s">
        <v>251</v>
      </c>
      <c r="H41" t="s">
        <v>782</v>
      </c>
      <c r="J41" s="53" t="s">
        <v>430</v>
      </c>
      <c r="K41" s="56">
        <f t="shared" si="1"/>
        <v>100</v>
      </c>
      <c r="L41" t="s">
        <v>253</v>
      </c>
      <c r="N41" s="57">
        <v>41835</v>
      </c>
      <c r="P41">
        <v>33</v>
      </c>
      <c r="Q41" t="s">
        <v>773</v>
      </c>
      <c r="R41">
        <v>192</v>
      </c>
      <c r="S41">
        <v>152</v>
      </c>
      <c r="T41">
        <v>9</v>
      </c>
      <c r="W41">
        <v>300</v>
      </c>
    </row>
    <row r="42" spans="1:23" x14ac:dyDescent="0.25">
      <c r="A42" t="s">
        <v>245</v>
      </c>
      <c r="B42" t="s">
        <v>781</v>
      </c>
      <c r="C42" t="s">
        <v>247</v>
      </c>
      <c r="D42" s="57">
        <f t="shared" si="0"/>
        <v>42069</v>
      </c>
      <c r="E42" s="53" t="s">
        <v>430</v>
      </c>
      <c r="F42" s="56">
        <v>6630</v>
      </c>
      <c r="G42" s="53" t="s">
        <v>251</v>
      </c>
      <c r="H42" t="s">
        <v>782</v>
      </c>
      <c r="J42" s="53" t="s">
        <v>430</v>
      </c>
      <c r="K42" s="56">
        <f t="shared" si="1"/>
        <v>116.66666666666667</v>
      </c>
      <c r="L42" t="s">
        <v>253</v>
      </c>
      <c r="N42" s="57">
        <v>41819</v>
      </c>
      <c r="P42">
        <v>34</v>
      </c>
      <c r="Q42" t="s">
        <v>774</v>
      </c>
      <c r="R42">
        <v>184</v>
      </c>
      <c r="S42">
        <v>87</v>
      </c>
      <c r="T42">
        <v>1</v>
      </c>
      <c r="W42">
        <v>350</v>
      </c>
    </row>
    <row r="43" spans="1:23" x14ac:dyDescent="0.25">
      <c r="A43" t="s">
        <v>245</v>
      </c>
      <c r="B43" t="s">
        <v>781</v>
      </c>
      <c r="C43" t="s">
        <v>247</v>
      </c>
      <c r="D43" s="57">
        <f t="shared" si="0"/>
        <v>42053</v>
      </c>
      <c r="E43" s="53" t="s">
        <v>430</v>
      </c>
      <c r="F43" s="54">
        <v>6636</v>
      </c>
      <c r="G43" s="53" t="s">
        <v>251</v>
      </c>
      <c r="H43" s="53" t="s">
        <v>782</v>
      </c>
      <c r="J43" s="53" t="s">
        <v>430</v>
      </c>
      <c r="K43" s="56">
        <f t="shared" si="1"/>
        <v>93.333333333333329</v>
      </c>
      <c r="L43" t="s">
        <v>253</v>
      </c>
      <c r="N43" s="57">
        <v>41803</v>
      </c>
      <c r="P43">
        <v>35</v>
      </c>
      <c r="Q43" t="s">
        <v>775</v>
      </c>
      <c r="R43">
        <v>175</v>
      </c>
      <c r="S43">
        <v>118</v>
      </c>
      <c r="T43">
        <v>8</v>
      </c>
      <c r="W43">
        <v>280</v>
      </c>
    </row>
    <row r="44" spans="1:23" x14ac:dyDescent="0.25">
      <c r="A44" t="s">
        <v>245</v>
      </c>
      <c r="B44" t="s">
        <v>781</v>
      </c>
      <c r="C44" t="s">
        <v>247</v>
      </c>
      <c r="D44" s="57">
        <f t="shared" si="0"/>
        <v>42037</v>
      </c>
      <c r="E44" s="53" t="s">
        <v>430</v>
      </c>
      <c r="F44" s="56">
        <v>6642</v>
      </c>
      <c r="G44" s="53" t="s">
        <v>251</v>
      </c>
      <c r="H44" t="s">
        <v>783</v>
      </c>
      <c r="J44" s="53" t="s">
        <v>430</v>
      </c>
      <c r="K44" s="56">
        <f t="shared" si="1"/>
        <v>50</v>
      </c>
      <c r="L44" t="s">
        <v>253</v>
      </c>
      <c r="N44" s="57">
        <v>41787</v>
      </c>
      <c r="P44">
        <v>36</v>
      </c>
      <c r="Q44" t="s">
        <v>776</v>
      </c>
      <c r="R44">
        <v>164</v>
      </c>
      <c r="S44">
        <v>137</v>
      </c>
      <c r="T44">
        <v>6</v>
      </c>
      <c r="W44">
        <v>150</v>
      </c>
    </row>
    <row r="45" spans="1:23" x14ac:dyDescent="0.25">
      <c r="A45" t="s">
        <v>245</v>
      </c>
      <c r="B45" t="s">
        <v>781</v>
      </c>
      <c r="C45" t="s">
        <v>247</v>
      </c>
      <c r="D45" s="57">
        <f t="shared" si="0"/>
        <v>42021</v>
      </c>
      <c r="E45" s="53" t="s">
        <v>430</v>
      </c>
      <c r="F45" s="54">
        <v>6648</v>
      </c>
      <c r="G45" s="53" t="s">
        <v>251</v>
      </c>
      <c r="H45" t="s">
        <v>784</v>
      </c>
      <c r="J45" s="53" t="s">
        <v>430</v>
      </c>
      <c r="K45" s="56">
        <f t="shared" si="1"/>
        <v>66.666666666666671</v>
      </c>
      <c r="L45" t="s">
        <v>253</v>
      </c>
      <c r="N45" s="57">
        <v>41771</v>
      </c>
      <c r="P45">
        <v>37</v>
      </c>
      <c r="Q45" t="s">
        <v>777</v>
      </c>
      <c r="R45">
        <v>146</v>
      </c>
      <c r="S45">
        <v>117</v>
      </c>
      <c r="T45">
        <v>12</v>
      </c>
      <c r="W45">
        <v>200</v>
      </c>
    </row>
    <row r="46" spans="1:23" x14ac:dyDescent="0.25">
      <c r="A46" t="s">
        <v>245</v>
      </c>
      <c r="B46" t="s">
        <v>781</v>
      </c>
      <c r="C46" t="s">
        <v>247</v>
      </c>
      <c r="D46" s="57">
        <f t="shared" si="0"/>
        <v>42005</v>
      </c>
      <c r="E46" s="53" t="s">
        <v>430</v>
      </c>
      <c r="F46" s="56">
        <v>6654</v>
      </c>
      <c r="G46" s="53" t="s">
        <v>251</v>
      </c>
      <c r="H46" t="s">
        <v>784</v>
      </c>
      <c r="J46" s="53" t="s">
        <v>430</v>
      </c>
      <c r="K46" s="56">
        <f t="shared" si="1"/>
        <v>65</v>
      </c>
      <c r="L46" t="s">
        <v>253</v>
      </c>
      <c r="N46" s="57">
        <v>41755</v>
      </c>
      <c r="P46">
        <v>38</v>
      </c>
      <c r="Q46" t="s">
        <v>778</v>
      </c>
      <c r="R46">
        <v>144</v>
      </c>
      <c r="S46">
        <v>63</v>
      </c>
      <c r="T46">
        <v>2</v>
      </c>
      <c r="W46">
        <v>195</v>
      </c>
    </row>
    <row r="47" spans="1:23" x14ac:dyDescent="0.25">
      <c r="A47" t="s">
        <v>245</v>
      </c>
      <c r="B47" t="s">
        <v>781</v>
      </c>
      <c r="C47" t="s">
        <v>247</v>
      </c>
      <c r="D47" s="57">
        <f t="shared" si="0"/>
        <v>41989</v>
      </c>
      <c r="E47" s="53" t="s">
        <v>430</v>
      </c>
      <c r="F47" s="54">
        <v>6660</v>
      </c>
      <c r="G47" s="53" t="s">
        <v>251</v>
      </c>
      <c r="H47" t="s">
        <v>784</v>
      </c>
      <c r="J47" s="53" t="s">
        <v>430</v>
      </c>
      <c r="K47" s="56">
        <f t="shared" si="1"/>
        <v>66.666666666666671</v>
      </c>
      <c r="L47" t="s">
        <v>253</v>
      </c>
      <c r="N47" s="57">
        <v>41739</v>
      </c>
      <c r="P47">
        <v>39</v>
      </c>
      <c r="Q47" t="s">
        <v>779</v>
      </c>
      <c r="R47">
        <v>142</v>
      </c>
      <c r="S47">
        <v>99</v>
      </c>
      <c r="T47">
        <v>4</v>
      </c>
      <c r="W47">
        <v>200</v>
      </c>
    </row>
    <row r="48" spans="1:23" x14ac:dyDescent="0.25">
      <c r="A48" t="s">
        <v>245</v>
      </c>
      <c r="B48" t="s">
        <v>781</v>
      </c>
      <c r="C48" t="s">
        <v>247</v>
      </c>
      <c r="D48" s="57">
        <f t="shared" si="0"/>
        <v>41973</v>
      </c>
      <c r="E48" s="53" t="s">
        <v>430</v>
      </c>
      <c r="F48" s="56">
        <v>6666</v>
      </c>
      <c r="G48" s="53" t="s">
        <v>251</v>
      </c>
      <c r="H48" t="s">
        <v>782</v>
      </c>
      <c r="J48" s="53" t="s">
        <v>430</v>
      </c>
      <c r="K48" s="56">
        <f t="shared" si="1"/>
        <v>70</v>
      </c>
      <c r="L48" t="s">
        <v>253</v>
      </c>
      <c r="N48" s="57">
        <v>41723</v>
      </c>
      <c r="P48">
        <v>40</v>
      </c>
      <c r="Q48" t="s">
        <v>780</v>
      </c>
      <c r="W48">
        <v>210</v>
      </c>
    </row>
    <row r="49" spans="1:23" x14ac:dyDescent="0.25">
      <c r="A49" t="s">
        <v>245</v>
      </c>
      <c r="B49" t="s">
        <v>781</v>
      </c>
      <c r="C49" t="s">
        <v>247</v>
      </c>
      <c r="D49" s="57">
        <f t="shared" si="0"/>
        <v>41957</v>
      </c>
      <c r="E49" s="53" t="s">
        <v>430</v>
      </c>
      <c r="F49" s="54">
        <v>6672</v>
      </c>
      <c r="G49" s="53" t="s">
        <v>251</v>
      </c>
      <c r="H49" s="53" t="s">
        <v>782</v>
      </c>
      <c r="J49" s="53" t="s">
        <v>430</v>
      </c>
      <c r="K49" s="56">
        <f t="shared" si="1"/>
        <v>100</v>
      </c>
      <c r="L49" t="s">
        <v>253</v>
      </c>
      <c r="N49" s="57">
        <v>41707</v>
      </c>
      <c r="W49">
        <v>300</v>
      </c>
    </row>
    <row r="50" spans="1:23" x14ac:dyDescent="0.25">
      <c r="A50" t="s">
        <v>245</v>
      </c>
      <c r="B50" t="s">
        <v>781</v>
      </c>
      <c r="C50" t="s">
        <v>247</v>
      </c>
      <c r="D50" s="57">
        <f t="shared" si="0"/>
        <v>41941</v>
      </c>
      <c r="E50" s="53" t="s">
        <v>430</v>
      </c>
      <c r="F50" s="56">
        <v>6678</v>
      </c>
      <c r="G50" s="53" t="s">
        <v>251</v>
      </c>
      <c r="H50" t="s">
        <v>783</v>
      </c>
      <c r="J50" s="53" t="s">
        <v>430</v>
      </c>
      <c r="K50" s="56">
        <f t="shared" si="1"/>
        <v>130</v>
      </c>
      <c r="L50" t="s">
        <v>253</v>
      </c>
      <c r="N50" s="57">
        <v>41691</v>
      </c>
      <c r="W50">
        <v>390</v>
      </c>
    </row>
    <row r="51" spans="1:23" x14ac:dyDescent="0.25">
      <c r="A51" t="s">
        <v>245</v>
      </c>
      <c r="B51" t="s">
        <v>781</v>
      </c>
      <c r="C51" t="s">
        <v>247</v>
      </c>
      <c r="D51" s="57">
        <f t="shared" si="0"/>
        <v>41925</v>
      </c>
      <c r="E51" s="53" t="s">
        <v>430</v>
      </c>
      <c r="F51" s="54">
        <v>6384</v>
      </c>
      <c r="G51" s="53" t="s">
        <v>251</v>
      </c>
      <c r="H51" t="s">
        <v>782</v>
      </c>
      <c r="J51" s="53" t="s">
        <v>430</v>
      </c>
      <c r="K51" s="56">
        <f t="shared" si="1"/>
        <v>151.66666666666666</v>
      </c>
      <c r="L51" t="s">
        <v>253</v>
      </c>
      <c r="N51" s="57">
        <v>41675</v>
      </c>
      <c r="W51">
        <v>455</v>
      </c>
    </row>
    <row r="52" spans="1:23" x14ac:dyDescent="0.25">
      <c r="A52" t="s">
        <v>245</v>
      </c>
      <c r="B52" t="s">
        <v>781</v>
      </c>
      <c r="C52" t="s">
        <v>247</v>
      </c>
      <c r="D52" s="57">
        <f t="shared" si="0"/>
        <v>41909</v>
      </c>
      <c r="E52" s="53" t="s">
        <v>430</v>
      </c>
      <c r="F52" s="56">
        <v>6390</v>
      </c>
      <c r="G52" s="53" t="s">
        <v>251</v>
      </c>
      <c r="H52" t="s">
        <v>783</v>
      </c>
      <c r="J52" s="53" t="s">
        <v>430</v>
      </c>
      <c r="K52" s="56">
        <f t="shared" si="1"/>
        <v>66.666666666666671</v>
      </c>
      <c r="L52" t="s">
        <v>253</v>
      </c>
      <c r="N52" s="57">
        <v>41659</v>
      </c>
      <c r="W52">
        <v>200</v>
      </c>
    </row>
    <row r="53" spans="1:23" x14ac:dyDescent="0.25">
      <c r="A53" t="s">
        <v>245</v>
      </c>
      <c r="B53" t="s">
        <v>781</v>
      </c>
      <c r="C53" t="s">
        <v>247</v>
      </c>
      <c r="D53" s="57">
        <f t="shared" si="0"/>
        <v>41893</v>
      </c>
      <c r="E53" s="53" t="s">
        <v>430</v>
      </c>
      <c r="F53" s="54">
        <v>6396</v>
      </c>
      <c r="G53" s="53" t="s">
        <v>251</v>
      </c>
      <c r="H53" t="s">
        <v>784</v>
      </c>
      <c r="J53" s="53" t="s">
        <v>430</v>
      </c>
      <c r="K53" s="56">
        <f t="shared" si="1"/>
        <v>70</v>
      </c>
      <c r="L53" t="s">
        <v>253</v>
      </c>
      <c r="N53" s="57">
        <v>41643</v>
      </c>
      <c r="W53">
        <v>210</v>
      </c>
    </row>
    <row r="54" spans="1:23" x14ac:dyDescent="0.25">
      <c r="A54" t="s">
        <v>245</v>
      </c>
      <c r="B54" t="s">
        <v>781</v>
      </c>
      <c r="C54" t="s">
        <v>247</v>
      </c>
      <c r="D54" s="57">
        <f t="shared" si="0"/>
        <v>41877</v>
      </c>
      <c r="E54" s="53" t="s">
        <v>430</v>
      </c>
      <c r="F54" s="56">
        <v>6402</v>
      </c>
      <c r="G54" s="53" t="s">
        <v>251</v>
      </c>
      <c r="H54" t="s">
        <v>784</v>
      </c>
      <c r="J54" s="53" t="s">
        <v>430</v>
      </c>
      <c r="K54" s="56">
        <f t="shared" si="1"/>
        <v>66.666666666666671</v>
      </c>
      <c r="L54" t="s">
        <v>253</v>
      </c>
      <c r="N54" s="57">
        <v>41627</v>
      </c>
      <c r="W54">
        <v>200</v>
      </c>
    </row>
    <row r="55" spans="1:23" x14ac:dyDescent="0.25">
      <c r="A55" t="s">
        <v>245</v>
      </c>
      <c r="B55" t="s">
        <v>781</v>
      </c>
      <c r="C55" t="s">
        <v>247</v>
      </c>
      <c r="D55" s="57">
        <f t="shared" si="0"/>
        <v>41861</v>
      </c>
      <c r="E55" s="53" t="s">
        <v>430</v>
      </c>
      <c r="F55" s="54">
        <v>6408</v>
      </c>
      <c r="G55" s="53" t="s">
        <v>251</v>
      </c>
      <c r="H55" t="s">
        <v>782</v>
      </c>
      <c r="J55" s="53" t="s">
        <v>430</v>
      </c>
      <c r="K55" s="56">
        <f t="shared" si="1"/>
        <v>65</v>
      </c>
      <c r="L55" t="s">
        <v>253</v>
      </c>
      <c r="N55" s="57">
        <v>41611</v>
      </c>
      <c r="W55">
        <v>195</v>
      </c>
    </row>
    <row r="56" spans="1:23" x14ac:dyDescent="0.25">
      <c r="A56" t="s">
        <v>245</v>
      </c>
      <c r="B56" t="s">
        <v>781</v>
      </c>
      <c r="C56" t="s">
        <v>247</v>
      </c>
      <c r="D56" s="57">
        <f t="shared" si="0"/>
        <v>41845</v>
      </c>
      <c r="E56" s="53" t="s">
        <v>430</v>
      </c>
      <c r="F56" s="56">
        <v>6414</v>
      </c>
      <c r="G56" s="53" t="s">
        <v>251</v>
      </c>
      <c r="H56" t="s">
        <v>783</v>
      </c>
      <c r="J56" s="53" t="s">
        <v>430</v>
      </c>
      <c r="K56" s="56">
        <f t="shared" si="1"/>
        <v>86.666666666666671</v>
      </c>
      <c r="L56" t="s">
        <v>253</v>
      </c>
      <c r="N56" s="57">
        <v>41595</v>
      </c>
      <c r="W56">
        <v>260</v>
      </c>
    </row>
    <row r="57" spans="1:23" x14ac:dyDescent="0.25">
      <c r="A57" t="s">
        <v>245</v>
      </c>
      <c r="B57" t="s">
        <v>781</v>
      </c>
      <c r="C57" t="s">
        <v>247</v>
      </c>
      <c r="D57" s="57">
        <f t="shared" si="0"/>
        <v>41829</v>
      </c>
      <c r="E57" s="53" t="s">
        <v>430</v>
      </c>
      <c r="F57" s="54">
        <v>6420</v>
      </c>
      <c r="G57" s="53" t="s">
        <v>251</v>
      </c>
      <c r="H57" t="s">
        <v>782</v>
      </c>
      <c r="J57" s="53" t="s">
        <v>430</v>
      </c>
      <c r="K57" s="56">
        <f t="shared" si="1"/>
        <v>50</v>
      </c>
      <c r="L57" t="s">
        <v>253</v>
      </c>
      <c r="N57" s="57">
        <v>41579</v>
      </c>
      <c r="W57">
        <v>150</v>
      </c>
    </row>
    <row r="58" spans="1:23" x14ac:dyDescent="0.25">
      <c r="A58" t="s">
        <v>245</v>
      </c>
      <c r="B58" t="s">
        <v>781</v>
      </c>
      <c r="C58" t="s">
        <v>247</v>
      </c>
      <c r="D58" s="57">
        <f t="shared" si="0"/>
        <v>41813</v>
      </c>
      <c r="E58" s="53" t="s">
        <v>430</v>
      </c>
      <c r="F58" s="56">
        <v>6426</v>
      </c>
      <c r="G58" s="53" t="s">
        <v>251</v>
      </c>
      <c r="H58" s="53" t="s">
        <v>783</v>
      </c>
      <c r="J58" s="53" t="s">
        <v>430</v>
      </c>
      <c r="K58" s="56">
        <f t="shared" si="1"/>
        <v>50</v>
      </c>
      <c r="L58" t="s">
        <v>253</v>
      </c>
      <c r="N58" s="57">
        <v>41563</v>
      </c>
      <c r="W58">
        <v>150</v>
      </c>
    </row>
    <row r="59" spans="1:23" x14ac:dyDescent="0.25">
      <c r="A59" t="s">
        <v>245</v>
      </c>
      <c r="B59" t="s">
        <v>781</v>
      </c>
      <c r="C59" t="s">
        <v>247</v>
      </c>
      <c r="D59" s="57">
        <f t="shared" si="0"/>
        <v>41797</v>
      </c>
      <c r="E59" s="53" t="s">
        <v>430</v>
      </c>
      <c r="F59" s="54">
        <v>6432</v>
      </c>
      <c r="G59" s="53" t="s">
        <v>251</v>
      </c>
      <c r="H59" t="s">
        <v>783</v>
      </c>
      <c r="J59" s="53" t="s">
        <v>430</v>
      </c>
      <c r="K59" s="56">
        <f t="shared" si="1"/>
        <v>100</v>
      </c>
      <c r="L59" t="s">
        <v>253</v>
      </c>
      <c r="N59" s="57">
        <v>41547</v>
      </c>
      <c r="W59">
        <v>300</v>
      </c>
    </row>
    <row r="60" spans="1:23" x14ac:dyDescent="0.25">
      <c r="A60" t="s">
        <v>245</v>
      </c>
      <c r="B60" t="s">
        <v>781</v>
      </c>
      <c r="C60" t="s">
        <v>247</v>
      </c>
      <c r="D60" s="57">
        <f t="shared" si="0"/>
        <v>41781</v>
      </c>
      <c r="E60" s="53" t="s">
        <v>430</v>
      </c>
      <c r="F60" s="56">
        <v>6438</v>
      </c>
      <c r="G60" s="53" t="s">
        <v>251</v>
      </c>
      <c r="H60" t="s">
        <v>783</v>
      </c>
      <c r="J60" s="53" t="s">
        <v>430</v>
      </c>
      <c r="K60" s="56">
        <f t="shared" si="1"/>
        <v>163.33333333333334</v>
      </c>
      <c r="L60" t="s">
        <v>253</v>
      </c>
      <c r="N60" s="57">
        <v>41531</v>
      </c>
      <c r="W60">
        <v>490</v>
      </c>
    </row>
    <row r="61" spans="1:23" x14ac:dyDescent="0.25">
      <c r="A61" t="s">
        <v>245</v>
      </c>
      <c r="B61" t="s">
        <v>781</v>
      </c>
      <c r="C61" t="s">
        <v>247</v>
      </c>
      <c r="D61" s="57">
        <f t="shared" si="0"/>
        <v>41765</v>
      </c>
      <c r="E61" s="53" t="s">
        <v>430</v>
      </c>
      <c r="F61" s="54">
        <v>6444</v>
      </c>
      <c r="G61" s="53" t="s">
        <v>251</v>
      </c>
      <c r="H61" t="s">
        <v>784</v>
      </c>
      <c r="J61" s="53" t="s">
        <v>430</v>
      </c>
      <c r="K61" s="56">
        <f t="shared" si="1"/>
        <v>66.666666666666671</v>
      </c>
      <c r="L61" t="s">
        <v>253</v>
      </c>
      <c r="N61" s="57">
        <v>41515</v>
      </c>
      <c r="W61">
        <v>200</v>
      </c>
    </row>
    <row r="62" spans="1:23" x14ac:dyDescent="0.25">
      <c r="A62" t="s">
        <v>245</v>
      </c>
      <c r="B62" t="s">
        <v>781</v>
      </c>
      <c r="C62" t="s">
        <v>247</v>
      </c>
      <c r="D62" s="57">
        <f t="shared" si="0"/>
        <v>41749</v>
      </c>
      <c r="E62" s="53" t="s">
        <v>430</v>
      </c>
      <c r="F62" s="56">
        <v>6450</v>
      </c>
      <c r="G62" s="53" t="s">
        <v>251</v>
      </c>
      <c r="H62" t="s">
        <v>784</v>
      </c>
      <c r="J62" s="53" t="s">
        <v>430</v>
      </c>
      <c r="K62" s="56">
        <f t="shared" si="1"/>
        <v>100</v>
      </c>
      <c r="L62" t="s">
        <v>253</v>
      </c>
      <c r="N62" s="57">
        <v>41499</v>
      </c>
      <c r="W62">
        <v>300</v>
      </c>
    </row>
    <row r="63" spans="1:23" x14ac:dyDescent="0.25">
      <c r="A63" t="s">
        <v>245</v>
      </c>
      <c r="B63" t="s">
        <v>781</v>
      </c>
      <c r="C63" t="s">
        <v>247</v>
      </c>
      <c r="D63" s="57">
        <f t="shared" si="0"/>
        <v>41733</v>
      </c>
      <c r="E63" s="53" t="s">
        <v>430</v>
      </c>
      <c r="F63" s="54">
        <v>6456</v>
      </c>
      <c r="G63" s="53" t="s">
        <v>251</v>
      </c>
      <c r="H63" t="s">
        <v>784</v>
      </c>
      <c r="J63" s="53" t="s">
        <v>430</v>
      </c>
      <c r="K63" s="56">
        <f t="shared" si="1"/>
        <v>43.333333333333336</v>
      </c>
      <c r="L63" t="s">
        <v>253</v>
      </c>
      <c r="N63" s="57">
        <v>41483</v>
      </c>
      <c r="W63">
        <v>130</v>
      </c>
    </row>
    <row r="64" spans="1:23" x14ac:dyDescent="0.25">
      <c r="A64" t="s">
        <v>245</v>
      </c>
      <c r="B64" t="s">
        <v>781</v>
      </c>
      <c r="C64" t="s">
        <v>247</v>
      </c>
      <c r="D64" s="57">
        <f t="shared" si="0"/>
        <v>41717</v>
      </c>
      <c r="E64" s="53" t="s">
        <v>430</v>
      </c>
      <c r="F64" s="56">
        <v>6462</v>
      </c>
      <c r="G64" s="53" t="s">
        <v>251</v>
      </c>
      <c r="H64" t="s">
        <v>783</v>
      </c>
      <c r="J64" s="53" t="s">
        <v>430</v>
      </c>
      <c r="K64" s="56">
        <f t="shared" si="1"/>
        <v>50</v>
      </c>
      <c r="L64" t="s">
        <v>253</v>
      </c>
      <c r="N64" s="57">
        <v>41467</v>
      </c>
      <c r="W64">
        <v>150</v>
      </c>
    </row>
    <row r="65" spans="1:23" x14ac:dyDescent="0.25">
      <c r="A65" t="s">
        <v>245</v>
      </c>
      <c r="B65" t="s">
        <v>781</v>
      </c>
      <c r="C65" t="s">
        <v>247</v>
      </c>
      <c r="D65" s="57">
        <f t="shared" si="0"/>
        <v>41701</v>
      </c>
      <c r="E65" s="53" t="s">
        <v>430</v>
      </c>
      <c r="F65" s="54">
        <v>6468</v>
      </c>
      <c r="G65" s="53" t="s">
        <v>251</v>
      </c>
      <c r="H65" t="s">
        <v>782</v>
      </c>
      <c r="J65" s="53" t="s">
        <v>430</v>
      </c>
      <c r="K65" s="56">
        <f t="shared" si="1"/>
        <v>93.333333333333329</v>
      </c>
      <c r="L65" t="s">
        <v>253</v>
      </c>
      <c r="N65" s="57">
        <v>41451</v>
      </c>
      <c r="W65">
        <v>280</v>
      </c>
    </row>
    <row r="66" spans="1:23" x14ac:dyDescent="0.25">
      <c r="A66" t="s">
        <v>245</v>
      </c>
      <c r="B66" t="s">
        <v>781</v>
      </c>
      <c r="C66" t="s">
        <v>247</v>
      </c>
      <c r="D66" s="57">
        <f t="shared" ref="D66:D129" si="2">N66+250</f>
        <v>41685</v>
      </c>
      <c r="E66" s="53" t="s">
        <v>430</v>
      </c>
      <c r="F66" s="56">
        <v>6474</v>
      </c>
      <c r="G66" s="53" t="s">
        <v>251</v>
      </c>
      <c r="H66" t="s">
        <v>782</v>
      </c>
      <c r="J66" s="53" t="s">
        <v>430</v>
      </c>
      <c r="K66" s="56">
        <f t="shared" ref="K66:K129" si="3">W66/3</f>
        <v>100</v>
      </c>
      <c r="L66" t="s">
        <v>253</v>
      </c>
      <c r="N66" s="57">
        <v>41435</v>
      </c>
      <c r="W66">
        <v>300</v>
      </c>
    </row>
    <row r="67" spans="1:23" x14ac:dyDescent="0.25">
      <c r="A67" t="s">
        <v>245</v>
      </c>
      <c r="B67" t="s">
        <v>781</v>
      </c>
      <c r="C67" t="s">
        <v>247</v>
      </c>
      <c r="D67" s="57">
        <f t="shared" si="2"/>
        <v>41669</v>
      </c>
      <c r="E67" s="53" t="s">
        <v>430</v>
      </c>
      <c r="F67" s="54">
        <v>6480</v>
      </c>
      <c r="G67" s="53" t="s">
        <v>251</v>
      </c>
      <c r="H67" s="53" t="s">
        <v>782</v>
      </c>
      <c r="J67" s="53" t="s">
        <v>430</v>
      </c>
      <c r="K67" s="56">
        <f t="shared" si="3"/>
        <v>65</v>
      </c>
      <c r="L67" t="s">
        <v>253</v>
      </c>
      <c r="N67" s="57">
        <v>41419</v>
      </c>
      <c r="W67">
        <v>195</v>
      </c>
    </row>
    <row r="68" spans="1:23" x14ac:dyDescent="0.25">
      <c r="A68" t="s">
        <v>245</v>
      </c>
      <c r="B68" t="s">
        <v>781</v>
      </c>
      <c r="C68" t="s">
        <v>247</v>
      </c>
      <c r="D68" s="57">
        <f t="shared" si="2"/>
        <v>41653</v>
      </c>
      <c r="E68" s="53" t="s">
        <v>430</v>
      </c>
      <c r="F68" s="56">
        <v>6486</v>
      </c>
      <c r="G68" s="53" t="s">
        <v>251</v>
      </c>
      <c r="H68" t="s">
        <v>783</v>
      </c>
      <c r="J68" s="53" t="s">
        <v>430</v>
      </c>
      <c r="K68" s="56">
        <f t="shared" si="3"/>
        <v>130</v>
      </c>
      <c r="L68" t="s">
        <v>253</v>
      </c>
      <c r="N68" s="57">
        <v>41403</v>
      </c>
      <c r="W68">
        <v>390</v>
      </c>
    </row>
    <row r="69" spans="1:23" x14ac:dyDescent="0.25">
      <c r="A69" t="s">
        <v>245</v>
      </c>
      <c r="B69" t="s">
        <v>781</v>
      </c>
      <c r="C69" t="s">
        <v>247</v>
      </c>
      <c r="D69" s="57">
        <f t="shared" si="2"/>
        <v>41637</v>
      </c>
      <c r="E69" s="53" t="s">
        <v>430</v>
      </c>
      <c r="F69" s="54">
        <v>6492</v>
      </c>
      <c r="G69" s="53" t="s">
        <v>251</v>
      </c>
      <c r="H69" t="s">
        <v>784</v>
      </c>
      <c r="J69" s="53" t="s">
        <v>430</v>
      </c>
      <c r="K69" s="56">
        <f t="shared" si="3"/>
        <v>116.66666666666667</v>
      </c>
      <c r="L69" t="s">
        <v>253</v>
      </c>
      <c r="N69" s="57">
        <v>41387</v>
      </c>
      <c r="W69">
        <v>350</v>
      </c>
    </row>
    <row r="70" spans="1:23" x14ac:dyDescent="0.25">
      <c r="A70" t="s">
        <v>245</v>
      </c>
      <c r="B70" t="s">
        <v>781</v>
      </c>
      <c r="C70" t="s">
        <v>247</v>
      </c>
      <c r="D70" s="57">
        <f t="shared" si="2"/>
        <v>41621</v>
      </c>
      <c r="E70" s="53" t="s">
        <v>430</v>
      </c>
      <c r="F70" s="56">
        <v>6498</v>
      </c>
      <c r="G70" s="53" t="s">
        <v>251</v>
      </c>
      <c r="H70" t="s">
        <v>784</v>
      </c>
      <c r="J70" s="53" t="s">
        <v>430</v>
      </c>
      <c r="K70" s="56">
        <f t="shared" si="3"/>
        <v>93.333333333333329</v>
      </c>
      <c r="L70" t="s">
        <v>253</v>
      </c>
      <c r="N70" s="57">
        <v>41371</v>
      </c>
      <c r="W70">
        <v>280</v>
      </c>
    </row>
    <row r="71" spans="1:23" x14ac:dyDescent="0.25">
      <c r="A71" t="s">
        <v>245</v>
      </c>
      <c r="B71" t="s">
        <v>781</v>
      </c>
      <c r="C71" t="s">
        <v>247</v>
      </c>
      <c r="D71" s="57">
        <f t="shared" si="2"/>
        <v>41605</v>
      </c>
      <c r="E71" s="53" t="s">
        <v>430</v>
      </c>
      <c r="F71" s="54">
        <v>6504</v>
      </c>
      <c r="G71" s="53" t="s">
        <v>251</v>
      </c>
      <c r="H71" t="s">
        <v>784</v>
      </c>
      <c r="J71" s="53" t="s">
        <v>430</v>
      </c>
      <c r="K71" s="56">
        <f t="shared" si="3"/>
        <v>100</v>
      </c>
      <c r="L71" t="s">
        <v>253</v>
      </c>
      <c r="N71" s="57">
        <v>41355</v>
      </c>
      <c r="W71">
        <v>300</v>
      </c>
    </row>
    <row r="72" spans="1:23" x14ac:dyDescent="0.25">
      <c r="A72" t="s">
        <v>245</v>
      </c>
      <c r="B72" t="s">
        <v>781</v>
      </c>
      <c r="C72" t="s">
        <v>247</v>
      </c>
      <c r="D72" s="57">
        <f t="shared" si="2"/>
        <v>41589</v>
      </c>
      <c r="E72" s="53" t="s">
        <v>430</v>
      </c>
      <c r="F72" s="56">
        <v>6510</v>
      </c>
      <c r="G72" s="53" t="s">
        <v>251</v>
      </c>
      <c r="H72" t="s">
        <v>782</v>
      </c>
      <c r="J72" s="53" t="s">
        <v>430</v>
      </c>
      <c r="K72" s="56">
        <f t="shared" si="3"/>
        <v>43.333333333333336</v>
      </c>
      <c r="L72" t="s">
        <v>253</v>
      </c>
      <c r="N72" s="57">
        <v>41339</v>
      </c>
      <c r="W72">
        <v>130</v>
      </c>
    </row>
    <row r="73" spans="1:23" x14ac:dyDescent="0.25">
      <c r="A73" t="s">
        <v>245</v>
      </c>
      <c r="B73" t="s">
        <v>781</v>
      </c>
      <c r="C73" t="s">
        <v>247</v>
      </c>
      <c r="D73" s="57">
        <f t="shared" si="2"/>
        <v>41573</v>
      </c>
      <c r="E73" s="53" t="s">
        <v>430</v>
      </c>
      <c r="F73" s="54">
        <v>6516</v>
      </c>
      <c r="G73" s="53" t="s">
        <v>251</v>
      </c>
      <c r="H73" s="53" t="s">
        <v>782</v>
      </c>
      <c r="J73" s="53" t="s">
        <v>430</v>
      </c>
      <c r="K73" s="56">
        <f t="shared" si="3"/>
        <v>65</v>
      </c>
      <c r="L73" t="s">
        <v>253</v>
      </c>
      <c r="N73" s="57">
        <v>41323</v>
      </c>
      <c r="W73">
        <v>195</v>
      </c>
    </row>
    <row r="74" spans="1:23" x14ac:dyDescent="0.25">
      <c r="A74" t="s">
        <v>245</v>
      </c>
      <c r="B74" t="s">
        <v>781</v>
      </c>
      <c r="C74" t="s">
        <v>247</v>
      </c>
      <c r="D74" s="57">
        <f t="shared" si="2"/>
        <v>41557</v>
      </c>
      <c r="E74" s="53" t="s">
        <v>430</v>
      </c>
      <c r="F74" s="56">
        <v>6522</v>
      </c>
      <c r="G74" s="53" t="s">
        <v>251</v>
      </c>
      <c r="H74" t="s">
        <v>783</v>
      </c>
      <c r="J74" s="53" t="s">
        <v>430</v>
      </c>
      <c r="K74" s="56">
        <f t="shared" si="3"/>
        <v>66.666666666666671</v>
      </c>
      <c r="L74" t="s">
        <v>253</v>
      </c>
      <c r="N74" s="57">
        <v>41307</v>
      </c>
      <c r="W74">
        <v>200</v>
      </c>
    </row>
    <row r="75" spans="1:23" x14ac:dyDescent="0.25">
      <c r="A75" t="s">
        <v>245</v>
      </c>
      <c r="B75" t="s">
        <v>781</v>
      </c>
      <c r="C75" t="s">
        <v>247</v>
      </c>
      <c r="D75" s="57">
        <f t="shared" si="2"/>
        <v>41541</v>
      </c>
      <c r="E75" s="53" t="s">
        <v>430</v>
      </c>
      <c r="F75" s="54">
        <v>6528</v>
      </c>
      <c r="G75" s="53" t="s">
        <v>251</v>
      </c>
      <c r="H75" t="s">
        <v>782</v>
      </c>
      <c r="J75" s="53" t="s">
        <v>430</v>
      </c>
      <c r="K75" s="56">
        <f t="shared" si="3"/>
        <v>50</v>
      </c>
      <c r="L75" t="s">
        <v>253</v>
      </c>
      <c r="N75" s="57">
        <v>41291</v>
      </c>
      <c r="W75">
        <v>150</v>
      </c>
    </row>
    <row r="76" spans="1:23" x14ac:dyDescent="0.25">
      <c r="A76" t="s">
        <v>245</v>
      </c>
      <c r="B76" t="s">
        <v>781</v>
      </c>
      <c r="C76" t="s">
        <v>247</v>
      </c>
      <c r="D76" s="57">
        <f t="shared" si="2"/>
        <v>41525</v>
      </c>
      <c r="E76" s="53" t="s">
        <v>430</v>
      </c>
      <c r="F76" s="56">
        <v>6534</v>
      </c>
      <c r="G76" s="53" t="s">
        <v>251</v>
      </c>
      <c r="H76" t="s">
        <v>783</v>
      </c>
      <c r="J76" s="53" t="s">
        <v>430</v>
      </c>
      <c r="K76" s="56">
        <f t="shared" si="3"/>
        <v>50</v>
      </c>
      <c r="L76" t="s">
        <v>253</v>
      </c>
      <c r="N76" s="57">
        <v>41275</v>
      </c>
      <c r="W76">
        <v>150</v>
      </c>
    </row>
    <row r="77" spans="1:23" x14ac:dyDescent="0.25">
      <c r="A77" t="s">
        <v>245</v>
      </c>
      <c r="B77" t="s">
        <v>781</v>
      </c>
      <c r="C77" t="s">
        <v>247</v>
      </c>
      <c r="D77" s="57">
        <f t="shared" si="2"/>
        <v>41509</v>
      </c>
      <c r="E77" s="53" t="s">
        <v>430</v>
      </c>
      <c r="F77" s="54">
        <v>6540</v>
      </c>
      <c r="G77" s="53" t="s">
        <v>251</v>
      </c>
      <c r="H77" t="s">
        <v>784</v>
      </c>
      <c r="J77" s="53" t="s">
        <v>430</v>
      </c>
      <c r="K77" s="56">
        <f t="shared" si="3"/>
        <v>140</v>
      </c>
      <c r="L77" t="s">
        <v>253</v>
      </c>
      <c r="N77" s="57">
        <v>41259</v>
      </c>
      <c r="W77">
        <v>420</v>
      </c>
    </row>
    <row r="78" spans="1:23" x14ac:dyDescent="0.25">
      <c r="A78" t="s">
        <v>245</v>
      </c>
      <c r="B78" t="s">
        <v>781</v>
      </c>
      <c r="C78" t="s">
        <v>247</v>
      </c>
      <c r="D78" s="57">
        <f t="shared" si="2"/>
        <v>41493</v>
      </c>
      <c r="E78" s="53" t="s">
        <v>430</v>
      </c>
      <c r="F78" s="56">
        <v>6546</v>
      </c>
      <c r="G78" s="53" t="s">
        <v>251</v>
      </c>
      <c r="H78" t="s">
        <v>784</v>
      </c>
      <c r="J78" s="53" t="s">
        <v>430</v>
      </c>
      <c r="K78" s="56">
        <f t="shared" si="3"/>
        <v>116.66666666666667</v>
      </c>
      <c r="L78" t="s">
        <v>253</v>
      </c>
      <c r="N78" s="57">
        <v>41243</v>
      </c>
      <c r="W78">
        <v>350</v>
      </c>
    </row>
    <row r="79" spans="1:23" x14ac:dyDescent="0.25">
      <c r="A79" t="s">
        <v>245</v>
      </c>
      <c r="B79" t="s">
        <v>781</v>
      </c>
      <c r="C79" t="s">
        <v>247</v>
      </c>
      <c r="D79" s="57">
        <f t="shared" si="2"/>
        <v>41477</v>
      </c>
      <c r="E79" s="53" t="s">
        <v>430</v>
      </c>
      <c r="F79" s="54">
        <v>6552</v>
      </c>
      <c r="G79" s="53" t="s">
        <v>251</v>
      </c>
      <c r="H79" t="s">
        <v>782</v>
      </c>
      <c r="J79" s="53" t="s">
        <v>430</v>
      </c>
      <c r="K79" s="56">
        <f t="shared" si="3"/>
        <v>133.33333333333334</v>
      </c>
      <c r="L79" t="s">
        <v>253</v>
      </c>
      <c r="N79" s="57">
        <v>41227</v>
      </c>
      <c r="W79">
        <v>400</v>
      </c>
    </row>
    <row r="80" spans="1:23" x14ac:dyDescent="0.25">
      <c r="A80" t="s">
        <v>245</v>
      </c>
      <c r="B80" t="s">
        <v>781</v>
      </c>
      <c r="C80" t="s">
        <v>247</v>
      </c>
      <c r="D80" s="57">
        <f t="shared" si="2"/>
        <v>41461</v>
      </c>
      <c r="E80" s="53" t="s">
        <v>430</v>
      </c>
      <c r="F80" s="56">
        <v>6558</v>
      </c>
      <c r="G80" s="53" t="s">
        <v>251</v>
      </c>
      <c r="H80" t="s">
        <v>783</v>
      </c>
      <c r="J80" s="53" t="s">
        <v>430</v>
      </c>
      <c r="K80" s="56">
        <f t="shared" si="3"/>
        <v>65</v>
      </c>
      <c r="L80" t="s">
        <v>253</v>
      </c>
      <c r="N80" s="57">
        <v>41211</v>
      </c>
      <c r="W80">
        <v>195</v>
      </c>
    </row>
    <row r="81" spans="1:23" x14ac:dyDescent="0.25">
      <c r="A81" t="s">
        <v>245</v>
      </c>
      <c r="B81" t="s">
        <v>781</v>
      </c>
      <c r="C81" t="s">
        <v>247</v>
      </c>
      <c r="D81" s="57">
        <f t="shared" si="2"/>
        <v>41445</v>
      </c>
      <c r="E81" s="53" t="s">
        <v>430</v>
      </c>
      <c r="F81" s="54">
        <v>6564</v>
      </c>
      <c r="G81" s="53" t="s">
        <v>251</v>
      </c>
      <c r="H81" t="s">
        <v>782</v>
      </c>
      <c r="J81" s="53" t="s">
        <v>430</v>
      </c>
      <c r="K81" s="56">
        <f t="shared" si="3"/>
        <v>33.333333333333336</v>
      </c>
      <c r="L81" t="s">
        <v>253</v>
      </c>
      <c r="N81" s="57">
        <v>41195</v>
      </c>
      <c r="W81">
        <v>100</v>
      </c>
    </row>
    <row r="82" spans="1:23" x14ac:dyDescent="0.25">
      <c r="A82" t="s">
        <v>245</v>
      </c>
      <c r="B82" t="s">
        <v>781</v>
      </c>
      <c r="C82" t="s">
        <v>247</v>
      </c>
      <c r="D82" s="57">
        <f t="shared" si="2"/>
        <v>41429</v>
      </c>
      <c r="E82" s="53" t="s">
        <v>430</v>
      </c>
      <c r="F82" s="56">
        <v>6570</v>
      </c>
      <c r="G82" s="53" t="s">
        <v>251</v>
      </c>
      <c r="H82" s="53" t="s">
        <v>783</v>
      </c>
      <c r="J82" s="53" t="s">
        <v>430</v>
      </c>
      <c r="K82" s="56">
        <f t="shared" si="3"/>
        <v>70</v>
      </c>
      <c r="L82" t="s">
        <v>253</v>
      </c>
      <c r="N82" s="57">
        <v>41179</v>
      </c>
      <c r="W82">
        <v>210</v>
      </c>
    </row>
    <row r="83" spans="1:23" x14ac:dyDescent="0.25">
      <c r="A83" t="s">
        <v>245</v>
      </c>
      <c r="B83" t="s">
        <v>781</v>
      </c>
      <c r="C83" t="s">
        <v>247</v>
      </c>
      <c r="D83" s="57">
        <f t="shared" si="2"/>
        <v>41413</v>
      </c>
      <c r="E83" s="53" t="s">
        <v>430</v>
      </c>
      <c r="F83" s="54">
        <v>6576</v>
      </c>
      <c r="G83" s="53" t="s">
        <v>251</v>
      </c>
      <c r="H83" t="s">
        <v>783</v>
      </c>
      <c r="J83" s="53" t="s">
        <v>430</v>
      </c>
      <c r="K83" s="56">
        <f t="shared" si="3"/>
        <v>133.33333333333334</v>
      </c>
      <c r="L83" t="s">
        <v>253</v>
      </c>
      <c r="N83" s="57">
        <v>41163</v>
      </c>
      <c r="W83">
        <v>400</v>
      </c>
    </row>
    <row r="84" spans="1:23" x14ac:dyDescent="0.25">
      <c r="A84" t="s">
        <v>245</v>
      </c>
      <c r="B84" t="s">
        <v>781</v>
      </c>
      <c r="C84" t="s">
        <v>247</v>
      </c>
      <c r="D84" s="57">
        <f t="shared" si="2"/>
        <v>41397</v>
      </c>
      <c r="E84" s="53" t="s">
        <v>430</v>
      </c>
      <c r="F84" s="56">
        <v>6582</v>
      </c>
      <c r="G84" s="53" t="s">
        <v>251</v>
      </c>
      <c r="H84" t="s">
        <v>783</v>
      </c>
      <c r="J84" s="53" t="s">
        <v>430</v>
      </c>
      <c r="K84" s="56">
        <f t="shared" si="3"/>
        <v>65</v>
      </c>
      <c r="L84" t="s">
        <v>253</v>
      </c>
      <c r="N84" s="57">
        <v>41147</v>
      </c>
      <c r="W84">
        <v>195</v>
      </c>
    </row>
    <row r="85" spans="1:23" x14ac:dyDescent="0.25">
      <c r="A85" t="s">
        <v>245</v>
      </c>
      <c r="B85" t="s">
        <v>781</v>
      </c>
      <c r="C85" t="s">
        <v>247</v>
      </c>
      <c r="D85" s="57">
        <f t="shared" si="2"/>
        <v>41381</v>
      </c>
      <c r="E85" s="53" t="s">
        <v>430</v>
      </c>
      <c r="F85" s="54">
        <v>6588</v>
      </c>
      <c r="G85" s="53" t="s">
        <v>251</v>
      </c>
      <c r="H85" t="s">
        <v>784</v>
      </c>
      <c r="J85" s="53" t="s">
        <v>430</v>
      </c>
      <c r="K85" s="56">
        <f t="shared" si="3"/>
        <v>65</v>
      </c>
      <c r="L85" t="s">
        <v>253</v>
      </c>
      <c r="N85" s="57">
        <v>41131</v>
      </c>
      <c r="W85">
        <v>195</v>
      </c>
    </row>
    <row r="86" spans="1:23" x14ac:dyDescent="0.25">
      <c r="A86" t="s">
        <v>245</v>
      </c>
      <c r="B86" t="s">
        <v>781</v>
      </c>
      <c r="C86" t="s">
        <v>247</v>
      </c>
      <c r="D86" s="57">
        <f t="shared" si="2"/>
        <v>41365</v>
      </c>
      <c r="E86" s="53" t="s">
        <v>430</v>
      </c>
      <c r="F86" s="56">
        <v>6594</v>
      </c>
      <c r="G86" s="53" t="s">
        <v>251</v>
      </c>
      <c r="H86" t="s">
        <v>784</v>
      </c>
      <c r="J86" s="53" t="s">
        <v>430</v>
      </c>
      <c r="K86" s="56">
        <f t="shared" si="3"/>
        <v>100</v>
      </c>
      <c r="L86" t="s">
        <v>253</v>
      </c>
      <c r="N86" s="57">
        <v>41115</v>
      </c>
      <c r="W86">
        <v>300</v>
      </c>
    </row>
    <row r="87" spans="1:23" x14ac:dyDescent="0.25">
      <c r="A87" t="s">
        <v>245</v>
      </c>
      <c r="B87" t="s">
        <v>781</v>
      </c>
      <c r="C87" t="s">
        <v>247</v>
      </c>
      <c r="D87" s="57">
        <f t="shared" si="2"/>
        <v>41349</v>
      </c>
      <c r="E87" s="53" t="s">
        <v>430</v>
      </c>
      <c r="F87" s="54">
        <v>6600</v>
      </c>
      <c r="G87" s="53" t="s">
        <v>251</v>
      </c>
      <c r="H87" t="s">
        <v>784</v>
      </c>
      <c r="J87" s="53" t="s">
        <v>430</v>
      </c>
      <c r="K87" s="56">
        <f t="shared" si="3"/>
        <v>163.33333333333334</v>
      </c>
      <c r="L87" t="s">
        <v>253</v>
      </c>
      <c r="N87" s="57">
        <v>41099</v>
      </c>
      <c r="W87">
        <v>490</v>
      </c>
    </row>
    <row r="88" spans="1:23" x14ac:dyDescent="0.25">
      <c r="A88" t="s">
        <v>245</v>
      </c>
      <c r="B88" t="s">
        <v>781</v>
      </c>
      <c r="C88" t="s">
        <v>247</v>
      </c>
      <c r="D88" s="57">
        <f t="shared" si="2"/>
        <v>41333</v>
      </c>
      <c r="E88" s="53" t="s">
        <v>430</v>
      </c>
      <c r="F88" s="56">
        <v>6606</v>
      </c>
      <c r="G88" s="53" t="s">
        <v>251</v>
      </c>
      <c r="H88" t="s">
        <v>783</v>
      </c>
      <c r="J88" s="53" t="s">
        <v>430</v>
      </c>
      <c r="K88" s="56">
        <f t="shared" si="3"/>
        <v>133.33333333333334</v>
      </c>
      <c r="L88" t="s">
        <v>253</v>
      </c>
      <c r="N88" s="57">
        <v>41083</v>
      </c>
      <c r="W88">
        <v>400</v>
      </c>
    </row>
    <row r="89" spans="1:23" x14ac:dyDescent="0.25">
      <c r="A89" t="s">
        <v>245</v>
      </c>
      <c r="B89" t="s">
        <v>781</v>
      </c>
      <c r="C89" t="s">
        <v>247</v>
      </c>
      <c r="D89" s="57">
        <f t="shared" si="2"/>
        <v>41317</v>
      </c>
      <c r="E89" s="53" t="s">
        <v>430</v>
      </c>
      <c r="F89" s="54">
        <v>6612</v>
      </c>
      <c r="G89" s="53" t="s">
        <v>251</v>
      </c>
      <c r="H89" t="s">
        <v>782</v>
      </c>
      <c r="J89" s="53" t="s">
        <v>430</v>
      </c>
      <c r="K89" s="56">
        <f t="shared" si="3"/>
        <v>65</v>
      </c>
      <c r="L89" t="s">
        <v>253</v>
      </c>
      <c r="N89" s="57">
        <v>41067</v>
      </c>
      <c r="W89">
        <v>195</v>
      </c>
    </row>
    <row r="90" spans="1:23" x14ac:dyDescent="0.25">
      <c r="A90" t="s">
        <v>245</v>
      </c>
      <c r="B90" t="s">
        <v>781</v>
      </c>
      <c r="C90" t="s">
        <v>247</v>
      </c>
      <c r="D90" s="57">
        <f t="shared" si="2"/>
        <v>41301</v>
      </c>
      <c r="E90" s="53" t="s">
        <v>430</v>
      </c>
      <c r="F90" s="56">
        <v>6618</v>
      </c>
      <c r="G90" s="53" t="s">
        <v>251</v>
      </c>
      <c r="H90" t="s">
        <v>782</v>
      </c>
      <c r="J90" s="53" t="s">
        <v>430</v>
      </c>
      <c r="K90" s="56">
        <f t="shared" si="3"/>
        <v>43.333333333333336</v>
      </c>
      <c r="L90" t="s">
        <v>253</v>
      </c>
      <c r="N90" s="57">
        <v>41051</v>
      </c>
      <c r="W90">
        <v>130</v>
      </c>
    </row>
    <row r="91" spans="1:23" x14ac:dyDescent="0.25">
      <c r="A91" t="s">
        <v>245</v>
      </c>
      <c r="B91" t="s">
        <v>781</v>
      </c>
      <c r="C91" t="s">
        <v>247</v>
      </c>
      <c r="D91" s="57">
        <f t="shared" si="2"/>
        <v>41285</v>
      </c>
      <c r="E91" s="53" t="s">
        <v>430</v>
      </c>
      <c r="F91" s="54">
        <v>6624</v>
      </c>
      <c r="G91" s="53" t="s">
        <v>251</v>
      </c>
      <c r="H91" s="53" t="s">
        <v>782</v>
      </c>
      <c r="J91" s="53" t="s">
        <v>430</v>
      </c>
      <c r="K91" s="56">
        <f t="shared" si="3"/>
        <v>50</v>
      </c>
      <c r="L91" t="s">
        <v>253</v>
      </c>
      <c r="N91" s="57">
        <v>41035</v>
      </c>
      <c r="W91">
        <v>150</v>
      </c>
    </row>
    <row r="92" spans="1:23" x14ac:dyDescent="0.25">
      <c r="A92" t="s">
        <v>245</v>
      </c>
      <c r="B92" t="s">
        <v>781</v>
      </c>
      <c r="C92" t="s">
        <v>247</v>
      </c>
      <c r="D92" s="57">
        <f t="shared" si="2"/>
        <v>41269</v>
      </c>
      <c r="E92" s="53" t="s">
        <v>430</v>
      </c>
      <c r="F92" s="56">
        <v>6630</v>
      </c>
      <c r="G92" s="53" t="s">
        <v>251</v>
      </c>
      <c r="H92" t="s">
        <v>783</v>
      </c>
      <c r="J92" s="53" t="s">
        <v>430</v>
      </c>
      <c r="K92" s="56">
        <f t="shared" si="3"/>
        <v>66.666666666666671</v>
      </c>
      <c r="L92" t="s">
        <v>253</v>
      </c>
      <c r="N92" s="57">
        <v>41019</v>
      </c>
      <c r="W92">
        <v>200</v>
      </c>
    </row>
    <row r="93" spans="1:23" x14ac:dyDescent="0.25">
      <c r="A93" t="s">
        <v>245</v>
      </c>
      <c r="B93" t="s">
        <v>781</v>
      </c>
      <c r="C93" t="s">
        <v>247</v>
      </c>
      <c r="D93" s="57">
        <f t="shared" si="2"/>
        <v>41253</v>
      </c>
      <c r="E93" s="53" t="s">
        <v>430</v>
      </c>
      <c r="F93" s="54">
        <v>6636</v>
      </c>
      <c r="G93" s="53" t="s">
        <v>251</v>
      </c>
      <c r="H93" t="s">
        <v>784</v>
      </c>
      <c r="J93" s="53" t="s">
        <v>430</v>
      </c>
      <c r="K93" s="56">
        <f t="shared" si="3"/>
        <v>50</v>
      </c>
      <c r="L93" t="s">
        <v>253</v>
      </c>
      <c r="N93" s="57">
        <v>41003</v>
      </c>
      <c r="W93">
        <v>150</v>
      </c>
    </row>
    <row r="94" spans="1:23" x14ac:dyDescent="0.25">
      <c r="A94" t="s">
        <v>245</v>
      </c>
      <c r="B94" t="s">
        <v>781</v>
      </c>
      <c r="C94" t="s">
        <v>247</v>
      </c>
      <c r="D94" s="57">
        <f t="shared" si="2"/>
        <v>41237</v>
      </c>
      <c r="E94" s="53" t="s">
        <v>430</v>
      </c>
      <c r="F94" s="56">
        <v>6642</v>
      </c>
      <c r="G94" s="53" t="s">
        <v>251</v>
      </c>
      <c r="H94" t="s">
        <v>784</v>
      </c>
      <c r="J94" s="53" t="s">
        <v>430</v>
      </c>
      <c r="K94" s="56">
        <f t="shared" si="3"/>
        <v>70</v>
      </c>
      <c r="L94" t="s">
        <v>253</v>
      </c>
      <c r="N94" s="57">
        <v>40987</v>
      </c>
      <c r="W94">
        <v>210</v>
      </c>
    </row>
    <row r="95" spans="1:23" x14ac:dyDescent="0.25">
      <c r="A95" t="s">
        <v>245</v>
      </c>
      <c r="B95" t="s">
        <v>781</v>
      </c>
      <c r="C95" t="s">
        <v>247</v>
      </c>
      <c r="D95" s="57">
        <f t="shared" si="2"/>
        <v>41221</v>
      </c>
      <c r="E95" s="53" t="s">
        <v>430</v>
      </c>
      <c r="F95" s="54">
        <v>6648</v>
      </c>
      <c r="G95" s="53" t="s">
        <v>251</v>
      </c>
      <c r="H95" t="s">
        <v>784</v>
      </c>
      <c r="J95" s="53" t="s">
        <v>430</v>
      </c>
      <c r="K95" s="56">
        <f t="shared" si="3"/>
        <v>100</v>
      </c>
      <c r="L95" t="s">
        <v>253</v>
      </c>
      <c r="N95" s="57">
        <v>40971</v>
      </c>
      <c r="W95">
        <v>300</v>
      </c>
    </row>
    <row r="96" spans="1:23" x14ac:dyDescent="0.25">
      <c r="A96" t="s">
        <v>245</v>
      </c>
      <c r="B96" t="s">
        <v>781</v>
      </c>
      <c r="C96" t="s">
        <v>247</v>
      </c>
      <c r="D96" s="57">
        <f t="shared" si="2"/>
        <v>41205</v>
      </c>
      <c r="E96" s="53" t="s">
        <v>430</v>
      </c>
      <c r="F96" s="56">
        <v>6654</v>
      </c>
      <c r="G96" s="53" t="s">
        <v>251</v>
      </c>
      <c r="H96" t="s">
        <v>782</v>
      </c>
      <c r="J96" s="53" t="s">
        <v>430</v>
      </c>
      <c r="K96" s="56">
        <f t="shared" si="3"/>
        <v>233.33333333333334</v>
      </c>
      <c r="L96" t="s">
        <v>253</v>
      </c>
      <c r="N96" s="57">
        <v>40955</v>
      </c>
      <c r="W96">
        <v>700</v>
      </c>
    </row>
    <row r="97" spans="1:23" x14ac:dyDescent="0.25">
      <c r="A97" t="s">
        <v>245</v>
      </c>
      <c r="B97" t="s">
        <v>781</v>
      </c>
      <c r="C97" t="s">
        <v>247</v>
      </c>
      <c r="D97" s="57">
        <f t="shared" si="2"/>
        <v>41189</v>
      </c>
      <c r="E97" s="53" t="s">
        <v>430</v>
      </c>
      <c r="F97" s="54">
        <v>6660</v>
      </c>
      <c r="G97" s="53" t="s">
        <v>251</v>
      </c>
      <c r="H97" s="53" t="s">
        <v>782</v>
      </c>
      <c r="J97" s="53" t="s">
        <v>430</v>
      </c>
      <c r="K97" s="56">
        <f t="shared" si="3"/>
        <v>86.666666666666671</v>
      </c>
      <c r="L97" t="s">
        <v>253</v>
      </c>
      <c r="N97" s="57">
        <v>40939</v>
      </c>
      <c r="W97">
        <v>260</v>
      </c>
    </row>
    <row r="98" spans="1:23" x14ac:dyDescent="0.25">
      <c r="A98" t="s">
        <v>245</v>
      </c>
      <c r="B98" t="s">
        <v>781</v>
      </c>
      <c r="C98" t="s">
        <v>247</v>
      </c>
      <c r="D98" s="57">
        <f t="shared" si="2"/>
        <v>41173</v>
      </c>
      <c r="E98" s="53" t="s">
        <v>430</v>
      </c>
      <c r="F98" s="56">
        <v>6666</v>
      </c>
      <c r="G98" s="53" t="s">
        <v>251</v>
      </c>
      <c r="H98" t="s">
        <v>783</v>
      </c>
      <c r="J98" s="53" t="s">
        <v>430</v>
      </c>
      <c r="K98" s="56">
        <f t="shared" si="3"/>
        <v>50</v>
      </c>
      <c r="L98" t="s">
        <v>253</v>
      </c>
      <c r="N98" s="57">
        <v>40923</v>
      </c>
      <c r="W98">
        <v>150</v>
      </c>
    </row>
    <row r="99" spans="1:23" x14ac:dyDescent="0.25">
      <c r="A99" t="s">
        <v>245</v>
      </c>
      <c r="B99" t="s">
        <v>781</v>
      </c>
      <c r="C99" t="s">
        <v>247</v>
      </c>
      <c r="D99" s="57">
        <f t="shared" si="2"/>
        <v>41157</v>
      </c>
      <c r="E99" s="53" t="s">
        <v>430</v>
      </c>
      <c r="F99" s="54">
        <v>6672</v>
      </c>
      <c r="G99" s="53" t="s">
        <v>251</v>
      </c>
      <c r="H99" t="s">
        <v>782</v>
      </c>
      <c r="J99" s="53" t="s">
        <v>430</v>
      </c>
      <c r="K99" s="56">
        <f t="shared" si="3"/>
        <v>46.666666666666664</v>
      </c>
      <c r="L99" t="s">
        <v>253</v>
      </c>
      <c r="N99" s="57">
        <v>40907</v>
      </c>
      <c r="W99">
        <v>140</v>
      </c>
    </row>
    <row r="100" spans="1:23" x14ac:dyDescent="0.25">
      <c r="A100" t="s">
        <v>245</v>
      </c>
      <c r="B100" t="s">
        <v>781</v>
      </c>
      <c r="C100" t="s">
        <v>247</v>
      </c>
      <c r="D100" s="57">
        <f t="shared" si="2"/>
        <v>41141</v>
      </c>
      <c r="E100" s="53" t="s">
        <v>430</v>
      </c>
      <c r="F100" s="56">
        <v>6678</v>
      </c>
      <c r="G100" s="53" t="s">
        <v>251</v>
      </c>
      <c r="H100" t="s">
        <v>783</v>
      </c>
      <c r="J100" s="53" t="s">
        <v>430</v>
      </c>
      <c r="K100" s="56">
        <f t="shared" si="3"/>
        <v>100</v>
      </c>
      <c r="L100" t="s">
        <v>253</v>
      </c>
      <c r="N100" s="57">
        <v>40891</v>
      </c>
      <c r="W100">
        <v>300</v>
      </c>
    </row>
    <row r="101" spans="1:23" x14ac:dyDescent="0.25">
      <c r="A101" t="s">
        <v>245</v>
      </c>
      <c r="B101" t="s">
        <v>781</v>
      </c>
      <c r="C101" t="s">
        <v>247</v>
      </c>
      <c r="D101" s="57">
        <f t="shared" si="2"/>
        <v>41125</v>
      </c>
      <c r="E101" s="53" t="s">
        <v>430</v>
      </c>
      <c r="F101" s="54">
        <v>6384</v>
      </c>
      <c r="G101" s="53" t="s">
        <v>251</v>
      </c>
      <c r="H101" t="s">
        <v>784</v>
      </c>
      <c r="J101" s="53" t="s">
        <v>430</v>
      </c>
      <c r="K101" s="56">
        <f t="shared" si="3"/>
        <v>86.666666666666671</v>
      </c>
      <c r="L101" t="s">
        <v>253</v>
      </c>
      <c r="N101" s="57">
        <v>40875</v>
      </c>
      <c r="W101">
        <v>260</v>
      </c>
    </row>
    <row r="102" spans="1:23" x14ac:dyDescent="0.25">
      <c r="A102" t="s">
        <v>245</v>
      </c>
      <c r="B102" t="s">
        <v>781</v>
      </c>
      <c r="C102" t="s">
        <v>247</v>
      </c>
      <c r="D102" s="57">
        <f t="shared" si="2"/>
        <v>41109</v>
      </c>
      <c r="E102" s="53" t="s">
        <v>430</v>
      </c>
      <c r="F102" s="56">
        <v>6390</v>
      </c>
      <c r="G102" s="53" t="s">
        <v>251</v>
      </c>
      <c r="H102" t="s">
        <v>784</v>
      </c>
      <c r="J102" s="53" t="s">
        <v>430</v>
      </c>
      <c r="K102" s="56">
        <f t="shared" si="3"/>
        <v>65</v>
      </c>
      <c r="L102" t="s">
        <v>253</v>
      </c>
      <c r="N102" s="57">
        <v>40859</v>
      </c>
      <c r="W102">
        <v>195</v>
      </c>
    </row>
    <row r="103" spans="1:23" x14ac:dyDescent="0.25">
      <c r="A103" t="s">
        <v>245</v>
      </c>
      <c r="B103" t="s">
        <v>781</v>
      </c>
      <c r="C103" t="s">
        <v>247</v>
      </c>
      <c r="D103" s="57">
        <f t="shared" si="2"/>
        <v>41093</v>
      </c>
      <c r="E103" s="53" t="s">
        <v>430</v>
      </c>
      <c r="F103" s="54">
        <v>6396</v>
      </c>
      <c r="G103" s="53" t="s">
        <v>251</v>
      </c>
      <c r="H103" t="s">
        <v>782</v>
      </c>
      <c r="J103" s="53" t="s">
        <v>430</v>
      </c>
      <c r="K103" s="56">
        <f t="shared" si="3"/>
        <v>50</v>
      </c>
      <c r="L103" t="s">
        <v>253</v>
      </c>
      <c r="N103" s="57">
        <v>40843</v>
      </c>
      <c r="W103">
        <v>150</v>
      </c>
    </row>
    <row r="104" spans="1:23" x14ac:dyDescent="0.25">
      <c r="A104" t="s">
        <v>245</v>
      </c>
      <c r="B104" t="s">
        <v>781</v>
      </c>
      <c r="C104" t="s">
        <v>247</v>
      </c>
      <c r="D104" s="57">
        <f t="shared" si="2"/>
        <v>41077</v>
      </c>
      <c r="E104" s="53" t="s">
        <v>430</v>
      </c>
      <c r="F104" s="56">
        <v>6402</v>
      </c>
      <c r="G104" s="53" t="s">
        <v>251</v>
      </c>
      <c r="H104" t="s">
        <v>783</v>
      </c>
      <c r="J104" s="53" t="s">
        <v>430</v>
      </c>
      <c r="K104" s="56">
        <f t="shared" si="3"/>
        <v>140</v>
      </c>
      <c r="L104" t="s">
        <v>253</v>
      </c>
      <c r="N104" s="57">
        <v>40827</v>
      </c>
      <c r="W104">
        <v>420</v>
      </c>
    </row>
    <row r="105" spans="1:23" x14ac:dyDescent="0.25">
      <c r="A105" t="s">
        <v>245</v>
      </c>
      <c r="B105" t="s">
        <v>781</v>
      </c>
      <c r="C105" t="s">
        <v>247</v>
      </c>
      <c r="D105" s="57">
        <f t="shared" si="2"/>
        <v>41061</v>
      </c>
      <c r="E105" s="53" t="s">
        <v>430</v>
      </c>
      <c r="F105" s="54">
        <v>6408</v>
      </c>
      <c r="G105" s="53" t="s">
        <v>251</v>
      </c>
      <c r="H105" t="s">
        <v>782</v>
      </c>
      <c r="J105" s="53" t="s">
        <v>430</v>
      </c>
      <c r="K105" s="56">
        <f t="shared" si="3"/>
        <v>233.33333333333334</v>
      </c>
      <c r="L105" t="s">
        <v>253</v>
      </c>
      <c r="N105" s="57">
        <v>40811</v>
      </c>
      <c r="W105">
        <v>700</v>
      </c>
    </row>
    <row r="106" spans="1:23" x14ac:dyDescent="0.25">
      <c r="A106" t="s">
        <v>245</v>
      </c>
      <c r="B106" t="s">
        <v>781</v>
      </c>
      <c r="C106" t="s">
        <v>247</v>
      </c>
      <c r="D106" s="57">
        <f t="shared" si="2"/>
        <v>41045</v>
      </c>
      <c r="E106" s="53" t="s">
        <v>430</v>
      </c>
      <c r="F106" s="56">
        <v>6414</v>
      </c>
      <c r="G106" s="53" t="s">
        <v>251</v>
      </c>
      <c r="H106" s="53" t="s">
        <v>783</v>
      </c>
      <c r="J106" s="53" t="s">
        <v>430</v>
      </c>
      <c r="K106" s="56">
        <f t="shared" si="3"/>
        <v>86.666666666666671</v>
      </c>
      <c r="L106" t="s">
        <v>253</v>
      </c>
      <c r="N106" s="57">
        <v>40795</v>
      </c>
      <c r="W106">
        <v>260</v>
      </c>
    </row>
    <row r="107" spans="1:23" x14ac:dyDescent="0.25">
      <c r="A107" t="s">
        <v>245</v>
      </c>
      <c r="B107" t="s">
        <v>781</v>
      </c>
      <c r="C107" t="s">
        <v>247</v>
      </c>
      <c r="D107" s="57">
        <f t="shared" si="2"/>
        <v>41029</v>
      </c>
      <c r="E107" s="53" t="s">
        <v>430</v>
      </c>
      <c r="F107" s="54">
        <v>6420</v>
      </c>
      <c r="G107" s="53" t="s">
        <v>251</v>
      </c>
      <c r="H107" t="s">
        <v>783</v>
      </c>
      <c r="J107" s="53" t="s">
        <v>430</v>
      </c>
      <c r="K107" s="56">
        <f t="shared" si="3"/>
        <v>65</v>
      </c>
      <c r="L107" t="s">
        <v>253</v>
      </c>
      <c r="N107" s="57">
        <v>40779</v>
      </c>
      <c r="W107">
        <v>195</v>
      </c>
    </row>
    <row r="108" spans="1:23" x14ac:dyDescent="0.25">
      <c r="A108" t="s">
        <v>245</v>
      </c>
      <c r="B108" t="s">
        <v>781</v>
      </c>
      <c r="C108" t="s">
        <v>247</v>
      </c>
      <c r="D108" s="57">
        <f t="shared" si="2"/>
        <v>41013</v>
      </c>
      <c r="E108" s="53" t="s">
        <v>430</v>
      </c>
      <c r="F108" s="56">
        <v>6426</v>
      </c>
      <c r="G108" s="53" t="s">
        <v>251</v>
      </c>
      <c r="H108" t="s">
        <v>783</v>
      </c>
      <c r="J108" s="53" t="s">
        <v>430</v>
      </c>
      <c r="K108" s="56">
        <f t="shared" si="3"/>
        <v>33.333333333333336</v>
      </c>
      <c r="L108" t="s">
        <v>253</v>
      </c>
      <c r="N108" s="57">
        <v>40763</v>
      </c>
      <c r="W108">
        <v>100</v>
      </c>
    </row>
    <row r="109" spans="1:23" x14ac:dyDescent="0.25">
      <c r="A109" t="s">
        <v>245</v>
      </c>
      <c r="B109" t="s">
        <v>781</v>
      </c>
      <c r="C109" t="s">
        <v>247</v>
      </c>
      <c r="D109" s="57">
        <f t="shared" si="2"/>
        <v>40997</v>
      </c>
      <c r="E109" s="53" t="s">
        <v>430</v>
      </c>
      <c r="F109" s="54">
        <v>6432</v>
      </c>
      <c r="G109" s="53" t="s">
        <v>251</v>
      </c>
      <c r="H109" t="s">
        <v>784</v>
      </c>
      <c r="J109" s="53" t="s">
        <v>430</v>
      </c>
      <c r="K109" s="56">
        <f t="shared" si="3"/>
        <v>50</v>
      </c>
      <c r="L109" t="s">
        <v>253</v>
      </c>
      <c r="N109" s="57">
        <v>40747</v>
      </c>
      <c r="W109">
        <v>150</v>
      </c>
    </row>
    <row r="110" spans="1:23" x14ac:dyDescent="0.25">
      <c r="A110" t="s">
        <v>245</v>
      </c>
      <c r="B110" t="s">
        <v>781</v>
      </c>
      <c r="C110" t="s">
        <v>247</v>
      </c>
      <c r="D110" s="57">
        <f t="shared" si="2"/>
        <v>40981</v>
      </c>
      <c r="E110" s="53" t="s">
        <v>430</v>
      </c>
      <c r="F110" s="56">
        <v>6438</v>
      </c>
      <c r="G110" s="53" t="s">
        <v>251</v>
      </c>
      <c r="H110" t="s">
        <v>784</v>
      </c>
      <c r="J110" s="53" t="s">
        <v>430</v>
      </c>
      <c r="K110" s="56">
        <f t="shared" si="3"/>
        <v>66.666666666666671</v>
      </c>
      <c r="L110" t="s">
        <v>253</v>
      </c>
      <c r="N110" s="57">
        <v>40731</v>
      </c>
      <c r="W110">
        <v>200</v>
      </c>
    </row>
    <row r="111" spans="1:23" x14ac:dyDescent="0.25">
      <c r="A111" t="s">
        <v>245</v>
      </c>
      <c r="B111" t="s">
        <v>781</v>
      </c>
      <c r="C111" t="s">
        <v>247</v>
      </c>
      <c r="D111" s="57">
        <f t="shared" si="2"/>
        <v>40965</v>
      </c>
      <c r="E111" s="53" t="s">
        <v>430</v>
      </c>
      <c r="F111" s="54">
        <v>6444</v>
      </c>
      <c r="G111" s="53" t="s">
        <v>251</v>
      </c>
      <c r="H111" t="s">
        <v>784</v>
      </c>
      <c r="J111" s="53" t="s">
        <v>430</v>
      </c>
      <c r="K111" s="56">
        <f t="shared" si="3"/>
        <v>70</v>
      </c>
      <c r="L111" t="s">
        <v>253</v>
      </c>
      <c r="N111" s="57">
        <v>40715</v>
      </c>
      <c r="W111">
        <v>210</v>
      </c>
    </row>
    <row r="112" spans="1:23" x14ac:dyDescent="0.25">
      <c r="A112" t="s">
        <v>245</v>
      </c>
      <c r="B112" t="s">
        <v>781</v>
      </c>
      <c r="C112" t="s">
        <v>247</v>
      </c>
      <c r="D112" s="57">
        <f t="shared" si="2"/>
        <v>40949</v>
      </c>
      <c r="E112" s="53" t="s">
        <v>430</v>
      </c>
      <c r="F112" s="56">
        <v>6450</v>
      </c>
      <c r="G112" s="53" t="s">
        <v>251</v>
      </c>
      <c r="H112" t="s">
        <v>783</v>
      </c>
      <c r="J112" s="53" t="s">
        <v>430</v>
      </c>
      <c r="K112" s="56">
        <f t="shared" si="3"/>
        <v>50</v>
      </c>
      <c r="L112" t="s">
        <v>253</v>
      </c>
      <c r="N112" s="57">
        <v>40699</v>
      </c>
      <c r="W112">
        <v>150</v>
      </c>
    </row>
    <row r="113" spans="1:23" x14ac:dyDescent="0.25">
      <c r="A113" t="s">
        <v>245</v>
      </c>
      <c r="B113" t="s">
        <v>781</v>
      </c>
      <c r="C113" t="s">
        <v>247</v>
      </c>
      <c r="D113" s="57">
        <f t="shared" si="2"/>
        <v>40933</v>
      </c>
      <c r="E113" s="53" t="s">
        <v>430</v>
      </c>
      <c r="F113" s="54">
        <v>6456</v>
      </c>
      <c r="G113" s="53" t="s">
        <v>251</v>
      </c>
      <c r="H113" t="s">
        <v>782</v>
      </c>
      <c r="J113" s="53" t="s">
        <v>430</v>
      </c>
      <c r="K113" s="56">
        <f t="shared" si="3"/>
        <v>200</v>
      </c>
      <c r="L113" t="s">
        <v>253</v>
      </c>
      <c r="N113" s="57">
        <v>40683</v>
      </c>
      <c r="W113">
        <v>600</v>
      </c>
    </row>
    <row r="114" spans="1:23" x14ac:dyDescent="0.25">
      <c r="A114" t="s">
        <v>245</v>
      </c>
      <c r="B114" t="s">
        <v>781</v>
      </c>
      <c r="C114" t="s">
        <v>247</v>
      </c>
      <c r="D114" s="57">
        <f t="shared" si="2"/>
        <v>40917</v>
      </c>
      <c r="E114" s="53" t="s">
        <v>430</v>
      </c>
      <c r="F114" s="56">
        <v>6462</v>
      </c>
      <c r="G114" s="53" t="s">
        <v>251</v>
      </c>
      <c r="H114" t="s">
        <v>782</v>
      </c>
      <c r="J114" s="53" t="s">
        <v>430</v>
      </c>
      <c r="K114" s="56">
        <f t="shared" si="3"/>
        <v>151.66666666666666</v>
      </c>
      <c r="L114" t="s">
        <v>253</v>
      </c>
      <c r="N114" s="57">
        <v>40667</v>
      </c>
      <c r="W114">
        <v>455</v>
      </c>
    </row>
    <row r="115" spans="1:23" x14ac:dyDescent="0.25">
      <c r="A115" t="s">
        <v>245</v>
      </c>
      <c r="B115" t="s">
        <v>781</v>
      </c>
      <c r="C115" t="s">
        <v>247</v>
      </c>
      <c r="D115" s="57">
        <f t="shared" si="2"/>
        <v>40901</v>
      </c>
      <c r="E115" s="53" t="s">
        <v>430</v>
      </c>
      <c r="F115" s="54">
        <v>6468</v>
      </c>
      <c r="G115" s="53" t="s">
        <v>251</v>
      </c>
      <c r="H115" s="53" t="s">
        <v>782</v>
      </c>
      <c r="J115" s="53" t="s">
        <v>430</v>
      </c>
      <c r="K115" s="56">
        <f t="shared" si="3"/>
        <v>66.666666666666671</v>
      </c>
      <c r="L115" t="s">
        <v>253</v>
      </c>
      <c r="N115" s="57">
        <v>40651</v>
      </c>
      <c r="W115">
        <v>200</v>
      </c>
    </row>
    <row r="116" spans="1:23" x14ac:dyDescent="0.25">
      <c r="A116" t="s">
        <v>245</v>
      </c>
      <c r="B116" t="s">
        <v>781</v>
      </c>
      <c r="C116" t="s">
        <v>247</v>
      </c>
      <c r="D116" s="57">
        <f t="shared" si="2"/>
        <v>40885</v>
      </c>
      <c r="E116" s="53" t="s">
        <v>430</v>
      </c>
      <c r="F116" s="56">
        <v>6474</v>
      </c>
      <c r="G116" s="53" t="s">
        <v>251</v>
      </c>
      <c r="H116" t="s">
        <v>783</v>
      </c>
      <c r="J116" s="53" t="s">
        <v>430</v>
      </c>
      <c r="K116" s="56">
        <f t="shared" si="3"/>
        <v>70</v>
      </c>
      <c r="L116" t="s">
        <v>253</v>
      </c>
      <c r="N116" s="57">
        <v>40635</v>
      </c>
      <c r="W116">
        <v>210</v>
      </c>
    </row>
    <row r="117" spans="1:23" x14ac:dyDescent="0.25">
      <c r="A117" t="s">
        <v>245</v>
      </c>
      <c r="B117" t="s">
        <v>781</v>
      </c>
      <c r="C117" t="s">
        <v>247</v>
      </c>
      <c r="D117" s="57">
        <f t="shared" si="2"/>
        <v>40869</v>
      </c>
      <c r="E117" s="53" t="s">
        <v>430</v>
      </c>
      <c r="F117" s="54">
        <v>6480</v>
      </c>
      <c r="G117" s="53" t="s">
        <v>251</v>
      </c>
      <c r="H117" t="s">
        <v>784</v>
      </c>
      <c r="J117" s="53" t="s">
        <v>430</v>
      </c>
      <c r="K117" s="56">
        <f t="shared" si="3"/>
        <v>66.666666666666671</v>
      </c>
      <c r="L117" t="s">
        <v>253</v>
      </c>
      <c r="N117" s="57">
        <v>40619</v>
      </c>
      <c r="W117">
        <v>200</v>
      </c>
    </row>
    <row r="118" spans="1:23" x14ac:dyDescent="0.25">
      <c r="A118" t="s">
        <v>245</v>
      </c>
      <c r="B118" t="s">
        <v>781</v>
      </c>
      <c r="C118" t="s">
        <v>247</v>
      </c>
      <c r="D118" s="57">
        <f t="shared" si="2"/>
        <v>40853</v>
      </c>
      <c r="E118" s="53" t="s">
        <v>430</v>
      </c>
      <c r="F118" s="56">
        <v>6486</v>
      </c>
      <c r="G118" s="53" t="s">
        <v>251</v>
      </c>
      <c r="H118" t="s">
        <v>784</v>
      </c>
      <c r="J118" s="53" t="s">
        <v>430</v>
      </c>
      <c r="K118" s="56">
        <f t="shared" si="3"/>
        <v>65</v>
      </c>
      <c r="L118" t="s">
        <v>253</v>
      </c>
      <c r="N118" s="57">
        <v>40603</v>
      </c>
      <c r="W118">
        <v>195</v>
      </c>
    </row>
    <row r="119" spans="1:23" x14ac:dyDescent="0.25">
      <c r="A119" t="s">
        <v>245</v>
      </c>
      <c r="B119" t="s">
        <v>781</v>
      </c>
      <c r="C119" t="s">
        <v>247</v>
      </c>
      <c r="D119" s="57">
        <f t="shared" si="2"/>
        <v>40837</v>
      </c>
      <c r="E119" s="53" t="s">
        <v>430</v>
      </c>
      <c r="F119" s="54">
        <v>6492</v>
      </c>
      <c r="G119" s="53" t="s">
        <v>251</v>
      </c>
      <c r="H119" t="s">
        <v>784</v>
      </c>
      <c r="J119" s="53" t="s">
        <v>430</v>
      </c>
      <c r="K119" s="56">
        <f t="shared" si="3"/>
        <v>86.666666666666671</v>
      </c>
      <c r="L119" t="s">
        <v>253</v>
      </c>
      <c r="N119" s="57">
        <v>40587</v>
      </c>
      <c r="W119">
        <v>260</v>
      </c>
    </row>
    <row r="120" spans="1:23" x14ac:dyDescent="0.25">
      <c r="A120" t="s">
        <v>245</v>
      </c>
      <c r="B120" t="s">
        <v>781</v>
      </c>
      <c r="C120" t="s">
        <v>247</v>
      </c>
      <c r="D120" s="57">
        <f t="shared" si="2"/>
        <v>42725</v>
      </c>
      <c r="E120" s="53" t="s">
        <v>430</v>
      </c>
      <c r="F120" s="56">
        <v>6498</v>
      </c>
      <c r="G120" s="53" t="s">
        <v>251</v>
      </c>
      <c r="H120" t="s">
        <v>782</v>
      </c>
      <c r="J120" s="53" t="s">
        <v>430</v>
      </c>
      <c r="K120" s="56">
        <f t="shared" si="3"/>
        <v>50</v>
      </c>
      <c r="L120" t="s">
        <v>253</v>
      </c>
      <c r="N120" s="57">
        <v>42475</v>
      </c>
      <c r="W120">
        <v>150</v>
      </c>
    </row>
    <row r="121" spans="1:23" x14ac:dyDescent="0.25">
      <c r="A121" t="s">
        <v>245</v>
      </c>
      <c r="B121" t="s">
        <v>781</v>
      </c>
      <c r="C121" t="s">
        <v>247</v>
      </c>
      <c r="D121" s="57">
        <f t="shared" si="2"/>
        <v>42709</v>
      </c>
      <c r="E121" s="53" t="s">
        <v>430</v>
      </c>
      <c r="F121" s="54">
        <v>6504</v>
      </c>
      <c r="G121" s="53" t="s">
        <v>251</v>
      </c>
      <c r="H121" s="53" t="s">
        <v>782</v>
      </c>
      <c r="J121" s="53" t="s">
        <v>430</v>
      </c>
      <c r="K121" s="56">
        <f t="shared" si="3"/>
        <v>70</v>
      </c>
      <c r="L121" t="s">
        <v>253</v>
      </c>
      <c r="N121" s="57">
        <v>42459</v>
      </c>
      <c r="W121">
        <v>210</v>
      </c>
    </row>
    <row r="122" spans="1:23" x14ac:dyDescent="0.25">
      <c r="A122" t="s">
        <v>245</v>
      </c>
      <c r="B122" t="s">
        <v>781</v>
      </c>
      <c r="C122" t="s">
        <v>247</v>
      </c>
      <c r="D122" s="57">
        <f t="shared" si="2"/>
        <v>42693</v>
      </c>
      <c r="E122" s="53" t="s">
        <v>430</v>
      </c>
      <c r="F122" s="56">
        <v>6510</v>
      </c>
      <c r="G122" s="53" t="s">
        <v>251</v>
      </c>
      <c r="H122" t="s">
        <v>783</v>
      </c>
      <c r="J122" s="53" t="s">
        <v>430</v>
      </c>
      <c r="K122" s="56">
        <f t="shared" si="3"/>
        <v>200</v>
      </c>
      <c r="L122" t="s">
        <v>253</v>
      </c>
      <c r="N122" s="57">
        <v>42443</v>
      </c>
      <c r="W122">
        <v>600</v>
      </c>
    </row>
    <row r="123" spans="1:23" x14ac:dyDescent="0.25">
      <c r="A123" t="s">
        <v>245</v>
      </c>
      <c r="B123" t="s">
        <v>781</v>
      </c>
      <c r="C123" t="s">
        <v>247</v>
      </c>
      <c r="D123" s="57">
        <f t="shared" si="2"/>
        <v>42677</v>
      </c>
      <c r="E123" s="53" t="s">
        <v>430</v>
      </c>
      <c r="F123" s="54">
        <v>6516</v>
      </c>
      <c r="G123" s="53" t="s">
        <v>251</v>
      </c>
      <c r="H123" t="s">
        <v>782</v>
      </c>
      <c r="J123" s="53" t="s">
        <v>430</v>
      </c>
      <c r="K123" s="56">
        <f t="shared" si="3"/>
        <v>151.66666666666666</v>
      </c>
      <c r="L123" t="s">
        <v>253</v>
      </c>
      <c r="N123" s="57">
        <v>42427</v>
      </c>
      <c r="W123">
        <v>455</v>
      </c>
    </row>
    <row r="124" spans="1:23" x14ac:dyDescent="0.25">
      <c r="A124" t="s">
        <v>245</v>
      </c>
      <c r="B124" t="s">
        <v>781</v>
      </c>
      <c r="C124" t="s">
        <v>247</v>
      </c>
      <c r="D124" s="57">
        <f t="shared" si="2"/>
        <v>42661</v>
      </c>
      <c r="E124" s="53" t="s">
        <v>430</v>
      </c>
      <c r="F124" s="56">
        <v>6522</v>
      </c>
      <c r="G124" s="53" t="s">
        <v>251</v>
      </c>
      <c r="H124" t="s">
        <v>783</v>
      </c>
      <c r="J124" s="53" t="s">
        <v>430</v>
      </c>
      <c r="K124" s="56">
        <f t="shared" si="3"/>
        <v>86.666666666666671</v>
      </c>
      <c r="L124" t="s">
        <v>253</v>
      </c>
      <c r="N124" s="57">
        <v>42411</v>
      </c>
      <c r="W124">
        <v>260</v>
      </c>
    </row>
    <row r="125" spans="1:23" x14ac:dyDescent="0.25">
      <c r="A125" t="s">
        <v>245</v>
      </c>
      <c r="B125" t="s">
        <v>781</v>
      </c>
      <c r="C125" t="s">
        <v>247</v>
      </c>
      <c r="D125" s="57">
        <f t="shared" si="2"/>
        <v>42645</v>
      </c>
      <c r="E125" s="53" t="s">
        <v>430</v>
      </c>
      <c r="F125" s="54">
        <v>6528</v>
      </c>
      <c r="G125" s="53" t="s">
        <v>251</v>
      </c>
      <c r="H125" t="s">
        <v>784</v>
      </c>
      <c r="J125" s="53" t="s">
        <v>430</v>
      </c>
      <c r="K125" s="56">
        <f t="shared" si="3"/>
        <v>50</v>
      </c>
      <c r="L125" t="s">
        <v>253</v>
      </c>
      <c r="N125" s="57">
        <v>42395</v>
      </c>
      <c r="W125">
        <v>150</v>
      </c>
    </row>
    <row r="126" spans="1:23" x14ac:dyDescent="0.25">
      <c r="A126" t="s">
        <v>245</v>
      </c>
      <c r="B126" t="s">
        <v>781</v>
      </c>
      <c r="C126" t="s">
        <v>247</v>
      </c>
      <c r="D126" s="57">
        <f t="shared" si="2"/>
        <v>42629</v>
      </c>
      <c r="E126" s="53" t="s">
        <v>430</v>
      </c>
      <c r="F126" s="56">
        <v>6534</v>
      </c>
      <c r="G126" s="53" t="s">
        <v>251</v>
      </c>
      <c r="H126" t="s">
        <v>784</v>
      </c>
      <c r="J126" s="53" t="s">
        <v>430</v>
      </c>
      <c r="K126" s="56">
        <f t="shared" si="3"/>
        <v>33.333333333333336</v>
      </c>
      <c r="L126" t="s">
        <v>253</v>
      </c>
      <c r="N126" s="57">
        <v>42379</v>
      </c>
      <c r="W126">
        <v>100</v>
      </c>
    </row>
    <row r="127" spans="1:23" x14ac:dyDescent="0.25">
      <c r="A127" t="s">
        <v>245</v>
      </c>
      <c r="B127" t="s">
        <v>781</v>
      </c>
      <c r="C127" t="s">
        <v>247</v>
      </c>
      <c r="D127" s="57">
        <f t="shared" si="2"/>
        <v>42675</v>
      </c>
      <c r="E127" s="53" t="s">
        <v>430</v>
      </c>
      <c r="F127" s="54">
        <v>6540</v>
      </c>
      <c r="G127" s="53" t="s">
        <v>251</v>
      </c>
      <c r="H127" t="s">
        <v>782</v>
      </c>
      <c r="J127" s="53" t="s">
        <v>430</v>
      </c>
      <c r="K127" s="56">
        <f t="shared" si="3"/>
        <v>50</v>
      </c>
      <c r="L127" t="s">
        <v>253</v>
      </c>
      <c r="N127" s="57">
        <v>42425</v>
      </c>
      <c r="W127">
        <v>150</v>
      </c>
    </row>
    <row r="128" spans="1:23" x14ac:dyDescent="0.25">
      <c r="A128" t="s">
        <v>245</v>
      </c>
      <c r="B128" t="s">
        <v>781</v>
      </c>
      <c r="C128" t="s">
        <v>247</v>
      </c>
      <c r="D128" s="57">
        <f t="shared" si="2"/>
        <v>42721</v>
      </c>
      <c r="E128" s="53" t="s">
        <v>430</v>
      </c>
      <c r="F128" s="56">
        <v>6546</v>
      </c>
      <c r="G128" s="53" t="s">
        <v>251</v>
      </c>
      <c r="H128" t="s">
        <v>783</v>
      </c>
      <c r="J128" s="53" t="s">
        <v>430</v>
      </c>
      <c r="K128" s="56">
        <f t="shared" si="3"/>
        <v>93.333333333333329</v>
      </c>
      <c r="L128" t="s">
        <v>253</v>
      </c>
      <c r="N128" s="57">
        <v>42471</v>
      </c>
      <c r="W128">
        <v>280</v>
      </c>
    </row>
    <row r="129" spans="1:23" x14ac:dyDescent="0.25">
      <c r="A129" t="s">
        <v>245</v>
      </c>
      <c r="B129" t="s">
        <v>781</v>
      </c>
      <c r="C129" t="s">
        <v>247</v>
      </c>
      <c r="D129" s="57">
        <f t="shared" si="2"/>
        <v>42767</v>
      </c>
      <c r="E129" s="53" t="s">
        <v>430</v>
      </c>
      <c r="F129" s="54">
        <v>6552</v>
      </c>
      <c r="G129" s="53" t="s">
        <v>251</v>
      </c>
      <c r="H129" t="s">
        <v>782</v>
      </c>
      <c r="J129" s="53" t="s">
        <v>430</v>
      </c>
      <c r="K129" s="56">
        <f t="shared" si="3"/>
        <v>50</v>
      </c>
      <c r="L129" t="s">
        <v>253</v>
      </c>
      <c r="N129" s="57">
        <v>42517</v>
      </c>
      <c r="W129">
        <v>150</v>
      </c>
    </row>
    <row r="130" spans="1:23" x14ac:dyDescent="0.25">
      <c r="A130" t="s">
        <v>245</v>
      </c>
      <c r="B130" t="s">
        <v>781</v>
      </c>
      <c r="C130" t="s">
        <v>247</v>
      </c>
      <c r="D130" s="57">
        <f t="shared" ref="D130:D150" si="4">N130+250</f>
        <v>42813</v>
      </c>
      <c r="E130" s="53" t="s">
        <v>430</v>
      </c>
      <c r="F130" s="56">
        <v>6558</v>
      </c>
      <c r="G130" s="53" t="s">
        <v>251</v>
      </c>
      <c r="H130" s="53" t="s">
        <v>783</v>
      </c>
      <c r="J130" s="53" t="s">
        <v>430</v>
      </c>
      <c r="K130" s="56">
        <f t="shared" ref="K130:K150" si="5">W130/3</f>
        <v>100</v>
      </c>
      <c r="L130" t="s">
        <v>253</v>
      </c>
      <c r="N130" s="57">
        <v>42563</v>
      </c>
      <c r="W130">
        <v>300</v>
      </c>
    </row>
    <row r="131" spans="1:23" x14ac:dyDescent="0.25">
      <c r="A131" t="s">
        <v>245</v>
      </c>
      <c r="B131" t="s">
        <v>781</v>
      </c>
      <c r="C131" t="s">
        <v>247</v>
      </c>
      <c r="D131" s="57">
        <f t="shared" si="4"/>
        <v>42859</v>
      </c>
      <c r="E131" s="53" t="s">
        <v>430</v>
      </c>
      <c r="F131" s="54">
        <v>6564</v>
      </c>
      <c r="G131" s="53" t="s">
        <v>251</v>
      </c>
      <c r="H131" t="s">
        <v>783</v>
      </c>
      <c r="J131" s="53" t="s">
        <v>430</v>
      </c>
      <c r="K131" s="56">
        <f t="shared" si="5"/>
        <v>130</v>
      </c>
      <c r="L131" t="s">
        <v>253</v>
      </c>
      <c r="N131" s="57">
        <v>42609</v>
      </c>
      <c r="W131">
        <v>390</v>
      </c>
    </row>
    <row r="132" spans="1:23" x14ac:dyDescent="0.25">
      <c r="A132" t="s">
        <v>245</v>
      </c>
      <c r="B132" t="s">
        <v>781</v>
      </c>
      <c r="C132" t="s">
        <v>247</v>
      </c>
      <c r="D132" s="57">
        <f t="shared" si="4"/>
        <v>42905</v>
      </c>
      <c r="E132" s="53" t="s">
        <v>430</v>
      </c>
      <c r="F132" s="56">
        <v>6570</v>
      </c>
      <c r="G132" s="53" t="s">
        <v>251</v>
      </c>
      <c r="H132" t="s">
        <v>783</v>
      </c>
      <c r="J132" s="53" t="s">
        <v>430</v>
      </c>
      <c r="K132" s="56">
        <f t="shared" si="5"/>
        <v>116.66666666666667</v>
      </c>
      <c r="L132" t="s">
        <v>253</v>
      </c>
      <c r="N132" s="57">
        <v>42655</v>
      </c>
      <c r="W132">
        <v>350</v>
      </c>
    </row>
    <row r="133" spans="1:23" x14ac:dyDescent="0.25">
      <c r="A133" t="s">
        <v>245</v>
      </c>
      <c r="B133" t="s">
        <v>781</v>
      </c>
      <c r="C133" t="s">
        <v>247</v>
      </c>
      <c r="D133" s="57">
        <f t="shared" si="4"/>
        <v>42951</v>
      </c>
      <c r="E133" s="53" t="s">
        <v>430</v>
      </c>
      <c r="F133" s="54">
        <v>6576</v>
      </c>
      <c r="G133" s="53" t="s">
        <v>251</v>
      </c>
      <c r="H133" t="s">
        <v>784</v>
      </c>
      <c r="J133" s="53" t="s">
        <v>430</v>
      </c>
      <c r="K133" s="56">
        <f t="shared" si="5"/>
        <v>93.333333333333329</v>
      </c>
      <c r="L133" t="s">
        <v>253</v>
      </c>
      <c r="N133" s="57">
        <v>42701</v>
      </c>
      <c r="W133">
        <v>280</v>
      </c>
    </row>
    <row r="134" spans="1:23" x14ac:dyDescent="0.25">
      <c r="A134" t="s">
        <v>245</v>
      </c>
      <c r="B134" t="s">
        <v>781</v>
      </c>
      <c r="C134" t="s">
        <v>247</v>
      </c>
      <c r="D134" s="57">
        <f t="shared" si="4"/>
        <v>42997</v>
      </c>
      <c r="E134" s="53" t="s">
        <v>430</v>
      </c>
      <c r="F134" s="56">
        <v>6582</v>
      </c>
      <c r="G134" s="53" t="s">
        <v>251</v>
      </c>
      <c r="H134" t="s">
        <v>784</v>
      </c>
      <c r="J134" s="53" t="s">
        <v>430</v>
      </c>
      <c r="K134" s="56">
        <f t="shared" si="5"/>
        <v>100</v>
      </c>
      <c r="L134" t="s">
        <v>253</v>
      </c>
      <c r="N134" s="57">
        <v>42747</v>
      </c>
      <c r="W134">
        <v>300</v>
      </c>
    </row>
    <row r="135" spans="1:23" x14ac:dyDescent="0.25">
      <c r="A135" t="s">
        <v>245</v>
      </c>
      <c r="B135" t="s">
        <v>781</v>
      </c>
      <c r="C135" t="s">
        <v>247</v>
      </c>
      <c r="D135" s="57">
        <f t="shared" si="4"/>
        <v>43043</v>
      </c>
      <c r="E135" s="53" t="s">
        <v>430</v>
      </c>
      <c r="F135" s="54">
        <v>6588</v>
      </c>
      <c r="G135" s="53" t="s">
        <v>251</v>
      </c>
      <c r="H135" t="s">
        <v>784</v>
      </c>
      <c r="J135" s="53" t="s">
        <v>430</v>
      </c>
      <c r="K135" s="56">
        <f t="shared" si="5"/>
        <v>43.333333333333336</v>
      </c>
      <c r="L135" t="s">
        <v>253</v>
      </c>
      <c r="N135" s="57">
        <v>42793</v>
      </c>
      <c r="W135">
        <v>130</v>
      </c>
    </row>
    <row r="136" spans="1:23" x14ac:dyDescent="0.25">
      <c r="A136" t="s">
        <v>245</v>
      </c>
      <c r="B136" t="s">
        <v>781</v>
      </c>
      <c r="C136" t="s">
        <v>247</v>
      </c>
      <c r="D136" s="57">
        <f t="shared" si="4"/>
        <v>43089</v>
      </c>
      <c r="E136" s="53" t="s">
        <v>430</v>
      </c>
      <c r="F136" s="56">
        <v>6594</v>
      </c>
      <c r="G136" s="53" t="s">
        <v>251</v>
      </c>
      <c r="H136" t="s">
        <v>783</v>
      </c>
      <c r="J136" s="53" t="s">
        <v>430</v>
      </c>
      <c r="K136" s="56">
        <f t="shared" si="5"/>
        <v>130</v>
      </c>
      <c r="L136" t="s">
        <v>253</v>
      </c>
      <c r="N136" s="57">
        <v>42839</v>
      </c>
      <c r="W136">
        <v>390</v>
      </c>
    </row>
    <row r="137" spans="1:23" x14ac:dyDescent="0.25">
      <c r="A137" t="s">
        <v>245</v>
      </c>
      <c r="B137" t="s">
        <v>781</v>
      </c>
      <c r="C137" t="s">
        <v>247</v>
      </c>
      <c r="D137" s="57">
        <f t="shared" si="4"/>
        <v>43135</v>
      </c>
      <c r="E137" s="53" t="s">
        <v>430</v>
      </c>
      <c r="F137" s="54">
        <v>6600</v>
      </c>
      <c r="G137" s="53" t="s">
        <v>251</v>
      </c>
      <c r="H137" t="s">
        <v>782</v>
      </c>
      <c r="J137" s="53" t="s">
        <v>430</v>
      </c>
      <c r="K137" s="56">
        <f t="shared" si="5"/>
        <v>116.66666666666667</v>
      </c>
      <c r="L137" t="s">
        <v>253</v>
      </c>
      <c r="N137" s="57">
        <v>42885</v>
      </c>
      <c r="W137">
        <v>350</v>
      </c>
    </row>
    <row r="138" spans="1:23" x14ac:dyDescent="0.25">
      <c r="A138" t="s">
        <v>245</v>
      </c>
      <c r="B138" t="s">
        <v>781</v>
      </c>
      <c r="C138" t="s">
        <v>247</v>
      </c>
      <c r="D138" s="57">
        <f t="shared" si="4"/>
        <v>43181</v>
      </c>
      <c r="E138" s="53" t="s">
        <v>430</v>
      </c>
      <c r="F138" s="56">
        <v>6606</v>
      </c>
      <c r="G138" s="53" t="s">
        <v>251</v>
      </c>
      <c r="H138" t="s">
        <v>782</v>
      </c>
      <c r="J138" s="53" t="s">
        <v>430</v>
      </c>
      <c r="K138" s="56">
        <f t="shared" si="5"/>
        <v>93.333333333333329</v>
      </c>
      <c r="L138" t="s">
        <v>253</v>
      </c>
      <c r="N138" s="57">
        <v>42931</v>
      </c>
      <c r="W138">
        <v>280</v>
      </c>
    </row>
    <row r="139" spans="1:23" x14ac:dyDescent="0.25">
      <c r="A139" t="s">
        <v>245</v>
      </c>
      <c r="B139" t="s">
        <v>781</v>
      </c>
      <c r="C139" t="s">
        <v>247</v>
      </c>
      <c r="D139" s="57">
        <f t="shared" si="4"/>
        <v>43227</v>
      </c>
      <c r="E139" s="53" t="s">
        <v>430</v>
      </c>
      <c r="F139" s="54">
        <v>6612</v>
      </c>
      <c r="G139" s="53" t="s">
        <v>251</v>
      </c>
      <c r="H139" s="53" t="s">
        <v>782</v>
      </c>
      <c r="J139" s="53" t="s">
        <v>430</v>
      </c>
      <c r="K139" s="56">
        <f t="shared" si="5"/>
        <v>100</v>
      </c>
      <c r="L139" t="s">
        <v>253</v>
      </c>
      <c r="N139" s="57">
        <v>42977</v>
      </c>
      <c r="W139">
        <v>300</v>
      </c>
    </row>
    <row r="140" spans="1:23" x14ac:dyDescent="0.25">
      <c r="A140" t="s">
        <v>245</v>
      </c>
      <c r="B140" t="s">
        <v>781</v>
      </c>
      <c r="C140" t="s">
        <v>247</v>
      </c>
      <c r="D140" s="57">
        <f t="shared" si="4"/>
        <v>42405</v>
      </c>
      <c r="E140" s="53" t="s">
        <v>430</v>
      </c>
      <c r="F140" s="56">
        <v>6618</v>
      </c>
      <c r="G140" s="53" t="s">
        <v>251</v>
      </c>
      <c r="H140" t="s">
        <v>783</v>
      </c>
      <c r="J140" s="53" t="s">
        <v>430</v>
      </c>
      <c r="K140" s="56">
        <f t="shared" si="5"/>
        <v>43.333333333333336</v>
      </c>
      <c r="L140" t="s">
        <v>253</v>
      </c>
      <c r="N140" s="57">
        <v>42155</v>
      </c>
      <c r="W140">
        <v>130</v>
      </c>
    </row>
    <row r="141" spans="1:23" x14ac:dyDescent="0.25">
      <c r="A141" t="s">
        <v>245</v>
      </c>
      <c r="B141" t="s">
        <v>781</v>
      </c>
      <c r="C141" t="s">
        <v>247</v>
      </c>
      <c r="D141" s="57">
        <f t="shared" si="4"/>
        <v>42389</v>
      </c>
      <c r="E141" s="53" t="s">
        <v>430</v>
      </c>
      <c r="F141" s="54">
        <v>6624</v>
      </c>
      <c r="G141" s="53" t="s">
        <v>251</v>
      </c>
      <c r="H141" t="s">
        <v>784</v>
      </c>
      <c r="J141" s="53" t="s">
        <v>430</v>
      </c>
      <c r="K141" s="56">
        <f t="shared" si="5"/>
        <v>65</v>
      </c>
      <c r="L141" t="s">
        <v>253</v>
      </c>
      <c r="N141" s="57">
        <v>42139</v>
      </c>
      <c r="W141">
        <v>195</v>
      </c>
    </row>
    <row r="142" spans="1:23" x14ac:dyDescent="0.25">
      <c r="A142" t="s">
        <v>245</v>
      </c>
      <c r="B142" t="s">
        <v>781</v>
      </c>
      <c r="C142" t="s">
        <v>247</v>
      </c>
      <c r="D142" s="57">
        <f t="shared" si="4"/>
        <v>42373</v>
      </c>
      <c r="E142" s="53" t="s">
        <v>430</v>
      </c>
      <c r="F142" s="56">
        <v>6630</v>
      </c>
      <c r="G142" s="53" t="s">
        <v>251</v>
      </c>
      <c r="H142" t="s">
        <v>784</v>
      </c>
      <c r="J142" s="53" t="s">
        <v>430</v>
      </c>
      <c r="K142" s="56">
        <f t="shared" si="5"/>
        <v>66.666666666666671</v>
      </c>
      <c r="L142" t="s">
        <v>253</v>
      </c>
      <c r="N142" s="57">
        <v>42123</v>
      </c>
      <c r="W142">
        <v>200</v>
      </c>
    </row>
    <row r="143" spans="1:23" x14ac:dyDescent="0.25">
      <c r="A143" t="s">
        <v>245</v>
      </c>
      <c r="B143" t="s">
        <v>781</v>
      </c>
      <c r="C143" t="s">
        <v>247</v>
      </c>
      <c r="D143" s="57">
        <f t="shared" si="4"/>
        <v>42357</v>
      </c>
      <c r="E143" s="53" t="s">
        <v>430</v>
      </c>
      <c r="F143" s="54">
        <v>6636</v>
      </c>
      <c r="G143" s="53" t="s">
        <v>251</v>
      </c>
      <c r="H143" t="s">
        <v>784</v>
      </c>
      <c r="J143" s="53" t="s">
        <v>430</v>
      </c>
      <c r="K143" s="56">
        <f t="shared" si="5"/>
        <v>50</v>
      </c>
      <c r="L143" t="s">
        <v>253</v>
      </c>
      <c r="N143" s="57">
        <v>42107</v>
      </c>
      <c r="W143">
        <v>150</v>
      </c>
    </row>
    <row r="144" spans="1:23" x14ac:dyDescent="0.25">
      <c r="A144" t="s">
        <v>245</v>
      </c>
      <c r="B144" t="s">
        <v>781</v>
      </c>
      <c r="C144" t="s">
        <v>247</v>
      </c>
      <c r="D144" s="57">
        <f t="shared" si="4"/>
        <v>42341</v>
      </c>
      <c r="E144" s="53" t="s">
        <v>430</v>
      </c>
      <c r="F144" s="56">
        <v>6642</v>
      </c>
      <c r="G144" s="53" t="s">
        <v>251</v>
      </c>
      <c r="H144" t="s">
        <v>782</v>
      </c>
      <c r="J144" s="53" t="s">
        <v>430</v>
      </c>
      <c r="K144" s="56">
        <f t="shared" si="5"/>
        <v>50</v>
      </c>
      <c r="L144" t="s">
        <v>253</v>
      </c>
      <c r="N144" s="57">
        <v>42091</v>
      </c>
      <c r="W144">
        <v>150</v>
      </c>
    </row>
    <row r="145" spans="1:23" x14ac:dyDescent="0.25">
      <c r="A145" t="s">
        <v>245</v>
      </c>
      <c r="B145" t="s">
        <v>781</v>
      </c>
      <c r="C145" t="s">
        <v>247</v>
      </c>
      <c r="D145" s="57">
        <f t="shared" si="4"/>
        <v>42325</v>
      </c>
      <c r="E145" s="53" t="s">
        <v>430</v>
      </c>
      <c r="F145" s="54">
        <v>6648</v>
      </c>
      <c r="G145" s="53" t="s">
        <v>251</v>
      </c>
      <c r="H145" s="53" t="s">
        <v>782</v>
      </c>
      <c r="J145" s="53" t="s">
        <v>430</v>
      </c>
      <c r="K145" s="56">
        <f t="shared" si="5"/>
        <v>140</v>
      </c>
      <c r="L145" t="s">
        <v>253</v>
      </c>
      <c r="N145" s="57">
        <v>42075</v>
      </c>
      <c r="W145">
        <v>420</v>
      </c>
    </row>
    <row r="146" spans="1:23" x14ac:dyDescent="0.25">
      <c r="A146" t="s">
        <v>245</v>
      </c>
      <c r="B146" t="s">
        <v>781</v>
      </c>
      <c r="C146" t="s">
        <v>247</v>
      </c>
      <c r="D146" s="57">
        <f t="shared" si="4"/>
        <v>42309</v>
      </c>
      <c r="E146" s="53" t="s">
        <v>430</v>
      </c>
      <c r="F146" s="56">
        <v>6654</v>
      </c>
      <c r="G146" s="53" t="s">
        <v>251</v>
      </c>
      <c r="H146" t="s">
        <v>783</v>
      </c>
      <c r="J146" s="53" t="s">
        <v>430</v>
      </c>
      <c r="K146" s="56">
        <f t="shared" si="5"/>
        <v>116.66666666666667</v>
      </c>
      <c r="L146" t="s">
        <v>253</v>
      </c>
      <c r="N146" s="57">
        <v>42059</v>
      </c>
      <c r="W146">
        <v>350</v>
      </c>
    </row>
    <row r="147" spans="1:23" x14ac:dyDescent="0.25">
      <c r="A147" t="s">
        <v>245</v>
      </c>
      <c r="B147" t="s">
        <v>781</v>
      </c>
      <c r="C147" t="s">
        <v>247</v>
      </c>
      <c r="D147" s="57">
        <f t="shared" si="4"/>
        <v>42293</v>
      </c>
      <c r="E147" s="53" t="s">
        <v>430</v>
      </c>
      <c r="F147" s="54">
        <v>6660</v>
      </c>
      <c r="G147" s="53" t="s">
        <v>251</v>
      </c>
      <c r="H147" t="s">
        <v>782</v>
      </c>
      <c r="J147" s="53" t="s">
        <v>430</v>
      </c>
      <c r="K147" s="56">
        <f t="shared" si="5"/>
        <v>133.33333333333334</v>
      </c>
      <c r="L147" t="s">
        <v>253</v>
      </c>
      <c r="N147" s="57">
        <v>42043</v>
      </c>
      <c r="W147">
        <v>400</v>
      </c>
    </row>
    <row r="148" spans="1:23" x14ac:dyDescent="0.25">
      <c r="A148" t="s">
        <v>245</v>
      </c>
      <c r="B148" t="s">
        <v>781</v>
      </c>
      <c r="C148" t="s">
        <v>247</v>
      </c>
      <c r="D148" s="57">
        <f t="shared" si="4"/>
        <v>42277</v>
      </c>
      <c r="E148" s="53" t="s">
        <v>430</v>
      </c>
      <c r="F148" s="56">
        <v>6666</v>
      </c>
      <c r="G148" s="53" t="s">
        <v>251</v>
      </c>
      <c r="H148" t="s">
        <v>783</v>
      </c>
      <c r="J148" s="53" t="s">
        <v>430</v>
      </c>
      <c r="K148" s="56">
        <f t="shared" si="5"/>
        <v>65</v>
      </c>
      <c r="L148" t="s">
        <v>253</v>
      </c>
      <c r="N148" s="57">
        <v>42027</v>
      </c>
      <c r="W148">
        <v>195</v>
      </c>
    </row>
    <row r="149" spans="1:23" x14ac:dyDescent="0.25">
      <c r="A149" t="s">
        <v>245</v>
      </c>
      <c r="B149" t="s">
        <v>781</v>
      </c>
      <c r="C149" t="s">
        <v>247</v>
      </c>
      <c r="D149" s="57">
        <f t="shared" si="4"/>
        <v>42261</v>
      </c>
      <c r="E149" s="53" t="s">
        <v>430</v>
      </c>
      <c r="F149" s="54">
        <v>6672</v>
      </c>
      <c r="G149" s="53" t="s">
        <v>251</v>
      </c>
      <c r="H149" t="s">
        <v>784</v>
      </c>
      <c r="J149" s="53" t="s">
        <v>430</v>
      </c>
      <c r="K149" s="56">
        <f t="shared" si="5"/>
        <v>33.333333333333336</v>
      </c>
      <c r="L149" t="s">
        <v>253</v>
      </c>
      <c r="N149" s="57">
        <v>42011</v>
      </c>
      <c r="W149">
        <v>100</v>
      </c>
    </row>
    <row r="150" spans="1:23" x14ac:dyDescent="0.25">
      <c r="A150" t="s">
        <v>245</v>
      </c>
      <c r="B150" t="s">
        <v>781</v>
      </c>
      <c r="C150" t="s">
        <v>247</v>
      </c>
      <c r="D150" s="57">
        <f t="shared" si="4"/>
        <v>42245</v>
      </c>
      <c r="E150" s="53" t="s">
        <v>430</v>
      </c>
      <c r="F150" s="56">
        <v>6678</v>
      </c>
      <c r="G150" s="53" t="s">
        <v>251</v>
      </c>
      <c r="H150" t="s">
        <v>784</v>
      </c>
      <c r="J150" s="53" t="s">
        <v>430</v>
      </c>
      <c r="K150" s="56">
        <f t="shared" si="5"/>
        <v>23.333333333333332</v>
      </c>
      <c r="L150" t="s">
        <v>253</v>
      </c>
      <c r="N150" s="57">
        <v>41995</v>
      </c>
      <c r="W150">
        <v>70</v>
      </c>
    </row>
    <row r="158" spans="1:23" x14ac:dyDescent="0.25">
      <c r="N158" t="e">
        <f>+A1A51:N158</f>
        <v>#NAME?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5"/>
  <sheetViews>
    <sheetView topLeftCell="K80" workbookViewId="0">
      <selection activeCell="W191" sqref="T6:Z205"/>
    </sheetView>
  </sheetViews>
  <sheetFormatPr defaultRowHeight="15" x14ac:dyDescent="0.25"/>
  <cols>
    <col min="8" max="8" width="12.42578125" bestFit="1" customWidth="1"/>
    <col min="9" max="9" width="25.140625" bestFit="1" customWidth="1"/>
    <col min="10" max="10" width="9.28515625" bestFit="1" customWidth="1"/>
    <col min="11" max="11" width="21.7109375" bestFit="1" customWidth="1"/>
    <col min="12" max="12" width="2.42578125" bestFit="1" customWidth="1"/>
    <col min="14" max="14" width="2.42578125" bestFit="1" customWidth="1"/>
    <col min="20" max="20" width="12.42578125" bestFit="1" customWidth="1"/>
    <col min="21" max="21" width="6.140625" bestFit="1" customWidth="1"/>
    <col min="22" max="22" width="9.28515625" bestFit="1" customWidth="1"/>
    <col min="23" max="23" width="21.7109375" bestFit="1" customWidth="1"/>
    <col min="24" max="24" width="2" bestFit="1" customWidth="1"/>
    <col min="25" max="25" width="5" bestFit="1" customWidth="1"/>
    <col min="26" max="26" width="2.28515625" bestFit="1" customWidth="1"/>
    <col min="28" max="28" width="12.42578125" bestFit="1" customWidth="1"/>
    <col min="29" max="29" width="10.28515625" bestFit="1" customWidth="1"/>
    <col min="30" max="30" width="9.28515625" bestFit="1" customWidth="1"/>
    <col min="31" max="31" width="16.7109375" bestFit="1" customWidth="1"/>
    <col min="32" max="32" width="2.7109375" bestFit="1" customWidth="1"/>
  </cols>
  <sheetData>
    <row r="1" spans="1:32" x14ac:dyDescent="0.25">
      <c r="A1" t="s">
        <v>245</v>
      </c>
      <c r="B1" t="s">
        <v>785</v>
      </c>
      <c r="C1" t="s">
        <v>247</v>
      </c>
      <c r="D1" t="s">
        <v>786</v>
      </c>
      <c r="E1" s="53" t="s">
        <v>432</v>
      </c>
      <c r="H1" t="s">
        <v>245</v>
      </c>
      <c r="I1" t="s">
        <v>795</v>
      </c>
      <c r="J1" t="s">
        <v>247</v>
      </c>
      <c r="K1" t="s">
        <v>915</v>
      </c>
      <c r="L1" s="53" t="s">
        <v>431</v>
      </c>
      <c r="M1" t="s">
        <v>796</v>
      </c>
      <c r="N1" s="53" t="s">
        <v>431</v>
      </c>
      <c r="O1" t="s">
        <v>811</v>
      </c>
      <c r="P1" s="53" t="s">
        <v>432</v>
      </c>
    </row>
    <row r="2" spans="1:32" x14ac:dyDescent="0.25">
      <c r="A2" t="s">
        <v>245</v>
      </c>
      <c r="B2" t="s">
        <v>785</v>
      </c>
      <c r="C2" t="s">
        <v>247</v>
      </c>
      <c r="D2" t="s">
        <v>787</v>
      </c>
      <c r="E2" s="53" t="s">
        <v>432</v>
      </c>
      <c r="H2" t="s">
        <v>245</v>
      </c>
      <c r="I2" t="s">
        <v>795</v>
      </c>
      <c r="J2" t="s">
        <v>247</v>
      </c>
      <c r="K2" t="s">
        <v>916</v>
      </c>
      <c r="L2" s="53" t="s">
        <v>431</v>
      </c>
      <c r="M2" t="s">
        <v>797</v>
      </c>
      <c r="N2" s="53" t="s">
        <v>431</v>
      </c>
      <c r="O2" t="s">
        <v>811</v>
      </c>
      <c r="P2" s="53" t="s">
        <v>432</v>
      </c>
      <c r="U2" s="61" t="s">
        <v>810</v>
      </c>
    </row>
    <row r="3" spans="1:32" x14ac:dyDescent="0.25">
      <c r="A3" t="s">
        <v>245</v>
      </c>
      <c r="B3" t="s">
        <v>785</v>
      </c>
      <c r="C3" t="s">
        <v>247</v>
      </c>
      <c r="E3" s="53" t="s">
        <v>432</v>
      </c>
      <c r="H3" t="s">
        <v>245</v>
      </c>
      <c r="I3" t="s">
        <v>795</v>
      </c>
      <c r="J3" t="s">
        <v>247</v>
      </c>
      <c r="K3" t="s">
        <v>917</v>
      </c>
      <c r="L3" s="53" t="s">
        <v>431</v>
      </c>
      <c r="M3" t="s">
        <v>798</v>
      </c>
      <c r="N3" s="53" t="s">
        <v>431</v>
      </c>
      <c r="O3" t="s">
        <v>811</v>
      </c>
      <c r="P3" s="53" t="s">
        <v>432</v>
      </c>
    </row>
    <row r="4" spans="1:32" x14ac:dyDescent="0.25">
      <c r="A4" t="s">
        <v>245</v>
      </c>
      <c r="B4" t="s">
        <v>785</v>
      </c>
      <c r="C4" t="s">
        <v>247</v>
      </c>
      <c r="D4" t="s">
        <v>788</v>
      </c>
      <c r="E4" s="53" t="s">
        <v>432</v>
      </c>
      <c r="H4" t="s">
        <v>245</v>
      </c>
      <c r="I4" t="s">
        <v>795</v>
      </c>
      <c r="J4" t="s">
        <v>247</v>
      </c>
      <c r="K4" t="s">
        <v>918</v>
      </c>
      <c r="L4" s="53" t="s">
        <v>431</v>
      </c>
      <c r="M4" t="s">
        <v>799</v>
      </c>
      <c r="N4" s="53" t="s">
        <v>431</v>
      </c>
      <c r="O4" t="s">
        <v>811</v>
      </c>
      <c r="P4" s="53" t="s">
        <v>432</v>
      </c>
    </row>
    <row r="5" spans="1:32" x14ac:dyDescent="0.25">
      <c r="A5" t="s">
        <v>245</v>
      </c>
      <c r="B5" t="s">
        <v>785</v>
      </c>
      <c r="C5" t="s">
        <v>247</v>
      </c>
      <c r="D5" t="s">
        <v>789</v>
      </c>
      <c r="E5" s="53" t="s">
        <v>432</v>
      </c>
      <c r="H5" t="s">
        <v>245</v>
      </c>
      <c r="I5" t="s">
        <v>795</v>
      </c>
      <c r="J5" t="s">
        <v>247</v>
      </c>
      <c r="K5" t="s">
        <v>919</v>
      </c>
      <c r="L5" s="53" t="s">
        <v>431</v>
      </c>
      <c r="M5" t="s">
        <v>800</v>
      </c>
      <c r="N5" s="53" t="s">
        <v>431</v>
      </c>
      <c r="O5" t="s">
        <v>811</v>
      </c>
      <c r="P5" s="53" t="s">
        <v>432</v>
      </c>
    </row>
    <row r="6" spans="1:32" x14ac:dyDescent="0.25">
      <c r="A6" t="s">
        <v>245</v>
      </c>
      <c r="B6" t="s">
        <v>785</v>
      </c>
      <c r="C6" t="s">
        <v>247</v>
      </c>
      <c r="D6" t="s">
        <v>790</v>
      </c>
      <c r="E6" s="53" t="s">
        <v>432</v>
      </c>
      <c r="H6" t="s">
        <v>245</v>
      </c>
      <c r="I6" t="s">
        <v>795</v>
      </c>
      <c r="J6" t="s">
        <v>247</v>
      </c>
      <c r="K6" t="s">
        <v>920</v>
      </c>
      <c r="L6" s="53" t="s">
        <v>431</v>
      </c>
      <c r="M6" t="s">
        <v>801</v>
      </c>
      <c r="N6" s="53" t="s">
        <v>431</v>
      </c>
      <c r="O6" t="s">
        <v>811</v>
      </c>
      <c r="P6" s="53" t="s">
        <v>432</v>
      </c>
      <c r="T6" t="s">
        <v>245</v>
      </c>
      <c r="U6" t="s">
        <v>1391</v>
      </c>
      <c r="V6" t="s">
        <v>987</v>
      </c>
      <c r="W6" t="s">
        <v>786</v>
      </c>
      <c r="X6" s="53" t="s">
        <v>430</v>
      </c>
      <c r="Y6">
        <v>8001</v>
      </c>
      <c r="Z6" t="s">
        <v>253</v>
      </c>
      <c r="AB6" t="s">
        <v>245</v>
      </c>
      <c r="AC6" t="s">
        <v>985</v>
      </c>
      <c r="AD6" t="s">
        <v>247</v>
      </c>
      <c r="AE6" t="s">
        <v>915</v>
      </c>
      <c r="AF6" s="53" t="s">
        <v>432</v>
      </c>
    </row>
    <row r="7" spans="1:32" x14ac:dyDescent="0.25">
      <c r="A7" t="s">
        <v>245</v>
      </c>
      <c r="B7" t="s">
        <v>785</v>
      </c>
      <c r="C7" t="s">
        <v>247</v>
      </c>
      <c r="D7" t="s">
        <v>791</v>
      </c>
      <c r="E7" s="53" t="s">
        <v>432</v>
      </c>
      <c r="H7" t="s">
        <v>245</v>
      </c>
      <c r="I7" t="s">
        <v>795</v>
      </c>
      <c r="J7" t="s">
        <v>247</v>
      </c>
      <c r="K7" t="s">
        <v>921</v>
      </c>
      <c r="L7" s="53" t="s">
        <v>431</v>
      </c>
      <c r="M7" t="s">
        <v>802</v>
      </c>
      <c r="N7" s="53" t="s">
        <v>431</v>
      </c>
      <c r="O7" t="s">
        <v>811</v>
      </c>
      <c r="P7" s="53" t="s">
        <v>432</v>
      </c>
      <c r="T7" t="s">
        <v>245</v>
      </c>
      <c r="U7" t="s">
        <v>1391</v>
      </c>
      <c r="V7" t="s">
        <v>987</v>
      </c>
      <c r="W7" t="s">
        <v>787</v>
      </c>
      <c r="X7" s="53" t="s">
        <v>430</v>
      </c>
      <c r="Y7">
        <v>8002</v>
      </c>
      <c r="Z7" t="s">
        <v>253</v>
      </c>
      <c r="AB7" t="s">
        <v>245</v>
      </c>
      <c r="AC7" t="s">
        <v>985</v>
      </c>
      <c r="AD7" t="s">
        <v>247</v>
      </c>
      <c r="AE7" t="s">
        <v>916</v>
      </c>
      <c r="AF7" s="53" t="s">
        <v>432</v>
      </c>
    </row>
    <row r="8" spans="1:32" x14ac:dyDescent="0.25">
      <c r="A8" t="s">
        <v>245</v>
      </c>
      <c r="B8" t="s">
        <v>785</v>
      </c>
      <c r="C8" t="s">
        <v>247</v>
      </c>
      <c r="D8" t="s">
        <v>792</v>
      </c>
      <c r="E8" s="53" t="s">
        <v>432</v>
      </c>
      <c r="H8" t="s">
        <v>245</v>
      </c>
      <c r="I8" t="s">
        <v>795</v>
      </c>
      <c r="J8" t="s">
        <v>247</v>
      </c>
      <c r="K8" t="s">
        <v>922</v>
      </c>
      <c r="L8" s="53" t="s">
        <v>431</v>
      </c>
      <c r="M8" t="s">
        <v>803</v>
      </c>
      <c r="N8" s="53" t="s">
        <v>431</v>
      </c>
      <c r="O8" t="s">
        <v>811</v>
      </c>
      <c r="P8" s="53" t="s">
        <v>432</v>
      </c>
      <c r="T8" t="s">
        <v>245</v>
      </c>
      <c r="U8" t="s">
        <v>1391</v>
      </c>
      <c r="V8" t="s">
        <v>987</v>
      </c>
      <c r="W8" t="s">
        <v>926</v>
      </c>
      <c r="X8" s="53" t="s">
        <v>430</v>
      </c>
      <c r="Y8">
        <v>8003</v>
      </c>
      <c r="Z8" t="s">
        <v>253</v>
      </c>
      <c r="AB8" t="s">
        <v>245</v>
      </c>
      <c r="AC8" t="s">
        <v>985</v>
      </c>
      <c r="AD8" t="s">
        <v>247</v>
      </c>
      <c r="AE8" t="s">
        <v>917</v>
      </c>
      <c r="AF8" s="53" t="s">
        <v>432</v>
      </c>
    </row>
    <row r="9" spans="1:32" x14ac:dyDescent="0.25">
      <c r="A9" t="s">
        <v>245</v>
      </c>
      <c r="B9" t="s">
        <v>785</v>
      </c>
      <c r="C9" t="s">
        <v>247</v>
      </c>
      <c r="D9" t="s">
        <v>793</v>
      </c>
      <c r="E9" s="53" t="s">
        <v>432</v>
      </c>
      <c r="H9" t="s">
        <v>245</v>
      </c>
      <c r="I9" t="s">
        <v>795</v>
      </c>
      <c r="J9" t="s">
        <v>247</v>
      </c>
      <c r="K9" t="s">
        <v>923</v>
      </c>
      <c r="L9" s="53" t="s">
        <v>431</v>
      </c>
      <c r="M9" t="s">
        <v>804</v>
      </c>
      <c r="N9" s="53" t="s">
        <v>431</v>
      </c>
      <c r="O9" t="s">
        <v>811</v>
      </c>
      <c r="P9" s="53" t="s">
        <v>432</v>
      </c>
      <c r="T9" t="s">
        <v>245</v>
      </c>
      <c r="U9" t="s">
        <v>1391</v>
      </c>
      <c r="V9" t="s">
        <v>987</v>
      </c>
      <c r="W9" t="s">
        <v>788</v>
      </c>
      <c r="X9" s="53" t="s">
        <v>430</v>
      </c>
      <c r="Y9">
        <v>8004</v>
      </c>
      <c r="Z9" t="s">
        <v>253</v>
      </c>
      <c r="AB9" t="s">
        <v>245</v>
      </c>
      <c r="AC9" t="s">
        <v>985</v>
      </c>
      <c r="AD9" t="s">
        <v>247</v>
      </c>
      <c r="AE9" t="s">
        <v>918</v>
      </c>
      <c r="AF9" s="53" t="s">
        <v>432</v>
      </c>
    </row>
    <row r="10" spans="1:32" x14ac:dyDescent="0.25">
      <c r="A10" t="s">
        <v>245</v>
      </c>
      <c r="B10" t="s">
        <v>785</v>
      </c>
      <c r="C10" t="s">
        <v>247</v>
      </c>
      <c r="D10" t="s">
        <v>794</v>
      </c>
      <c r="E10" s="53" t="s">
        <v>432</v>
      </c>
      <c r="H10" t="s">
        <v>245</v>
      </c>
      <c r="I10" t="s">
        <v>795</v>
      </c>
      <c r="J10" t="s">
        <v>247</v>
      </c>
      <c r="K10" t="s">
        <v>924</v>
      </c>
      <c r="L10" s="53" t="s">
        <v>431</v>
      </c>
      <c r="M10" t="s">
        <v>805</v>
      </c>
      <c r="N10" s="53" t="s">
        <v>431</v>
      </c>
      <c r="O10" t="s">
        <v>811</v>
      </c>
      <c r="P10" s="53" t="s">
        <v>432</v>
      </c>
      <c r="T10" t="s">
        <v>245</v>
      </c>
      <c r="U10" t="s">
        <v>1391</v>
      </c>
      <c r="V10" t="s">
        <v>987</v>
      </c>
      <c r="W10" t="s">
        <v>789</v>
      </c>
      <c r="X10" s="53" t="s">
        <v>430</v>
      </c>
      <c r="Y10">
        <v>8005</v>
      </c>
      <c r="Z10" t="s">
        <v>253</v>
      </c>
      <c r="AB10" t="s">
        <v>245</v>
      </c>
      <c r="AC10" t="s">
        <v>985</v>
      </c>
      <c r="AD10" t="s">
        <v>247</v>
      </c>
      <c r="AE10" t="s">
        <v>919</v>
      </c>
      <c r="AF10" s="53" t="s">
        <v>432</v>
      </c>
    </row>
    <row r="11" spans="1:32" x14ac:dyDescent="0.25">
      <c r="H11" t="s">
        <v>245</v>
      </c>
      <c r="I11" t="s">
        <v>795</v>
      </c>
      <c r="J11" t="s">
        <v>247</v>
      </c>
      <c r="K11" t="s">
        <v>925</v>
      </c>
      <c r="L11" s="53" t="s">
        <v>431</v>
      </c>
      <c r="M11" t="s">
        <v>806</v>
      </c>
      <c r="N11" s="53" t="s">
        <v>431</v>
      </c>
      <c r="O11" t="s">
        <v>811</v>
      </c>
      <c r="P11" s="53" t="s">
        <v>432</v>
      </c>
      <c r="T11" t="s">
        <v>245</v>
      </c>
      <c r="U11" t="s">
        <v>1391</v>
      </c>
      <c r="V11" t="s">
        <v>987</v>
      </c>
      <c r="W11" t="s">
        <v>790</v>
      </c>
      <c r="X11" s="53" t="s">
        <v>430</v>
      </c>
      <c r="Y11">
        <v>8006</v>
      </c>
      <c r="Z11" t="s">
        <v>253</v>
      </c>
      <c r="AB11" t="s">
        <v>245</v>
      </c>
      <c r="AC11" t="s">
        <v>985</v>
      </c>
      <c r="AD11" t="s">
        <v>247</v>
      </c>
      <c r="AE11" t="s">
        <v>920</v>
      </c>
      <c r="AF11" s="53" t="s">
        <v>432</v>
      </c>
    </row>
    <row r="12" spans="1:32" x14ac:dyDescent="0.25">
      <c r="H12" t="s">
        <v>245</v>
      </c>
      <c r="I12" t="s">
        <v>795</v>
      </c>
      <c r="J12" t="s">
        <v>247</v>
      </c>
      <c r="K12" t="s">
        <v>926</v>
      </c>
      <c r="L12" s="53" t="s">
        <v>431</v>
      </c>
      <c r="M12" t="s">
        <v>807</v>
      </c>
      <c r="N12" s="53" t="s">
        <v>431</v>
      </c>
      <c r="O12" t="s">
        <v>811</v>
      </c>
      <c r="P12" s="53" t="s">
        <v>432</v>
      </c>
      <c r="T12" t="s">
        <v>245</v>
      </c>
      <c r="U12" t="s">
        <v>1391</v>
      </c>
      <c r="V12" t="s">
        <v>987</v>
      </c>
      <c r="W12" t="s">
        <v>791</v>
      </c>
      <c r="X12" s="53" t="s">
        <v>430</v>
      </c>
      <c r="Y12">
        <v>8007</v>
      </c>
      <c r="Z12" t="s">
        <v>253</v>
      </c>
      <c r="AB12" t="s">
        <v>245</v>
      </c>
      <c r="AC12" t="s">
        <v>985</v>
      </c>
      <c r="AD12" t="s">
        <v>247</v>
      </c>
      <c r="AE12" t="s">
        <v>921</v>
      </c>
      <c r="AF12" s="53" t="s">
        <v>432</v>
      </c>
    </row>
    <row r="13" spans="1:32" x14ac:dyDescent="0.25">
      <c r="H13" t="s">
        <v>245</v>
      </c>
      <c r="I13" t="s">
        <v>795</v>
      </c>
      <c r="J13" t="s">
        <v>247</v>
      </c>
      <c r="K13" t="s">
        <v>927</v>
      </c>
      <c r="L13" s="53" t="s">
        <v>431</v>
      </c>
      <c r="M13" t="s">
        <v>808</v>
      </c>
      <c r="N13" s="53" t="s">
        <v>431</v>
      </c>
      <c r="O13" t="s">
        <v>811</v>
      </c>
      <c r="P13" s="53" t="s">
        <v>432</v>
      </c>
      <c r="T13" t="s">
        <v>245</v>
      </c>
      <c r="U13" t="s">
        <v>1391</v>
      </c>
      <c r="V13" t="s">
        <v>987</v>
      </c>
      <c r="W13" t="s">
        <v>792</v>
      </c>
      <c r="X13" s="53" t="s">
        <v>430</v>
      </c>
      <c r="Y13">
        <v>8008</v>
      </c>
      <c r="Z13" t="s">
        <v>253</v>
      </c>
      <c r="AB13" t="s">
        <v>245</v>
      </c>
      <c r="AC13" t="s">
        <v>985</v>
      </c>
      <c r="AD13" t="s">
        <v>247</v>
      </c>
      <c r="AE13" t="s">
        <v>922</v>
      </c>
      <c r="AF13" s="53" t="s">
        <v>432</v>
      </c>
    </row>
    <row r="14" spans="1:32" x14ac:dyDescent="0.25">
      <c r="H14" t="s">
        <v>245</v>
      </c>
      <c r="I14" t="s">
        <v>795</v>
      </c>
      <c r="J14" t="s">
        <v>247</v>
      </c>
      <c r="K14" t="s">
        <v>928</v>
      </c>
      <c r="L14" s="53" t="s">
        <v>431</v>
      </c>
      <c r="M14" t="s">
        <v>809</v>
      </c>
      <c r="N14" s="53" t="s">
        <v>431</v>
      </c>
      <c r="O14" t="s">
        <v>811</v>
      </c>
      <c r="P14" s="53" t="s">
        <v>432</v>
      </c>
      <c r="T14" t="s">
        <v>245</v>
      </c>
      <c r="U14" t="s">
        <v>1391</v>
      </c>
      <c r="V14" t="s">
        <v>987</v>
      </c>
      <c r="W14" t="s">
        <v>793</v>
      </c>
      <c r="X14" s="53" t="s">
        <v>430</v>
      </c>
      <c r="Y14">
        <v>8009</v>
      </c>
      <c r="Z14" t="s">
        <v>253</v>
      </c>
      <c r="AB14" t="s">
        <v>245</v>
      </c>
      <c r="AC14" t="s">
        <v>985</v>
      </c>
      <c r="AD14" t="s">
        <v>247</v>
      </c>
      <c r="AE14" t="s">
        <v>923</v>
      </c>
      <c r="AF14" s="53" t="s">
        <v>432</v>
      </c>
    </row>
    <row r="15" spans="1:32" x14ac:dyDescent="0.25">
      <c r="H15" t="s">
        <v>245</v>
      </c>
      <c r="I15" t="s">
        <v>795</v>
      </c>
      <c r="J15" t="s">
        <v>247</v>
      </c>
      <c r="K15" t="s">
        <v>929</v>
      </c>
      <c r="L15" s="53" t="s">
        <v>431</v>
      </c>
      <c r="M15" t="s">
        <v>796</v>
      </c>
      <c r="N15" s="53" t="s">
        <v>431</v>
      </c>
      <c r="O15" t="s">
        <v>812</v>
      </c>
      <c r="P15" s="53" t="s">
        <v>432</v>
      </c>
      <c r="T15" t="s">
        <v>245</v>
      </c>
      <c r="U15" t="s">
        <v>1391</v>
      </c>
      <c r="V15" t="s">
        <v>987</v>
      </c>
      <c r="W15" t="s">
        <v>794</v>
      </c>
      <c r="X15" s="53" t="s">
        <v>430</v>
      </c>
      <c r="Y15">
        <v>8010</v>
      </c>
      <c r="Z15" t="s">
        <v>253</v>
      </c>
      <c r="AB15" t="s">
        <v>245</v>
      </c>
      <c r="AC15" t="s">
        <v>985</v>
      </c>
      <c r="AD15" t="s">
        <v>247</v>
      </c>
      <c r="AE15" t="s">
        <v>924</v>
      </c>
      <c r="AF15" s="53" t="s">
        <v>432</v>
      </c>
    </row>
    <row r="16" spans="1:32" x14ac:dyDescent="0.25">
      <c r="H16" t="s">
        <v>245</v>
      </c>
      <c r="I16" t="s">
        <v>795</v>
      </c>
      <c r="J16" t="s">
        <v>247</v>
      </c>
      <c r="K16" t="s">
        <v>930</v>
      </c>
      <c r="L16" s="53" t="s">
        <v>431</v>
      </c>
      <c r="M16" t="s">
        <v>797</v>
      </c>
      <c r="N16" s="53" t="s">
        <v>431</v>
      </c>
      <c r="O16" t="s">
        <v>812</v>
      </c>
      <c r="P16" s="53" t="s">
        <v>432</v>
      </c>
      <c r="T16" t="s">
        <v>245</v>
      </c>
      <c r="U16" t="s">
        <v>1391</v>
      </c>
      <c r="V16" t="s">
        <v>987</v>
      </c>
      <c r="W16" t="s">
        <v>925</v>
      </c>
      <c r="X16" s="53" t="s">
        <v>430</v>
      </c>
      <c r="Y16">
        <v>8011</v>
      </c>
      <c r="Z16" t="s">
        <v>253</v>
      </c>
      <c r="AB16" t="s">
        <v>245</v>
      </c>
      <c r="AC16" t="s">
        <v>985</v>
      </c>
      <c r="AD16" t="s">
        <v>247</v>
      </c>
      <c r="AE16" t="s">
        <v>925</v>
      </c>
      <c r="AF16" s="53" t="s">
        <v>432</v>
      </c>
    </row>
    <row r="17" spans="8:32" x14ac:dyDescent="0.25">
      <c r="H17" t="s">
        <v>245</v>
      </c>
      <c r="I17" t="s">
        <v>795</v>
      </c>
      <c r="J17" t="s">
        <v>247</v>
      </c>
      <c r="K17" t="s">
        <v>931</v>
      </c>
      <c r="L17" s="53" t="s">
        <v>431</v>
      </c>
      <c r="M17" t="s">
        <v>798</v>
      </c>
      <c r="N17" s="53" t="s">
        <v>431</v>
      </c>
      <c r="O17" t="s">
        <v>812</v>
      </c>
      <c r="P17" s="53" t="s">
        <v>432</v>
      </c>
      <c r="T17" t="s">
        <v>245</v>
      </c>
      <c r="U17" t="s">
        <v>1391</v>
      </c>
      <c r="V17" t="s">
        <v>987</v>
      </c>
      <c r="W17" t="s">
        <v>926</v>
      </c>
      <c r="X17" s="53" t="s">
        <v>430</v>
      </c>
      <c r="Y17">
        <v>8012</v>
      </c>
      <c r="Z17" t="s">
        <v>253</v>
      </c>
      <c r="AB17" t="s">
        <v>245</v>
      </c>
      <c r="AC17" t="s">
        <v>985</v>
      </c>
      <c r="AD17" t="s">
        <v>247</v>
      </c>
      <c r="AE17" t="s">
        <v>926</v>
      </c>
      <c r="AF17" s="53" t="s">
        <v>432</v>
      </c>
    </row>
    <row r="18" spans="8:32" x14ac:dyDescent="0.25">
      <c r="H18" t="s">
        <v>245</v>
      </c>
      <c r="I18" t="s">
        <v>795</v>
      </c>
      <c r="J18" t="s">
        <v>247</v>
      </c>
      <c r="K18" t="s">
        <v>932</v>
      </c>
      <c r="L18" s="53" t="s">
        <v>431</v>
      </c>
      <c r="M18" t="s">
        <v>799</v>
      </c>
      <c r="N18" s="53" t="s">
        <v>431</v>
      </c>
      <c r="O18" t="s">
        <v>812</v>
      </c>
      <c r="P18" s="53" t="s">
        <v>432</v>
      </c>
      <c r="T18" t="s">
        <v>245</v>
      </c>
      <c r="U18" t="s">
        <v>1391</v>
      </c>
      <c r="V18" t="s">
        <v>987</v>
      </c>
      <c r="W18" t="s">
        <v>786</v>
      </c>
      <c r="X18" s="53" t="s">
        <v>430</v>
      </c>
      <c r="Y18">
        <v>8013</v>
      </c>
      <c r="Z18" t="s">
        <v>253</v>
      </c>
      <c r="AB18" t="s">
        <v>245</v>
      </c>
      <c r="AC18" t="s">
        <v>985</v>
      </c>
      <c r="AD18" t="s">
        <v>247</v>
      </c>
      <c r="AE18" t="s">
        <v>927</v>
      </c>
      <c r="AF18" s="53" t="s">
        <v>432</v>
      </c>
    </row>
    <row r="19" spans="8:32" x14ac:dyDescent="0.25">
      <c r="H19" t="s">
        <v>245</v>
      </c>
      <c r="I19" t="s">
        <v>795</v>
      </c>
      <c r="J19" t="s">
        <v>247</v>
      </c>
      <c r="K19" t="s">
        <v>933</v>
      </c>
      <c r="L19" s="53" t="s">
        <v>431</v>
      </c>
      <c r="M19" t="s">
        <v>800</v>
      </c>
      <c r="N19" s="53" t="s">
        <v>431</v>
      </c>
      <c r="O19" t="s">
        <v>812</v>
      </c>
      <c r="P19" s="53" t="s">
        <v>432</v>
      </c>
      <c r="T19" t="s">
        <v>245</v>
      </c>
      <c r="U19" t="s">
        <v>1391</v>
      </c>
      <c r="V19" t="s">
        <v>987</v>
      </c>
      <c r="W19" t="s">
        <v>787</v>
      </c>
      <c r="X19" s="53" t="s">
        <v>430</v>
      </c>
      <c r="Y19">
        <v>8014</v>
      </c>
      <c r="Z19" t="s">
        <v>253</v>
      </c>
      <c r="AB19" t="s">
        <v>245</v>
      </c>
      <c r="AC19" t="s">
        <v>985</v>
      </c>
      <c r="AD19" t="s">
        <v>247</v>
      </c>
      <c r="AE19" t="s">
        <v>928</v>
      </c>
      <c r="AF19" s="53" t="s">
        <v>432</v>
      </c>
    </row>
    <row r="20" spans="8:32" x14ac:dyDescent="0.25">
      <c r="H20" t="s">
        <v>245</v>
      </c>
      <c r="I20" t="s">
        <v>795</v>
      </c>
      <c r="J20" t="s">
        <v>247</v>
      </c>
      <c r="K20" t="s">
        <v>934</v>
      </c>
      <c r="L20" s="53" t="s">
        <v>431</v>
      </c>
      <c r="M20" t="s">
        <v>801</v>
      </c>
      <c r="N20" s="53" t="s">
        <v>431</v>
      </c>
      <c r="O20" t="s">
        <v>812</v>
      </c>
      <c r="P20" s="53" t="s">
        <v>432</v>
      </c>
      <c r="T20" t="s">
        <v>245</v>
      </c>
      <c r="U20" t="s">
        <v>1391</v>
      </c>
      <c r="V20" t="s">
        <v>987</v>
      </c>
      <c r="W20" t="s">
        <v>926</v>
      </c>
      <c r="X20" s="53" t="s">
        <v>430</v>
      </c>
      <c r="Y20">
        <v>8015</v>
      </c>
      <c r="Z20" t="s">
        <v>253</v>
      </c>
      <c r="AB20" t="s">
        <v>245</v>
      </c>
      <c r="AC20" t="s">
        <v>985</v>
      </c>
      <c r="AD20" t="s">
        <v>247</v>
      </c>
      <c r="AE20" t="s">
        <v>929</v>
      </c>
      <c r="AF20" s="53" t="s">
        <v>432</v>
      </c>
    </row>
    <row r="21" spans="8:32" x14ac:dyDescent="0.25">
      <c r="H21" t="s">
        <v>245</v>
      </c>
      <c r="I21" t="s">
        <v>795</v>
      </c>
      <c r="J21" t="s">
        <v>247</v>
      </c>
      <c r="K21" t="s">
        <v>935</v>
      </c>
      <c r="L21" s="53" t="s">
        <v>431</v>
      </c>
      <c r="M21" t="s">
        <v>802</v>
      </c>
      <c r="N21" s="53" t="s">
        <v>431</v>
      </c>
      <c r="O21" t="s">
        <v>812</v>
      </c>
      <c r="P21" s="53" t="s">
        <v>432</v>
      </c>
      <c r="T21" t="s">
        <v>245</v>
      </c>
      <c r="U21" t="s">
        <v>1391</v>
      </c>
      <c r="V21" t="s">
        <v>987</v>
      </c>
      <c r="W21" t="s">
        <v>788</v>
      </c>
      <c r="X21" s="53" t="s">
        <v>430</v>
      </c>
      <c r="Y21">
        <v>8016</v>
      </c>
      <c r="Z21" t="s">
        <v>253</v>
      </c>
      <c r="AB21" t="s">
        <v>245</v>
      </c>
      <c r="AC21" t="s">
        <v>985</v>
      </c>
      <c r="AD21" t="s">
        <v>247</v>
      </c>
      <c r="AE21" t="s">
        <v>930</v>
      </c>
      <c r="AF21" s="53" t="s">
        <v>432</v>
      </c>
    </row>
    <row r="22" spans="8:32" x14ac:dyDescent="0.25">
      <c r="H22" t="s">
        <v>245</v>
      </c>
      <c r="I22" t="s">
        <v>795</v>
      </c>
      <c r="J22" t="s">
        <v>247</v>
      </c>
      <c r="K22" t="s">
        <v>936</v>
      </c>
      <c r="L22" s="53" t="s">
        <v>431</v>
      </c>
      <c r="M22" t="s">
        <v>803</v>
      </c>
      <c r="N22" s="53" t="s">
        <v>431</v>
      </c>
      <c r="O22" t="s">
        <v>812</v>
      </c>
      <c r="P22" s="53" t="s">
        <v>432</v>
      </c>
      <c r="T22" t="s">
        <v>245</v>
      </c>
      <c r="U22" t="s">
        <v>1391</v>
      </c>
      <c r="V22" t="s">
        <v>987</v>
      </c>
      <c r="W22" t="s">
        <v>789</v>
      </c>
      <c r="X22" s="53" t="s">
        <v>430</v>
      </c>
      <c r="Y22">
        <v>8017</v>
      </c>
      <c r="Z22" t="s">
        <v>253</v>
      </c>
      <c r="AB22" t="s">
        <v>245</v>
      </c>
      <c r="AC22" t="s">
        <v>985</v>
      </c>
      <c r="AD22" t="s">
        <v>247</v>
      </c>
      <c r="AE22" t="s">
        <v>931</v>
      </c>
      <c r="AF22" s="53" t="s">
        <v>432</v>
      </c>
    </row>
    <row r="23" spans="8:32" x14ac:dyDescent="0.25">
      <c r="H23" t="s">
        <v>245</v>
      </c>
      <c r="I23" t="s">
        <v>795</v>
      </c>
      <c r="J23" t="s">
        <v>247</v>
      </c>
      <c r="K23" t="s">
        <v>937</v>
      </c>
      <c r="L23" s="53" t="s">
        <v>431</v>
      </c>
      <c r="M23" t="s">
        <v>804</v>
      </c>
      <c r="N23" s="53" t="s">
        <v>431</v>
      </c>
      <c r="O23" t="s">
        <v>812</v>
      </c>
      <c r="P23" s="53" t="s">
        <v>432</v>
      </c>
      <c r="T23" t="s">
        <v>245</v>
      </c>
      <c r="U23" t="s">
        <v>1391</v>
      </c>
      <c r="V23" t="s">
        <v>987</v>
      </c>
      <c r="W23" t="s">
        <v>790</v>
      </c>
      <c r="X23" s="53" t="s">
        <v>430</v>
      </c>
      <c r="Y23">
        <v>8018</v>
      </c>
      <c r="Z23" t="s">
        <v>253</v>
      </c>
      <c r="AB23" t="s">
        <v>245</v>
      </c>
      <c r="AC23" t="s">
        <v>985</v>
      </c>
      <c r="AD23" t="s">
        <v>247</v>
      </c>
      <c r="AE23" t="s">
        <v>932</v>
      </c>
      <c r="AF23" s="53" t="s">
        <v>432</v>
      </c>
    </row>
    <row r="24" spans="8:32" x14ac:dyDescent="0.25">
      <c r="H24" t="s">
        <v>245</v>
      </c>
      <c r="I24" t="s">
        <v>795</v>
      </c>
      <c r="J24" t="s">
        <v>247</v>
      </c>
      <c r="K24" t="s">
        <v>938</v>
      </c>
      <c r="L24" s="53" t="s">
        <v>431</v>
      </c>
      <c r="M24" t="s">
        <v>805</v>
      </c>
      <c r="N24" s="53" t="s">
        <v>431</v>
      </c>
      <c r="O24" t="s">
        <v>812</v>
      </c>
      <c r="P24" s="53" t="s">
        <v>432</v>
      </c>
      <c r="T24" t="s">
        <v>245</v>
      </c>
      <c r="U24" t="s">
        <v>1391</v>
      </c>
      <c r="V24" t="s">
        <v>987</v>
      </c>
      <c r="W24" t="s">
        <v>791</v>
      </c>
      <c r="X24" s="53" t="s">
        <v>430</v>
      </c>
      <c r="Y24">
        <v>8019</v>
      </c>
      <c r="Z24" t="s">
        <v>253</v>
      </c>
      <c r="AB24" t="s">
        <v>245</v>
      </c>
      <c r="AC24" t="s">
        <v>985</v>
      </c>
      <c r="AD24" t="s">
        <v>247</v>
      </c>
      <c r="AE24" t="s">
        <v>933</v>
      </c>
      <c r="AF24" s="53" t="s">
        <v>432</v>
      </c>
    </row>
    <row r="25" spans="8:32" x14ac:dyDescent="0.25">
      <c r="H25" t="s">
        <v>245</v>
      </c>
      <c r="I25" t="s">
        <v>795</v>
      </c>
      <c r="J25" t="s">
        <v>247</v>
      </c>
      <c r="K25" t="s">
        <v>939</v>
      </c>
      <c r="L25" s="53" t="s">
        <v>431</v>
      </c>
      <c r="M25" t="s">
        <v>806</v>
      </c>
      <c r="N25" s="53" t="s">
        <v>431</v>
      </c>
      <c r="O25" t="s">
        <v>812</v>
      </c>
      <c r="P25" s="53" t="s">
        <v>432</v>
      </c>
      <c r="T25" t="s">
        <v>245</v>
      </c>
      <c r="U25" t="s">
        <v>1391</v>
      </c>
      <c r="V25" t="s">
        <v>987</v>
      </c>
      <c r="W25" t="s">
        <v>792</v>
      </c>
      <c r="X25" s="53" t="s">
        <v>430</v>
      </c>
      <c r="Y25">
        <v>8020</v>
      </c>
      <c r="Z25" t="s">
        <v>253</v>
      </c>
      <c r="AB25" t="s">
        <v>245</v>
      </c>
      <c r="AC25" t="s">
        <v>985</v>
      </c>
      <c r="AD25" t="s">
        <v>247</v>
      </c>
      <c r="AE25" t="s">
        <v>934</v>
      </c>
      <c r="AF25" s="53" t="s">
        <v>432</v>
      </c>
    </row>
    <row r="26" spans="8:32" x14ac:dyDescent="0.25">
      <c r="H26" t="s">
        <v>245</v>
      </c>
      <c r="I26" t="s">
        <v>795</v>
      </c>
      <c r="J26" t="s">
        <v>247</v>
      </c>
      <c r="K26" t="s">
        <v>940</v>
      </c>
      <c r="L26" s="53" t="s">
        <v>431</v>
      </c>
      <c r="M26" t="s">
        <v>807</v>
      </c>
      <c r="N26" s="53" t="s">
        <v>431</v>
      </c>
      <c r="O26" t="s">
        <v>812</v>
      </c>
      <c r="P26" s="53" t="s">
        <v>432</v>
      </c>
      <c r="T26" t="s">
        <v>245</v>
      </c>
      <c r="U26" t="s">
        <v>1391</v>
      </c>
      <c r="V26" t="s">
        <v>987</v>
      </c>
      <c r="W26" t="s">
        <v>793</v>
      </c>
      <c r="X26" s="53" t="s">
        <v>430</v>
      </c>
      <c r="Y26">
        <v>8021</v>
      </c>
      <c r="Z26" t="s">
        <v>253</v>
      </c>
      <c r="AB26" t="s">
        <v>245</v>
      </c>
      <c r="AC26" t="s">
        <v>985</v>
      </c>
      <c r="AD26" t="s">
        <v>247</v>
      </c>
      <c r="AE26" t="s">
        <v>935</v>
      </c>
      <c r="AF26" s="53" t="s">
        <v>432</v>
      </c>
    </row>
    <row r="27" spans="8:32" x14ac:dyDescent="0.25">
      <c r="H27" t="s">
        <v>245</v>
      </c>
      <c r="I27" t="s">
        <v>795</v>
      </c>
      <c r="J27" t="s">
        <v>247</v>
      </c>
      <c r="K27" t="s">
        <v>941</v>
      </c>
      <c r="L27" s="53" t="s">
        <v>431</v>
      </c>
      <c r="M27" t="s">
        <v>808</v>
      </c>
      <c r="N27" s="53" t="s">
        <v>431</v>
      </c>
      <c r="O27" t="s">
        <v>812</v>
      </c>
      <c r="P27" s="53" t="s">
        <v>432</v>
      </c>
      <c r="T27" t="s">
        <v>245</v>
      </c>
      <c r="U27" t="s">
        <v>1391</v>
      </c>
      <c r="V27" t="s">
        <v>987</v>
      </c>
      <c r="W27" t="s">
        <v>794</v>
      </c>
      <c r="X27" s="53" t="s">
        <v>430</v>
      </c>
      <c r="Y27">
        <v>8022</v>
      </c>
      <c r="Z27" t="s">
        <v>253</v>
      </c>
      <c r="AB27" t="s">
        <v>245</v>
      </c>
      <c r="AC27" t="s">
        <v>985</v>
      </c>
      <c r="AD27" t="s">
        <v>247</v>
      </c>
      <c r="AE27" t="s">
        <v>936</v>
      </c>
      <c r="AF27" s="53" t="s">
        <v>432</v>
      </c>
    </row>
    <row r="28" spans="8:32" x14ac:dyDescent="0.25">
      <c r="H28" t="s">
        <v>245</v>
      </c>
      <c r="I28" t="s">
        <v>795</v>
      </c>
      <c r="J28" t="s">
        <v>247</v>
      </c>
      <c r="K28" t="s">
        <v>942</v>
      </c>
      <c r="L28" s="53" t="s">
        <v>431</v>
      </c>
      <c r="M28" t="s">
        <v>809</v>
      </c>
      <c r="N28" s="53" t="s">
        <v>431</v>
      </c>
      <c r="O28" t="s">
        <v>812</v>
      </c>
      <c r="P28" s="53" t="s">
        <v>432</v>
      </c>
      <c r="T28" t="s">
        <v>245</v>
      </c>
      <c r="U28" t="s">
        <v>1391</v>
      </c>
      <c r="V28" t="s">
        <v>987</v>
      </c>
      <c r="W28" t="s">
        <v>925</v>
      </c>
      <c r="X28" s="53" t="s">
        <v>430</v>
      </c>
      <c r="Y28">
        <v>8023</v>
      </c>
      <c r="Z28" t="s">
        <v>253</v>
      </c>
      <c r="AB28" t="s">
        <v>245</v>
      </c>
      <c r="AC28" t="s">
        <v>985</v>
      </c>
      <c r="AD28" t="s">
        <v>247</v>
      </c>
      <c r="AE28" t="s">
        <v>937</v>
      </c>
      <c r="AF28" s="53" t="s">
        <v>432</v>
      </c>
    </row>
    <row r="29" spans="8:32" x14ac:dyDescent="0.25">
      <c r="H29" t="s">
        <v>245</v>
      </c>
      <c r="I29" t="s">
        <v>795</v>
      </c>
      <c r="J29" t="s">
        <v>247</v>
      </c>
      <c r="K29" t="s">
        <v>943</v>
      </c>
      <c r="L29" s="53" t="s">
        <v>431</v>
      </c>
      <c r="M29" t="s">
        <v>796</v>
      </c>
      <c r="N29" s="53" t="s">
        <v>431</v>
      </c>
      <c r="O29" t="s">
        <v>813</v>
      </c>
      <c r="P29" s="53" t="s">
        <v>432</v>
      </c>
      <c r="T29" t="s">
        <v>245</v>
      </c>
      <c r="U29" t="s">
        <v>1391</v>
      </c>
      <c r="V29" t="s">
        <v>987</v>
      </c>
      <c r="W29" t="s">
        <v>938</v>
      </c>
      <c r="X29" s="53" t="s">
        <v>430</v>
      </c>
      <c r="Y29">
        <v>8024</v>
      </c>
      <c r="Z29" t="s">
        <v>253</v>
      </c>
      <c r="AB29" t="s">
        <v>245</v>
      </c>
      <c r="AC29" t="s">
        <v>985</v>
      </c>
      <c r="AD29" t="s">
        <v>247</v>
      </c>
      <c r="AE29" t="s">
        <v>938</v>
      </c>
      <c r="AF29" s="53" t="s">
        <v>432</v>
      </c>
    </row>
    <row r="30" spans="8:32" x14ac:dyDescent="0.25">
      <c r="H30" t="s">
        <v>245</v>
      </c>
      <c r="I30" t="s">
        <v>795</v>
      </c>
      <c r="J30" t="s">
        <v>247</v>
      </c>
      <c r="K30" t="s">
        <v>944</v>
      </c>
      <c r="L30" s="53" t="s">
        <v>431</v>
      </c>
      <c r="M30" t="s">
        <v>797</v>
      </c>
      <c r="N30" s="53" t="s">
        <v>431</v>
      </c>
      <c r="O30" t="s">
        <v>813</v>
      </c>
      <c r="P30" s="53" t="s">
        <v>432</v>
      </c>
      <c r="T30" t="s">
        <v>245</v>
      </c>
      <c r="U30" t="s">
        <v>1391</v>
      </c>
      <c r="V30" t="s">
        <v>987</v>
      </c>
      <c r="W30" t="s">
        <v>939</v>
      </c>
      <c r="X30" s="53" t="s">
        <v>430</v>
      </c>
      <c r="Y30">
        <v>8025</v>
      </c>
      <c r="Z30" t="s">
        <v>253</v>
      </c>
      <c r="AB30" t="s">
        <v>245</v>
      </c>
      <c r="AC30" t="s">
        <v>985</v>
      </c>
      <c r="AD30" t="s">
        <v>247</v>
      </c>
      <c r="AE30" t="s">
        <v>939</v>
      </c>
      <c r="AF30" s="53" t="s">
        <v>432</v>
      </c>
    </row>
    <row r="31" spans="8:32" x14ac:dyDescent="0.25">
      <c r="H31" t="s">
        <v>245</v>
      </c>
      <c r="I31" t="s">
        <v>795</v>
      </c>
      <c r="J31" t="s">
        <v>247</v>
      </c>
      <c r="K31" t="s">
        <v>945</v>
      </c>
      <c r="L31" s="53" t="s">
        <v>431</v>
      </c>
      <c r="M31" t="s">
        <v>798</v>
      </c>
      <c r="N31" s="53" t="s">
        <v>431</v>
      </c>
      <c r="O31" t="s">
        <v>813</v>
      </c>
      <c r="P31" s="53" t="s">
        <v>432</v>
      </c>
      <c r="T31" t="s">
        <v>245</v>
      </c>
      <c r="U31" t="s">
        <v>1391</v>
      </c>
      <c r="V31" t="s">
        <v>987</v>
      </c>
      <c r="W31" t="s">
        <v>786</v>
      </c>
      <c r="X31" s="53" t="s">
        <v>430</v>
      </c>
      <c r="Y31">
        <v>8026</v>
      </c>
      <c r="Z31" t="s">
        <v>253</v>
      </c>
      <c r="AB31" t="s">
        <v>245</v>
      </c>
      <c r="AC31" t="s">
        <v>985</v>
      </c>
      <c r="AD31" t="s">
        <v>247</v>
      </c>
      <c r="AE31" t="s">
        <v>940</v>
      </c>
      <c r="AF31" s="53" t="s">
        <v>432</v>
      </c>
    </row>
    <row r="32" spans="8:32" x14ac:dyDescent="0.25">
      <c r="H32" t="s">
        <v>245</v>
      </c>
      <c r="I32" t="s">
        <v>795</v>
      </c>
      <c r="J32" t="s">
        <v>247</v>
      </c>
      <c r="K32" t="s">
        <v>946</v>
      </c>
      <c r="L32" s="53" t="s">
        <v>431</v>
      </c>
      <c r="M32" t="s">
        <v>799</v>
      </c>
      <c r="N32" s="53" t="s">
        <v>431</v>
      </c>
      <c r="O32" t="s">
        <v>813</v>
      </c>
      <c r="P32" s="53" t="s">
        <v>432</v>
      </c>
      <c r="T32" t="s">
        <v>245</v>
      </c>
      <c r="U32" t="s">
        <v>1391</v>
      </c>
      <c r="V32" t="s">
        <v>987</v>
      </c>
      <c r="W32" t="s">
        <v>787</v>
      </c>
      <c r="X32" s="53" t="s">
        <v>430</v>
      </c>
      <c r="Y32">
        <v>8027</v>
      </c>
      <c r="Z32" t="s">
        <v>253</v>
      </c>
      <c r="AB32" t="s">
        <v>245</v>
      </c>
      <c r="AC32" t="s">
        <v>985</v>
      </c>
      <c r="AD32" t="s">
        <v>247</v>
      </c>
      <c r="AE32" t="s">
        <v>941</v>
      </c>
      <c r="AF32" s="53" t="s">
        <v>432</v>
      </c>
    </row>
    <row r="33" spans="8:32" x14ac:dyDescent="0.25">
      <c r="H33" t="s">
        <v>245</v>
      </c>
      <c r="I33" t="s">
        <v>795</v>
      </c>
      <c r="J33" t="s">
        <v>247</v>
      </c>
      <c r="K33" t="s">
        <v>947</v>
      </c>
      <c r="L33" s="53" t="s">
        <v>431</v>
      </c>
      <c r="M33" t="s">
        <v>800</v>
      </c>
      <c r="N33" s="53" t="s">
        <v>431</v>
      </c>
      <c r="O33" t="s">
        <v>813</v>
      </c>
      <c r="P33" s="53" t="s">
        <v>432</v>
      </c>
      <c r="T33" t="s">
        <v>245</v>
      </c>
      <c r="U33" t="s">
        <v>1391</v>
      </c>
      <c r="V33" t="s">
        <v>987</v>
      </c>
      <c r="W33" t="s">
        <v>926</v>
      </c>
      <c r="X33" s="53" t="s">
        <v>430</v>
      </c>
      <c r="Y33">
        <v>8028</v>
      </c>
      <c r="Z33" t="s">
        <v>253</v>
      </c>
      <c r="AB33" t="s">
        <v>245</v>
      </c>
      <c r="AC33" t="s">
        <v>985</v>
      </c>
      <c r="AD33" t="s">
        <v>247</v>
      </c>
      <c r="AE33" t="s">
        <v>942</v>
      </c>
      <c r="AF33" s="53" t="s">
        <v>432</v>
      </c>
    </row>
    <row r="34" spans="8:32" x14ac:dyDescent="0.25">
      <c r="H34" t="s">
        <v>245</v>
      </c>
      <c r="I34" t="s">
        <v>795</v>
      </c>
      <c r="J34" t="s">
        <v>247</v>
      </c>
      <c r="K34" t="s">
        <v>948</v>
      </c>
      <c r="L34" s="53" t="s">
        <v>431</v>
      </c>
      <c r="M34" t="s">
        <v>801</v>
      </c>
      <c r="N34" s="53" t="s">
        <v>431</v>
      </c>
      <c r="O34" t="s">
        <v>813</v>
      </c>
      <c r="P34" s="53" t="s">
        <v>432</v>
      </c>
      <c r="T34" t="s">
        <v>245</v>
      </c>
      <c r="U34" t="s">
        <v>1391</v>
      </c>
      <c r="V34" t="s">
        <v>987</v>
      </c>
      <c r="W34" t="s">
        <v>788</v>
      </c>
      <c r="X34" s="53" t="s">
        <v>430</v>
      </c>
      <c r="Y34">
        <v>8029</v>
      </c>
      <c r="Z34" t="s">
        <v>253</v>
      </c>
      <c r="AB34" t="s">
        <v>245</v>
      </c>
      <c r="AC34" t="s">
        <v>985</v>
      </c>
      <c r="AD34" t="s">
        <v>247</v>
      </c>
      <c r="AE34" t="s">
        <v>943</v>
      </c>
      <c r="AF34" s="53" t="s">
        <v>432</v>
      </c>
    </row>
    <row r="35" spans="8:32" x14ac:dyDescent="0.25">
      <c r="H35" t="s">
        <v>245</v>
      </c>
      <c r="I35" t="s">
        <v>795</v>
      </c>
      <c r="J35" t="s">
        <v>247</v>
      </c>
      <c r="K35" t="s">
        <v>949</v>
      </c>
      <c r="L35" s="53" t="s">
        <v>431</v>
      </c>
      <c r="M35" t="s">
        <v>802</v>
      </c>
      <c r="N35" s="53" t="s">
        <v>431</v>
      </c>
      <c r="O35" t="s">
        <v>813</v>
      </c>
      <c r="P35" s="53" t="s">
        <v>432</v>
      </c>
      <c r="T35" t="s">
        <v>245</v>
      </c>
      <c r="U35" t="s">
        <v>1391</v>
      </c>
      <c r="V35" t="s">
        <v>987</v>
      </c>
      <c r="W35" t="s">
        <v>789</v>
      </c>
      <c r="X35" s="53" t="s">
        <v>430</v>
      </c>
      <c r="Y35">
        <v>8030</v>
      </c>
      <c r="Z35" t="s">
        <v>253</v>
      </c>
      <c r="AB35" t="s">
        <v>245</v>
      </c>
      <c r="AC35" t="s">
        <v>985</v>
      </c>
      <c r="AD35" t="s">
        <v>247</v>
      </c>
      <c r="AE35" t="s">
        <v>944</v>
      </c>
      <c r="AF35" s="53" t="s">
        <v>432</v>
      </c>
    </row>
    <row r="36" spans="8:32" x14ac:dyDescent="0.25">
      <c r="H36" t="s">
        <v>245</v>
      </c>
      <c r="I36" t="s">
        <v>795</v>
      </c>
      <c r="J36" t="s">
        <v>247</v>
      </c>
      <c r="K36" t="s">
        <v>950</v>
      </c>
      <c r="L36" s="53" t="s">
        <v>431</v>
      </c>
      <c r="M36" t="s">
        <v>803</v>
      </c>
      <c r="N36" s="53" t="s">
        <v>431</v>
      </c>
      <c r="O36" t="s">
        <v>813</v>
      </c>
      <c r="P36" s="53" t="s">
        <v>432</v>
      </c>
      <c r="T36" t="s">
        <v>245</v>
      </c>
      <c r="U36" t="s">
        <v>1391</v>
      </c>
      <c r="V36" t="s">
        <v>987</v>
      </c>
      <c r="W36" t="s">
        <v>790</v>
      </c>
      <c r="X36" s="53" t="s">
        <v>430</v>
      </c>
      <c r="Y36">
        <v>8031</v>
      </c>
      <c r="Z36" t="s">
        <v>253</v>
      </c>
      <c r="AB36" t="s">
        <v>245</v>
      </c>
      <c r="AC36" t="s">
        <v>985</v>
      </c>
      <c r="AD36" t="s">
        <v>247</v>
      </c>
      <c r="AE36" t="s">
        <v>945</v>
      </c>
      <c r="AF36" s="53" t="s">
        <v>432</v>
      </c>
    </row>
    <row r="37" spans="8:32" x14ac:dyDescent="0.25">
      <c r="H37" t="s">
        <v>245</v>
      </c>
      <c r="I37" t="s">
        <v>795</v>
      </c>
      <c r="J37" t="s">
        <v>247</v>
      </c>
      <c r="K37" t="s">
        <v>951</v>
      </c>
      <c r="L37" s="53" t="s">
        <v>431</v>
      </c>
      <c r="M37" t="s">
        <v>804</v>
      </c>
      <c r="N37" s="53" t="s">
        <v>431</v>
      </c>
      <c r="O37" t="s">
        <v>813</v>
      </c>
      <c r="P37" s="53" t="s">
        <v>432</v>
      </c>
      <c r="T37" t="s">
        <v>245</v>
      </c>
      <c r="U37" t="s">
        <v>1391</v>
      </c>
      <c r="V37" t="s">
        <v>987</v>
      </c>
      <c r="W37" t="s">
        <v>791</v>
      </c>
      <c r="X37" s="53" t="s">
        <v>430</v>
      </c>
      <c r="Y37">
        <v>8032</v>
      </c>
      <c r="Z37" t="s">
        <v>253</v>
      </c>
      <c r="AB37" t="s">
        <v>245</v>
      </c>
      <c r="AC37" t="s">
        <v>985</v>
      </c>
      <c r="AD37" t="s">
        <v>247</v>
      </c>
      <c r="AE37" t="s">
        <v>946</v>
      </c>
      <c r="AF37" s="53" t="s">
        <v>432</v>
      </c>
    </row>
    <row r="38" spans="8:32" x14ac:dyDescent="0.25">
      <c r="H38" t="s">
        <v>245</v>
      </c>
      <c r="I38" t="s">
        <v>795</v>
      </c>
      <c r="J38" t="s">
        <v>247</v>
      </c>
      <c r="K38" t="s">
        <v>952</v>
      </c>
      <c r="L38" s="53" t="s">
        <v>431</v>
      </c>
      <c r="M38" t="s">
        <v>805</v>
      </c>
      <c r="N38" s="53" t="s">
        <v>431</v>
      </c>
      <c r="O38" t="s">
        <v>813</v>
      </c>
      <c r="P38" s="53" t="s">
        <v>432</v>
      </c>
      <c r="T38" t="s">
        <v>245</v>
      </c>
      <c r="U38" t="s">
        <v>1391</v>
      </c>
      <c r="V38" t="s">
        <v>987</v>
      </c>
      <c r="W38" t="s">
        <v>792</v>
      </c>
      <c r="X38" s="53" t="s">
        <v>430</v>
      </c>
      <c r="Y38">
        <v>8033</v>
      </c>
      <c r="Z38" t="s">
        <v>253</v>
      </c>
      <c r="AB38" t="s">
        <v>245</v>
      </c>
      <c r="AC38" t="s">
        <v>985</v>
      </c>
      <c r="AD38" t="s">
        <v>247</v>
      </c>
      <c r="AE38" t="s">
        <v>947</v>
      </c>
      <c r="AF38" s="53" t="s">
        <v>432</v>
      </c>
    </row>
    <row r="39" spans="8:32" x14ac:dyDescent="0.25">
      <c r="H39" t="s">
        <v>245</v>
      </c>
      <c r="I39" t="s">
        <v>795</v>
      </c>
      <c r="J39" t="s">
        <v>247</v>
      </c>
      <c r="K39" t="s">
        <v>953</v>
      </c>
      <c r="L39" s="53" t="s">
        <v>431</v>
      </c>
      <c r="M39" t="s">
        <v>806</v>
      </c>
      <c r="N39" s="53" t="s">
        <v>431</v>
      </c>
      <c r="O39" t="s">
        <v>813</v>
      </c>
      <c r="P39" s="53" t="s">
        <v>432</v>
      </c>
      <c r="T39" t="s">
        <v>245</v>
      </c>
      <c r="U39" t="s">
        <v>1391</v>
      </c>
      <c r="V39" t="s">
        <v>987</v>
      </c>
      <c r="W39" t="s">
        <v>793</v>
      </c>
      <c r="X39" s="53" t="s">
        <v>430</v>
      </c>
      <c r="Y39">
        <v>8034</v>
      </c>
      <c r="Z39" t="s">
        <v>253</v>
      </c>
      <c r="AB39" t="s">
        <v>245</v>
      </c>
      <c r="AC39" t="s">
        <v>985</v>
      </c>
      <c r="AD39" t="s">
        <v>247</v>
      </c>
      <c r="AE39" t="s">
        <v>948</v>
      </c>
      <c r="AF39" s="53" t="s">
        <v>432</v>
      </c>
    </row>
    <row r="40" spans="8:32" x14ac:dyDescent="0.25">
      <c r="H40" t="s">
        <v>245</v>
      </c>
      <c r="I40" t="s">
        <v>795</v>
      </c>
      <c r="J40" t="s">
        <v>247</v>
      </c>
      <c r="K40" t="s">
        <v>954</v>
      </c>
      <c r="L40" s="53" t="s">
        <v>431</v>
      </c>
      <c r="M40" t="s">
        <v>807</v>
      </c>
      <c r="N40" s="53" t="s">
        <v>431</v>
      </c>
      <c r="O40" t="s">
        <v>813</v>
      </c>
      <c r="P40" s="53" t="s">
        <v>432</v>
      </c>
      <c r="T40" t="s">
        <v>245</v>
      </c>
      <c r="U40" t="s">
        <v>1391</v>
      </c>
      <c r="V40" t="s">
        <v>987</v>
      </c>
      <c r="W40" t="s">
        <v>794</v>
      </c>
      <c r="X40" s="53" t="s">
        <v>430</v>
      </c>
      <c r="Y40">
        <v>8035</v>
      </c>
      <c r="Z40" t="s">
        <v>253</v>
      </c>
      <c r="AB40" t="s">
        <v>245</v>
      </c>
      <c r="AC40" t="s">
        <v>985</v>
      </c>
      <c r="AD40" t="s">
        <v>247</v>
      </c>
      <c r="AE40" t="s">
        <v>949</v>
      </c>
      <c r="AF40" s="53" t="s">
        <v>432</v>
      </c>
    </row>
    <row r="41" spans="8:32" x14ac:dyDescent="0.25">
      <c r="H41" t="s">
        <v>245</v>
      </c>
      <c r="I41" t="s">
        <v>795</v>
      </c>
      <c r="J41" t="s">
        <v>247</v>
      </c>
      <c r="K41" t="s">
        <v>955</v>
      </c>
      <c r="L41" s="53" t="s">
        <v>431</v>
      </c>
      <c r="M41" t="s">
        <v>808</v>
      </c>
      <c r="N41" s="53" t="s">
        <v>431</v>
      </c>
      <c r="O41" t="s">
        <v>813</v>
      </c>
      <c r="P41" s="53" t="s">
        <v>432</v>
      </c>
      <c r="T41" t="s">
        <v>245</v>
      </c>
      <c r="U41" t="s">
        <v>1391</v>
      </c>
      <c r="V41" t="s">
        <v>987</v>
      </c>
      <c r="W41" t="s">
        <v>925</v>
      </c>
      <c r="X41" s="53" t="s">
        <v>430</v>
      </c>
      <c r="Y41">
        <v>8036</v>
      </c>
      <c r="Z41" t="s">
        <v>253</v>
      </c>
      <c r="AB41" t="s">
        <v>245</v>
      </c>
      <c r="AC41" t="s">
        <v>985</v>
      </c>
      <c r="AD41" t="s">
        <v>247</v>
      </c>
      <c r="AE41" t="s">
        <v>950</v>
      </c>
      <c r="AF41" s="53" t="s">
        <v>432</v>
      </c>
    </row>
    <row r="42" spans="8:32" x14ac:dyDescent="0.25">
      <c r="H42" t="s">
        <v>245</v>
      </c>
      <c r="I42" t="s">
        <v>795</v>
      </c>
      <c r="J42" t="s">
        <v>247</v>
      </c>
      <c r="K42" t="s">
        <v>956</v>
      </c>
      <c r="L42" s="53" t="s">
        <v>431</v>
      </c>
      <c r="M42" t="s">
        <v>809</v>
      </c>
      <c r="N42" s="53" t="s">
        <v>431</v>
      </c>
      <c r="O42" t="s">
        <v>813</v>
      </c>
      <c r="P42" s="53" t="s">
        <v>432</v>
      </c>
      <c r="T42" t="s">
        <v>245</v>
      </c>
      <c r="U42" t="s">
        <v>1391</v>
      </c>
      <c r="V42" t="s">
        <v>987</v>
      </c>
      <c r="W42" t="s">
        <v>951</v>
      </c>
      <c r="X42" s="53" t="s">
        <v>430</v>
      </c>
      <c r="Y42">
        <v>8037</v>
      </c>
      <c r="Z42" t="s">
        <v>253</v>
      </c>
      <c r="AB42" t="s">
        <v>245</v>
      </c>
      <c r="AC42" t="s">
        <v>985</v>
      </c>
      <c r="AD42" t="s">
        <v>247</v>
      </c>
      <c r="AE42" t="s">
        <v>951</v>
      </c>
      <c r="AF42" s="53" t="s">
        <v>432</v>
      </c>
    </row>
    <row r="43" spans="8:32" x14ac:dyDescent="0.25">
      <c r="H43" t="s">
        <v>245</v>
      </c>
      <c r="I43" t="s">
        <v>795</v>
      </c>
      <c r="J43" t="s">
        <v>247</v>
      </c>
      <c r="K43" t="s">
        <v>957</v>
      </c>
      <c r="L43" s="53" t="s">
        <v>431</v>
      </c>
      <c r="M43" t="s">
        <v>796</v>
      </c>
      <c r="N43" s="53" t="s">
        <v>431</v>
      </c>
      <c r="O43" t="s">
        <v>814</v>
      </c>
      <c r="P43" s="53" t="s">
        <v>432</v>
      </c>
      <c r="T43" t="s">
        <v>245</v>
      </c>
      <c r="U43" t="s">
        <v>1391</v>
      </c>
      <c r="V43" t="s">
        <v>987</v>
      </c>
      <c r="W43" t="s">
        <v>952</v>
      </c>
      <c r="X43" s="53" t="s">
        <v>430</v>
      </c>
      <c r="Y43">
        <v>8038</v>
      </c>
      <c r="Z43" t="s">
        <v>253</v>
      </c>
      <c r="AB43" t="s">
        <v>245</v>
      </c>
      <c r="AC43" t="s">
        <v>985</v>
      </c>
      <c r="AD43" t="s">
        <v>247</v>
      </c>
      <c r="AE43" t="s">
        <v>952</v>
      </c>
      <c r="AF43" s="53" t="s">
        <v>432</v>
      </c>
    </row>
    <row r="44" spans="8:32" x14ac:dyDescent="0.25">
      <c r="H44" t="s">
        <v>245</v>
      </c>
      <c r="I44" t="s">
        <v>795</v>
      </c>
      <c r="J44" t="s">
        <v>247</v>
      </c>
      <c r="K44" t="s">
        <v>958</v>
      </c>
      <c r="L44" s="53" t="s">
        <v>431</v>
      </c>
      <c r="M44" t="s">
        <v>797</v>
      </c>
      <c r="N44" s="53" t="s">
        <v>431</v>
      </c>
      <c r="O44" t="s">
        <v>814</v>
      </c>
      <c r="P44" s="53" t="s">
        <v>432</v>
      </c>
      <c r="T44" t="s">
        <v>245</v>
      </c>
      <c r="U44" t="s">
        <v>1391</v>
      </c>
      <c r="V44" t="s">
        <v>987</v>
      </c>
      <c r="W44" t="s">
        <v>786</v>
      </c>
      <c r="X44" s="53" t="s">
        <v>430</v>
      </c>
      <c r="Y44">
        <v>8039</v>
      </c>
      <c r="Z44" t="s">
        <v>253</v>
      </c>
      <c r="AB44" t="s">
        <v>245</v>
      </c>
      <c r="AC44" t="s">
        <v>985</v>
      </c>
      <c r="AD44" t="s">
        <v>247</v>
      </c>
      <c r="AE44" t="s">
        <v>953</v>
      </c>
      <c r="AF44" s="53" t="s">
        <v>432</v>
      </c>
    </row>
    <row r="45" spans="8:32" x14ac:dyDescent="0.25">
      <c r="H45" t="s">
        <v>245</v>
      </c>
      <c r="I45" t="s">
        <v>795</v>
      </c>
      <c r="J45" t="s">
        <v>247</v>
      </c>
      <c r="K45" t="s">
        <v>959</v>
      </c>
      <c r="L45" s="53" t="s">
        <v>431</v>
      </c>
      <c r="M45" t="s">
        <v>798</v>
      </c>
      <c r="N45" s="53" t="s">
        <v>431</v>
      </c>
      <c r="O45" t="s">
        <v>814</v>
      </c>
      <c r="P45" s="53" t="s">
        <v>432</v>
      </c>
      <c r="T45" t="s">
        <v>245</v>
      </c>
      <c r="U45" t="s">
        <v>1391</v>
      </c>
      <c r="V45" t="s">
        <v>987</v>
      </c>
      <c r="W45" t="s">
        <v>787</v>
      </c>
      <c r="X45" s="53" t="s">
        <v>430</v>
      </c>
      <c r="Y45">
        <v>8040</v>
      </c>
      <c r="Z45" t="s">
        <v>253</v>
      </c>
      <c r="AB45" t="s">
        <v>245</v>
      </c>
      <c r="AC45" t="s">
        <v>985</v>
      </c>
      <c r="AD45" t="s">
        <v>247</v>
      </c>
      <c r="AE45" t="s">
        <v>954</v>
      </c>
      <c r="AF45" s="53" t="s">
        <v>432</v>
      </c>
    </row>
    <row r="46" spans="8:32" x14ac:dyDescent="0.25">
      <c r="H46" t="s">
        <v>245</v>
      </c>
      <c r="I46" t="s">
        <v>795</v>
      </c>
      <c r="J46" t="s">
        <v>247</v>
      </c>
      <c r="K46" t="s">
        <v>960</v>
      </c>
      <c r="L46" s="53" t="s">
        <v>431</v>
      </c>
      <c r="M46" t="s">
        <v>799</v>
      </c>
      <c r="N46" s="53" t="s">
        <v>431</v>
      </c>
      <c r="O46" t="s">
        <v>814</v>
      </c>
      <c r="P46" s="53" t="s">
        <v>432</v>
      </c>
      <c r="T46" t="s">
        <v>245</v>
      </c>
      <c r="U46" t="s">
        <v>1391</v>
      </c>
      <c r="V46" t="s">
        <v>987</v>
      </c>
      <c r="W46" t="s">
        <v>926</v>
      </c>
      <c r="X46" s="53" t="s">
        <v>430</v>
      </c>
      <c r="Y46">
        <v>8041</v>
      </c>
      <c r="Z46" t="s">
        <v>253</v>
      </c>
      <c r="AB46" t="s">
        <v>245</v>
      </c>
      <c r="AC46" t="s">
        <v>985</v>
      </c>
      <c r="AD46" t="s">
        <v>247</v>
      </c>
      <c r="AE46" t="s">
        <v>955</v>
      </c>
      <c r="AF46" s="53" t="s">
        <v>432</v>
      </c>
    </row>
    <row r="47" spans="8:32" x14ac:dyDescent="0.25">
      <c r="H47" t="s">
        <v>245</v>
      </c>
      <c r="I47" t="s">
        <v>795</v>
      </c>
      <c r="J47" t="s">
        <v>247</v>
      </c>
      <c r="K47" t="s">
        <v>961</v>
      </c>
      <c r="L47" s="53" t="s">
        <v>431</v>
      </c>
      <c r="M47" t="s">
        <v>800</v>
      </c>
      <c r="N47" s="53" t="s">
        <v>431</v>
      </c>
      <c r="O47" t="s">
        <v>814</v>
      </c>
      <c r="P47" s="53" t="s">
        <v>432</v>
      </c>
      <c r="T47" t="s">
        <v>245</v>
      </c>
      <c r="U47" t="s">
        <v>1391</v>
      </c>
      <c r="V47" t="s">
        <v>987</v>
      </c>
      <c r="W47" t="s">
        <v>788</v>
      </c>
      <c r="X47" s="53" t="s">
        <v>430</v>
      </c>
      <c r="Y47">
        <v>8042</v>
      </c>
      <c r="Z47" t="s">
        <v>253</v>
      </c>
      <c r="AB47" t="s">
        <v>245</v>
      </c>
      <c r="AC47" t="s">
        <v>985</v>
      </c>
      <c r="AD47" t="s">
        <v>247</v>
      </c>
      <c r="AE47" t="s">
        <v>956</v>
      </c>
      <c r="AF47" s="53" t="s">
        <v>432</v>
      </c>
    </row>
    <row r="48" spans="8:32" x14ac:dyDescent="0.25">
      <c r="H48" t="s">
        <v>245</v>
      </c>
      <c r="I48" t="s">
        <v>795</v>
      </c>
      <c r="J48" t="s">
        <v>247</v>
      </c>
      <c r="K48" t="s">
        <v>962</v>
      </c>
      <c r="L48" s="53" t="s">
        <v>431</v>
      </c>
      <c r="M48" t="s">
        <v>801</v>
      </c>
      <c r="N48" s="53" t="s">
        <v>431</v>
      </c>
      <c r="O48" t="s">
        <v>814</v>
      </c>
      <c r="P48" s="53" t="s">
        <v>432</v>
      </c>
      <c r="T48" t="s">
        <v>245</v>
      </c>
      <c r="U48" t="s">
        <v>1391</v>
      </c>
      <c r="V48" t="s">
        <v>987</v>
      </c>
      <c r="W48" t="s">
        <v>789</v>
      </c>
      <c r="X48" s="53" t="s">
        <v>430</v>
      </c>
      <c r="Y48">
        <v>8043</v>
      </c>
      <c r="Z48" t="s">
        <v>253</v>
      </c>
      <c r="AB48" t="s">
        <v>245</v>
      </c>
      <c r="AC48" t="s">
        <v>985</v>
      </c>
      <c r="AD48" t="s">
        <v>247</v>
      </c>
      <c r="AE48" t="s">
        <v>957</v>
      </c>
      <c r="AF48" s="53" t="s">
        <v>432</v>
      </c>
    </row>
    <row r="49" spans="8:32" x14ac:dyDescent="0.25">
      <c r="H49" t="s">
        <v>245</v>
      </c>
      <c r="I49" t="s">
        <v>795</v>
      </c>
      <c r="J49" t="s">
        <v>247</v>
      </c>
      <c r="K49" t="s">
        <v>963</v>
      </c>
      <c r="L49" s="53" t="s">
        <v>431</v>
      </c>
      <c r="M49" t="s">
        <v>802</v>
      </c>
      <c r="N49" s="53" t="s">
        <v>431</v>
      </c>
      <c r="O49" t="s">
        <v>814</v>
      </c>
      <c r="P49" s="53" t="s">
        <v>432</v>
      </c>
      <c r="T49" t="s">
        <v>245</v>
      </c>
      <c r="U49" t="s">
        <v>1391</v>
      </c>
      <c r="V49" t="s">
        <v>987</v>
      </c>
      <c r="W49" t="s">
        <v>790</v>
      </c>
      <c r="X49" s="53" t="s">
        <v>430</v>
      </c>
      <c r="Y49">
        <v>8044</v>
      </c>
      <c r="Z49" t="s">
        <v>253</v>
      </c>
      <c r="AB49" t="s">
        <v>245</v>
      </c>
      <c r="AC49" t="s">
        <v>985</v>
      </c>
      <c r="AD49" t="s">
        <v>247</v>
      </c>
      <c r="AE49" t="s">
        <v>958</v>
      </c>
      <c r="AF49" s="53" t="s">
        <v>432</v>
      </c>
    </row>
    <row r="50" spans="8:32" x14ac:dyDescent="0.25">
      <c r="H50" t="s">
        <v>245</v>
      </c>
      <c r="I50" t="s">
        <v>795</v>
      </c>
      <c r="J50" t="s">
        <v>247</v>
      </c>
      <c r="K50" t="s">
        <v>964</v>
      </c>
      <c r="L50" s="53" t="s">
        <v>431</v>
      </c>
      <c r="M50" t="s">
        <v>803</v>
      </c>
      <c r="N50" s="53" t="s">
        <v>431</v>
      </c>
      <c r="O50" t="s">
        <v>814</v>
      </c>
      <c r="P50" s="53" t="s">
        <v>432</v>
      </c>
      <c r="T50" t="s">
        <v>245</v>
      </c>
      <c r="U50" t="s">
        <v>1391</v>
      </c>
      <c r="V50" t="s">
        <v>987</v>
      </c>
      <c r="W50" t="s">
        <v>791</v>
      </c>
      <c r="X50" s="53" t="s">
        <v>430</v>
      </c>
      <c r="Y50">
        <v>8045</v>
      </c>
      <c r="Z50" t="s">
        <v>253</v>
      </c>
      <c r="AB50" t="s">
        <v>245</v>
      </c>
      <c r="AC50" t="s">
        <v>985</v>
      </c>
      <c r="AD50" t="s">
        <v>247</v>
      </c>
      <c r="AE50" t="s">
        <v>959</v>
      </c>
      <c r="AF50" s="53" t="s">
        <v>432</v>
      </c>
    </row>
    <row r="51" spans="8:32" x14ac:dyDescent="0.25">
      <c r="H51" t="s">
        <v>245</v>
      </c>
      <c r="I51" t="s">
        <v>795</v>
      </c>
      <c r="J51" t="s">
        <v>247</v>
      </c>
      <c r="K51" t="s">
        <v>965</v>
      </c>
      <c r="L51" s="53" t="s">
        <v>431</v>
      </c>
      <c r="M51" t="s">
        <v>804</v>
      </c>
      <c r="N51" s="53" t="s">
        <v>431</v>
      </c>
      <c r="O51" t="s">
        <v>814</v>
      </c>
      <c r="P51" s="53" t="s">
        <v>432</v>
      </c>
      <c r="T51" t="s">
        <v>245</v>
      </c>
      <c r="U51" t="s">
        <v>1391</v>
      </c>
      <c r="V51" t="s">
        <v>987</v>
      </c>
      <c r="W51" t="s">
        <v>792</v>
      </c>
      <c r="X51" s="53" t="s">
        <v>430</v>
      </c>
      <c r="Y51">
        <v>8046</v>
      </c>
      <c r="Z51" t="s">
        <v>253</v>
      </c>
      <c r="AB51" t="s">
        <v>245</v>
      </c>
      <c r="AC51" t="s">
        <v>985</v>
      </c>
      <c r="AD51" t="s">
        <v>247</v>
      </c>
      <c r="AE51" t="s">
        <v>960</v>
      </c>
      <c r="AF51" s="53" t="s">
        <v>432</v>
      </c>
    </row>
    <row r="52" spans="8:32" x14ac:dyDescent="0.25">
      <c r="H52" t="s">
        <v>245</v>
      </c>
      <c r="I52" t="s">
        <v>795</v>
      </c>
      <c r="J52" t="s">
        <v>247</v>
      </c>
      <c r="K52" t="s">
        <v>966</v>
      </c>
      <c r="L52" s="53" t="s">
        <v>431</v>
      </c>
      <c r="M52" t="s">
        <v>805</v>
      </c>
      <c r="N52" s="53" t="s">
        <v>431</v>
      </c>
      <c r="O52" t="s">
        <v>814</v>
      </c>
      <c r="P52" s="53" t="s">
        <v>432</v>
      </c>
      <c r="T52" t="s">
        <v>245</v>
      </c>
      <c r="U52" t="s">
        <v>1391</v>
      </c>
      <c r="V52" t="s">
        <v>987</v>
      </c>
      <c r="W52" t="s">
        <v>793</v>
      </c>
      <c r="X52" s="53" t="s">
        <v>430</v>
      </c>
      <c r="Y52">
        <v>8047</v>
      </c>
      <c r="Z52" t="s">
        <v>253</v>
      </c>
      <c r="AB52" t="s">
        <v>245</v>
      </c>
      <c r="AC52" t="s">
        <v>985</v>
      </c>
      <c r="AD52" t="s">
        <v>247</v>
      </c>
      <c r="AE52" t="s">
        <v>961</v>
      </c>
      <c r="AF52" s="53" t="s">
        <v>432</v>
      </c>
    </row>
    <row r="53" spans="8:32" x14ac:dyDescent="0.25">
      <c r="H53" t="s">
        <v>245</v>
      </c>
      <c r="I53" t="s">
        <v>795</v>
      </c>
      <c r="J53" t="s">
        <v>247</v>
      </c>
      <c r="K53" t="s">
        <v>967</v>
      </c>
      <c r="L53" s="53" t="s">
        <v>431</v>
      </c>
      <c r="M53" t="s">
        <v>806</v>
      </c>
      <c r="N53" s="53" t="s">
        <v>431</v>
      </c>
      <c r="O53" t="s">
        <v>814</v>
      </c>
      <c r="P53" s="53" t="s">
        <v>432</v>
      </c>
      <c r="T53" t="s">
        <v>245</v>
      </c>
      <c r="U53" t="s">
        <v>1391</v>
      </c>
      <c r="V53" t="s">
        <v>987</v>
      </c>
      <c r="W53" t="s">
        <v>794</v>
      </c>
      <c r="X53" s="53" t="s">
        <v>430</v>
      </c>
      <c r="Y53">
        <v>8048</v>
      </c>
      <c r="Z53" t="s">
        <v>253</v>
      </c>
      <c r="AB53" t="s">
        <v>245</v>
      </c>
      <c r="AC53" t="s">
        <v>985</v>
      </c>
      <c r="AD53" t="s">
        <v>247</v>
      </c>
      <c r="AE53" t="s">
        <v>962</v>
      </c>
      <c r="AF53" s="53" t="s">
        <v>432</v>
      </c>
    </row>
    <row r="54" spans="8:32" x14ac:dyDescent="0.25">
      <c r="H54" t="s">
        <v>245</v>
      </c>
      <c r="I54" t="s">
        <v>795</v>
      </c>
      <c r="J54" t="s">
        <v>247</v>
      </c>
      <c r="K54" t="s">
        <v>968</v>
      </c>
      <c r="L54" s="53" t="s">
        <v>431</v>
      </c>
      <c r="M54" t="s">
        <v>807</v>
      </c>
      <c r="N54" s="53" t="s">
        <v>431</v>
      </c>
      <c r="O54" t="s">
        <v>814</v>
      </c>
      <c r="P54" s="53" t="s">
        <v>432</v>
      </c>
      <c r="T54" t="s">
        <v>245</v>
      </c>
      <c r="U54" t="s">
        <v>1391</v>
      </c>
      <c r="V54" t="s">
        <v>987</v>
      </c>
      <c r="W54" t="s">
        <v>925</v>
      </c>
      <c r="X54" s="53" t="s">
        <v>430</v>
      </c>
      <c r="Y54">
        <v>8049</v>
      </c>
      <c r="Z54" t="s">
        <v>253</v>
      </c>
      <c r="AB54" t="s">
        <v>245</v>
      </c>
      <c r="AC54" t="s">
        <v>985</v>
      </c>
      <c r="AD54" t="s">
        <v>247</v>
      </c>
      <c r="AE54" t="s">
        <v>963</v>
      </c>
      <c r="AF54" s="53" t="s">
        <v>432</v>
      </c>
    </row>
    <row r="55" spans="8:32" x14ac:dyDescent="0.25">
      <c r="H55" t="s">
        <v>245</v>
      </c>
      <c r="I55" t="s">
        <v>795</v>
      </c>
      <c r="J55" t="s">
        <v>247</v>
      </c>
      <c r="K55" t="s">
        <v>969</v>
      </c>
      <c r="L55" s="53" t="s">
        <v>431</v>
      </c>
      <c r="M55" t="s">
        <v>808</v>
      </c>
      <c r="N55" s="53" t="s">
        <v>431</v>
      </c>
      <c r="O55" t="s">
        <v>814</v>
      </c>
      <c r="P55" s="53" t="s">
        <v>432</v>
      </c>
      <c r="T55" t="s">
        <v>245</v>
      </c>
      <c r="U55" t="s">
        <v>1391</v>
      </c>
      <c r="V55" t="s">
        <v>987</v>
      </c>
      <c r="W55" t="s">
        <v>964</v>
      </c>
      <c r="X55" s="53" t="s">
        <v>430</v>
      </c>
      <c r="Y55">
        <v>8050</v>
      </c>
      <c r="Z55" t="s">
        <v>253</v>
      </c>
      <c r="AB55" t="s">
        <v>245</v>
      </c>
      <c r="AC55" t="s">
        <v>985</v>
      </c>
      <c r="AD55" t="s">
        <v>247</v>
      </c>
      <c r="AE55" t="s">
        <v>964</v>
      </c>
      <c r="AF55" s="53" t="s">
        <v>432</v>
      </c>
    </row>
    <row r="56" spans="8:32" x14ac:dyDescent="0.25">
      <c r="H56" t="s">
        <v>245</v>
      </c>
      <c r="I56" t="s">
        <v>795</v>
      </c>
      <c r="J56" t="s">
        <v>247</v>
      </c>
      <c r="K56" t="s">
        <v>970</v>
      </c>
      <c r="L56" s="53" t="s">
        <v>431</v>
      </c>
      <c r="M56" t="s">
        <v>809</v>
      </c>
      <c r="N56" s="53" t="s">
        <v>431</v>
      </c>
      <c r="O56" t="s">
        <v>814</v>
      </c>
      <c r="P56" s="53" t="s">
        <v>432</v>
      </c>
      <c r="T56" t="s">
        <v>245</v>
      </c>
      <c r="U56" t="s">
        <v>1391</v>
      </c>
      <c r="V56" t="s">
        <v>987</v>
      </c>
      <c r="W56" t="s">
        <v>965</v>
      </c>
      <c r="X56" s="53" t="s">
        <v>430</v>
      </c>
      <c r="Y56">
        <v>8051</v>
      </c>
      <c r="Z56" t="s">
        <v>253</v>
      </c>
      <c r="AB56" t="s">
        <v>245</v>
      </c>
      <c r="AC56" t="s">
        <v>985</v>
      </c>
      <c r="AD56" t="s">
        <v>247</v>
      </c>
      <c r="AE56" t="s">
        <v>965</v>
      </c>
      <c r="AF56" s="53" t="s">
        <v>432</v>
      </c>
    </row>
    <row r="57" spans="8:32" x14ac:dyDescent="0.25">
      <c r="H57" t="s">
        <v>245</v>
      </c>
      <c r="I57" t="s">
        <v>795</v>
      </c>
      <c r="J57" t="s">
        <v>247</v>
      </c>
      <c r="K57" t="s">
        <v>971</v>
      </c>
      <c r="L57" s="53" t="s">
        <v>431</v>
      </c>
      <c r="M57" t="s">
        <v>796</v>
      </c>
      <c r="N57" s="53" t="s">
        <v>431</v>
      </c>
      <c r="O57" t="s">
        <v>815</v>
      </c>
      <c r="P57" s="53" t="s">
        <v>432</v>
      </c>
      <c r="T57" t="s">
        <v>245</v>
      </c>
      <c r="U57" t="s">
        <v>1391</v>
      </c>
      <c r="V57" t="s">
        <v>987</v>
      </c>
      <c r="W57" t="s">
        <v>966</v>
      </c>
      <c r="X57" s="53" t="s">
        <v>430</v>
      </c>
      <c r="Y57">
        <v>8052</v>
      </c>
      <c r="Z57" t="s">
        <v>253</v>
      </c>
      <c r="AB57" t="s">
        <v>245</v>
      </c>
      <c r="AC57" t="s">
        <v>985</v>
      </c>
      <c r="AD57" t="s">
        <v>247</v>
      </c>
      <c r="AE57" t="s">
        <v>966</v>
      </c>
      <c r="AF57" s="53" t="s">
        <v>432</v>
      </c>
    </row>
    <row r="58" spans="8:32" x14ac:dyDescent="0.25">
      <c r="H58" t="s">
        <v>245</v>
      </c>
      <c r="I58" t="s">
        <v>795</v>
      </c>
      <c r="J58" t="s">
        <v>247</v>
      </c>
      <c r="K58" t="s">
        <v>972</v>
      </c>
      <c r="L58" s="53" t="s">
        <v>431</v>
      </c>
      <c r="M58" t="s">
        <v>797</v>
      </c>
      <c r="N58" s="53" t="s">
        <v>431</v>
      </c>
      <c r="O58" t="s">
        <v>815</v>
      </c>
      <c r="P58" s="53" t="s">
        <v>432</v>
      </c>
      <c r="T58" t="s">
        <v>245</v>
      </c>
      <c r="U58" t="s">
        <v>1391</v>
      </c>
      <c r="V58" t="s">
        <v>987</v>
      </c>
      <c r="W58" t="s">
        <v>967</v>
      </c>
      <c r="X58" s="53" t="s">
        <v>430</v>
      </c>
      <c r="Y58">
        <v>8053</v>
      </c>
      <c r="Z58" t="s">
        <v>253</v>
      </c>
      <c r="AB58" t="s">
        <v>245</v>
      </c>
      <c r="AC58" t="s">
        <v>985</v>
      </c>
      <c r="AD58" t="s">
        <v>247</v>
      </c>
      <c r="AE58" t="s">
        <v>967</v>
      </c>
      <c r="AF58" s="53" t="s">
        <v>432</v>
      </c>
    </row>
    <row r="59" spans="8:32" x14ac:dyDescent="0.25">
      <c r="H59" t="s">
        <v>245</v>
      </c>
      <c r="I59" t="s">
        <v>795</v>
      </c>
      <c r="J59" t="s">
        <v>247</v>
      </c>
      <c r="K59" t="s">
        <v>973</v>
      </c>
      <c r="L59" s="53" t="s">
        <v>431</v>
      </c>
      <c r="M59" t="s">
        <v>798</v>
      </c>
      <c r="N59" s="53" t="s">
        <v>431</v>
      </c>
      <c r="O59" t="s">
        <v>815</v>
      </c>
      <c r="P59" s="53" t="s">
        <v>432</v>
      </c>
      <c r="T59" t="s">
        <v>245</v>
      </c>
      <c r="U59" t="s">
        <v>1391</v>
      </c>
      <c r="V59" t="s">
        <v>987</v>
      </c>
      <c r="W59" t="s">
        <v>786</v>
      </c>
      <c r="X59" s="53" t="s">
        <v>430</v>
      </c>
      <c r="Y59">
        <v>8054</v>
      </c>
      <c r="Z59" t="s">
        <v>253</v>
      </c>
      <c r="AB59" t="s">
        <v>245</v>
      </c>
      <c r="AC59" t="s">
        <v>985</v>
      </c>
      <c r="AD59" t="s">
        <v>247</v>
      </c>
      <c r="AE59" t="s">
        <v>968</v>
      </c>
      <c r="AF59" s="53" t="s">
        <v>432</v>
      </c>
    </row>
    <row r="60" spans="8:32" x14ac:dyDescent="0.25">
      <c r="H60" t="s">
        <v>245</v>
      </c>
      <c r="I60" t="s">
        <v>795</v>
      </c>
      <c r="J60" t="s">
        <v>247</v>
      </c>
      <c r="K60" t="s">
        <v>974</v>
      </c>
      <c r="L60" s="53" t="s">
        <v>431</v>
      </c>
      <c r="M60" t="s">
        <v>799</v>
      </c>
      <c r="N60" s="53" t="s">
        <v>431</v>
      </c>
      <c r="O60" t="s">
        <v>815</v>
      </c>
      <c r="P60" s="53" t="s">
        <v>432</v>
      </c>
      <c r="T60" t="s">
        <v>245</v>
      </c>
      <c r="U60" t="s">
        <v>1391</v>
      </c>
      <c r="V60" t="s">
        <v>987</v>
      </c>
      <c r="W60" t="s">
        <v>787</v>
      </c>
      <c r="X60" s="53" t="s">
        <v>430</v>
      </c>
      <c r="Y60">
        <v>8055</v>
      </c>
      <c r="Z60" t="s">
        <v>253</v>
      </c>
      <c r="AB60" t="s">
        <v>245</v>
      </c>
      <c r="AC60" t="s">
        <v>985</v>
      </c>
      <c r="AD60" t="s">
        <v>247</v>
      </c>
      <c r="AE60" t="s">
        <v>969</v>
      </c>
      <c r="AF60" s="53" t="s">
        <v>432</v>
      </c>
    </row>
    <row r="61" spans="8:32" x14ac:dyDescent="0.25">
      <c r="H61" t="s">
        <v>245</v>
      </c>
      <c r="I61" t="s">
        <v>795</v>
      </c>
      <c r="J61" t="s">
        <v>247</v>
      </c>
      <c r="K61" t="s">
        <v>975</v>
      </c>
      <c r="L61" s="53" t="s">
        <v>431</v>
      </c>
      <c r="M61" t="s">
        <v>800</v>
      </c>
      <c r="N61" s="53" t="s">
        <v>431</v>
      </c>
      <c r="O61" t="s">
        <v>815</v>
      </c>
      <c r="P61" s="53" t="s">
        <v>432</v>
      </c>
      <c r="T61" t="s">
        <v>245</v>
      </c>
      <c r="U61" t="s">
        <v>1391</v>
      </c>
      <c r="V61" t="s">
        <v>987</v>
      </c>
      <c r="W61" t="s">
        <v>926</v>
      </c>
      <c r="X61" s="53" t="s">
        <v>430</v>
      </c>
      <c r="Y61">
        <v>8056</v>
      </c>
      <c r="Z61" t="s">
        <v>253</v>
      </c>
      <c r="AB61" t="s">
        <v>245</v>
      </c>
      <c r="AC61" t="s">
        <v>985</v>
      </c>
      <c r="AD61" t="s">
        <v>247</v>
      </c>
      <c r="AE61" t="s">
        <v>970</v>
      </c>
      <c r="AF61" s="53" t="s">
        <v>432</v>
      </c>
    </row>
    <row r="62" spans="8:32" x14ac:dyDescent="0.25">
      <c r="H62" t="s">
        <v>245</v>
      </c>
      <c r="I62" t="s">
        <v>795</v>
      </c>
      <c r="J62" t="s">
        <v>247</v>
      </c>
      <c r="K62" t="s">
        <v>976</v>
      </c>
      <c r="L62" s="53" t="s">
        <v>431</v>
      </c>
      <c r="M62" t="s">
        <v>801</v>
      </c>
      <c r="N62" s="53" t="s">
        <v>431</v>
      </c>
      <c r="O62" t="s">
        <v>815</v>
      </c>
      <c r="P62" s="53" t="s">
        <v>432</v>
      </c>
      <c r="T62" t="s">
        <v>245</v>
      </c>
      <c r="U62" t="s">
        <v>1391</v>
      </c>
      <c r="V62" t="s">
        <v>987</v>
      </c>
      <c r="W62" t="s">
        <v>788</v>
      </c>
      <c r="X62" s="53" t="s">
        <v>430</v>
      </c>
      <c r="Y62">
        <v>8057</v>
      </c>
      <c r="Z62" t="s">
        <v>253</v>
      </c>
      <c r="AB62" t="s">
        <v>245</v>
      </c>
      <c r="AC62" t="s">
        <v>985</v>
      </c>
      <c r="AD62" t="s">
        <v>247</v>
      </c>
      <c r="AE62" t="s">
        <v>971</v>
      </c>
      <c r="AF62" s="53" t="s">
        <v>432</v>
      </c>
    </row>
    <row r="63" spans="8:32" x14ac:dyDescent="0.25">
      <c r="H63" t="s">
        <v>245</v>
      </c>
      <c r="I63" t="s">
        <v>795</v>
      </c>
      <c r="J63" t="s">
        <v>247</v>
      </c>
      <c r="K63" t="s">
        <v>977</v>
      </c>
      <c r="L63" s="53" t="s">
        <v>431</v>
      </c>
      <c r="M63" t="s">
        <v>802</v>
      </c>
      <c r="N63" s="53" t="s">
        <v>431</v>
      </c>
      <c r="O63" t="s">
        <v>815</v>
      </c>
      <c r="P63" s="53" t="s">
        <v>432</v>
      </c>
      <c r="T63" t="s">
        <v>245</v>
      </c>
      <c r="U63" t="s">
        <v>1391</v>
      </c>
      <c r="V63" t="s">
        <v>987</v>
      </c>
      <c r="W63" t="s">
        <v>789</v>
      </c>
      <c r="X63" s="53" t="s">
        <v>430</v>
      </c>
      <c r="Y63">
        <v>8058</v>
      </c>
      <c r="Z63" t="s">
        <v>253</v>
      </c>
      <c r="AB63" t="s">
        <v>245</v>
      </c>
      <c r="AC63" t="s">
        <v>985</v>
      </c>
      <c r="AD63" t="s">
        <v>247</v>
      </c>
      <c r="AE63" t="s">
        <v>972</v>
      </c>
      <c r="AF63" s="53" t="s">
        <v>432</v>
      </c>
    </row>
    <row r="64" spans="8:32" x14ac:dyDescent="0.25">
      <c r="H64" t="s">
        <v>245</v>
      </c>
      <c r="I64" t="s">
        <v>795</v>
      </c>
      <c r="J64" t="s">
        <v>247</v>
      </c>
      <c r="K64" t="s">
        <v>978</v>
      </c>
      <c r="L64" s="53" t="s">
        <v>431</v>
      </c>
      <c r="M64" t="s">
        <v>803</v>
      </c>
      <c r="N64" s="53" t="s">
        <v>431</v>
      </c>
      <c r="O64" t="s">
        <v>815</v>
      </c>
      <c r="P64" s="53" t="s">
        <v>432</v>
      </c>
      <c r="T64" t="s">
        <v>245</v>
      </c>
      <c r="U64" t="s">
        <v>1391</v>
      </c>
      <c r="V64" t="s">
        <v>987</v>
      </c>
      <c r="W64" t="s">
        <v>790</v>
      </c>
      <c r="X64" s="53" t="s">
        <v>430</v>
      </c>
      <c r="Y64">
        <v>8059</v>
      </c>
      <c r="Z64" t="s">
        <v>253</v>
      </c>
      <c r="AB64" t="s">
        <v>245</v>
      </c>
      <c r="AC64" t="s">
        <v>985</v>
      </c>
      <c r="AD64" t="s">
        <v>247</v>
      </c>
      <c r="AE64" t="s">
        <v>973</v>
      </c>
      <c r="AF64" s="53" t="s">
        <v>432</v>
      </c>
    </row>
    <row r="65" spans="8:32" x14ac:dyDescent="0.25">
      <c r="H65" t="s">
        <v>245</v>
      </c>
      <c r="I65" t="s">
        <v>795</v>
      </c>
      <c r="J65" t="s">
        <v>247</v>
      </c>
      <c r="K65" t="s">
        <v>979</v>
      </c>
      <c r="L65" s="53" t="s">
        <v>431</v>
      </c>
      <c r="M65" t="s">
        <v>804</v>
      </c>
      <c r="N65" s="53" t="s">
        <v>431</v>
      </c>
      <c r="O65" t="s">
        <v>815</v>
      </c>
      <c r="P65" s="53" t="s">
        <v>432</v>
      </c>
      <c r="T65" t="s">
        <v>245</v>
      </c>
      <c r="U65" t="s">
        <v>1391</v>
      </c>
      <c r="V65" t="s">
        <v>987</v>
      </c>
      <c r="W65" t="s">
        <v>791</v>
      </c>
      <c r="X65" s="53" t="s">
        <v>430</v>
      </c>
      <c r="Y65">
        <v>8060</v>
      </c>
      <c r="Z65" t="s">
        <v>253</v>
      </c>
      <c r="AB65" t="s">
        <v>245</v>
      </c>
      <c r="AC65" t="s">
        <v>985</v>
      </c>
      <c r="AD65" t="s">
        <v>247</v>
      </c>
      <c r="AE65" t="s">
        <v>974</v>
      </c>
      <c r="AF65" s="53" t="s">
        <v>432</v>
      </c>
    </row>
    <row r="66" spans="8:32" x14ac:dyDescent="0.25">
      <c r="H66" t="s">
        <v>245</v>
      </c>
      <c r="I66" t="s">
        <v>795</v>
      </c>
      <c r="J66" t="s">
        <v>247</v>
      </c>
      <c r="K66" t="s">
        <v>980</v>
      </c>
      <c r="L66" s="53" t="s">
        <v>431</v>
      </c>
      <c r="M66" t="s">
        <v>805</v>
      </c>
      <c r="N66" s="53" t="s">
        <v>431</v>
      </c>
      <c r="O66" t="s">
        <v>815</v>
      </c>
      <c r="P66" s="53" t="s">
        <v>432</v>
      </c>
      <c r="T66" t="s">
        <v>245</v>
      </c>
      <c r="U66" t="s">
        <v>1391</v>
      </c>
      <c r="V66" t="s">
        <v>987</v>
      </c>
      <c r="W66" t="s">
        <v>792</v>
      </c>
      <c r="X66" s="53" t="s">
        <v>430</v>
      </c>
      <c r="Y66">
        <v>8061</v>
      </c>
      <c r="Z66" t="s">
        <v>253</v>
      </c>
      <c r="AB66" t="s">
        <v>245</v>
      </c>
      <c r="AC66" t="s">
        <v>985</v>
      </c>
      <c r="AD66" t="s">
        <v>247</v>
      </c>
      <c r="AE66" t="s">
        <v>975</v>
      </c>
      <c r="AF66" s="53" t="s">
        <v>432</v>
      </c>
    </row>
    <row r="67" spans="8:32" x14ac:dyDescent="0.25">
      <c r="H67" t="s">
        <v>245</v>
      </c>
      <c r="I67" t="s">
        <v>795</v>
      </c>
      <c r="J67" t="s">
        <v>247</v>
      </c>
      <c r="K67" t="s">
        <v>981</v>
      </c>
      <c r="L67" s="53" t="s">
        <v>431</v>
      </c>
      <c r="M67" t="s">
        <v>806</v>
      </c>
      <c r="N67" s="53" t="s">
        <v>431</v>
      </c>
      <c r="O67" t="s">
        <v>815</v>
      </c>
      <c r="P67" s="53" t="s">
        <v>432</v>
      </c>
      <c r="T67" t="s">
        <v>245</v>
      </c>
      <c r="U67" t="s">
        <v>1391</v>
      </c>
      <c r="V67" t="s">
        <v>987</v>
      </c>
      <c r="W67" t="s">
        <v>793</v>
      </c>
      <c r="X67" s="53" t="s">
        <v>430</v>
      </c>
      <c r="Y67">
        <v>8062</v>
      </c>
      <c r="Z67" t="s">
        <v>253</v>
      </c>
      <c r="AB67" t="s">
        <v>245</v>
      </c>
      <c r="AC67" t="s">
        <v>985</v>
      </c>
      <c r="AD67" t="s">
        <v>247</v>
      </c>
      <c r="AE67" t="s">
        <v>976</v>
      </c>
      <c r="AF67" s="53" t="s">
        <v>432</v>
      </c>
    </row>
    <row r="68" spans="8:32" x14ac:dyDescent="0.25">
      <c r="H68" t="s">
        <v>245</v>
      </c>
      <c r="I68" t="s">
        <v>795</v>
      </c>
      <c r="J68" t="s">
        <v>247</v>
      </c>
      <c r="K68" t="s">
        <v>982</v>
      </c>
      <c r="L68" s="53" t="s">
        <v>431</v>
      </c>
      <c r="M68" t="s">
        <v>807</v>
      </c>
      <c r="N68" s="53" t="s">
        <v>431</v>
      </c>
      <c r="O68" t="s">
        <v>815</v>
      </c>
      <c r="P68" s="53" t="s">
        <v>432</v>
      </c>
      <c r="T68" t="s">
        <v>245</v>
      </c>
      <c r="U68" t="s">
        <v>1391</v>
      </c>
      <c r="V68" t="s">
        <v>987</v>
      </c>
      <c r="W68" t="s">
        <v>794</v>
      </c>
      <c r="X68" s="53" t="s">
        <v>430</v>
      </c>
      <c r="Y68">
        <v>8063</v>
      </c>
      <c r="Z68" t="s">
        <v>253</v>
      </c>
      <c r="AB68" t="s">
        <v>245</v>
      </c>
      <c r="AC68" t="s">
        <v>985</v>
      </c>
      <c r="AD68" t="s">
        <v>247</v>
      </c>
      <c r="AE68" t="s">
        <v>977</v>
      </c>
      <c r="AF68" s="53" t="s">
        <v>432</v>
      </c>
    </row>
    <row r="69" spans="8:32" x14ac:dyDescent="0.25">
      <c r="H69" t="s">
        <v>245</v>
      </c>
      <c r="I69" t="s">
        <v>795</v>
      </c>
      <c r="J69" t="s">
        <v>247</v>
      </c>
      <c r="K69" t="s">
        <v>983</v>
      </c>
      <c r="L69" s="53" t="s">
        <v>431</v>
      </c>
      <c r="M69" t="s">
        <v>808</v>
      </c>
      <c r="N69" s="53" t="s">
        <v>431</v>
      </c>
      <c r="O69" t="s">
        <v>815</v>
      </c>
      <c r="P69" s="53" t="s">
        <v>432</v>
      </c>
      <c r="T69" t="s">
        <v>245</v>
      </c>
      <c r="U69" t="s">
        <v>1391</v>
      </c>
      <c r="V69" t="s">
        <v>987</v>
      </c>
      <c r="W69" t="s">
        <v>925</v>
      </c>
      <c r="X69" s="53" t="s">
        <v>430</v>
      </c>
      <c r="Y69">
        <v>8064</v>
      </c>
      <c r="Z69" t="s">
        <v>253</v>
      </c>
      <c r="AB69" t="s">
        <v>245</v>
      </c>
      <c r="AC69" t="s">
        <v>985</v>
      </c>
      <c r="AD69" t="s">
        <v>247</v>
      </c>
      <c r="AE69" t="s">
        <v>978</v>
      </c>
      <c r="AF69" s="53" t="s">
        <v>432</v>
      </c>
    </row>
    <row r="70" spans="8:32" x14ac:dyDescent="0.25">
      <c r="H70" t="s">
        <v>245</v>
      </c>
      <c r="I70" t="s">
        <v>795</v>
      </c>
      <c r="J70" t="s">
        <v>247</v>
      </c>
      <c r="K70" t="s">
        <v>984</v>
      </c>
      <c r="L70" s="53" t="s">
        <v>431</v>
      </c>
      <c r="M70" t="s">
        <v>809</v>
      </c>
      <c r="N70" s="53" t="s">
        <v>431</v>
      </c>
      <c r="O70" t="s">
        <v>815</v>
      </c>
      <c r="P70" s="53" t="s">
        <v>432</v>
      </c>
      <c r="T70" t="s">
        <v>245</v>
      </c>
      <c r="U70" t="s">
        <v>1391</v>
      </c>
      <c r="V70" t="s">
        <v>987</v>
      </c>
      <c r="W70" t="s">
        <v>979</v>
      </c>
      <c r="X70" s="53" t="s">
        <v>430</v>
      </c>
      <c r="Y70">
        <v>8065</v>
      </c>
      <c r="Z70" t="s">
        <v>253</v>
      </c>
      <c r="AB70" t="s">
        <v>245</v>
      </c>
      <c r="AC70" t="s">
        <v>985</v>
      </c>
      <c r="AD70" t="s">
        <v>247</v>
      </c>
      <c r="AE70" t="s">
        <v>979</v>
      </c>
      <c r="AF70" s="53" t="s">
        <v>432</v>
      </c>
    </row>
    <row r="71" spans="8:32" x14ac:dyDescent="0.25">
      <c r="T71" t="s">
        <v>245</v>
      </c>
      <c r="U71" t="s">
        <v>1391</v>
      </c>
      <c r="V71" t="s">
        <v>987</v>
      </c>
      <c r="W71" t="s">
        <v>980</v>
      </c>
      <c r="X71" s="53" t="s">
        <v>430</v>
      </c>
      <c r="Y71">
        <v>8066</v>
      </c>
      <c r="Z71" t="s">
        <v>253</v>
      </c>
      <c r="AB71" t="s">
        <v>245</v>
      </c>
      <c r="AC71" t="s">
        <v>985</v>
      </c>
      <c r="AD71" t="s">
        <v>247</v>
      </c>
      <c r="AE71" t="s">
        <v>980</v>
      </c>
      <c r="AF71" s="53" t="s">
        <v>432</v>
      </c>
    </row>
    <row r="72" spans="8:32" x14ac:dyDescent="0.25">
      <c r="T72" t="s">
        <v>245</v>
      </c>
      <c r="U72" t="s">
        <v>1391</v>
      </c>
      <c r="V72" t="s">
        <v>987</v>
      </c>
      <c r="W72" t="s">
        <v>981</v>
      </c>
      <c r="X72" s="53" t="s">
        <v>430</v>
      </c>
      <c r="Y72">
        <v>8067</v>
      </c>
      <c r="Z72" t="s">
        <v>253</v>
      </c>
      <c r="AB72" t="s">
        <v>245</v>
      </c>
      <c r="AC72" t="s">
        <v>985</v>
      </c>
      <c r="AD72" t="s">
        <v>247</v>
      </c>
      <c r="AE72" t="s">
        <v>981</v>
      </c>
      <c r="AF72" s="53" t="s">
        <v>432</v>
      </c>
    </row>
    <row r="73" spans="8:32" x14ac:dyDescent="0.25">
      <c r="T73" t="s">
        <v>245</v>
      </c>
      <c r="U73" t="s">
        <v>1391</v>
      </c>
      <c r="V73" t="s">
        <v>987</v>
      </c>
      <c r="W73" t="s">
        <v>982</v>
      </c>
      <c r="X73" s="53" t="s">
        <v>430</v>
      </c>
      <c r="Y73">
        <v>8068</v>
      </c>
      <c r="Z73" t="s">
        <v>253</v>
      </c>
      <c r="AB73" t="s">
        <v>245</v>
      </c>
      <c r="AC73" t="s">
        <v>985</v>
      </c>
      <c r="AD73" t="s">
        <v>247</v>
      </c>
      <c r="AE73" t="s">
        <v>982</v>
      </c>
      <c r="AF73" s="53" t="s">
        <v>432</v>
      </c>
    </row>
    <row r="74" spans="8:32" x14ac:dyDescent="0.25">
      <c r="T74" t="s">
        <v>245</v>
      </c>
      <c r="U74" t="s">
        <v>1391</v>
      </c>
      <c r="V74" t="s">
        <v>987</v>
      </c>
      <c r="W74" t="s">
        <v>983</v>
      </c>
      <c r="X74" s="53" t="s">
        <v>430</v>
      </c>
      <c r="Y74">
        <v>8069</v>
      </c>
      <c r="Z74" t="s">
        <v>253</v>
      </c>
      <c r="AB74" t="s">
        <v>245</v>
      </c>
      <c r="AC74" t="s">
        <v>985</v>
      </c>
      <c r="AD74" t="s">
        <v>247</v>
      </c>
      <c r="AE74" t="s">
        <v>983</v>
      </c>
      <c r="AF74" s="53" t="s">
        <v>432</v>
      </c>
    </row>
    <row r="75" spans="8:32" x14ac:dyDescent="0.25">
      <c r="T75" t="s">
        <v>245</v>
      </c>
      <c r="U75" t="s">
        <v>1391</v>
      </c>
      <c r="V75" t="s">
        <v>987</v>
      </c>
      <c r="W75" t="s">
        <v>984</v>
      </c>
      <c r="X75" s="53" t="s">
        <v>430</v>
      </c>
      <c r="Y75">
        <v>8070</v>
      </c>
      <c r="Z75" t="s">
        <v>253</v>
      </c>
      <c r="AB75" t="s">
        <v>245</v>
      </c>
      <c r="AC75" t="s">
        <v>985</v>
      </c>
      <c r="AD75" t="s">
        <v>247</v>
      </c>
      <c r="AE75" t="s">
        <v>984</v>
      </c>
      <c r="AF75" s="53" t="s">
        <v>432</v>
      </c>
    </row>
    <row r="76" spans="8:32" x14ac:dyDescent="0.25">
      <c r="T76" t="s">
        <v>245</v>
      </c>
      <c r="U76" t="s">
        <v>1391</v>
      </c>
      <c r="V76" t="s">
        <v>987</v>
      </c>
      <c r="W76" t="s">
        <v>786</v>
      </c>
      <c r="X76" s="53" t="s">
        <v>430</v>
      </c>
      <c r="Y76">
        <v>8071</v>
      </c>
      <c r="Z76" t="s">
        <v>253</v>
      </c>
    </row>
    <row r="77" spans="8:32" x14ac:dyDescent="0.25">
      <c r="T77" t="s">
        <v>245</v>
      </c>
      <c r="U77" t="s">
        <v>1391</v>
      </c>
      <c r="V77" t="s">
        <v>987</v>
      </c>
      <c r="W77" t="s">
        <v>787</v>
      </c>
      <c r="X77" s="53" t="s">
        <v>430</v>
      </c>
      <c r="Y77">
        <v>8072</v>
      </c>
      <c r="Z77" t="s">
        <v>253</v>
      </c>
    </row>
    <row r="78" spans="8:32" x14ac:dyDescent="0.25">
      <c r="T78" t="s">
        <v>245</v>
      </c>
      <c r="U78" t="s">
        <v>1391</v>
      </c>
      <c r="V78" t="s">
        <v>987</v>
      </c>
      <c r="W78" t="s">
        <v>926</v>
      </c>
      <c r="X78" s="53" t="s">
        <v>430</v>
      </c>
      <c r="Y78">
        <v>8073</v>
      </c>
      <c r="Z78" t="s">
        <v>253</v>
      </c>
    </row>
    <row r="79" spans="8:32" x14ac:dyDescent="0.25">
      <c r="T79" t="s">
        <v>245</v>
      </c>
      <c r="U79" t="s">
        <v>1391</v>
      </c>
      <c r="V79" t="s">
        <v>987</v>
      </c>
      <c r="W79" t="s">
        <v>788</v>
      </c>
      <c r="X79" s="53" t="s">
        <v>430</v>
      </c>
      <c r="Y79">
        <v>8074</v>
      </c>
      <c r="Z79" t="s">
        <v>253</v>
      </c>
    </row>
    <row r="80" spans="8:32" x14ac:dyDescent="0.25">
      <c r="T80" t="s">
        <v>245</v>
      </c>
      <c r="U80" t="s">
        <v>1391</v>
      </c>
      <c r="V80" t="s">
        <v>987</v>
      </c>
      <c r="W80" t="s">
        <v>789</v>
      </c>
      <c r="X80" s="53" t="s">
        <v>430</v>
      </c>
      <c r="Y80">
        <v>8075</v>
      </c>
      <c r="Z80" t="s">
        <v>253</v>
      </c>
    </row>
    <row r="81" spans="20:26" x14ac:dyDescent="0.25">
      <c r="T81" t="s">
        <v>245</v>
      </c>
      <c r="U81" t="s">
        <v>1391</v>
      </c>
      <c r="V81" t="s">
        <v>987</v>
      </c>
      <c r="W81" t="s">
        <v>790</v>
      </c>
      <c r="X81" s="53" t="s">
        <v>430</v>
      </c>
      <c r="Y81">
        <v>8076</v>
      </c>
      <c r="Z81" t="s">
        <v>253</v>
      </c>
    </row>
    <row r="82" spans="20:26" x14ac:dyDescent="0.25">
      <c r="T82" t="s">
        <v>245</v>
      </c>
      <c r="U82" t="s">
        <v>1391</v>
      </c>
      <c r="V82" t="s">
        <v>987</v>
      </c>
      <c r="W82" t="s">
        <v>791</v>
      </c>
      <c r="X82" s="53" t="s">
        <v>430</v>
      </c>
      <c r="Y82">
        <v>8077</v>
      </c>
      <c r="Z82" t="s">
        <v>253</v>
      </c>
    </row>
    <row r="83" spans="20:26" x14ac:dyDescent="0.25">
      <c r="T83" t="s">
        <v>245</v>
      </c>
      <c r="U83" t="s">
        <v>1391</v>
      </c>
      <c r="V83" t="s">
        <v>987</v>
      </c>
      <c r="W83" t="s">
        <v>792</v>
      </c>
      <c r="X83" s="53" t="s">
        <v>430</v>
      </c>
      <c r="Y83">
        <v>8078</v>
      </c>
      <c r="Z83" t="s">
        <v>253</v>
      </c>
    </row>
    <row r="84" spans="20:26" x14ac:dyDescent="0.25">
      <c r="T84" t="s">
        <v>245</v>
      </c>
      <c r="U84" t="s">
        <v>1391</v>
      </c>
      <c r="V84" t="s">
        <v>987</v>
      </c>
      <c r="W84" t="s">
        <v>793</v>
      </c>
      <c r="X84" s="53" t="s">
        <v>430</v>
      </c>
      <c r="Y84">
        <v>8079</v>
      </c>
      <c r="Z84" t="s">
        <v>253</v>
      </c>
    </row>
    <row r="85" spans="20:26" x14ac:dyDescent="0.25">
      <c r="T85" t="s">
        <v>245</v>
      </c>
      <c r="U85" t="s">
        <v>1391</v>
      </c>
      <c r="V85" t="s">
        <v>987</v>
      </c>
      <c r="W85" t="s">
        <v>794</v>
      </c>
      <c r="X85" s="53" t="s">
        <v>430</v>
      </c>
      <c r="Y85">
        <v>8080</v>
      </c>
      <c r="Z85" t="s">
        <v>253</v>
      </c>
    </row>
    <row r="86" spans="20:26" x14ac:dyDescent="0.25">
      <c r="T86" t="s">
        <v>245</v>
      </c>
      <c r="U86" t="s">
        <v>1391</v>
      </c>
      <c r="V86" t="s">
        <v>987</v>
      </c>
      <c r="W86" t="s">
        <v>925</v>
      </c>
      <c r="X86" s="53" t="s">
        <v>430</v>
      </c>
      <c r="Y86">
        <v>8081</v>
      </c>
      <c r="Z86" t="s">
        <v>253</v>
      </c>
    </row>
    <row r="87" spans="20:26" x14ac:dyDescent="0.25">
      <c r="T87" t="s">
        <v>245</v>
      </c>
      <c r="U87" t="s">
        <v>1391</v>
      </c>
      <c r="V87" t="s">
        <v>987</v>
      </c>
      <c r="W87" t="s">
        <v>786</v>
      </c>
      <c r="X87" s="53" t="s">
        <v>430</v>
      </c>
      <c r="Y87">
        <v>8082</v>
      </c>
      <c r="Z87" t="s">
        <v>253</v>
      </c>
    </row>
    <row r="88" spans="20:26" x14ac:dyDescent="0.25">
      <c r="T88" t="s">
        <v>245</v>
      </c>
      <c r="U88" t="s">
        <v>1391</v>
      </c>
      <c r="V88" t="s">
        <v>987</v>
      </c>
      <c r="W88" t="s">
        <v>787</v>
      </c>
      <c r="X88" s="53" t="s">
        <v>430</v>
      </c>
      <c r="Y88">
        <v>8083</v>
      </c>
      <c r="Z88" t="s">
        <v>253</v>
      </c>
    </row>
    <row r="89" spans="20:26" x14ac:dyDescent="0.25">
      <c r="T89" t="s">
        <v>245</v>
      </c>
      <c r="U89" t="s">
        <v>1391</v>
      </c>
      <c r="V89" t="s">
        <v>987</v>
      </c>
      <c r="W89" t="s">
        <v>926</v>
      </c>
      <c r="X89" s="53" t="s">
        <v>430</v>
      </c>
      <c r="Y89">
        <v>8084</v>
      </c>
      <c r="Z89" t="s">
        <v>253</v>
      </c>
    </row>
    <row r="90" spans="20:26" x14ac:dyDescent="0.25">
      <c r="T90" t="s">
        <v>245</v>
      </c>
      <c r="U90" t="s">
        <v>1391</v>
      </c>
      <c r="V90" t="s">
        <v>987</v>
      </c>
      <c r="W90" t="s">
        <v>788</v>
      </c>
      <c r="X90" s="53" t="s">
        <v>430</v>
      </c>
      <c r="Y90">
        <v>8085</v>
      </c>
      <c r="Z90" t="s">
        <v>253</v>
      </c>
    </row>
    <row r="91" spans="20:26" x14ac:dyDescent="0.25">
      <c r="T91" t="s">
        <v>245</v>
      </c>
      <c r="U91" t="s">
        <v>1391</v>
      </c>
      <c r="V91" t="s">
        <v>987</v>
      </c>
      <c r="W91" t="s">
        <v>789</v>
      </c>
      <c r="X91" s="53" t="s">
        <v>430</v>
      </c>
      <c r="Y91">
        <v>8086</v>
      </c>
      <c r="Z91" t="s">
        <v>253</v>
      </c>
    </row>
    <row r="92" spans="20:26" x14ac:dyDescent="0.25">
      <c r="T92" t="s">
        <v>245</v>
      </c>
      <c r="U92" t="s">
        <v>1391</v>
      </c>
      <c r="V92" t="s">
        <v>987</v>
      </c>
      <c r="W92" t="s">
        <v>790</v>
      </c>
      <c r="X92" s="53" t="s">
        <v>430</v>
      </c>
      <c r="Y92">
        <v>8087</v>
      </c>
      <c r="Z92" t="s">
        <v>253</v>
      </c>
    </row>
    <row r="93" spans="20:26" x14ac:dyDescent="0.25">
      <c r="T93" t="s">
        <v>245</v>
      </c>
      <c r="U93" t="s">
        <v>1391</v>
      </c>
      <c r="V93" t="s">
        <v>987</v>
      </c>
      <c r="W93" t="s">
        <v>791</v>
      </c>
      <c r="X93" s="53" t="s">
        <v>430</v>
      </c>
      <c r="Y93">
        <v>8088</v>
      </c>
      <c r="Z93" t="s">
        <v>253</v>
      </c>
    </row>
    <row r="94" spans="20:26" x14ac:dyDescent="0.25">
      <c r="T94" t="s">
        <v>245</v>
      </c>
      <c r="U94" t="s">
        <v>1391</v>
      </c>
      <c r="V94" t="s">
        <v>987</v>
      </c>
      <c r="W94" t="s">
        <v>792</v>
      </c>
      <c r="X94" s="53" t="s">
        <v>430</v>
      </c>
      <c r="Y94">
        <v>8089</v>
      </c>
      <c r="Z94" t="s">
        <v>253</v>
      </c>
    </row>
    <row r="95" spans="20:26" x14ac:dyDescent="0.25">
      <c r="T95" t="s">
        <v>245</v>
      </c>
      <c r="U95" t="s">
        <v>1391</v>
      </c>
      <c r="V95" t="s">
        <v>987</v>
      </c>
      <c r="W95" t="s">
        <v>793</v>
      </c>
      <c r="X95" s="53" t="s">
        <v>430</v>
      </c>
      <c r="Y95">
        <v>8090</v>
      </c>
      <c r="Z95" t="s">
        <v>253</v>
      </c>
    </row>
    <row r="96" spans="20:26" x14ac:dyDescent="0.25">
      <c r="T96" t="s">
        <v>245</v>
      </c>
      <c r="U96" t="s">
        <v>1391</v>
      </c>
      <c r="V96" t="s">
        <v>987</v>
      </c>
      <c r="W96" t="s">
        <v>794</v>
      </c>
      <c r="X96" s="53" t="s">
        <v>430</v>
      </c>
      <c r="Y96">
        <v>8091</v>
      </c>
      <c r="Z96" t="s">
        <v>253</v>
      </c>
    </row>
    <row r="97" spans="20:26" x14ac:dyDescent="0.25">
      <c r="T97" t="s">
        <v>245</v>
      </c>
      <c r="U97" t="s">
        <v>1391</v>
      </c>
      <c r="V97" t="s">
        <v>987</v>
      </c>
      <c r="W97" t="s">
        <v>925</v>
      </c>
      <c r="X97" s="53" t="s">
        <v>430</v>
      </c>
      <c r="Y97">
        <v>8092</v>
      </c>
      <c r="Z97" t="s">
        <v>253</v>
      </c>
    </row>
    <row r="98" spans="20:26" x14ac:dyDescent="0.25">
      <c r="T98" t="s">
        <v>245</v>
      </c>
      <c r="U98" t="s">
        <v>1391</v>
      </c>
      <c r="V98" t="s">
        <v>987</v>
      </c>
      <c r="W98" t="s">
        <v>793</v>
      </c>
      <c r="X98" s="53" t="s">
        <v>430</v>
      </c>
      <c r="Y98">
        <v>8093</v>
      </c>
      <c r="Z98" t="s">
        <v>253</v>
      </c>
    </row>
    <row r="99" spans="20:26" x14ac:dyDescent="0.25">
      <c r="T99" t="s">
        <v>245</v>
      </c>
      <c r="U99" t="s">
        <v>1391</v>
      </c>
      <c r="V99" t="s">
        <v>987</v>
      </c>
      <c r="W99" t="s">
        <v>794</v>
      </c>
      <c r="X99" s="53" t="s">
        <v>430</v>
      </c>
      <c r="Y99">
        <v>8094</v>
      </c>
      <c r="Z99" t="s">
        <v>253</v>
      </c>
    </row>
    <row r="100" spans="20:26" x14ac:dyDescent="0.25">
      <c r="T100" t="s">
        <v>245</v>
      </c>
      <c r="U100" t="s">
        <v>1391</v>
      </c>
      <c r="V100" t="s">
        <v>987</v>
      </c>
      <c r="W100" t="s">
        <v>925</v>
      </c>
      <c r="X100" s="53" t="s">
        <v>430</v>
      </c>
      <c r="Y100">
        <v>8095</v>
      </c>
      <c r="Z100" t="s">
        <v>253</v>
      </c>
    </row>
    <row r="101" spans="20:26" x14ac:dyDescent="0.25">
      <c r="T101" t="s">
        <v>245</v>
      </c>
      <c r="U101" t="s">
        <v>1391</v>
      </c>
      <c r="V101" t="s">
        <v>987</v>
      </c>
      <c r="W101" t="s">
        <v>926</v>
      </c>
      <c r="X101" s="53" t="s">
        <v>430</v>
      </c>
      <c r="Y101">
        <v>8096</v>
      </c>
      <c r="Z101" t="s">
        <v>253</v>
      </c>
    </row>
    <row r="102" spans="20:26" x14ac:dyDescent="0.25">
      <c r="T102" t="s">
        <v>245</v>
      </c>
      <c r="U102" t="s">
        <v>1391</v>
      </c>
      <c r="V102" t="s">
        <v>987</v>
      </c>
      <c r="W102" t="s">
        <v>786</v>
      </c>
      <c r="X102" s="53" t="s">
        <v>430</v>
      </c>
      <c r="Y102">
        <v>8097</v>
      </c>
      <c r="Z102" t="s">
        <v>253</v>
      </c>
    </row>
    <row r="103" spans="20:26" x14ac:dyDescent="0.25">
      <c r="T103" t="s">
        <v>245</v>
      </c>
      <c r="U103" t="s">
        <v>1391</v>
      </c>
      <c r="V103" t="s">
        <v>987</v>
      </c>
      <c r="W103" t="s">
        <v>787</v>
      </c>
      <c r="X103" s="53" t="s">
        <v>430</v>
      </c>
      <c r="Y103">
        <v>8098</v>
      </c>
      <c r="Z103" t="s">
        <v>253</v>
      </c>
    </row>
    <row r="104" spans="20:26" x14ac:dyDescent="0.25">
      <c r="T104" t="s">
        <v>245</v>
      </c>
      <c r="U104" t="s">
        <v>1391</v>
      </c>
      <c r="V104" t="s">
        <v>987</v>
      </c>
      <c r="W104" t="s">
        <v>926</v>
      </c>
      <c r="X104" s="53" t="s">
        <v>430</v>
      </c>
      <c r="Y104">
        <v>8099</v>
      </c>
      <c r="Z104" t="s">
        <v>253</v>
      </c>
    </row>
    <row r="105" spans="20:26" x14ac:dyDescent="0.25">
      <c r="T105" t="s">
        <v>245</v>
      </c>
      <c r="U105" t="s">
        <v>1391</v>
      </c>
      <c r="V105" t="s">
        <v>987</v>
      </c>
      <c r="W105" t="s">
        <v>788</v>
      </c>
      <c r="X105" s="53" t="s">
        <v>430</v>
      </c>
      <c r="Y105">
        <v>8100</v>
      </c>
      <c r="Z105" t="s">
        <v>253</v>
      </c>
    </row>
    <row r="106" spans="20:26" x14ac:dyDescent="0.25">
      <c r="T106" t="s">
        <v>245</v>
      </c>
      <c r="U106" t="s">
        <v>1391</v>
      </c>
      <c r="V106" t="s">
        <v>987</v>
      </c>
      <c r="W106" t="s">
        <v>789</v>
      </c>
      <c r="X106" s="53" t="s">
        <v>430</v>
      </c>
      <c r="Y106">
        <v>8101</v>
      </c>
      <c r="Z106" t="s">
        <v>253</v>
      </c>
    </row>
    <row r="107" spans="20:26" x14ac:dyDescent="0.25">
      <c r="T107" t="s">
        <v>245</v>
      </c>
      <c r="U107" t="s">
        <v>1391</v>
      </c>
      <c r="V107" t="s">
        <v>987</v>
      </c>
      <c r="W107" t="s">
        <v>790</v>
      </c>
      <c r="X107" s="53" t="s">
        <v>430</v>
      </c>
      <c r="Y107">
        <v>8102</v>
      </c>
      <c r="Z107" t="s">
        <v>253</v>
      </c>
    </row>
    <row r="108" spans="20:26" x14ac:dyDescent="0.25">
      <c r="T108" t="s">
        <v>245</v>
      </c>
      <c r="U108" t="s">
        <v>1391</v>
      </c>
      <c r="V108" t="s">
        <v>987</v>
      </c>
      <c r="W108" t="s">
        <v>791</v>
      </c>
      <c r="X108" s="53" t="s">
        <v>430</v>
      </c>
      <c r="Y108">
        <v>8103</v>
      </c>
      <c r="Z108" t="s">
        <v>253</v>
      </c>
    </row>
    <row r="109" spans="20:26" x14ac:dyDescent="0.25">
      <c r="T109" t="s">
        <v>245</v>
      </c>
      <c r="U109" t="s">
        <v>1391</v>
      </c>
      <c r="V109" t="s">
        <v>987</v>
      </c>
      <c r="W109" t="s">
        <v>792</v>
      </c>
      <c r="X109" s="53" t="s">
        <v>430</v>
      </c>
      <c r="Y109">
        <v>8104</v>
      </c>
      <c r="Z109" t="s">
        <v>253</v>
      </c>
    </row>
    <row r="110" spans="20:26" x14ac:dyDescent="0.25">
      <c r="T110" t="s">
        <v>245</v>
      </c>
      <c r="U110" t="s">
        <v>1391</v>
      </c>
      <c r="V110" t="s">
        <v>987</v>
      </c>
      <c r="W110" t="s">
        <v>793</v>
      </c>
      <c r="X110" s="53" t="s">
        <v>430</v>
      </c>
      <c r="Y110">
        <v>8105</v>
      </c>
      <c r="Z110" t="s">
        <v>253</v>
      </c>
    </row>
    <row r="111" spans="20:26" x14ac:dyDescent="0.25">
      <c r="T111" t="s">
        <v>245</v>
      </c>
      <c r="U111" t="s">
        <v>1391</v>
      </c>
      <c r="V111" t="s">
        <v>987</v>
      </c>
      <c r="W111" t="s">
        <v>794</v>
      </c>
      <c r="X111" s="53" t="s">
        <v>430</v>
      </c>
      <c r="Y111">
        <v>8106</v>
      </c>
      <c r="Z111" t="s">
        <v>253</v>
      </c>
    </row>
    <row r="112" spans="20:26" x14ac:dyDescent="0.25">
      <c r="T112" t="s">
        <v>245</v>
      </c>
      <c r="U112" t="s">
        <v>1391</v>
      </c>
      <c r="V112" t="s">
        <v>987</v>
      </c>
      <c r="W112" t="s">
        <v>925</v>
      </c>
      <c r="X112" s="53" t="s">
        <v>430</v>
      </c>
      <c r="Y112">
        <v>8107</v>
      </c>
      <c r="Z112" t="s">
        <v>253</v>
      </c>
    </row>
    <row r="113" spans="20:26" x14ac:dyDescent="0.25">
      <c r="T113" t="s">
        <v>245</v>
      </c>
      <c r="U113" t="s">
        <v>1391</v>
      </c>
      <c r="V113" t="s">
        <v>987</v>
      </c>
      <c r="W113" t="s">
        <v>938</v>
      </c>
      <c r="X113" s="53" t="s">
        <v>430</v>
      </c>
      <c r="Y113">
        <v>8108</v>
      </c>
      <c r="Z113" t="s">
        <v>253</v>
      </c>
    </row>
    <row r="114" spans="20:26" x14ac:dyDescent="0.25">
      <c r="T114" t="s">
        <v>245</v>
      </c>
      <c r="U114" t="s">
        <v>1391</v>
      </c>
      <c r="V114" t="s">
        <v>987</v>
      </c>
      <c r="W114" t="s">
        <v>939</v>
      </c>
      <c r="X114" s="53" t="s">
        <v>430</v>
      </c>
      <c r="Y114">
        <v>8109</v>
      </c>
      <c r="Z114" t="s">
        <v>253</v>
      </c>
    </row>
    <row r="115" spans="20:26" x14ac:dyDescent="0.25">
      <c r="T115" t="s">
        <v>245</v>
      </c>
      <c r="U115" t="s">
        <v>1391</v>
      </c>
      <c r="V115" t="s">
        <v>987</v>
      </c>
      <c r="W115" t="s">
        <v>786</v>
      </c>
      <c r="X115" s="53" t="s">
        <v>430</v>
      </c>
      <c r="Y115">
        <v>8110</v>
      </c>
      <c r="Z115" t="s">
        <v>253</v>
      </c>
    </row>
    <row r="116" spans="20:26" x14ac:dyDescent="0.25">
      <c r="T116" t="s">
        <v>245</v>
      </c>
      <c r="U116" t="s">
        <v>1391</v>
      </c>
      <c r="V116" t="s">
        <v>987</v>
      </c>
      <c r="W116" t="s">
        <v>787</v>
      </c>
      <c r="X116" s="53" t="s">
        <v>430</v>
      </c>
      <c r="Y116">
        <v>8111</v>
      </c>
      <c r="Z116" t="s">
        <v>253</v>
      </c>
    </row>
    <row r="117" spans="20:26" x14ac:dyDescent="0.25">
      <c r="T117" t="s">
        <v>245</v>
      </c>
      <c r="U117" t="s">
        <v>1391</v>
      </c>
      <c r="V117" t="s">
        <v>987</v>
      </c>
      <c r="W117" t="s">
        <v>926</v>
      </c>
      <c r="X117" s="53" t="s">
        <v>430</v>
      </c>
      <c r="Y117">
        <v>8112</v>
      </c>
      <c r="Z117" t="s">
        <v>253</v>
      </c>
    </row>
    <row r="118" spans="20:26" x14ac:dyDescent="0.25">
      <c r="T118" t="s">
        <v>245</v>
      </c>
      <c r="U118" t="s">
        <v>1391</v>
      </c>
      <c r="V118" t="s">
        <v>987</v>
      </c>
      <c r="W118" t="s">
        <v>788</v>
      </c>
      <c r="X118" s="53" t="s">
        <v>430</v>
      </c>
      <c r="Y118">
        <v>8113</v>
      </c>
      <c r="Z118" t="s">
        <v>253</v>
      </c>
    </row>
    <row r="119" spans="20:26" x14ac:dyDescent="0.25">
      <c r="T119" t="s">
        <v>245</v>
      </c>
      <c r="U119" t="s">
        <v>1391</v>
      </c>
      <c r="V119" t="s">
        <v>987</v>
      </c>
      <c r="W119" t="s">
        <v>789</v>
      </c>
      <c r="X119" s="53" t="s">
        <v>430</v>
      </c>
      <c r="Y119">
        <v>8114</v>
      </c>
      <c r="Z119" t="s">
        <v>253</v>
      </c>
    </row>
    <row r="120" spans="20:26" x14ac:dyDescent="0.25">
      <c r="T120" t="s">
        <v>245</v>
      </c>
      <c r="U120" t="s">
        <v>1391</v>
      </c>
      <c r="V120" t="s">
        <v>987</v>
      </c>
      <c r="W120" t="s">
        <v>790</v>
      </c>
      <c r="X120" s="53" t="s">
        <v>430</v>
      </c>
      <c r="Y120">
        <v>8115</v>
      </c>
      <c r="Z120" t="s">
        <v>253</v>
      </c>
    </row>
    <row r="121" spans="20:26" x14ac:dyDescent="0.25">
      <c r="T121" t="s">
        <v>245</v>
      </c>
      <c r="U121" t="s">
        <v>1391</v>
      </c>
      <c r="V121" t="s">
        <v>987</v>
      </c>
      <c r="W121" t="s">
        <v>791</v>
      </c>
      <c r="X121" s="53" t="s">
        <v>430</v>
      </c>
      <c r="Y121">
        <v>8116</v>
      </c>
      <c r="Z121" t="s">
        <v>253</v>
      </c>
    </row>
    <row r="122" spans="20:26" x14ac:dyDescent="0.25">
      <c r="T122" t="s">
        <v>245</v>
      </c>
      <c r="U122" t="s">
        <v>1391</v>
      </c>
      <c r="V122" t="s">
        <v>987</v>
      </c>
      <c r="W122" t="s">
        <v>792</v>
      </c>
      <c r="X122" s="53" t="s">
        <v>430</v>
      </c>
      <c r="Y122">
        <v>8117</v>
      </c>
      <c r="Z122" t="s">
        <v>253</v>
      </c>
    </row>
    <row r="123" spans="20:26" x14ac:dyDescent="0.25">
      <c r="T123" t="s">
        <v>245</v>
      </c>
      <c r="U123" t="s">
        <v>1391</v>
      </c>
      <c r="V123" t="s">
        <v>987</v>
      </c>
      <c r="W123" t="s">
        <v>793</v>
      </c>
      <c r="X123" s="53" t="s">
        <v>430</v>
      </c>
      <c r="Y123">
        <v>8118</v>
      </c>
      <c r="Z123" t="s">
        <v>253</v>
      </c>
    </row>
    <row r="124" spans="20:26" x14ac:dyDescent="0.25">
      <c r="T124" t="s">
        <v>245</v>
      </c>
      <c r="U124" t="s">
        <v>1391</v>
      </c>
      <c r="V124" t="s">
        <v>987</v>
      </c>
      <c r="W124" t="s">
        <v>794</v>
      </c>
      <c r="X124" s="53" t="s">
        <v>430</v>
      </c>
      <c r="Y124">
        <v>8119</v>
      </c>
      <c r="Z124" t="s">
        <v>253</v>
      </c>
    </row>
    <row r="125" spans="20:26" x14ac:dyDescent="0.25">
      <c r="T125" t="s">
        <v>245</v>
      </c>
      <c r="U125" t="s">
        <v>1391</v>
      </c>
      <c r="V125" t="s">
        <v>987</v>
      </c>
      <c r="W125" t="s">
        <v>925</v>
      </c>
      <c r="X125" s="53" t="s">
        <v>430</v>
      </c>
      <c r="Y125">
        <v>8120</v>
      </c>
      <c r="Z125" t="s">
        <v>253</v>
      </c>
    </row>
    <row r="126" spans="20:26" x14ac:dyDescent="0.25">
      <c r="T126" t="s">
        <v>245</v>
      </c>
      <c r="U126" t="s">
        <v>1391</v>
      </c>
      <c r="V126" t="s">
        <v>987</v>
      </c>
      <c r="W126" t="s">
        <v>951</v>
      </c>
      <c r="X126" s="53" t="s">
        <v>430</v>
      </c>
      <c r="Y126">
        <v>8121</v>
      </c>
      <c r="Z126" t="s">
        <v>253</v>
      </c>
    </row>
    <row r="127" spans="20:26" x14ac:dyDescent="0.25">
      <c r="T127" t="s">
        <v>245</v>
      </c>
      <c r="U127" t="s">
        <v>1391</v>
      </c>
      <c r="V127" t="s">
        <v>987</v>
      </c>
      <c r="W127" t="s">
        <v>952</v>
      </c>
      <c r="X127" s="53" t="s">
        <v>430</v>
      </c>
      <c r="Y127">
        <v>8122</v>
      </c>
      <c r="Z127" t="s">
        <v>253</v>
      </c>
    </row>
    <row r="128" spans="20:26" x14ac:dyDescent="0.25">
      <c r="T128" t="s">
        <v>245</v>
      </c>
      <c r="U128" t="s">
        <v>1391</v>
      </c>
      <c r="V128" t="s">
        <v>987</v>
      </c>
      <c r="W128" t="s">
        <v>786</v>
      </c>
      <c r="X128" s="53" t="s">
        <v>430</v>
      </c>
      <c r="Y128">
        <v>8123</v>
      </c>
      <c r="Z128" t="s">
        <v>253</v>
      </c>
    </row>
    <row r="129" spans="20:26" x14ac:dyDescent="0.25">
      <c r="T129" t="s">
        <v>245</v>
      </c>
      <c r="U129" t="s">
        <v>1391</v>
      </c>
      <c r="V129" t="s">
        <v>987</v>
      </c>
      <c r="W129" t="s">
        <v>787</v>
      </c>
      <c r="X129" s="53" t="s">
        <v>430</v>
      </c>
      <c r="Y129">
        <v>8124</v>
      </c>
      <c r="Z129" t="s">
        <v>253</v>
      </c>
    </row>
    <row r="130" spans="20:26" x14ac:dyDescent="0.25">
      <c r="T130" t="s">
        <v>245</v>
      </c>
      <c r="U130" t="s">
        <v>1391</v>
      </c>
      <c r="V130" t="s">
        <v>987</v>
      </c>
      <c r="W130" t="s">
        <v>926</v>
      </c>
      <c r="X130" s="53" t="s">
        <v>430</v>
      </c>
      <c r="Y130">
        <v>8125</v>
      </c>
      <c r="Z130" t="s">
        <v>253</v>
      </c>
    </row>
    <row r="131" spans="20:26" x14ac:dyDescent="0.25">
      <c r="T131" t="s">
        <v>245</v>
      </c>
      <c r="U131" t="s">
        <v>1391</v>
      </c>
      <c r="V131" t="s">
        <v>987</v>
      </c>
      <c r="W131" t="s">
        <v>788</v>
      </c>
      <c r="X131" s="53" t="s">
        <v>430</v>
      </c>
      <c r="Y131">
        <v>8126</v>
      </c>
      <c r="Z131" t="s">
        <v>253</v>
      </c>
    </row>
    <row r="132" spans="20:26" x14ac:dyDescent="0.25">
      <c r="T132" t="s">
        <v>245</v>
      </c>
      <c r="U132" t="s">
        <v>1391</v>
      </c>
      <c r="V132" t="s">
        <v>987</v>
      </c>
      <c r="W132" t="s">
        <v>789</v>
      </c>
      <c r="X132" s="53" t="s">
        <v>430</v>
      </c>
      <c r="Y132">
        <v>8127</v>
      </c>
      <c r="Z132" t="s">
        <v>253</v>
      </c>
    </row>
    <row r="133" spans="20:26" x14ac:dyDescent="0.25">
      <c r="T133" t="s">
        <v>245</v>
      </c>
      <c r="U133" t="s">
        <v>1391</v>
      </c>
      <c r="V133" t="s">
        <v>987</v>
      </c>
      <c r="W133" t="s">
        <v>790</v>
      </c>
      <c r="X133" s="53" t="s">
        <v>430</v>
      </c>
      <c r="Y133">
        <v>8128</v>
      </c>
      <c r="Z133" t="s">
        <v>253</v>
      </c>
    </row>
    <row r="134" spans="20:26" x14ac:dyDescent="0.25">
      <c r="T134" t="s">
        <v>245</v>
      </c>
      <c r="U134" t="s">
        <v>1391</v>
      </c>
      <c r="V134" t="s">
        <v>987</v>
      </c>
      <c r="W134" t="s">
        <v>791</v>
      </c>
      <c r="X134" s="53" t="s">
        <v>430</v>
      </c>
      <c r="Y134">
        <v>8129</v>
      </c>
      <c r="Z134" t="s">
        <v>253</v>
      </c>
    </row>
    <row r="135" spans="20:26" x14ac:dyDescent="0.25">
      <c r="T135" t="s">
        <v>245</v>
      </c>
      <c r="U135" t="s">
        <v>1391</v>
      </c>
      <c r="V135" t="s">
        <v>987</v>
      </c>
      <c r="W135" t="s">
        <v>792</v>
      </c>
      <c r="X135" s="53" t="s">
        <v>430</v>
      </c>
      <c r="Y135">
        <v>8130</v>
      </c>
      <c r="Z135" t="s">
        <v>253</v>
      </c>
    </row>
    <row r="136" spans="20:26" x14ac:dyDescent="0.25">
      <c r="T136" t="s">
        <v>245</v>
      </c>
      <c r="U136" t="s">
        <v>1391</v>
      </c>
      <c r="V136" t="s">
        <v>987</v>
      </c>
      <c r="W136" t="s">
        <v>793</v>
      </c>
      <c r="X136" s="53" t="s">
        <v>430</v>
      </c>
      <c r="Y136">
        <v>8131</v>
      </c>
      <c r="Z136" t="s">
        <v>253</v>
      </c>
    </row>
    <row r="137" spans="20:26" x14ac:dyDescent="0.25">
      <c r="T137" t="s">
        <v>245</v>
      </c>
      <c r="U137" t="s">
        <v>1391</v>
      </c>
      <c r="V137" t="s">
        <v>987</v>
      </c>
      <c r="W137" t="s">
        <v>794</v>
      </c>
      <c r="X137" s="53" t="s">
        <v>430</v>
      </c>
      <c r="Y137">
        <v>8132</v>
      </c>
      <c r="Z137" t="s">
        <v>253</v>
      </c>
    </row>
    <row r="138" spans="20:26" x14ac:dyDescent="0.25">
      <c r="T138" t="s">
        <v>245</v>
      </c>
      <c r="U138" t="s">
        <v>1391</v>
      </c>
      <c r="V138" t="s">
        <v>987</v>
      </c>
      <c r="W138" t="s">
        <v>925</v>
      </c>
      <c r="X138" s="53" t="s">
        <v>430</v>
      </c>
      <c r="Y138">
        <v>8133</v>
      </c>
      <c r="Z138" t="s">
        <v>253</v>
      </c>
    </row>
    <row r="139" spans="20:26" x14ac:dyDescent="0.25">
      <c r="T139" t="s">
        <v>245</v>
      </c>
      <c r="U139" t="s">
        <v>1391</v>
      </c>
      <c r="V139" t="s">
        <v>987</v>
      </c>
      <c r="W139" t="s">
        <v>964</v>
      </c>
      <c r="X139" s="53" t="s">
        <v>430</v>
      </c>
      <c r="Y139">
        <v>8134</v>
      </c>
      <c r="Z139" t="s">
        <v>253</v>
      </c>
    </row>
    <row r="140" spans="20:26" x14ac:dyDescent="0.25">
      <c r="T140" t="s">
        <v>245</v>
      </c>
      <c r="U140" t="s">
        <v>1391</v>
      </c>
      <c r="V140" t="s">
        <v>987</v>
      </c>
      <c r="W140" t="s">
        <v>965</v>
      </c>
      <c r="X140" s="53" t="s">
        <v>430</v>
      </c>
      <c r="Y140">
        <v>8135</v>
      </c>
      <c r="Z140" t="s">
        <v>253</v>
      </c>
    </row>
    <row r="141" spans="20:26" x14ac:dyDescent="0.25">
      <c r="T141" t="s">
        <v>245</v>
      </c>
      <c r="U141" t="s">
        <v>1391</v>
      </c>
      <c r="V141" t="s">
        <v>987</v>
      </c>
      <c r="W141" t="s">
        <v>966</v>
      </c>
      <c r="X141" s="53" t="s">
        <v>430</v>
      </c>
      <c r="Y141">
        <v>8136</v>
      </c>
      <c r="Z141" t="s">
        <v>253</v>
      </c>
    </row>
    <row r="142" spans="20:26" x14ac:dyDescent="0.25">
      <c r="T142" t="s">
        <v>245</v>
      </c>
      <c r="U142" t="s">
        <v>1391</v>
      </c>
      <c r="V142" t="s">
        <v>987</v>
      </c>
      <c r="W142" t="s">
        <v>967</v>
      </c>
      <c r="X142" s="53" t="s">
        <v>430</v>
      </c>
      <c r="Y142">
        <v>8137</v>
      </c>
      <c r="Z142" t="s">
        <v>253</v>
      </c>
    </row>
    <row r="143" spans="20:26" x14ac:dyDescent="0.25">
      <c r="T143" t="s">
        <v>245</v>
      </c>
      <c r="U143" t="s">
        <v>1391</v>
      </c>
      <c r="V143" t="s">
        <v>987</v>
      </c>
      <c r="W143" t="s">
        <v>786</v>
      </c>
      <c r="X143" s="53" t="s">
        <v>430</v>
      </c>
      <c r="Y143">
        <v>8138</v>
      </c>
      <c r="Z143" t="s">
        <v>253</v>
      </c>
    </row>
    <row r="144" spans="20:26" x14ac:dyDescent="0.25">
      <c r="T144" t="s">
        <v>245</v>
      </c>
      <c r="U144" t="s">
        <v>1391</v>
      </c>
      <c r="V144" t="s">
        <v>987</v>
      </c>
      <c r="W144" t="s">
        <v>787</v>
      </c>
      <c r="X144" s="53" t="s">
        <v>430</v>
      </c>
      <c r="Y144">
        <v>8139</v>
      </c>
      <c r="Z144" t="s">
        <v>253</v>
      </c>
    </row>
    <row r="145" spans="20:26" x14ac:dyDescent="0.25">
      <c r="T145" t="s">
        <v>245</v>
      </c>
      <c r="U145" t="s">
        <v>1391</v>
      </c>
      <c r="V145" t="s">
        <v>987</v>
      </c>
      <c r="W145" t="s">
        <v>926</v>
      </c>
      <c r="X145" s="53" t="s">
        <v>430</v>
      </c>
      <c r="Y145">
        <v>8140</v>
      </c>
      <c r="Z145" t="s">
        <v>253</v>
      </c>
    </row>
    <row r="146" spans="20:26" x14ac:dyDescent="0.25">
      <c r="T146" t="s">
        <v>245</v>
      </c>
      <c r="U146" t="s">
        <v>1391</v>
      </c>
      <c r="V146" t="s">
        <v>987</v>
      </c>
      <c r="W146" t="s">
        <v>788</v>
      </c>
      <c r="X146" s="53" t="s">
        <v>430</v>
      </c>
      <c r="Y146">
        <v>8141</v>
      </c>
      <c r="Z146" t="s">
        <v>253</v>
      </c>
    </row>
    <row r="147" spans="20:26" x14ac:dyDescent="0.25">
      <c r="T147" t="s">
        <v>245</v>
      </c>
      <c r="U147" t="s">
        <v>1391</v>
      </c>
      <c r="V147" t="s">
        <v>987</v>
      </c>
      <c r="W147" t="s">
        <v>789</v>
      </c>
      <c r="X147" s="53" t="s">
        <v>430</v>
      </c>
      <c r="Y147">
        <v>8142</v>
      </c>
      <c r="Z147" t="s">
        <v>253</v>
      </c>
    </row>
    <row r="148" spans="20:26" x14ac:dyDescent="0.25">
      <c r="T148" t="s">
        <v>245</v>
      </c>
      <c r="U148" t="s">
        <v>1391</v>
      </c>
      <c r="V148" t="s">
        <v>987</v>
      </c>
      <c r="W148" t="s">
        <v>790</v>
      </c>
      <c r="X148" s="53" t="s">
        <v>430</v>
      </c>
      <c r="Y148">
        <v>8143</v>
      </c>
      <c r="Z148" t="s">
        <v>253</v>
      </c>
    </row>
    <row r="149" spans="20:26" x14ac:dyDescent="0.25">
      <c r="T149" t="s">
        <v>245</v>
      </c>
      <c r="U149" t="s">
        <v>1391</v>
      </c>
      <c r="V149" t="s">
        <v>987</v>
      </c>
      <c r="W149" t="s">
        <v>791</v>
      </c>
      <c r="X149" s="53" t="s">
        <v>430</v>
      </c>
      <c r="Y149">
        <v>8144</v>
      </c>
      <c r="Z149" t="s">
        <v>253</v>
      </c>
    </row>
    <row r="150" spans="20:26" x14ac:dyDescent="0.25">
      <c r="T150" t="s">
        <v>245</v>
      </c>
      <c r="U150" t="s">
        <v>1391</v>
      </c>
      <c r="V150" t="s">
        <v>987</v>
      </c>
      <c r="W150" t="s">
        <v>792</v>
      </c>
      <c r="X150" s="53" t="s">
        <v>430</v>
      </c>
      <c r="Y150">
        <v>8145</v>
      </c>
      <c r="Z150" t="s">
        <v>253</v>
      </c>
    </row>
    <row r="151" spans="20:26" x14ac:dyDescent="0.25">
      <c r="T151" t="s">
        <v>245</v>
      </c>
      <c r="U151" t="s">
        <v>1391</v>
      </c>
      <c r="V151" t="s">
        <v>987</v>
      </c>
      <c r="W151" t="s">
        <v>793</v>
      </c>
      <c r="X151" s="53" t="s">
        <v>430</v>
      </c>
      <c r="Y151">
        <v>8146</v>
      </c>
      <c r="Z151" t="s">
        <v>253</v>
      </c>
    </row>
    <row r="152" spans="20:26" x14ac:dyDescent="0.25">
      <c r="T152" t="s">
        <v>245</v>
      </c>
      <c r="U152" t="s">
        <v>1391</v>
      </c>
      <c r="V152" t="s">
        <v>987</v>
      </c>
      <c r="W152" t="s">
        <v>794</v>
      </c>
      <c r="X152" s="53" t="s">
        <v>430</v>
      </c>
      <c r="Y152">
        <v>8147</v>
      </c>
      <c r="Z152" t="s">
        <v>253</v>
      </c>
    </row>
    <row r="153" spans="20:26" x14ac:dyDescent="0.25">
      <c r="T153" t="s">
        <v>245</v>
      </c>
      <c r="U153" t="s">
        <v>1391</v>
      </c>
      <c r="V153" t="s">
        <v>987</v>
      </c>
      <c r="W153" t="s">
        <v>925</v>
      </c>
      <c r="X153" s="53" t="s">
        <v>430</v>
      </c>
      <c r="Y153">
        <v>8148</v>
      </c>
      <c r="Z153" t="s">
        <v>253</v>
      </c>
    </row>
    <row r="154" spans="20:26" x14ac:dyDescent="0.25">
      <c r="T154" t="s">
        <v>245</v>
      </c>
      <c r="U154" t="s">
        <v>1391</v>
      </c>
      <c r="V154" t="s">
        <v>987</v>
      </c>
      <c r="W154" t="s">
        <v>979</v>
      </c>
      <c r="X154" s="53" t="s">
        <v>430</v>
      </c>
      <c r="Y154">
        <v>8149</v>
      </c>
      <c r="Z154" t="s">
        <v>253</v>
      </c>
    </row>
    <row r="155" spans="20:26" x14ac:dyDescent="0.25">
      <c r="T155" t="s">
        <v>245</v>
      </c>
      <c r="U155" t="s">
        <v>1391</v>
      </c>
      <c r="V155" t="s">
        <v>987</v>
      </c>
      <c r="W155" t="s">
        <v>980</v>
      </c>
      <c r="X155" s="53" t="s">
        <v>430</v>
      </c>
      <c r="Y155">
        <v>8150</v>
      </c>
      <c r="Z155" t="s">
        <v>253</v>
      </c>
    </row>
    <row r="156" spans="20:26" x14ac:dyDescent="0.25">
      <c r="T156" t="s">
        <v>245</v>
      </c>
      <c r="U156" t="s">
        <v>1391</v>
      </c>
      <c r="V156" t="s">
        <v>987</v>
      </c>
      <c r="W156" t="s">
        <v>981</v>
      </c>
      <c r="X156" s="53" t="s">
        <v>430</v>
      </c>
      <c r="Y156">
        <v>8001</v>
      </c>
      <c r="Z156" t="s">
        <v>253</v>
      </c>
    </row>
    <row r="157" spans="20:26" x14ac:dyDescent="0.25">
      <c r="T157" t="s">
        <v>245</v>
      </c>
      <c r="U157" t="s">
        <v>1391</v>
      </c>
      <c r="V157" t="s">
        <v>987</v>
      </c>
      <c r="W157" t="s">
        <v>982</v>
      </c>
      <c r="X157" s="53" t="s">
        <v>430</v>
      </c>
      <c r="Y157">
        <v>8002</v>
      </c>
      <c r="Z157" t="s">
        <v>253</v>
      </c>
    </row>
    <row r="158" spans="20:26" x14ac:dyDescent="0.25">
      <c r="T158" t="s">
        <v>245</v>
      </c>
      <c r="U158" t="s">
        <v>1391</v>
      </c>
      <c r="V158" t="s">
        <v>987</v>
      </c>
      <c r="W158" t="s">
        <v>983</v>
      </c>
      <c r="X158" s="53" t="s">
        <v>430</v>
      </c>
      <c r="Y158">
        <v>8003</v>
      </c>
      <c r="Z158" t="s">
        <v>253</v>
      </c>
    </row>
    <row r="159" spans="20:26" x14ac:dyDescent="0.25">
      <c r="T159" t="s">
        <v>245</v>
      </c>
      <c r="U159" t="s">
        <v>1391</v>
      </c>
      <c r="V159" t="s">
        <v>987</v>
      </c>
      <c r="W159" t="s">
        <v>793</v>
      </c>
      <c r="X159" s="53" t="s">
        <v>430</v>
      </c>
      <c r="Y159">
        <v>8004</v>
      </c>
      <c r="Z159" t="s">
        <v>253</v>
      </c>
    </row>
    <row r="160" spans="20:26" x14ac:dyDescent="0.25">
      <c r="T160" t="s">
        <v>245</v>
      </c>
      <c r="U160" t="s">
        <v>1391</v>
      </c>
      <c r="V160" t="s">
        <v>987</v>
      </c>
      <c r="W160" t="s">
        <v>794</v>
      </c>
      <c r="X160" s="53" t="s">
        <v>430</v>
      </c>
      <c r="Y160">
        <v>8005</v>
      </c>
      <c r="Z160" t="s">
        <v>253</v>
      </c>
    </row>
    <row r="161" spans="20:26" x14ac:dyDescent="0.25">
      <c r="T161" t="s">
        <v>245</v>
      </c>
      <c r="U161" t="s">
        <v>1391</v>
      </c>
      <c r="V161" t="s">
        <v>987</v>
      </c>
      <c r="W161" t="s">
        <v>925</v>
      </c>
      <c r="X161" s="53" t="s">
        <v>430</v>
      </c>
      <c r="Y161">
        <v>8006</v>
      </c>
      <c r="Z161" t="s">
        <v>253</v>
      </c>
    </row>
    <row r="162" spans="20:26" x14ac:dyDescent="0.25">
      <c r="T162" t="s">
        <v>245</v>
      </c>
      <c r="U162" t="s">
        <v>1391</v>
      </c>
      <c r="V162" t="s">
        <v>987</v>
      </c>
      <c r="W162" t="s">
        <v>926</v>
      </c>
      <c r="X162" s="53" t="s">
        <v>430</v>
      </c>
      <c r="Y162">
        <v>8007</v>
      </c>
      <c r="Z162" t="s">
        <v>253</v>
      </c>
    </row>
    <row r="163" spans="20:26" x14ac:dyDescent="0.25">
      <c r="T163" t="s">
        <v>245</v>
      </c>
      <c r="U163" t="s">
        <v>1391</v>
      </c>
      <c r="V163" t="s">
        <v>987</v>
      </c>
      <c r="W163" t="s">
        <v>786</v>
      </c>
      <c r="X163" s="53" t="s">
        <v>430</v>
      </c>
      <c r="Y163">
        <v>8008</v>
      </c>
      <c r="Z163" t="s">
        <v>253</v>
      </c>
    </row>
    <row r="164" spans="20:26" x14ac:dyDescent="0.25">
      <c r="T164" t="s">
        <v>245</v>
      </c>
      <c r="U164" t="s">
        <v>1391</v>
      </c>
      <c r="V164" t="s">
        <v>987</v>
      </c>
      <c r="W164" t="s">
        <v>787</v>
      </c>
      <c r="X164" s="53" t="s">
        <v>430</v>
      </c>
      <c r="Y164">
        <v>8009</v>
      </c>
      <c r="Z164" t="s">
        <v>253</v>
      </c>
    </row>
    <row r="165" spans="20:26" x14ac:dyDescent="0.25">
      <c r="T165" t="s">
        <v>245</v>
      </c>
      <c r="U165" t="s">
        <v>1391</v>
      </c>
      <c r="V165" t="s">
        <v>987</v>
      </c>
      <c r="W165" t="s">
        <v>926</v>
      </c>
      <c r="X165" s="53" t="s">
        <v>430</v>
      </c>
      <c r="Y165">
        <v>8010</v>
      </c>
      <c r="Z165" t="s">
        <v>253</v>
      </c>
    </row>
    <row r="166" spans="20:26" x14ac:dyDescent="0.25">
      <c r="T166" t="s">
        <v>245</v>
      </c>
      <c r="U166" t="s">
        <v>1391</v>
      </c>
      <c r="V166" t="s">
        <v>987</v>
      </c>
      <c r="W166" t="s">
        <v>788</v>
      </c>
      <c r="X166" s="53" t="s">
        <v>430</v>
      </c>
      <c r="Y166">
        <v>8011</v>
      </c>
      <c r="Z166" t="s">
        <v>253</v>
      </c>
    </row>
    <row r="167" spans="20:26" x14ac:dyDescent="0.25">
      <c r="T167" t="s">
        <v>245</v>
      </c>
      <c r="U167" t="s">
        <v>1391</v>
      </c>
      <c r="V167" t="s">
        <v>987</v>
      </c>
      <c r="W167" t="s">
        <v>789</v>
      </c>
      <c r="X167" s="53" t="s">
        <v>430</v>
      </c>
      <c r="Y167">
        <v>8012</v>
      </c>
      <c r="Z167" t="s">
        <v>253</v>
      </c>
    </row>
    <row r="168" spans="20:26" x14ac:dyDescent="0.25">
      <c r="T168" t="s">
        <v>245</v>
      </c>
      <c r="U168" t="s">
        <v>1391</v>
      </c>
      <c r="V168" t="s">
        <v>987</v>
      </c>
      <c r="W168" t="s">
        <v>790</v>
      </c>
      <c r="X168" s="53" t="s">
        <v>430</v>
      </c>
      <c r="Y168">
        <v>8013</v>
      </c>
      <c r="Z168" t="s">
        <v>253</v>
      </c>
    </row>
    <row r="169" spans="20:26" x14ac:dyDescent="0.25">
      <c r="T169" t="s">
        <v>245</v>
      </c>
      <c r="U169" t="s">
        <v>1391</v>
      </c>
      <c r="V169" t="s">
        <v>987</v>
      </c>
      <c r="W169" t="s">
        <v>791</v>
      </c>
      <c r="X169" s="53" t="s">
        <v>430</v>
      </c>
      <c r="Y169">
        <v>8014</v>
      </c>
      <c r="Z169" t="s">
        <v>253</v>
      </c>
    </row>
    <row r="170" spans="20:26" x14ac:dyDescent="0.25">
      <c r="T170" t="s">
        <v>245</v>
      </c>
      <c r="U170" t="s">
        <v>1391</v>
      </c>
      <c r="V170" t="s">
        <v>987</v>
      </c>
      <c r="W170" t="s">
        <v>792</v>
      </c>
      <c r="X170" s="53" t="s">
        <v>430</v>
      </c>
      <c r="Y170">
        <v>8015</v>
      </c>
      <c r="Z170" t="s">
        <v>253</v>
      </c>
    </row>
    <row r="171" spans="20:26" x14ac:dyDescent="0.25">
      <c r="T171" t="s">
        <v>245</v>
      </c>
      <c r="U171" t="s">
        <v>1391</v>
      </c>
      <c r="V171" t="s">
        <v>987</v>
      </c>
      <c r="W171" t="s">
        <v>793</v>
      </c>
      <c r="X171" s="53" t="s">
        <v>430</v>
      </c>
      <c r="Y171">
        <v>8016</v>
      </c>
      <c r="Z171" t="s">
        <v>253</v>
      </c>
    </row>
    <row r="172" spans="20:26" x14ac:dyDescent="0.25">
      <c r="T172" t="s">
        <v>245</v>
      </c>
      <c r="U172" t="s">
        <v>1391</v>
      </c>
      <c r="V172" t="s">
        <v>987</v>
      </c>
      <c r="W172" t="s">
        <v>794</v>
      </c>
      <c r="X172" s="53" t="s">
        <v>430</v>
      </c>
      <c r="Y172">
        <v>8017</v>
      </c>
      <c r="Z172" t="s">
        <v>253</v>
      </c>
    </row>
    <row r="173" spans="20:26" x14ac:dyDescent="0.25">
      <c r="T173" t="s">
        <v>245</v>
      </c>
      <c r="U173" t="s">
        <v>1391</v>
      </c>
      <c r="V173" t="s">
        <v>987</v>
      </c>
      <c r="W173" t="s">
        <v>925</v>
      </c>
      <c r="X173" s="53" t="s">
        <v>430</v>
      </c>
      <c r="Y173">
        <v>8018</v>
      </c>
      <c r="Z173" t="s">
        <v>253</v>
      </c>
    </row>
    <row r="174" spans="20:26" x14ac:dyDescent="0.25">
      <c r="T174" t="s">
        <v>245</v>
      </c>
      <c r="U174" t="s">
        <v>1391</v>
      </c>
      <c r="V174" t="s">
        <v>987</v>
      </c>
      <c r="W174" t="s">
        <v>938</v>
      </c>
      <c r="X174" s="53" t="s">
        <v>430</v>
      </c>
      <c r="Y174">
        <v>8019</v>
      </c>
      <c r="Z174" t="s">
        <v>253</v>
      </c>
    </row>
    <row r="175" spans="20:26" x14ac:dyDescent="0.25">
      <c r="T175" t="s">
        <v>245</v>
      </c>
      <c r="U175" t="s">
        <v>1391</v>
      </c>
      <c r="V175" t="s">
        <v>987</v>
      </c>
      <c r="W175" t="s">
        <v>939</v>
      </c>
      <c r="X175" s="53" t="s">
        <v>430</v>
      </c>
      <c r="Y175">
        <v>8020</v>
      </c>
      <c r="Z175" t="s">
        <v>253</v>
      </c>
    </row>
    <row r="176" spans="20:26" x14ac:dyDescent="0.25">
      <c r="T176" t="s">
        <v>245</v>
      </c>
      <c r="U176" t="s">
        <v>1391</v>
      </c>
      <c r="V176" t="s">
        <v>987</v>
      </c>
      <c r="W176" t="s">
        <v>786</v>
      </c>
      <c r="X176" s="53" t="s">
        <v>430</v>
      </c>
      <c r="Y176">
        <v>8021</v>
      </c>
      <c r="Z176" t="s">
        <v>253</v>
      </c>
    </row>
    <row r="177" spans="20:26" x14ac:dyDescent="0.25">
      <c r="T177" t="s">
        <v>245</v>
      </c>
      <c r="U177" t="s">
        <v>1391</v>
      </c>
      <c r="V177" t="s">
        <v>987</v>
      </c>
      <c r="W177" t="s">
        <v>787</v>
      </c>
      <c r="X177" s="53" t="s">
        <v>430</v>
      </c>
      <c r="Y177">
        <v>8022</v>
      </c>
      <c r="Z177" t="s">
        <v>253</v>
      </c>
    </row>
    <row r="178" spans="20:26" x14ac:dyDescent="0.25">
      <c r="T178" t="s">
        <v>245</v>
      </c>
      <c r="U178" t="s">
        <v>1391</v>
      </c>
      <c r="V178" t="s">
        <v>987</v>
      </c>
      <c r="W178" t="s">
        <v>926</v>
      </c>
      <c r="X178" s="53" t="s">
        <v>430</v>
      </c>
      <c r="Y178">
        <v>8023</v>
      </c>
      <c r="Z178" t="s">
        <v>253</v>
      </c>
    </row>
    <row r="179" spans="20:26" x14ac:dyDescent="0.25">
      <c r="T179" t="s">
        <v>245</v>
      </c>
      <c r="U179" t="s">
        <v>1391</v>
      </c>
      <c r="V179" t="s">
        <v>987</v>
      </c>
      <c r="W179" t="s">
        <v>788</v>
      </c>
      <c r="X179" s="53" t="s">
        <v>430</v>
      </c>
      <c r="Y179">
        <v>8024</v>
      </c>
      <c r="Z179" t="s">
        <v>253</v>
      </c>
    </row>
    <row r="180" spans="20:26" x14ac:dyDescent="0.25">
      <c r="T180" t="s">
        <v>245</v>
      </c>
      <c r="U180" t="s">
        <v>1391</v>
      </c>
      <c r="V180" t="s">
        <v>987</v>
      </c>
      <c r="W180" t="s">
        <v>789</v>
      </c>
      <c r="X180" s="53" t="s">
        <v>430</v>
      </c>
      <c r="Y180">
        <v>8025</v>
      </c>
      <c r="Z180" t="s">
        <v>253</v>
      </c>
    </row>
    <row r="181" spans="20:26" x14ac:dyDescent="0.25">
      <c r="T181" t="s">
        <v>245</v>
      </c>
      <c r="U181" t="s">
        <v>1391</v>
      </c>
      <c r="V181" t="s">
        <v>987</v>
      </c>
      <c r="W181" t="s">
        <v>790</v>
      </c>
      <c r="X181" s="53" t="s">
        <v>430</v>
      </c>
      <c r="Y181">
        <v>8026</v>
      </c>
      <c r="Z181" t="s">
        <v>253</v>
      </c>
    </row>
    <row r="182" spans="20:26" x14ac:dyDescent="0.25">
      <c r="T182" t="s">
        <v>245</v>
      </c>
      <c r="U182" t="s">
        <v>1391</v>
      </c>
      <c r="V182" t="s">
        <v>987</v>
      </c>
      <c r="W182" t="s">
        <v>791</v>
      </c>
      <c r="X182" s="53" t="s">
        <v>430</v>
      </c>
      <c r="Y182">
        <v>8027</v>
      </c>
      <c r="Z182" t="s">
        <v>253</v>
      </c>
    </row>
    <row r="183" spans="20:26" x14ac:dyDescent="0.25">
      <c r="T183" t="s">
        <v>245</v>
      </c>
      <c r="U183" t="s">
        <v>1391</v>
      </c>
      <c r="V183" t="s">
        <v>987</v>
      </c>
      <c r="W183" t="s">
        <v>792</v>
      </c>
      <c r="X183" s="53" t="s">
        <v>430</v>
      </c>
      <c r="Y183">
        <v>8028</v>
      </c>
      <c r="Z183" t="s">
        <v>253</v>
      </c>
    </row>
    <row r="184" spans="20:26" x14ac:dyDescent="0.25">
      <c r="T184" t="s">
        <v>245</v>
      </c>
      <c r="U184" t="s">
        <v>1391</v>
      </c>
      <c r="V184" t="s">
        <v>987</v>
      </c>
      <c r="W184" t="s">
        <v>793</v>
      </c>
      <c r="X184" s="53" t="s">
        <v>430</v>
      </c>
      <c r="Y184">
        <v>8029</v>
      </c>
      <c r="Z184" t="s">
        <v>253</v>
      </c>
    </row>
    <row r="185" spans="20:26" x14ac:dyDescent="0.25">
      <c r="T185" t="s">
        <v>245</v>
      </c>
      <c r="U185" t="s">
        <v>1391</v>
      </c>
      <c r="V185" t="s">
        <v>987</v>
      </c>
      <c r="W185" t="s">
        <v>794</v>
      </c>
      <c r="X185" s="53" t="s">
        <v>430</v>
      </c>
      <c r="Y185">
        <v>8030</v>
      </c>
      <c r="Z185" t="s">
        <v>253</v>
      </c>
    </row>
    <row r="186" spans="20:26" x14ac:dyDescent="0.25">
      <c r="T186" t="s">
        <v>245</v>
      </c>
      <c r="U186" t="s">
        <v>1391</v>
      </c>
      <c r="V186" t="s">
        <v>987</v>
      </c>
      <c r="W186" t="s">
        <v>925</v>
      </c>
      <c r="X186" s="53" t="s">
        <v>430</v>
      </c>
      <c r="Y186">
        <v>8031</v>
      </c>
      <c r="Z186" t="s">
        <v>253</v>
      </c>
    </row>
    <row r="187" spans="20:26" x14ac:dyDescent="0.25">
      <c r="T187" t="s">
        <v>245</v>
      </c>
      <c r="U187" t="s">
        <v>1391</v>
      </c>
      <c r="V187" t="s">
        <v>987</v>
      </c>
      <c r="W187" t="s">
        <v>951</v>
      </c>
      <c r="X187" s="53" t="s">
        <v>430</v>
      </c>
      <c r="Y187">
        <v>8032</v>
      </c>
      <c r="Z187" t="s">
        <v>253</v>
      </c>
    </row>
    <row r="188" spans="20:26" x14ac:dyDescent="0.25">
      <c r="T188" t="s">
        <v>245</v>
      </c>
      <c r="U188" t="s">
        <v>1391</v>
      </c>
      <c r="V188" t="s">
        <v>987</v>
      </c>
      <c r="W188" t="s">
        <v>952</v>
      </c>
      <c r="X188" s="53" t="s">
        <v>430</v>
      </c>
      <c r="Y188">
        <v>8033</v>
      </c>
      <c r="Z188" t="s">
        <v>253</v>
      </c>
    </row>
    <row r="189" spans="20:26" x14ac:dyDescent="0.25">
      <c r="T189" t="s">
        <v>245</v>
      </c>
      <c r="U189" t="s">
        <v>1391</v>
      </c>
      <c r="V189" t="s">
        <v>987</v>
      </c>
      <c r="W189" t="s">
        <v>786</v>
      </c>
      <c r="X189" s="53" t="s">
        <v>430</v>
      </c>
      <c r="Y189">
        <v>8034</v>
      </c>
      <c r="Z189" t="s">
        <v>253</v>
      </c>
    </row>
    <row r="190" spans="20:26" x14ac:dyDescent="0.25">
      <c r="T190" t="s">
        <v>245</v>
      </c>
      <c r="U190" t="s">
        <v>1391</v>
      </c>
      <c r="V190" t="s">
        <v>987</v>
      </c>
      <c r="W190" t="s">
        <v>787</v>
      </c>
      <c r="X190" s="53" t="s">
        <v>430</v>
      </c>
      <c r="Y190">
        <v>8035</v>
      </c>
      <c r="Z190" t="s">
        <v>253</v>
      </c>
    </row>
    <row r="191" spans="20:26" x14ac:dyDescent="0.25">
      <c r="T191" t="s">
        <v>245</v>
      </c>
      <c r="U191" t="s">
        <v>1391</v>
      </c>
      <c r="V191" t="s">
        <v>987</v>
      </c>
      <c r="W191" t="s">
        <v>926</v>
      </c>
      <c r="X191" s="53" t="s">
        <v>430</v>
      </c>
      <c r="Y191">
        <v>8036</v>
      </c>
      <c r="Z191" t="s">
        <v>253</v>
      </c>
    </row>
    <row r="192" spans="20:26" x14ac:dyDescent="0.25">
      <c r="T192" t="s">
        <v>245</v>
      </c>
      <c r="U192" t="s">
        <v>1391</v>
      </c>
      <c r="V192" t="s">
        <v>987</v>
      </c>
      <c r="W192" t="s">
        <v>788</v>
      </c>
      <c r="X192" s="53" t="s">
        <v>430</v>
      </c>
      <c r="Y192">
        <v>8037</v>
      </c>
      <c r="Z192" t="s">
        <v>253</v>
      </c>
    </row>
    <row r="193" spans="20:26" x14ac:dyDescent="0.25">
      <c r="T193" t="s">
        <v>245</v>
      </c>
      <c r="U193" t="s">
        <v>1391</v>
      </c>
      <c r="V193" t="s">
        <v>987</v>
      </c>
      <c r="W193" t="s">
        <v>789</v>
      </c>
      <c r="X193" s="53" t="s">
        <v>430</v>
      </c>
      <c r="Y193">
        <v>8038</v>
      </c>
      <c r="Z193" t="s">
        <v>253</v>
      </c>
    </row>
    <row r="194" spans="20:26" x14ac:dyDescent="0.25">
      <c r="T194" t="s">
        <v>245</v>
      </c>
      <c r="U194" t="s">
        <v>1391</v>
      </c>
      <c r="V194" t="s">
        <v>987</v>
      </c>
      <c r="W194" t="s">
        <v>790</v>
      </c>
      <c r="X194" s="53" t="s">
        <v>430</v>
      </c>
      <c r="Y194">
        <v>8039</v>
      </c>
      <c r="Z194" t="s">
        <v>253</v>
      </c>
    </row>
    <row r="195" spans="20:26" x14ac:dyDescent="0.25">
      <c r="T195" t="s">
        <v>245</v>
      </c>
      <c r="U195" t="s">
        <v>1391</v>
      </c>
      <c r="V195" t="s">
        <v>987</v>
      </c>
      <c r="W195" t="s">
        <v>791</v>
      </c>
      <c r="X195" s="53" t="s">
        <v>430</v>
      </c>
      <c r="Y195">
        <v>8040</v>
      </c>
      <c r="Z195" t="s">
        <v>253</v>
      </c>
    </row>
    <row r="196" spans="20:26" x14ac:dyDescent="0.25">
      <c r="T196" t="s">
        <v>245</v>
      </c>
      <c r="U196" t="s">
        <v>1391</v>
      </c>
      <c r="V196" t="s">
        <v>987</v>
      </c>
      <c r="W196" t="s">
        <v>792</v>
      </c>
      <c r="X196" s="53" t="s">
        <v>430</v>
      </c>
      <c r="Y196">
        <v>8041</v>
      </c>
      <c r="Z196" t="s">
        <v>253</v>
      </c>
    </row>
    <row r="197" spans="20:26" x14ac:dyDescent="0.25">
      <c r="T197" t="s">
        <v>245</v>
      </c>
      <c r="U197" t="s">
        <v>1391</v>
      </c>
      <c r="V197" t="s">
        <v>987</v>
      </c>
      <c r="W197" t="s">
        <v>793</v>
      </c>
      <c r="X197" s="53" t="s">
        <v>430</v>
      </c>
      <c r="Y197">
        <v>8042</v>
      </c>
      <c r="Z197" t="s">
        <v>253</v>
      </c>
    </row>
    <row r="198" spans="20:26" x14ac:dyDescent="0.25">
      <c r="T198" t="s">
        <v>245</v>
      </c>
      <c r="U198" t="s">
        <v>1391</v>
      </c>
      <c r="V198" t="s">
        <v>987</v>
      </c>
      <c r="W198" t="s">
        <v>794</v>
      </c>
      <c r="X198" s="53" t="s">
        <v>430</v>
      </c>
      <c r="Y198">
        <v>8043</v>
      </c>
      <c r="Z198" t="s">
        <v>253</v>
      </c>
    </row>
    <row r="199" spans="20:26" x14ac:dyDescent="0.25">
      <c r="T199" t="s">
        <v>245</v>
      </c>
      <c r="U199" t="s">
        <v>1391</v>
      </c>
      <c r="V199" t="s">
        <v>987</v>
      </c>
      <c r="W199" t="s">
        <v>925</v>
      </c>
      <c r="X199" s="53" t="s">
        <v>430</v>
      </c>
      <c r="Y199">
        <v>8044</v>
      </c>
      <c r="Z199" t="s">
        <v>253</v>
      </c>
    </row>
    <row r="200" spans="20:26" x14ac:dyDescent="0.25">
      <c r="T200" t="s">
        <v>245</v>
      </c>
      <c r="U200" t="s">
        <v>1391</v>
      </c>
      <c r="V200" t="s">
        <v>987</v>
      </c>
      <c r="W200" t="s">
        <v>964</v>
      </c>
      <c r="X200" s="53" t="s">
        <v>430</v>
      </c>
      <c r="Y200">
        <v>8045</v>
      </c>
      <c r="Z200" t="s">
        <v>253</v>
      </c>
    </row>
    <row r="201" spans="20:26" x14ac:dyDescent="0.25">
      <c r="T201" t="s">
        <v>245</v>
      </c>
      <c r="U201" t="s">
        <v>1391</v>
      </c>
      <c r="V201" t="s">
        <v>987</v>
      </c>
      <c r="W201" t="s">
        <v>965</v>
      </c>
      <c r="X201" s="53" t="s">
        <v>430</v>
      </c>
      <c r="Y201">
        <v>8046</v>
      </c>
      <c r="Z201" t="s">
        <v>253</v>
      </c>
    </row>
    <row r="202" spans="20:26" x14ac:dyDescent="0.25">
      <c r="T202" t="s">
        <v>245</v>
      </c>
      <c r="U202" t="s">
        <v>1391</v>
      </c>
      <c r="V202" t="s">
        <v>987</v>
      </c>
      <c r="W202" t="s">
        <v>966</v>
      </c>
      <c r="X202" s="53" t="s">
        <v>430</v>
      </c>
      <c r="Y202">
        <v>8047</v>
      </c>
      <c r="Z202" t="s">
        <v>253</v>
      </c>
    </row>
    <row r="203" spans="20:26" x14ac:dyDescent="0.25">
      <c r="T203" t="s">
        <v>245</v>
      </c>
      <c r="U203" t="s">
        <v>1391</v>
      </c>
      <c r="V203" t="s">
        <v>987</v>
      </c>
      <c r="W203" t="s">
        <v>967</v>
      </c>
      <c r="X203" s="53" t="s">
        <v>430</v>
      </c>
      <c r="Y203">
        <v>8048</v>
      </c>
      <c r="Z203" t="s">
        <v>253</v>
      </c>
    </row>
    <row r="204" spans="20:26" x14ac:dyDescent="0.25">
      <c r="T204" t="s">
        <v>245</v>
      </c>
      <c r="U204" t="s">
        <v>1391</v>
      </c>
      <c r="V204" t="s">
        <v>987</v>
      </c>
      <c r="W204" t="s">
        <v>786</v>
      </c>
      <c r="X204" s="53" t="s">
        <v>430</v>
      </c>
      <c r="Y204">
        <v>8049</v>
      </c>
      <c r="Z204" t="s">
        <v>253</v>
      </c>
    </row>
    <row r="205" spans="20:26" x14ac:dyDescent="0.25">
      <c r="T205" t="s">
        <v>245</v>
      </c>
      <c r="U205" t="s">
        <v>1391</v>
      </c>
      <c r="V205" t="s">
        <v>987</v>
      </c>
      <c r="W205" t="s">
        <v>787</v>
      </c>
      <c r="X205" s="53" t="s">
        <v>430</v>
      </c>
      <c r="Y205">
        <v>8050</v>
      </c>
      <c r="Z205" t="s">
        <v>253</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6"/>
  <sheetViews>
    <sheetView topLeftCell="Y1" zoomScaleNormal="100" workbookViewId="0">
      <selection activeCell="AR100" sqref="AM1:AR100"/>
    </sheetView>
  </sheetViews>
  <sheetFormatPr defaultRowHeight="15" x14ac:dyDescent="0.25"/>
  <cols>
    <col min="1" max="1" width="12.42578125" bestFit="1" customWidth="1"/>
    <col min="2" max="2" width="8.85546875" bestFit="1" customWidth="1"/>
    <col min="3" max="3" width="9.28515625" bestFit="1" customWidth="1"/>
    <col min="4" max="4" width="4" bestFit="1" customWidth="1"/>
    <col min="5" max="5" width="1.5703125" bestFit="1" customWidth="1"/>
    <col min="6" max="6" width="4" bestFit="1" customWidth="1"/>
    <col min="7" max="7" width="2" bestFit="1" customWidth="1"/>
    <col min="8" max="8" width="41.7109375" bestFit="1" customWidth="1"/>
    <col min="9" max="10" width="2" bestFit="1" customWidth="1"/>
    <col min="11" max="11" width="1.5703125" bestFit="1" customWidth="1"/>
    <col min="12" max="12" width="3" bestFit="1" customWidth="1"/>
    <col min="13" max="13" width="2" bestFit="1" customWidth="1"/>
    <col min="14" max="14" width="8.140625" bestFit="1" customWidth="1"/>
    <col min="15" max="15" width="2.42578125" bestFit="1" customWidth="1"/>
    <col min="16" max="16" width="8.140625" style="63" bestFit="1" customWidth="1"/>
    <col min="17" max="17" width="2.7109375" bestFit="1" customWidth="1"/>
    <col min="34" max="34" width="4" bestFit="1" customWidth="1"/>
  </cols>
  <sheetData>
    <row r="1" spans="1:44" x14ac:dyDescent="0.25">
      <c r="A1" t="s">
        <v>245</v>
      </c>
      <c r="B1" t="s">
        <v>864</v>
      </c>
      <c r="C1" t="s">
        <v>865</v>
      </c>
      <c r="D1" s="56">
        <v>102</v>
      </c>
      <c r="E1" t="s">
        <v>249</v>
      </c>
      <c r="F1" s="56">
        <f ca="1">P1*8*RAND()*3</f>
        <v>113.74179297124769</v>
      </c>
      <c r="G1" s="53" t="s">
        <v>251</v>
      </c>
      <c r="H1" t="s">
        <v>867</v>
      </c>
      <c r="I1" s="53" t="s">
        <v>430</v>
      </c>
      <c r="J1" s="56">
        <v>3</v>
      </c>
      <c r="K1" t="s">
        <v>249</v>
      </c>
      <c r="L1">
        <v>10</v>
      </c>
      <c r="M1" t="s">
        <v>251</v>
      </c>
      <c r="N1" s="63">
        <v>1.0003472222222223</v>
      </c>
      <c r="O1" s="53" t="s">
        <v>431</v>
      </c>
      <c r="P1" s="63">
        <f>(N1*J1)*2</f>
        <v>6.0020833333333332</v>
      </c>
      <c r="Q1" s="53" t="s">
        <v>432</v>
      </c>
      <c r="V1" t="s">
        <v>867</v>
      </c>
      <c r="AE1" t="s">
        <v>245</v>
      </c>
      <c r="AF1" t="s">
        <v>914</v>
      </c>
      <c r="AG1" t="s">
        <v>865</v>
      </c>
      <c r="AH1" s="56">
        <v>102</v>
      </c>
      <c r="AI1" t="s">
        <v>251</v>
      </c>
      <c r="AJ1" t="s">
        <v>796</v>
      </c>
      <c r="AK1" s="53" t="s">
        <v>822</v>
      </c>
      <c r="AL1" s="53" t="s">
        <v>432</v>
      </c>
      <c r="AM1" t="s">
        <v>245</v>
      </c>
      <c r="AN1" t="s">
        <v>863</v>
      </c>
      <c r="AO1" t="s">
        <v>987</v>
      </c>
      <c r="AP1" t="s">
        <v>796</v>
      </c>
      <c r="AQ1" s="53" t="s">
        <v>822</v>
      </c>
      <c r="AR1" s="53" t="s">
        <v>432</v>
      </c>
    </row>
    <row r="2" spans="1:44" x14ac:dyDescent="0.25">
      <c r="A2" t="s">
        <v>245</v>
      </c>
      <c r="B2" t="s">
        <v>864</v>
      </c>
      <c r="C2" t="s">
        <v>865</v>
      </c>
      <c r="D2" s="56">
        <v>104</v>
      </c>
      <c r="E2" t="s">
        <v>249</v>
      </c>
      <c r="F2" s="56">
        <f ca="1">P2*8*RAND()*3</f>
        <v>27.739060188369795</v>
      </c>
      <c r="G2" s="53" t="s">
        <v>251</v>
      </c>
      <c r="H2" t="s">
        <v>868</v>
      </c>
      <c r="I2" s="53" t="s">
        <v>430</v>
      </c>
      <c r="J2" s="56">
        <v>3</v>
      </c>
      <c r="K2" t="s">
        <v>249</v>
      </c>
      <c r="L2">
        <v>10</v>
      </c>
      <c r="M2" t="s">
        <v>251</v>
      </c>
      <c r="N2" s="63">
        <v>1.0006944444444446</v>
      </c>
      <c r="O2" s="53" t="s">
        <v>431</v>
      </c>
      <c r="P2" s="63">
        <f t="shared" ref="P2:P64" si="0">(N2*J2)*2</f>
        <v>6.0041666666666673</v>
      </c>
      <c r="Q2" s="53" t="s">
        <v>432</v>
      </c>
      <c r="V2" t="s">
        <v>868</v>
      </c>
      <c r="AE2" t="s">
        <v>245</v>
      </c>
      <c r="AF2" t="s">
        <v>914</v>
      </c>
      <c r="AG2" t="s">
        <v>865</v>
      </c>
      <c r="AH2" s="56">
        <v>104</v>
      </c>
      <c r="AI2" t="s">
        <v>251</v>
      </c>
      <c r="AJ2" t="s">
        <v>797</v>
      </c>
      <c r="AK2" s="53" t="s">
        <v>1561</v>
      </c>
      <c r="AL2" s="53" t="s">
        <v>432</v>
      </c>
      <c r="AM2" t="s">
        <v>245</v>
      </c>
      <c r="AN2" t="s">
        <v>863</v>
      </c>
      <c r="AO2" t="s">
        <v>987</v>
      </c>
      <c r="AP2" t="s">
        <v>797</v>
      </c>
      <c r="AQ2" s="53" t="s">
        <v>1561</v>
      </c>
      <c r="AR2" s="53" t="s">
        <v>432</v>
      </c>
    </row>
    <row r="3" spans="1:44" x14ac:dyDescent="0.25">
      <c r="A3" t="s">
        <v>245</v>
      </c>
      <c r="B3" t="s">
        <v>864</v>
      </c>
      <c r="C3" t="s">
        <v>865</v>
      </c>
      <c r="D3" s="56">
        <v>105</v>
      </c>
      <c r="E3" t="s">
        <v>249</v>
      </c>
      <c r="F3" s="56">
        <f t="shared" ref="F3:F66" ca="1" si="1">P3*8*RAND()*3</f>
        <v>129.56234088645999</v>
      </c>
      <c r="G3" s="53" t="s">
        <v>251</v>
      </c>
      <c r="H3" t="s">
        <v>869</v>
      </c>
      <c r="I3" s="53" t="s">
        <v>430</v>
      </c>
      <c r="J3" s="56">
        <v>3</v>
      </c>
      <c r="K3" t="s">
        <v>249</v>
      </c>
      <c r="L3">
        <v>8</v>
      </c>
      <c r="M3" t="s">
        <v>251</v>
      </c>
      <c r="N3" s="63">
        <v>1.0005208333333333</v>
      </c>
      <c r="O3" s="53" t="s">
        <v>431</v>
      </c>
      <c r="P3" s="63">
        <f t="shared" si="0"/>
        <v>6.0031249999999998</v>
      </c>
      <c r="Q3" s="53" t="s">
        <v>432</v>
      </c>
      <c r="V3" t="s">
        <v>869</v>
      </c>
      <c r="AE3" t="s">
        <v>245</v>
      </c>
      <c r="AF3" t="s">
        <v>914</v>
      </c>
      <c r="AG3" t="s">
        <v>865</v>
      </c>
      <c r="AH3" s="56">
        <v>105</v>
      </c>
      <c r="AI3" t="s">
        <v>251</v>
      </c>
      <c r="AJ3" t="s">
        <v>817</v>
      </c>
      <c r="AK3" s="53" t="s">
        <v>1562</v>
      </c>
      <c r="AL3" s="53" t="s">
        <v>432</v>
      </c>
      <c r="AM3" t="s">
        <v>245</v>
      </c>
      <c r="AN3" t="s">
        <v>863</v>
      </c>
      <c r="AO3" t="s">
        <v>987</v>
      </c>
      <c r="AP3" t="s">
        <v>817</v>
      </c>
      <c r="AQ3" s="53" t="s">
        <v>1562</v>
      </c>
      <c r="AR3" s="53" t="s">
        <v>432</v>
      </c>
    </row>
    <row r="4" spans="1:44" x14ac:dyDescent="0.25">
      <c r="A4" t="s">
        <v>245</v>
      </c>
      <c r="B4" t="s">
        <v>864</v>
      </c>
      <c r="C4" t="s">
        <v>865</v>
      </c>
      <c r="D4" s="56">
        <v>106.666666666667</v>
      </c>
      <c r="E4" t="s">
        <v>249</v>
      </c>
      <c r="F4" s="56">
        <f t="shared" ca="1" si="1"/>
        <v>180.02839544026602</v>
      </c>
      <c r="G4" s="53" t="s">
        <v>251</v>
      </c>
      <c r="H4" t="s">
        <v>870</v>
      </c>
      <c r="I4" s="53" t="s">
        <v>430</v>
      </c>
      <c r="J4" s="56">
        <v>4</v>
      </c>
      <c r="K4" t="s">
        <v>249</v>
      </c>
      <c r="L4">
        <v>10</v>
      </c>
      <c r="M4" t="s">
        <v>251</v>
      </c>
      <c r="N4" s="63">
        <v>1.0003472222222223</v>
      </c>
      <c r="O4" s="53" t="s">
        <v>431</v>
      </c>
      <c r="P4" s="63">
        <f t="shared" si="0"/>
        <v>8.0027777777777782</v>
      </c>
      <c r="Q4" s="53" t="s">
        <v>432</v>
      </c>
      <c r="V4" t="s">
        <v>870</v>
      </c>
      <c r="AE4" t="s">
        <v>245</v>
      </c>
      <c r="AF4" t="s">
        <v>914</v>
      </c>
      <c r="AG4" t="s">
        <v>865</v>
      </c>
      <c r="AH4" s="56">
        <v>106.666666666667</v>
      </c>
      <c r="AI4" t="s">
        <v>251</v>
      </c>
      <c r="AJ4" t="s">
        <v>819</v>
      </c>
      <c r="AK4" s="53" t="s">
        <v>836</v>
      </c>
      <c r="AL4" s="53" t="s">
        <v>432</v>
      </c>
      <c r="AM4" t="s">
        <v>245</v>
      </c>
      <c r="AN4" t="s">
        <v>863</v>
      </c>
      <c r="AO4" t="s">
        <v>987</v>
      </c>
      <c r="AP4" t="s">
        <v>818</v>
      </c>
      <c r="AQ4" s="53" t="s">
        <v>1563</v>
      </c>
      <c r="AR4" s="53" t="s">
        <v>432</v>
      </c>
    </row>
    <row r="5" spans="1:44" x14ac:dyDescent="0.25">
      <c r="A5" t="s">
        <v>245</v>
      </c>
      <c r="B5" t="s">
        <v>864</v>
      </c>
      <c r="C5" t="s">
        <v>865</v>
      </c>
      <c r="D5" s="56">
        <v>108.166666666667</v>
      </c>
      <c r="E5" t="s">
        <v>249</v>
      </c>
      <c r="F5" s="56">
        <f t="shared" ca="1" si="1"/>
        <v>164.78920477542061</v>
      </c>
      <c r="G5" s="53" t="s">
        <v>251</v>
      </c>
      <c r="H5" t="s">
        <v>913</v>
      </c>
      <c r="I5" s="53" t="s">
        <v>430</v>
      </c>
      <c r="J5" s="56">
        <v>4</v>
      </c>
      <c r="K5" t="s">
        <v>249</v>
      </c>
      <c r="L5">
        <v>8</v>
      </c>
      <c r="M5" t="s">
        <v>251</v>
      </c>
      <c r="N5" s="63">
        <v>1.0006944444444446</v>
      </c>
      <c r="O5" s="53" t="s">
        <v>431</v>
      </c>
      <c r="P5" s="63">
        <f t="shared" si="0"/>
        <v>8.0055555555555564</v>
      </c>
      <c r="Q5" s="53" t="s">
        <v>432</v>
      </c>
      <c r="V5" t="s">
        <v>913</v>
      </c>
      <c r="AE5" t="s">
        <v>245</v>
      </c>
      <c r="AF5" t="s">
        <v>914</v>
      </c>
      <c r="AG5" t="s">
        <v>865</v>
      </c>
      <c r="AH5" s="56">
        <v>108.166666666667</v>
      </c>
      <c r="AI5" t="s">
        <v>251</v>
      </c>
      <c r="AJ5" t="s">
        <v>820</v>
      </c>
      <c r="AK5" s="53" t="s">
        <v>1566</v>
      </c>
      <c r="AL5" s="53" t="s">
        <v>432</v>
      </c>
      <c r="AM5" t="s">
        <v>245</v>
      </c>
      <c r="AN5" t="s">
        <v>863</v>
      </c>
      <c r="AO5" t="s">
        <v>987</v>
      </c>
      <c r="AP5" t="s">
        <v>819</v>
      </c>
      <c r="AQ5" s="53" t="s">
        <v>824</v>
      </c>
      <c r="AR5" s="53" t="s">
        <v>432</v>
      </c>
    </row>
    <row r="6" spans="1:44" x14ac:dyDescent="0.25">
      <c r="A6" t="s">
        <v>245</v>
      </c>
      <c r="B6" t="s">
        <v>864</v>
      </c>
      <c r="C6" t="s">
        <v>865</v>
      </c>
      <c r="D6" s="56">
        <v>109.666666666667</v>
      </c>
      <c r="E6" t="s">
        <v>249</v>
      </c>
      <c r="F6" s="56">
        <f t="shared" ca="1" si="1"/>
        <v>36.953234944604972</v>
      </c>
      <c r="G6" s="53" t="s">
        <v>251</v>
      </c>
      <c r="H6" t="s">
        <v>912</v>
      </c>
      <c r="I6" s="53" t="s">
        <v>430</v>
      </c>
      <c r="J6" s="56">
        <v>3</v>
      </c>
      <c r="K6" t="s">
        <v>249</v>
      </c>
      <c r="L6">
        <v>12</v>
      </c>
      <c r="M6" t="s">
        <v>251</v>
      </c>
      <c r="N6" s="63">
        <v>1.0005208333333333</v>
      </c>
      <c r="O6" s="53" t="s">
        <v>431</v>
      </c>
      <c r="P6" s="63">
        <f t="shared" si="0"/>
        <v>6.0031249999999998</v>
      </c>
      <c r="Q6" s="53" t="s">
        <v>432</v>
      </c>
      <c r="V6" t="s">
        <v>912</v>
      </c>
      <c r="AE6" t="s">
        <v>245</v>
      </c>
      <c r="AF6" t="s">
        <v>914</v>
      </c>
      <c r="AG6" t="s">
        <v>865</v>
      </c>
      <c r="AH6" s="56">
        <v>109.666666666667</v>
      </c>
      <c r="AI6" t="s">
        <v>251</v>
      </c>
      <c r="AJ6" t="s">
        <v>821</v>
      </c>
      <c r="AK6" s="53" t="s">
        <v>828</v>
      </c>
      <c r="AL6" s="53" t="s">
        <v>432</v>
      </c>
      <c r="AM6" t="s">
        <v>245</v>
      </c>
      <c r="AN6" t="s">
        <v>863</v>
      </c>
      <c r="AO6" t="s">
        <v>987</v>
      </c>
      <c r="AP6" t="s">
        <v>820</v>
      </c>
      <c r="AQ6" s="53" t="s">
        <v>823</v>
      </c>
      <c r="AR6" s="53" t="s">
        <v>432</v>
      </c>
    </row>
    <row r="7" spans="1:44" x14ac:dyDescent="0.25">
      <c r="A7" t="s">
        <v>245</v>
      </c>
      <c r="B7" t="s">
        <v>864</v>
      </c>
      <c r="C7" t="s">
        <v>865</v>
      </c>
      <c r="D7" s="56">
        <v>111.166666666667</v>
      </c>
      <c r="E7" t="s">
        <v>249</v>
      </c>
      <c r="F7" s="56">
        <f t="shared" ca="1" si="1"/>
        <v>95.038869953968202</v>
      </c>
      <c r="G7" s="53" t="s">
        <v>251</v>
      </c>
      <c r="H7" t="s">
        <v>911</v>
      </c>
      <c r="I7" s="53" t="s">
        <v>430</v>
      </c>
      <c r="J7" s="56">
        <v>3</v>
      </c>
      <c r="K7" t="s">
        <v>249</v>
      </c>
      <c r="L7">
        <v>10</v>
      </c>
      <c r="M7" t="s">
        <v>251</v>
      </c>
      <c r="N7" s="63">
        <v>1.0003472222222223</v>
      </c>
      <c r="O7" s="53" t="s">
        <v>431</v>
      </c>
      <c r="P7" s="63">
        <f t="shared" si="0"/>
        <v>6.0020833333333332</v>
      </c>
      <c r="Q7" s="53" t="s">
        <v>432</v>
      </c>
      <c r="V7" t="s">
        <v>911</v>
      </c>
      <c r="AE7" t="s">
        <v>245</v>
      </c>
      <c r="AF7" t="s">
        <v>914</v>
      </c>
      <c r="AG7" t="s">
        <v>865</v>
      </c>
      <c r="AH7" s="56">
        <v>111.166666666667</v>
      </c>
      <c r="AI7" t="s">
        <v>251</v>
      </c>
      <c r="AJ7" t="s">
        <v>803</v>
      </c>
      <c r="AK7" s="53" t="s">
        <v>827</v>
      </c>
      <c r="AL7" s="53" t="s">
        <v>432</v>
      </c>
      <c r="AM7" t="s">
        <v>245</v>
      </c>
      <c r="AN7" t="s">
        <v>863</v>
      </c>
      <c r="AO7" t="s">
        <v>987</v>
      </c>
      <c r="AP7" t="s">
        <v>821</v>
      </c>
      <c r="AQ7" s="53" t="s">
        <v>1564</v>
      </c>
      <c r="AR7" s="53" t="s">
        <v>432</v>
      </c>
    </row>
    <row r="8" spans="1:44" x14ac:dyDescent="0.25">
      <c r="A8" t="s">
        <v>245</v>
      </c>
      <c r="B8" t="s">
        <v>864</v>
      </c>
      <c r="C8" t="s">
        <v>865</v>
      </c>
      <c r="D8" s="56">
        <v>112.666666666667</v>
      </c>
      <c r="E8" t="s">
        <v>249</v>
      </c>
      <c r="F8" s="56">
        <f t="shared" ca="1" si="1"/>
        <v>130.24643673877091</v>
      </c>
      <c r="G8" s="53" t="s">
        <v>251</v>
      </c>
      <c r="H8" t="s">
        <v>910</v>
      </c>
      <c r="I8" s="53" t="s">
        <v>430</v>
      </c>
      <c r="J8" s="56">
        <v>3</v>
      </c>
      <c r="K8" t="s">
        <v>249</v>
      </c>
      <c r="L8">
        <v>10</v>
      </c>
      <c r="M8" t="s">
        <v>251</v>
      </c>
      <c r="N8" s="63">
        <v>1.0006944444444446</v>
      </c>
      <c r="O8" s="53" t="s">
        <v>431</v>
      </c>
      <c r="P8" s="63">
        <f t="shared" si="0"/>
        <v>6.0041666666666673</v>
      </c>
      <c r="Q8" s="53" t="s">
        <v>432</v>
      </c>
      <c r="V8" t="s">
        <v>910</v>
      </c>
      <c r="AE8" t="s">
        <v>245</v>
      </c>
      <c r="AF8" t="s">
        <v>914</v>
      </c>
      <c r="AG8" t="s">
        <v>865</v>
      </c>
      <c r="AH8" s="56">
        <v>112.666666666667</v>
      </c>
      <c r="AI8" t="s">
        <v>251</v>
      </c>
      <c r="AJ8" t="s">
        <v>803</v>
      </c>
      <c r="AK8" s="53" t="s">
        <v>1565</v>
      </c>
      <c r="AL8" s="53" t="s">
        <v>432</v>
      </c>
      <c r="AM8" t="s">
        <v>245</v>
      </c>
      <c r="AN8" t="s">
        <v>863</v>
      </c>
      <c r="AO8" t="s">
        <v>987</v>
      </c>
      <c r="AP8" t="s">
        <v>803</v>
      </c>
      <c r="AQ8" s="53" t="s">
        <v>1565</v>
      </c>
      <c r="AR8" s="53" t="s">
        <v>432</v>
      </c>
    </row>
    <row r="9" spans="1:44" x14ac:dyDescent="0.25">
      <c r="A9" t="s">
        <v>245</v>
      </c>
      <c r="B9" t="s">
        <v>864</v>
      </c>
      <c r="C9" t="s">
        <v>865</v>
      </c>
      <c r="D9" s="56">
        <v>114.166666666667</v>
      </c>
      <c r="E9" t="s">
        <v>249</v>
      </c>
      <c r="F9" s="56">
        <f t="shared" ca="1" si="1"/>
        <v>9.6602647095703915</v>
      </c>
      <c r="G9" s="53" t="s">
        <v>251</v>
      </c>
      <c r="H9" t="s">
        <v>909</v>
      </c>
      <c r="I9" s="53" t="s">
        <v>430</v>
      </c>
      <c r="J9" s="56">
        <v>4</v>
      </c>
      <c r="K9" t="s">
        <v>249</v>
      </c>
      <c r="L9">
        <v>8</v>
      </c>
      <c r="M9" t="s">
        <v>251</v>
      </c>
      <c r="N9" s="63">
        <v>1.0005208333333333</v>
      </c>
      <c r="O9" s="53" t="s">
        <v>431</v>
      </c>
      <c r="P9" s="63">
        <f t="shared" si="0"/>
        <v>8.0041666666666664</v>
      </c>
      <c r="Q9" s="53" t="s">
        <v>432</v>
      </c>
      <c r="V9" t="s">
        <v>909</v>
      </c>
      <c r="AE9" t="s">
        <v>245</v>
      </c>
      <c r="AF9" t="s">
        <v>914</v>
      </c>
      <c r="AG9" t="s">
        <v>865</v>
      </c>
      <c r="AH9" s="56">
        <v>114.166666666667</v>
      </c>
      <c r="AI9" t="s">
        <v>251</v>
      </c>
      <c r="AJ9" t="s">
        <v>804</v>
      </c>
      <c r="AK9" s="53" t="s">
        <v>824</v>
      </c>
      <c r="AL9" s="53" t="s">
        <v>432</v>
      </c>
      <c r="AM9" t="s">
        <v>245</v>
      </c>
      <c r="AN9" t="s">
        <v>863</v>
      </c>
      <c r="AO9" t="s">
        <v>987</v>
      </c>
      <c r="AP9" t="s">
        <v>796</v>
      </c>
      <c r="AQ9" s="53" t="s">
        <v>824</v>
      </c>
      <c r="AR9" s="53" t="s">
        <v>432</v>
      </c>
    </row>
    <row r="10" spans="1:44" x14ac:dyDescent="0.25">
      <c r="A10" t="s">
        <v>245</v>
      </c>
      <c r="B10" t="s">
        <v>864</v>
      </c>
      <c r="C10" t="s">
        <v>865</v>
      </c>
      <c r="D10" s="56">
        <v>115.666666666667</v>
      </c>
      <c r="E10" t="s">
        <v>249</v>
      </c>
      <c r="F10" s="56">
        <f t="shared" ca="1" si="1"/>
        <v>136.99559407483702</v>
      </c>
      <c r="G10" s="53" t="s">
        <v>251</v>
      </c>
      <c r="H10" t="s">
        <v>866</v>
      </c>
      <c r="I10" s="53" t="s">
        <v>430</v>
      </c>
      <c r="J10" s="56">
        <v>4</v>
      </c>
      <c r="K10" t="s">
        <v>249</v>
      </c>
      <c r="L10">
        <v>10</v>
      </c>
      <c r="M10" t="s">
        <v>251</v>
      </c>
      <c r="N10" s="63">
        <v>1.0003472222222223</v>
      </c>
      <c r="O10" s="53" t="s">
        <v>431</v>
      </c>
      <c r="P10" s="63">
        <f t="shared" si="0"/>
        <v>8.0027777777777782</v>
      </c>
      <c r="Q10" s="53" t="s">
        <v>432</v>
      </c>
      <c r="V10" t="s">
        <v>866</v>
      </c>
      <c r="AE10" t="s">
        <v>245</v>
      </c>
      <c r="AF10" t="s">
        <v>914</v>
      </c>
      <c r="AG10" t="s">
        <v>865</v>
      </c>
      <c r="AH10" s="56">
        <v>115.666666666667</v>
      </c>
      <c r="AI10" t="s">
        <v>251</v>
      </c>
      <c r="AJ10" t="s">
        <v>805</v>
      </c>
      <c r="AK10" s="53" t="s">
        <v>823</v>
      </c>
      <c r="AL10" s="53" t="s">
        <v>432</v>
      </c>
      <c r="AM10" t="s">
        <v>245</v>
      </c>
      <c r="AN10" t="s">
        <v>863</v>
      </c>
      <c r="AO10" t="s">
        <v>987</v>
      </c>
      <c r="AP10" t="s">
        <v>797</v>
      </c>
      <c r="AQ10" s="53" t="s">
        <v>823</v>
      </c>
      <c r="AR10" s="53" t="s">
        <v>432</v>
      </c>
    </row>
    <row r="11" spans="1:44" x14ac:dyDescent="0.25">
      <c r="A11" t="s">
        <v>245</v>
      </c>
      <c r="B11" t="s">
        <v>864</v>
      </c>
      <c r="C11" t="s">
        <v>865</v>
      </c>
      <c r="D11" s="56">
        <v>117.166666666667</v>
      </c>
      <c r="E11" t="s">
        <v>249</v>
      </c>
      <c r="F11" s="56">
        <f t="shared" ca="1" si="1"/>
        <v>18.130631982955894</v>
      </c>
      <c r="G11" s="53" t="s">
        <v>251</v>
      </c>
      <c r="H11" t="s">
        <v>908</v>
      </c>
      <c r="I11" s="53" t="s">
        <v>430</v>
      </c>
      <c r="J11" s="56">
        <v>5</v>
      </c>
      <c r="K11" t="s">
        <v>249</v>
      </c>
      <c r="L11">
        <v>10</v>
      </c>
      <c r="M11" t="s">
        <v>251</v>
      </c>
      <c r="N11" s="63">
        <v>1.0006944444444446</v>
      </c>
      <c r="O11" s="53" t="s">
        <v>431</v>
      </c>
      <c r="P11" s="63">
        <f t="shared" si="0"/>
        <v>10.006944444444446</v>
      </c>
      <c r="Q11" s="53" t="s">
        <v>432</v>
      </c>
      <c r="V11" t="s">
        <v>908</v>
      </c>
      <c r="AE11" t="s">
        <v>245</v>
      </c>
      <c r="AF11" t="s">
        <v>914</v>
      </c>
      <c r="AG11" t="s">
        <v>865</v>
      </c>
      <c r="AH11" s="56">
        <v>117.166666666667</v>
      </c>
      <c r="AI11" t="s">
        <v>251</v>
      </c>
      <c r="AJ11" t="s">
        <v>806</v>
      </c>
      <c r="AK11" s="53" t="s">
        <v>1564</v>
      </c>
      <c r="AL11" s="53" t="s">
        <v>432</v>
      </c>
      <c r="AM11" t="s">
        <v>245</v>
      </c>
      <c r="AN11" t="s">
        <v>863</v>
      </c>
      <c r="AO11" t="s">
        <v>987</v>
      </c>
      <c r="AP11" t="s">
        <v>817</v>
      </c>
      <c r="AQ11" s="53" t="s">
        <v>1564</v>
      </c>
      <c r="AR11" s="53" t="s">
        <v>432</v>
      </c>
    </row>
    <row r="12" spans="1:44" x14ac:dyDescent="0.25">
      <c r="A12" t="s">
        <v>245</v>
      </c>
      <c r="B12" t="s">
        <v>864</v>
      </c>
      <c r="C12" t="s">
        <v>865</v>
      </c>
      <c r="D12" s="56">
        <v>118.666666666667</v>
      </c>
      <c r="E12" t="s">
        <v>249</v>
      </c>
      <c r="F12" s="56">
        <f t="shared" ca="1" si="1"/>
        <v>72.323016085885811</v>
      </c>
      <c r="G12" s="53" t="s">
        <v>251</v>
      </c>
      <c r="H12" t="s">
        <v>907</v>
      </c>
      <c r="I12" s="53" t="s">
        <v>430</v>
      </c>
      <c r="J12" s="56">
        <v>3</v>
      </c>
      <c r="K12" t="s">
        <v>249</v>
      </c>
      <c r="L12">
        <v>10</v>
      </c>
      <c r="M12" t="s">
        <v>251</v>
      </c>
      <c r="N12" s="63">
        <v>1.0005208333333333</v>
      </c>
      <c r="O12" s="53" t="s">
        <v>431</v>
      </c>
      <c r="P12" s="63">
        <f t="shared" si="0"/>
        <v>6.0031249999999998</v>
      </c>
      <c r="Q12" s="53" t="s">
        <v>432</v>
      </c>
      <c r="V12" t="s">
        <v>907</v>
      </c>
      <c r="AE12" t="s">
        <v>245</v>
      </c>
      <c r="AF12" t="s">
        <v>914</v>
      </c>
      <c r="AG12" t="s">
        <v>865</v>
      </c>
      <c r="AH12" s="56">
        <v>118.666666666667</v>
      </c>
      <c r="AI12" t="s">
        <v>251</v>
      </c>
      <c r="AJ12" t="s">
        <v>807</v>
      </c>
      <c r="AK12" s="53" t="s">
        <v>1565</v>
      </c>
      <c r="AL12" s="53" t="s">
        <v>432</v>
      </c>
      <c r="AM12" t="s">
        <v>245</v>
      </c>
      <c r="AN12" t="s">
        <v>863</v>
      </c>
      <c r="AO12" t="s">
        <v>987</v>
      </c>
      <c r="AP12" t="s">
        <v>818</v>
      </c>
      <c r="AQ12" s="53" t="s">
        <v>1565</v>
      </c>
      <c r="AR12" s="53" t="s">
        <v>432</v>
      </c>
    </row>
    <row r="13" spans="1:44" x14ac:dyDescent="0.25">
      <c r="A13" t="s">
        <v>245</v>
      </c>
      <c r="B13" t="s">
        <v>864</v>
      </c>
      <c r="C13" t="s">
        <v>865</v>
      </c>
      <c r="D13" s="56">
        <v>120.166666666667</v>
      </c>
      <c r="E13" t="s">
        <v>249</v>
      </c>
      <c r="F13" s="56">
        <f t="shared" ca="1" si="1"/>
        <v>33.541964173398327</v>
      </c>
      <c r="G13" s="53" t="s">
        <v>251</v>
      </c>
      <c r="H13" t="s">
        <v>906</v>
      </c>
      <c r="I13" s="53" t="s">
        <v>430</v>
      </c>
      <c r="J13" s="56">
        <v>3</v>
      </c>
      <c r="K13" t="s">
        <v>249</v>
      </c>
      <c r="L13">
        <v>8</v>
      </c>
      <c r="M13" t="s">
        <v>251</v>
      </c>
      <c r="N13" s="63">
        <v>1.0003472222222223</v>
      </c>
      <c r="O13" s="53" t="s">
        <v>431</v>
      </c>
      <c r="P13" s="63">
        <f t="shared" si="0"/>
        <v>6.0020833333333332</v>
      </c>
      <c r="Q13" s="53" t="s">
        <v>432</v>
      </c>
      <c r="V13" t="s">
        <v>906</v>
      </c>
      <c r="AE13" t="s">
        <v>245</v>
      </c>
      <c r="AF13" t="s">
        <v>914</v>
      </c>
      <c r="AG13" t="s">
        <v>865</v>
      </c>
      <c r="AH13" s="56">
        <v>120.166666666667</v>
      </c>
      <c r="AI13" t="s">
        <v>251</v>
      </c>
      <c r="AJ13" t="s">
        <v>808</v>
      </c>
      <c r="AK13" s="53" t="s">
        <v>826</v>
      </c>
      <c r="AL13" s="53" t="s">
        <v>432</v>
      </c>
      <c r="AM13" t="s">
        <v>245</v>
      </c>
      <c r="AN13" t="s">
        <v>863</v>
      </c>
      <c r="AO13" t="s">
        <v>987</v>
      </c>
      <c r="AP13" t="s">
        <v>819</v>
      </c>
      <c r="AQ13" s="53" t="s">
        <v>826</v>
      </c>
      <c r="AR13" s="53" t="s">
        <v>432</v>
      </c>
    </row>
    <row r="14" spans="1:44" x14ac:dyDescent="0.25">
      <c r="A14" t="s">
        <v>245</v>
      </c>
      <c r="B14" t="s">
        <v>864</v>
      </c>
      <c r="C14" t="s">
        <v>865</v>
      </c>
      <c r="D14" s="56">
        <v>121.666666666667</v>
      </c>
      <c r="E14" t="s">
        <v>249</v>
      </c>
      <c r="F14" s="56">
        <f t="shared" ca="1" si="1"/>
        <v>34.902414590294057</v>
      </c>
      <c r="G14" s="53" t="s">
        <v>251</v>
      </c>
      <c r="H14" t="s">
        <v>905</v>
      </c>
      <c r="I14" s="53" t="s">
        <v>430</v>
      </c>
      <c r="J14" s="56">
        <v>3</v>
      </c>
      <c r="K14" t="s">
        <v>249</v>
      </c>
      <c r="L14">
        <v>15</v>
      </c>
      <c r="M14" t="s">
        <v>251</v>
      </c>
      <c r="N14" s="63">
        <v>1.0006944444444446</v>
      </c>
      <c r="O14" s="53" t="s">
        <v>431</v>
      </c>
      <c r="P14" s="63">
        <f t="shared" si="0"/>
        <v>6.0041666666666673</v>
      </c>
      <c r="Q14" s="53" t="s">
        <v>432</v>
      </c>
      <c r="V14" t="s">
        <v>905</v>
      </c>
      <c r="AE14" t="s">
        <v>245</v>
      </c>
      <c r="AF14" t="s">
        <v>914</v>
      </c>
      <c r="AG14" t="s">
        <v>865</v>
      </c>
      <c r="AH14" s="56">
        <v>121.666666666667</v>
      </c>
      <c r="AI14" t="s">
        <v>251</v>
      </c>
      <c r="AJ14" t="s">
        <v>809</v>
      </c>
      <c r="AK14" s="53" t="s">
        <v>825</v>
      </c>
      <c r="AL14" s="53" t="s">
        <v>432</v>
      </c>
      <c r="AM14" t="s">
        <v>245</v>
      </c>
      <c r="AN14" t="s">
        <v>863</v>
      </c>
      <c r="AO14" t="s">
        <v>987</v>
      </c>
      <c r="AP14" t="s">
        <v>820</v>
      </c>
      <c r="AQ14" s="53" t="s">
        <v>825</v>
      </c>
      <c r="AR14" s="53" t="s">
        <v>432</v>
      </c>
    </row>
    <row r="15" spans="1:44" x14ac:dyDescent="0.25">
      <c r="A15" t="s">
        <v>245</v>
      </c>
      <c r="B15" t="s">
        <v>864</v>
      </c>
      <c r="C15" t="s">
        <v>865</v>
      </c>
      <c r="D15" s="56">
        <v>123.166666666667</v>
      </c>
      <c r="E15" t="s">
        <v>249</v>
      </c>
      <c r="F15" s="56">
        <f t="shared" ca="1" si="1"/>
        <v>83.681840613872922</v>
      </c>
      <c r="G15" s="53" t="s">
        <v>251</v>
      </c>
      <c r="H15" t="s">
        <v>904</v>
      </c>
      <c r="I15" s="53" t="s">
        <v>430</v>
      </c>
      <c r="J15" s="56">
        <v>5</v>
      </c>
      <c r="K15" t="s">
        <v>249</v>
      </c>
      <c r="L15">
        <v>10</v>
      </c>
      <c r="M15" t="s">
        <v>251</v>
      </c>
      <c r="N15" s="63">
        <v>1.0005208333333333</v>
      </c>
      <c r="O15" s="53" t="s">
        <v>431</v>
      </c>
      <c r="P15" s="63">
        <f t="shared" si="0"/>
        <v>10.005208333333332</v>
      </c>
      <c r="Q15" s="53" t="s">
        <v>432</v>
      </c>
      <c r="V15" t="s">
        <v>904</v>
      </c>
      <c r="AE15" t="s">
        <v>245</v>
      </c>
      <c r="AF15" t="s">
        <v>914</v>
      </c>
      <c r="AG15" t="s">
        <v>865</v>
      </c>
      <c r="AH15" s="56">
        <v>123.166666666667</v>
      </c>
      <c r="AI15" t="s">
        <v>251</v>
      </c>
      <c r="AJ15" t="s">
        <v>796</v>
      </c>
      <c r="AK15" s="53" t="s">
        <v>836</v>
      </c>
      <c r="AL15" s="53" t="s">
        <v>432</v>
      </c>
      <c r="AM15" t="s">
        <v>245</v>
      </c>
      <c r="AN15" t="s">
        <v>863</v>
      </c>
      <c r="AO15" t="s">
        <v>987</v>
      </c>
      <c r="AP15" t="s">
        <v>821</v>
      </c>
      <c r="AQ15" s="53" t="s">
        <v>836</v>
      </c>
      <c r="AR15" s="53" t="s">
        <v>432</v>
      </c>
    </row>
    <row r="16" spans="1:44" x14ac:dyDescent="0.25">
      <c r="A16" t="s">
        <v>245</v>
      </c>
      <c r="B16" t="s">
        <v>864</v>
      </c>
      <c r="C16" t="s">
        <v>865</v>
      </c>
      <c r="D16" s="56">
        <v>124.666666666667</v>
      </c>
      <c r="E16" t="s">
        <v>249</v>
      </c>
      <c r="F16" s="56">
        <f t="shared" ca="1" si="1"/>
        <v>12.421474142243511</v>
      </c>
      <c r="G16" s="53" t="s">
        <v>251</v>
      </c>
      <c r="H16" t="s">
        <v>903</v>
      </c>
      <c r="I16" s="53" t="s">
        <v>430</v>
      </c>
      <c r="J16" s="56">
        <v>3</v>
      </c>
      <c r="K16" t="s">
        <v>249</v>
      </c>
      <c r="L16">
        <v>10</v>
      </c>
      <c r="M16" t="s">
        <v>251</v>
      </c>
      <c r="N16" s="63">
        <v>1.0003472222222223</v>
      </c>
      <c r="O16" s="53" t="s">
        <v>431</v>
      </c>
      <c r="P16" s="63">
        <f t="shared" si="0"/>
        <v>6.0020833333333332</v>
      </c>
      <c r="Q16" s="53" t="s">
        <v>432</v>
      </c>
      <c r="V16" t="s">
        <v>903</v>
      </c>
      <c r="AE16" t="s">
        <v>245</v>
      </c>
      <c r="AF16" t="s">
        <v>914</v>
      </c>
      <c r="AG16" t="s">
        <v>865</v>
      </c>
      <c r="AH16" s="56">
        <v>124.666666666667</v>
      </c>
      <c r="AI16" t="s">
        <v>251</v>
      </c>
      <c r="AJ16" t="s">
        <v>797</v>
      </c>
      <c r="AK16" s="53" t="s">
        <v>1566</v>
      </c>
      <c r="AL16" s="53" t="s">
        <v>432</v>
      </c>
      <c r="AM16" t="s">
        <v>245</v>
      </c>
      <c r="AN16" t="s">
        <v>863</v>
      </c>
      <c r="AO16" t="s">
        <v>987</v>
      </c>
      <c r="AP16" t="s">
        <v>803</v>
      </c>
      <c r="AQ16" s="53" t="s">
        <v>1566</v>
      </c>
      <c r="AR16" s="53" t="s">
        <v>432</v>
      </c>
    </row>
    <row r="17" spans="1:44" x14ac:dyDescent="0.25">
      <c r="A17" t="s">
        <v>245</v>
      </c>
      <c r="B17" t="s">
        <v>864</v>
      </c>
      <c r="C17" t="s">
        <v>865</v>
      </c>
      <c r="D17" s="56">
        <v>126.166666666667</v>
      </c>
      <c r="E17" t="s">
        <v>249</v>
      </c>
      <c r="F17" s="56">
        <f t="shared" ca="1" si="1"/>
        <v>130.04902192919405</v>
      </c>
      <c r="G17" s="53" t="s">
        <v>251</v>
      </c>
      <c r="H17" t="s">
        <v>902</v>
      </c>
      <c r="I17" s="53" t="s">
        <v>430</v>
      </c>
      <c r="J17" s="56">
        <v>3</v>
      </c>
      <c r="K17" t="s">
        <v>249</v>
      </c>
      <c r="L17">
        <v>10</v>
      </c>
      <c r="M17" t="s">
        <v>251</v>
      </c>
      <c r="N17" s="63">
        <v>1.0006944444444446</v>
      </c>
      <c r="O17" s="53" t="s">
        <v>431</v>
      </c>
      <c r="P17" s="63">
        <f t="shared" si="0"/>
        <v>6.0041666666666673</v>
      </c>
      <c r="Q17" s="53" t="s">
        <v>432</v>
      </c>
      <c r="V17" t="s">
        <v>902</v>
      </c>
      <c r="AE17" t="s">
        <v>245</v>
      </c>
      <c r="AF17" t="s">
        <v>914</v>
      </c>
      <c r="AG17" t="s">
        <v>865</v>
      </c>
      <c r="AH17" s="56">
        <v>126.166666666667</v>
      </c>
      <c r="AI17" t="s">
        <v>251</v>
      </c>
      <c r="AJ17" t="s">
        <v>817</v>
      </c>
      <c r="AK17" s="53" t="s">
        <v>826</v>
      </c>
      <c r="AL17" s="53" t="s">
        <v>432</v>
      </c>
      <c r="AM17" t="s">
        <v>245</v>
      </c>
      <c r="AN17" t="s">
        <v>863</v>
      </c>
      <c r="AO17" t="s">
        <v>987</v>
      </c>
      <c r="AP17" t="s">
        <v>796</v>
      </c>
      <c r="AQ17" s="53" t="s">
        <v>826</v>
      </c>
      <c r="AR17" s="53" t="s">
        <v>432</v>
      </c>
    </row>
    <row r="18" spans="1:44" x14ac:dyDescent="0.25">
      <c r="A18" t="s">
        <v>245</v>
      </c>
      <c r="B18" t="s">
        <v>864</v>
      </c>
      <c r="C18" t="s">
        <v>865</v>
      </c>
      <c r="D18" s="56">
        <v>127.666666666667</v>
      </c>
      <c r="E18" t="s">
        <v>249</v>
      </c>
      <c r="F18" s="56">
        <f t="shared" ca="1" si="1"/>
        <v>169.01680752072971</v>
      </c>
      <c r="G18" s="53" t="s">
        <v>251</v>
      </c>
      <c r="H18" t="s">
        <v>901</v>
      </c>
      <c r="I18" s="53" t="s">
        <v>430</v>
      </c>
      <c r="J18" s="56">
        <v>4</v>
      </c>
      <c r="K18" t="s">
        <v>249</v>
      </c>
      <c r="L18">
        <v>10</v>
      </c>
      <c r="M18" t="s">
        <v>251</v>
      </c>
      <c r="N18" s="63">
        <v>1.0005208333333333</v>
      </c>
      <c r="O18" s="53" t="s">
        <v>431</v>
      </c>
      <c r="P18" s="63">
        <f t="shared" si="0"/>
        <v>8.0041666666666664</v>
      </c>
      <c r="Q18" s="53" t="s">
        <v>432</v>
      </c>
      <c r="V18" t="s">
        <v>901</v>
      </c>
      <c r="AE18" t="s">
        <v>245</v>
      </c>
      <c r="AF18" t="s">
        <v>914</v>
      </c>
      <c r="AG18" t="s">
        <v>865</v>
      </c>
      <c r="AH18" s="56">
        <v>127.666666666667</v>
      </c>
      <c r="AI18" t="s">
        <v>251</v>
      </c>
      <c r="AJ18" t="s">
        <v>818</v>
      </c>
      <c r="AK18" s="53" t="s">
        <v>825</v>
      </c>
      <c r="AL18" s="53" t="s">
        <v>432</v>
      </c>
      <c r="AM18" t="s">
        <v>245</v>
      </c>
      <c r="AN18" t="s">
        <v>863</v>
      </c>
      <c r="AO18" t="s">
        <v>987</v>
      </c>
      <c r="AP18" t="s">
        <v>797</v>
      </c>
      <c r="AQ18" s="53" t="s">
        <v>825</v>
      </c>
      <c r="AR18" s="53" t="s">
        <v>432</v>
      </c>
    </row>
    <row r="19" spans="1:44" x14ac:dyDescent="0.25">
      <c r="A19" t="s">
        <v>245</v>
      </c>
      <c r="B19" t="s">
        <v>864</v>
      </c>
      <c r="C19" t="s">
        <v>865</v>
      </c>
      <c r="D19" s="56">
        <v>129.166666666667</v>
      </c>
      <c r="E19" t="s">
        <v>249</v>
      </c>
      <c r="F19" s="56">
        <f t="shared" ca="1" si="1"/>
        <v>39.812730564229611</v>
      </c>
      <c r="G19" s="53" t="s">
        <v>251</v>
      </c>
      <c r="H19" t="s">
        <v>901</v>
      </c>
      <c r="I19" s="53" t="s">
        <v>430</v>
      </c>
      <c r="J19" s="56">
        <v>3</v>
      </c>
      <c r="K19" t="s">
        <v>249</v>
      </c>
      <c r="L19">
        <v>8</v>
      </c>
      <c r="M19" t="s">
        <v>251</v>
      </c>
      <c r="N19" s="63">
        <v>1.0003472222222223</v>
      </c>
      <c r="O19" s="53" t="s">
        <v>431</v>
      </c>
      <c r="P19" s="63">
        <f t="shared" si="0"/>
        <v>6.0020833333333332</v>
      </c>
      <c r="Q19" s="53" t="s">
        <v>432</v>
      </c>
      <c r="V19" t="s">
        <v>901</v>
      </c>
      <c r="AE19" t="s">
        <v>245</v>
      </c>
      <c r="AF19" t="s">
        <v>914</v>
      </c>
      <c r="AG19" t="s">
        <v>865</v>
      </c>
      <c r="AH19" s="56">
        <v>129.166666666667</v>
      </c>
      <c r="AI19" t="s">
        <v>251</v>
      </c>
      <c r="AJ19" t="s">
        <v>819</v>
      </c>
      <c r="AK19" s="53" t="s">
        <v>836</v>
      </c>
      <c r="AL19" s="53" t="s">
        <v>432</v>
      </c>
      <c r="AM19" t="s">
        <v>245</v>
      </c>
      <c r="AN19" t="s">
        <v>863</v>
      </c>
      <c r="AO19" t="s">
        <v>987</v>
      </c>
      <c r="AP19" t="s">
        <v>817</v>
      </c>
      <c r="AQ19" s="53" t="s">
        <v>836</v>
      </c>
      <c r="AR19" s="53" t="s">
        <v>432</v>
      </c>
    </row>
    <row r="20" spans="1:44" x14ac:dyDescent="0.25">
      <c r="A20" t="s">
        <v>245</v>
      </c>
      <c r="B20" t="s">
        <v>864</v>
      </c>
      <c r="C20" t="s">
        <v>865</v>
      </c>
      <c r="D20" s="56">
        <v>130.666666666667</v>
      </c>
      <c r="E20" t="s">
        <v>249</v>
      </c>
      <c r="F20" s="56">
        <f t="shared" ca="1" si="1"/>
        <v>118.96725013467471</v>
      </c>
      <c r="G20" s="53" t="s">
        <v>251</v>
      </c>
      <c r="H20" t="s">
        <v>900</v>
      </c>
      <c r="I20" s="53" t="s">
        <v>430</v>
      </c>
      <c r="J20" s="56">
        <v>4</v>
      </c>
      <c r="K20" t="s">
        <v>249</v>
      </c>
      <c r="L20">
        <v>10</v>
      </c>
      <c r="M20" t="s">
        <v>251</v>
      </c>
      <c r="N20" s="63">
        <v>1.0006944444444446</v>
      </c>
      <c r="O20" s="53" t="s">
        <v>431</v>
      </c>
      <c r="P20" s="63">
        <f t="shared" si="0"/>
        <v>8.0055555555555564</v>
      </c>
      <c r="Q20" s="53" t="s">
        <v>432</v>
      </c>
      <c r="V20" t="s">
        <v>900</v>
      </c>
      <c r="AE20" t="s">
        <v>245</v>
      </c>
      <c r="AF20" t="s">
        <v>914</v>
      </c>
      <c r="AG20" t="s">
        <v>865</v>
      </c>
      <c r="AH20" s="56">
        <v>130.666666666667</v>
      </c>
      <c r="AI20" t="s">
        <v>251</v>
      </c>
      <c r="AJ20" t="s">
        <v>820</v>
      </c>
      <c r="AK20" s="53" t="s">
        <v>1566</v>
      </c>
      <c r="AL20" s="53" t="s">
        <v>432</v>
      </c>
      <c r="AM20" t="s">
        <v>245</v>
      </c>
      <c r="AN20" t="s">
        <v>863</v>
      </c>
      <c r="AO20" t="s">
        <v>987</v>
      </c>
      <c r="AP20" t="s">
        <v>818</v>
      </c>
      <c r="AQ20" s="53" t="s">
        <v>1566</v>
      </c>
      <c r="AR20" s="53" t="s">
        <v>432</v>
      </c>
    </row>
    <row r="21" spans="1:44" x14ac:dyDescent="0.25">
      <c r="A21" t="s">
        <v>245</v>
      </c>
      <c r="B21" t="s">
        <v>864</v>
      </c>
      <c r="C21" t="s">
        <v>865</v>
      </c>
      <c r="D21" s="56">
        <v>132.166666666667</v>
      </c>
      <c r="E21" t="s">
        <v>249</v>
      </c>
      <c r="F21" s="56">
        <f t="shared" ca="1" si="1"/>
        <v>71.620119980898636</v>
      </c>
      <c r="G21" s="53" t="s">
        <v>251</v>
      </c>
      <c r="H21" t="s">
        <v>899</v>
      </c>
      <c r="I21" s="53" t="s">
        <v>430</v>
      </c>
      <c r="J21" s="56">
        <v>3</v>
      </c>
      <c r="K21" t="s">
        <v>249</v>
      </c>
      <c r="L21">
        <v>10</v>
      </c>
      <c r="M21" t="s">
        <v>251</v>
      </c>
      <c r="N21" s="63">
        <v>1.0005208333333333</v>
      </c>
      <c r="O21" s="53" t="s">
        <v>431</v>
      </c>
      <c r="P21" s="63">
        <f t="shared" si="0"/>
        <v>6.0031249999999998</v>
      </c>
      <c r="Q21" s="53" t="s">
        <v>432</v>
      </c>
      <c r="V21" t="s">
        <v>899</v>
      </c>
      <c r="AE21" t="s">
        <v>245</v>
      </c>
      <c r="AF21" t="s">
        <v>914</v>
      </c>
      <c r="AG21" t="s">
        <v>865</v>
      </c>
      <c r="AH21" s="56">
        <v>132.166666666667</v>
      </c>
      <c r="AI21" t="s">
        <v>251</v>
      </c>
      <c r="AJ21" t="s">
        <v>821</v>
      </c>
      <c r="AK21" s="53" t="s">
        <v>828</v>
      </c>
      <c r="AL21" s="53" t="s">
        <v>432</v>
      </c>
      <c r="AM21" t="s">
        <v>245</v>
      </c>
      <c r="AN21" t="s">
        <v>863</v>
      </c>
      <c r="AO21" t="s">
        <v>987</v>
      </c>
      <c r="AP21" t="s">
        <v>819</v>
      </c>
      <c r="AQ21" s="53" t="s">
        <v>828</v>
      </c>
      <c r="AR21" s="53" t="s">
        <v>432</v>
      </c>
    </row>
    <row r="22" spans="1:44" x14ac:dyDescent="0.25">
      <c r="A22" t="s">
        <v>245</v>
      </c>
      <c r="B22" t="s">
        <v>864</v>
      </c>
      <c r="C22" t="s">
        <v>865</v>
      </c>
      <c r="D22" s="56">
        <v>133.666666666667</v>
      </c>
      <c r="E22" t="s">
        <v>249</v>
      </c>
      <c r="F22" s="56">
        <f t="shared" ca="1" si="1"/>
        <v>82.730262972418302</v>
      </c>
      <c r="G22" s="53" t="s">
        <v>251</v>
      </c>
      <c r="H22" t="s">
        <v>898</v>
      </c>
      <c r="I22" s="53" t="s">
        <v>430</v>
      </c>
      <c r="J22" s="56">
        <v>4</v>
      </c>
      <c r="K22" t="s">
        <v>249</v>
      </c>
      <c r="L22">
        <v>8</v>
      </c>
      <c r="M22" t="s">
        <v>251</v>
      </c>
      <c r="N22" s="63">
        <v>1.0003472222222223</v>
      </c>
      <c r="O22" s="53" t="s">
        <v>431</v>
      </c>
      <c r="P22" s="63">
        <f t="shared" si="0"/>
        <v>8.0027777777777782</v>
      </c>
      <c r="Q22" s="53" t="s">
        <v>432</v>
      </c>
      <c r="V22" t="s">
        <v>898</v>
      </c>
      <c r="AE22" t="s">
        <v>245</v>
      </c>
      <c r="AF22" t="s">
        <v>914</v>
      </c>
      <c r="AG22" t="s">
        <v>865</v>
      </c>
      <c r="AH22" s="56">
        <v>133.666666666667</v>
      </c>
      <c r="AI22" t="s">
        <v>251</v>
      </c>
      <c r="AJ22" t="s">
        <v>803</v>
      </c>
      <c r="AK22" s="53" t="s">
        <v>827</v>
      </c>
      <c r="AL22" s="53" t="s">
        <v>432</v>
      </c>
      <c r="AM22" t="s">
        <v>245</v>
      </c>
      <c r="AN22" t="s">
        <v>863</v>
      </c>
      <c r="AO22" t="s">
        <v>987</v>
      </c>
      <c r="AP22" t="s">
        <v>820</v>
      </c>
      <c r="AQ22" s="53" t="s">
        <v>827</v>
      </c>
      <c r="AR22" s="53" t="s">
        <v>432</v>
      </c>
    </row>
    <row r="23" spans="1:44" x14ac:dyDescent="0.25">
      <c r="A23" t="s">
        <v>245</v>
      </c>
      <c r="B23" t="s">
        <v>864</v>
      </c>
      <c r="C23" t="s">
        <v>865</v>
      </c>
      <c r="D23" s="56">
        <v>135.166666666667</v>
      </c>
      <c r="E23" t="s">
        <v>249</v>
      </c>
      <c r="F23" s="56">
        <f t="shared" ca="1" si="1"/>
        <v>3.235359220886278</v>
      </c>
      <c r="G23" s="53" t="s">
        <v>251</v>
      </c>
      <c r="H23" t="s">
        <v>897</v>
      </c>
      <c r="I23" s="53" t="s">
        <v>430</v>
      </c>
      <c r="J23" s="56">
        <v>3</v>
      </c>
      <c r="K23" t="s">
        <v>249</v>
      </c>
      <c r="L23">
        <v>10</v>
      </c>
      <c r="M23" t="s">
        <v>251</v>
      </c>
      <c r="N23" s="63">
        <v>1.0006944444444446</v>
      </c>
      <c r="O23" s="53" t="s">
        <v>431</v>
      </c>
      <c r="P23" s="63">
        <f t="shared" si="0"/>
        <v>6.0041666666666673</v>
      </c>
      <c r="Q23" s="53" t="s">
        <v>432</v>
      </c>
      <c r="V23" t="s">
        <v>897</v>
      </c>
      <c r="AE23" t="s">
        <v>245</v>
      </c>
      <c r="AF23" t="s">
        <v>914</v>
      </c>
      <c r="AG23" t="s">
        <v>865</v>
      </c>
      <c r="AH23" s="56">
        <v>135.166666666667</v>
      </c>
      <c r="AI23" t="s">
        <v>251</v>
      </c>
      <c r="AJ23" t="s">
        <v>804</v>
      </c>
      <c r="AK23" s="53" t="s">
        <v>838</v>
      </c>
      <c r="AL23" s="53" t="s">
        <v>432</v>
      </c>
      <c r="AM23" t="s">
        <v>245</v>
      </c>
      <c r="AN23" t="s">
        <v>863</v>
      </c>
      <c r="AO23" t="s">
        <v>987</v>
      </c>
      <c r="AP23" t="s">
        <v>821</v>
      </c>
      <c r="AQ23" s="53" t="s">
        <v>838</v>
      </c>
      <c r="AR23" s="53" t="s">
        <v>432</v>
      </c>
    </row>
    <row r="24" spans="1:44" x14ac:dyDescent="0.25">
      <c r="A24" t="s">
        <v>245</v>
      </c>
      <c r="B24" t="s">
        <v>864</v>
      </c>
      <c r="C24" t="s">
        <v>865</v>
      </c>
      <c r="D24" s="56">
        <v>136.666666666667</v>
      </c>
      <c r="E24" t="s">
        <v>249</v>
      </c>
      <c r="F24" s="56">
        <f t="shared" ca="1" si="1"/>
        <v>107.45530934997444</v>
      </c>
      <c r="G24" s="53" t="s">
        <v>251</v>
      </c>
      <c r="H24" t="s">
        <v>896</v>
      </c>
      <c r="I24" s="53" t="s">
        <v>430</v>
      </c>
      <c r="J24" s="56">
        <v>3</v>
      </c>
      <c r="K24" t="s">
        <v>249</v>
      </c>
      <c r="L24">
        <v>10</v>
      </c>
      <c r="M24" t="s">
        <v>251</v>
      </c>
      <c r="N24" s="63">
        <v>1.0005208333333333</v>
      </c>
      <c r="O24" s="53" t="s">
        <v>431</v>
      </c>
      <c r="P24" s="63">
        <f t="shared" si="0"/>
        <v>6.0031249999999998</v>
      </c>
      <c r="Q24" s="53" t="s">
        <v>432</v>
      </c>
      <c r="V24" t="s">
        <v>896</v>
      </c>
      <c r="AE24" t="s">
        <v>245</v>
      </c>
      <c r="AF24" t="s">
        <v>914</v>
      </c>
      <c r="AG24" t="s">
        <v>865</v>
      </c>
      <c r="AH24" s="56">
        <v>136.666666666667</v>
      </c>
      <c r="AI24" t="s">
        <v>251</v>
      </c>
      <c r="AJ24" t="s">
        <v>805</v>
      </c>
      <c r="AK24" s="53" t="s">
        <v>837</v>
      </c>
      <c r="AL24" s="53" t="s">
        <v>432</v>
      </c>
      <c r="AM24" t="s">
        <v>245</v>
      </c>
      <c r="AN24" t="s">
        <v>863</v>
      </c>
      <c r="AO24" t="s">
        <v>987</v>
      </c>
      <c r="AP24" t="s">
        <v>803</v>
      </c>
      <c r="AQ24" s="53" t="s">
        <v>837</v>
      </c>
      <c r="AR24" s="53" t="s">
        <v>432</v>
      </c>
    </row>
    <row r="25" spans="1:44" x14ac:dyDescent="0.25">
      <c r="A25" t="s">
        <v>245</v>
      </c>
      <c r="B25" t="s">
        <v>864</v>
      </c>
      <c r="C25" t="s">
        <v>865</v>
      </c>
      <c r="D25" s="56">
        <v>138.166666666667</v>
      </c>
      <c r="E25" t="s">
        <v>249</v>
      </c>
      <c r="F25" s="56">
        <f t="shared" ca="1" si="1"/>
        <v>10.028232924710325</v>
      </c>
      <c r="G25" s="53" t="s">
        <v>251</v>
      </c>
      <c r="H25" t="s">
        <v>895</v>
      </c>
      <c r="I25" s="53" t="s">
        <v>430</v>
      </c>
      <c r="J25" s="56">
        <v>3</v>
      </c>
      <c r="K25" t="s">
        <v>249</v>
      </c>
      <c r="L25">
        <v>10</v>
      </c>
      <c r="M25" t="s">
        <v>251</v>
      </c>
      <c r="N25" s="63">
        <v>1.0003472222222223</v>
      </c>
      <c r="O25" s="53" t="s">
        <v>431</v>
      </c>
      <c r="P25" s="63">
        <f t="shared" si="0"/>
        <v>6.0020833333333332</v>
      </c>
      <c r="Q25" s="53" t="s">
        <v>432</v>
      </c>
      <c r="V25" t="s">
        <v>895</v>
      </c>
      <c r="AE25" t="s">
        <v>245</v>
      </c>
      <c r="AF25" t="s">
        <v>914</v>
      </c>
      <c r="AG25" t="s">
        <v>865</v>
      </c>
      <c r="AH25" s="56">
        <v>138.166666666667</v>
      </c>
      <c r="AI25" t="s">
        <v>251</v>
      </c>
      <c r="AJ25" t="s">
        <v>806</v>
      </c>
      <c r="AK25" s="53" t="s">
        <v>828</v>
      </c>
      <c r="AL25" s="53" t="s">
        <v>432</v>
      </c>
      <c r="AM25" t="s">
        <v>245</v>
      </c>
      <c r="AN25" t="s">
        <v>863</v>
      </c>
      <c r="AO25" t="s">
        <v>987</v>
      </c>
      <c r="AP25" t="s">
        <v>796</v>
      </c>
      <c r="AQ25" s="53" t="s">
        <v>828</v>
      </c>
      <c r="AR25" s="53" t="s">
        <v>432</v>
      </c>
    </row>
    <row r="26" spans="1:44" x14ac:dyDescent="0.25">
      <c r="A26" t="s">
        <v>245</v>
      </c>
      <c r="B26" t="s">
        <v>864</v>
      </c>
      <c r="C26" t="s">
        <v>865</v>
      </c>
      <c r="D26" s="56">
        <v>139.666666666667</v>
      </c>
      <c r="E26" t="s">
        <v>249</v>
      </c>
      <c r="F26" s="56">
        <f t="shared" ca="1" si="1"/>
        <v>26.360497333599067</v>
      </c>
      <c r="G26" s="53" t="s">
        <v>251</v>
      </c>
      <c r="H26" t="s">
        <v>894</v>
      </c>
      <c r="I26" s="53" t="s">
        <v>430</v>
      </c>
      <c r="J26" s="56">
        <v>3</v>
      </c>
      <c r="K26" t="s">
        <v>249</v>
      </c>
      <c r="L26">
        <v>8</v>
      </c>
      <c r="M26" t="s">
        <v>251</v>
      </c>
      <c r="N26" s="63">
        <v>1.0006944444444446</v>
      </c>
      <c r="O26" s="53" t="s">
        <v>431</v>
      </c>
      <c r="P26" s="63">
        <f t="shared" si="0"/>
        <v>6.0041666666666673</v>
      </c>
      <c r="Q26" s="53" t="s">
        <v>432</v>
      </c>
      <c r="V26" t="s">
        <v>894</v>
      </c>
      <c r="AE26" t="s">
        <v>245</v>
      </c>
      <c r="AF26" t="s">
        <v>914</v>
      </c>
      <c r="AG26" t="s">
        <v>865</v>
      </c>
      <c r="AH26" s="56">
        <v>139.666666666667</v>
      </c>
      <c r="AI26" t="s">
        <v>251</v>
      </c>
      <c r="AJ26" t="s">
        <v>807</v>
      </c>
      <c r="AK26" s="53" t="s">
        <v>827</v>
      </c>
      <c r="AL26" s="53" t="s">
        <v>432</v>
      </c>
      <c r="AM26" t="s">
        <v>245</v>
      </c>
      <c r="AN26" t="s">
        <v>863</v>
      </c>
      <c r="AO26" t="s">
        <v>987</v>
      </c>
      <c r="AP26" t="s">
        <v>797</v>
      </c>
      <c r="AQ26" s="53" t="s">
        <v>827</v>
      </c>
      <c r="AR26" s="53" t="s">
        <v>432</v>
      </c>
    </row>
    <row r="27" spans="1:44" x14ac:dyDescent="0.25">
      <c r="A27" t="s">
        <v>245</v>
      </c>
      <c r="B27" t="s">
        <v>864</v>
      </c>
      <c r="C27" t="s">
        <v>865</v>
      </c>
      <c r="D27" s="56">
        <v>141.166666666667</v>
      </c>
      <c r="E27" t="s">
        <v>249</v>
      </c>
      <c r="F27" s="56">
        <f t="shared" ca="1" si="1"/>
        <v>17.846046353710317</v>
      </c>
      <c r="G27" s="53" t="s">
        <v>251</v>
      </c>
      <c r="H27" t="s">
        <v>893</v>
      </c>
      <c r="I27" s="53" t="s">
        <v>430</v>
      </c>
      <c r="J27" s="56">
        <v>3</v>
      </c>
      <c r="K27" t="s">
        <v>249</v>
      </c>
      <c r="L27">
        <v>8</v>
      </c>
      <c r="M27" t="s">
        <v>251</v>
      </c>
      <c r="N27" s="63">
        <v>1.0005208333333333</v>
      </c>
      <c r="O27" s="53" t="s">
        <v>431</v>
      </c>
      <c r="P27" s="63">
        <f t="shared" si="0"/>
        <v>6.0031249999999998</v>
      </c>
      <c r="Q27" s="53" t="s">
        <v>432</v>
      </c>
      <c r="V27" t="s">
        <v>893</v>
      </c>
      <c r="AE27" t="s">
        <v>245</v>
      </c>
      <c r="AF27" t="s">
        <v>914</v>
      </c>
      <c r="AG27" t="s">
        <v>865</v>
      </c>
      <c r="AH27" s="56">
        <v>141.166666666667</v>
      </c>
      <c r="AI27" t="s">
        <v>251</v>
      </c>
      <c r="AJ27" t="s">
        <v>808</v>
      </c>
      <c r="AK27" s="53" t="s">
        <v>838</v>
      </c>
      <c r="AL27" s="53" t="s">
        <v>432</v>
      </c>
      <c r="AM27" t="s">
        <v>245</v>
      </c>
      <c r="AN27" t="s">
        <v>863</v>
      </c>
      <c r="AO27" t="s">
        <v>987</v>
      </c>
      <c r="AP27" t="s">
        <v>817</v>
      </c>
      <c r="AQ27" s="53" t="s">
        <v>838</v>
      </c>
      <c r="AR27" s="53" t="s">
        <v>432</v>
      </c>
    </row>
    <row r="28" spans="1:44" x14ac:dyDescent="0.25">
      <c r="A28" t="s">
        <v>245</v>
      </c>
      <c r="B28" t="s">
        <v>864</v>
      </c>
      <c r="C28" t="s">
        <v>865</v>
      </c>
      <c r="D28" s="56">
        <v>142.666666666667</v>
      </c>
      <c r="E28" t="s">
        <v>249</v>
      </c>
      <c r="F28" s="56">
        <f t="shared" ca="1" si="1"/>
        <v>130.87348993503176</v>
      </c>
      <c r="G28" s="53" t="s">
        <v>251</v>
      </c>
      <c r="H28" t="s">
        <v>892</v>
      </c>
      <c r="I28" s="53" t="s">
        <v>430</v>
      </c>
      <c r="J28" s="56">
        <v>3</v>
      </c>
      <c r="K28" t="s">
        <v>249</v>
      </c>
      <c r="L28">
        <v>10</v>
      </c>
      <c r="M28" t="s">
        <v>251</v>
      </c>
      <c r="N28" s="63">
        <v>1.0003472222222223</v>
      </c>
      <c r="O28" s="53" t="s">
        <v>431</v>
      </c>
      <c r="P28" s="63">
        <f t="shared" si="0"/>
        <v>6.0020833333333332</v>
      </c>
      <c r="Q28" s="53" t="s">
        <v>432</v>
      </c>
      <c r="V28" t="s">
        <v>892</v>
      </c>
      <c r="AE28" t="s">
        <v>245</v>
      </c>
      <c r="AF28" t="s">
        <v>914</v>
      </c>
      <c r="AG28" t="s">
        <v>865</v>
      </c>
      <c r="AH28" s="56">
        <v>142.666666666667</v>
      </c>
      <c r="AI28" t="s">
        <v>251</v>
      </c>
      <c r="AJ28" t="s">
        <v>809</v>
      </c>
      <c r="AK28" s="53" t="s">
        <v>837</v>
      </c>
      <c r="AL28" s="53" t="s">
        <v>432</v>
      </c>
      <c r="AM28" t="s">
        <v>245</v>
      </c>
      <c r="AN28" t="s">
        <v>863</v>
      </c>
      <c r="AO28" t="s">
        <v>987</v>
      </c>
      <c r="AP28" t="s">
        <v>818</v>
      </c>
      <c r="AQ28" s="53" t="s">
        <v>837</v>
      </c>
      <c r="AR28" s="53" t="s">
        <v>432</v>
      </c>
    </row>
    <row r="29" spans="1:44" x14ac:dyDescent="0.25">
      <c r="A29" t="s">
        <v>245</v>
      </c>
      <c r="B29" t="s">
        <v>864</v>
      </c>
      <c r="C29" t="s">
        <v>865</v>
      </c>
      <c r="D29" s="56">
        <v>144.166666666667</v>
      </c>
      <c r="E29" t="s">
        <v>249</v>
      </c>
      <c r="F29" s="56">
        <f t="shared" ca="1" si="1"/>
        <v>51.686478731818696</v>
      </c>
      <c r="G29" s="53" t="s">
        <v>251</v>
      </c>
      <c r="H29" t="s">
        <v>891</v>
      </c>
      <c r="I29" s="53" t="s">
        <v>430</v>
      </c>
      <c r="J29" s="56">
        <v>3</v>
      </c>
      <c r="K29" t="s">
        <v>249</v>
      </c>
      <c r="L29">
        <v>10</v>
      </c>
      <c r="M29" t="s">
        <v>251</v>
      </c>
      <c r="N29" s="63">
        <v>1.0006944444444446</v>
      </c>
      <c r="O29" s="53" t="s">
        <v>431</v>
      </c>
      <c r="P29" s="63">
        <f t="shared" si="0"/>
        <v>6.0041666666666673</v>
      </c>
      <c r="Q29" s="53" t="s">
        <v>432</v>
      </c>
      <c r="V29" t="s">
        <v>891</v>
      </c>
      <c r="AE29" t="s">
        <v>245</v>
      </c>
      <c r="AF29" t="s">
        <v>914</v>
      </c>
      <c r="AG29" t="s">
        <v>865</v>
      </c>
      <c r="AH29" s="56">
        <v>144.166666666667</v>
      </c>
      <c r="AI29" t="s">
        <v>251</v>
      </c>
      <c r="AJ29" t="s">
        <v>796</v>
      </c>
      <c r="AK29" s="53" t="s">
        <v>830</v>
      </c>
      <c r="AL29" s="53" t="s">
        <v>432</v>
      </c>
      <c r="AM29" t="s">
        <v>245</v>
      </c>
      <c r="AN29" t="s">
        <v>863</v>
      </c>
      <c r="AO29" t="s">
        <v>987</v>
      </c>
      <c r="AP29" t="s">
        <v>819</v>
      </c>
      <c r="AQ29" s="53" t="s">
        <v>830</v>
      </c>
      <c r="AR29" s="53" t="s">
        <v>432</v>
      </c>
    </row>
    <row r="30" spans="1:44" x14ac:dyDescent="0.25">
      <c r="A30" t="s">
        <v>245</v>
      </c>
      <c r="B30" t="s">
        <v>864</v>
      </c>
      <c r="C30" t="s">
        <v>865</v>
      </c>
      <c r="D30" s="56">
        <v>145.666666666667</v>
      </c>
      <c r="E30" t="s">
        <v>249</v>
      </c>
      <c r="F30" s="56">
        <f t="shared" ca="1" si="1"/>
        <v>47.356373347813481</v>
      </c>
      <c r="G30" s="53" t="s">
        <v>251</v>
      </c>
      <c r="H30" t="s">
        <v>890</v>
      </c>
      <c r="I30" s="53" t="s">
        <v>430</v>
      </c>
      <c r="J30" s="56">
        <v>4</v>
      </c>
      <c r="K30" t="s">
        <v>249</v>
      </c>
      <c r="L30">
        <v>10</v>
      </c>
      <c r="M30" t="s">
        <v>251</v>
      </c>
      <c r="N30" s="63">
        <v>1.0005208333333333</v>
      </c>
      <c r="O30" s="53" t="s">
        <v>431</v>
      </c>
      <c r="P30" s="63">
        <f t="shared" si="0"/>
        <v>8.0041666666666664</v>
      </c>
      <c r="Q30" s="53" t="s">
        <v>432</v>
      </c>
      <c r="V30" t="s">
        <v>890</v>
      </c>
      <c r="AE30" t="s">
        <v>245</v>
      </c>
      <c r="AF30" t="s">
        <v>914</v>
      </c>
      <c r="AG30" t="s">
        <v>865</v>
      </c>
      <c r="AH30" s="56">
        <v>145.666666666667</v>
      </c>
      <c r="AI30" t="s">
        <v>251</v>
      </c>
      <c r="AJ30" t="s">
        <v>797</v>
      </c>
      <c r="AK30" s="53" t="s">
        <v>829</v>
      </c>
      <c r="AL30" s="53" t="s">
        <v>432</v>
      </c>
      <c r="AM30" t="s">
        <v>245</v>
      </c>
      <c r="AN30" t="s">
        <v>863</v>
      </c>
      <c r="AO30" t="s">
        <v>987</v>
      </c>
      <c r="AP30" t="s">
        <v>820</v>
      </c>
      <c r="AQ30" s="53" t="s">
        <v>829</v>
      </c>
      <c r="AR30" s="53" t="s">
        <v>432</v>
      </c>
    </row>
    <row r="31" spans="1:44" x14ac:dyDescent="0.25">
      <c r="A31" t="s">
        <v>245</v>
      </c>
      <c r="B31" t="s">
        <v>864</v>
      </c>
      <c r="C31" t="s">
        <v>865</v>
      </c>
      <c r="D31" s="56">
        <v>147.166666666667</v>
      </c>
      <c r="E31" t="s">
        <v>249</v>
      </c>
      <c r="F31" s="56">
        <f t="shared" ca="1" si="1"/>
        <v>31.53227016918704</v>
      </c>
      <c r="G31" s="53" t="s">
        <v>251</v>
      </c>
      <c r="H31" t="s">
        <v>889</v>
      </c>
      <c r="I31" s="53" t="s">
        <v>430</v>
      </c>
      <c r="J31" s="56">
        <v>4</v>
      </c>
      <c r="K31" t="s">
        <v>249</v>
      </c>
      <c r="L31">
        <v>8</v>
      </c>
      <c r="M31" t="s">
        <v>251</v>
      </c>
      <c r="N31" s="63">
        <v>1.0003472222222223</v>
      </c>
      <c r="O31" s="53" t="s">
        <v>431</v>
      </c>
      <c r="P31" s="63">
        <f t="shared" si="0"/>
        <v>8.0027777777777782</v>
      </c>
      <c r="Q31" s="53" t="s">
        <v>432</v>
      </c>
      <c r="V31" t="s">
        <v>889</v>
      </c>
      <c r="AE31" t="s">
        <v>245</v>
      </c>
      <c r="AF31" t="s">
        <v>914</v>
      </c>
      <c r="AG31" t="s">
        <v>865</v>
      </c>
      <c r="AH31" s="56">
        <v>147.166666666667</v>
      </c>
      <c r="AI31" t="s">
        <v>251</v>
      </c>
      <c r="AJ31" t="s">
        <v>817</v>
      </c>
      <c r="AK31" s="53" t="s">
        <v>840</v>
      </c>
      <c r="AL31" s="53" t="s">
        <v>432</v>
      </c>
      <c r="AM31" t="s">
        <v>245</v>
      </c>
      <c r="AN31" t="s">
        <v>863</v>
      </c>
      <c r="AO31" t="s">
        <v>987</v>
      </c>
      <c r="AP31" t="s">
        <v>821</v>
      </c>
      <c r="AQ31" s="53" t="s">
        <v>840</v>
      </c>
      <c r="AR31" s="53" t="s">
        <v>432</v>
      </c>
    </row>
    <row r="32" spans="1:44" x14ac:dyDescent="0.25">
      <c r="A32" t="s">
        <v>245</v>
      </c>
      <c r="B32" t="s">
        <v>864</v>
      </c>
      <c r="C32" t="s">
        <v>865</v>
      </c>
      <c r="D32" s="56">
        <v>148.666666666667</v>
      </c>
      <c r="E32" t="s">
        <v>249</v>
      </c>
      <c r="F32" s="56">
        <f t="shared" ca="1" si="1"/>
        <v>46.375351255337506</v>
      </c>
      <c r="G32" s="53" t="s">
        <v>251</v>
      </c>
      <c r="H32" t="s">
        <v>888</v>
      </c>
      <c r="I32" s="53" t="s">
        <v>430</v>
      </c>
      <c r="J32" s="56">
        <v>3</v>
      </c>
      <c r="K32" t="s">
        <v>249</v>
      </c>
      <c r="L32">
        <v>10</v>
      </c>
      <c r="M32" t="s">
        <v>251</v>
      </c>
      <c r="N32" s="63">
        <v>1.0006944444444446</v>
      </c>
      <c r="O32" s="53" t="s">
        <v>431</v>
      </c>
      <c r="P32" s="63">
        <f t="shared" si="0"/>
        <v>6.0041666666666673</v>
      </c>
      <c r="Q32" s="53" t="s">
        <v>432</v>
      </c>
      <c r="V32" t="s">
        <v>888</v>
      </c>
      <c r="AE32" t="s">
        <v>245</v>
      </c>
      <c r="AF32" t="s">
        <v>914</v>
      </c>
      <c r="AG32" t="s">
        <v>865</v>
      </c>
      <c r="AH32" s="56">
        <v>148.666666666667</v>
      </c>
      <c r="AI32" t="s">
        <v>251</v>
      </c>
      <c r="AJ32" t="s">
        <v>818</v>
      </c>
      <c r="AK32" s="53" t="s">
        <v>839</v>
      </c>
      <c r="AL32" s="53" t="s">
        <v>432</v>
      </c>
      <c r="AM32" t="s">
        <v>245</v>
      </c>
      <c r="AN32" t="s">
        <v>863</v>
      </c>
      <c r="AO32" t="s">
        <v>987</v>
      </c>
      <c r="AP32" t="s">
        <v>803</v>
      </c>
      <c r="AQ32" s="53" t="s">
        <v>839</v>
      </c>
      <c r="AR32" s="53" t="s">
        <v>432</v>
      </c>
    </row>
    <row r="33" spans="1:44" x14ac:dyDescent="0.25">
      <c r="A33" t="s">
        <v>245</v>
      </c>
      <c r="B33" t="s">
        <v>864</v>
      </c>
      <c r="C33" t="s">
        <v>865</v>
      </c>
      <c r="D33" s="56">
        <v>150.166666666667</v>
      </c>
      <c r="E33" t="s">
        <v>249</v>
      </c>
      <c r="F33" s="56">
        <f t="shared" ca="1" si="1"/>
        <v>114.55216099225738</v>
      </c>
      <c r="G33" s="53" t="s">
        <v>251</v>
      </c>
      <c r="H33" t="s">
        <v>887</v>
      </c>
      <c r="I33" s="53" t="s">
        <v>430</v>
      </c>
      <c r="J33" s="56">
        <v>3</v>
      </c>
      <c r="K33" t="s">
        <v>249</v>
      </c>
      <c r="L33">
        <v>10</v>
      </c>
      <c r="M33" t="s">
        <v>251</v>
      </c>
      <c r="N33" s="63">
        <v>1.0005208333333333</v>
      </c>
      <c r="O33" s="53" t="s">
        <v>431</v>
      </c>
      <c r="P33" s="63">
        <f t="shared" si="0"/>
        <v>6.0031249999999998</v>
      </c>
      <c r="Q33" s="53" t="s">
        <v>432</v>
      </c>
      <c r="V33" t="s">
        <v>887</v>
      </c>
      <c r="AE33" t="s">
        <v>245</v>
      </c>
      <c r="AF33" t="s">
        <v>914</v>
      </c>
      <c r="AG33" t="s">
        <v>865</v>
      </c>
      <c r="AH33" s="56">
        <v>150.166666666667</v>
      </c>
      <c r="AI33" t="s">
        <v>251</v>
      </c>
      <c r="AJ33" t="s">
        <v>819</v>
      </c>
      <c r="AK33" s="53" t="s">
        <v>830</v>
      </c>
      <c r="AL33" s="53" t="s">
        <v>432</v>
      </c>
      <c r="AM33" t="s">
        <v>245</v>
      </c>
      <c r="AN33" t="s">
        <v>863</v>
      </c>
      <c r="AO33" t="s">
        <v>987</v>
      </c>
      <c r="AP33" t="s">
        <v>796</v>
      </c>
      <c r="AQ33" s="53" t="s">
        <v>830</v>
      </c>
      <c r="AR33" s="53" t="s">
        <v>432</v>
      </c>
    </row>
    <row r="34" spans="1:44" x14ac:dyDescent="0.25">
      <c r="A34" t="s">
        <v>245</v>
      </c>
      <c r="B34" t="s">
        <v>864</v>
      </c>
      <c r="C34" t="s">
        <v>865</v>
      </c>
      <c r="D34" s="56">
        <v>151.666666666667</v>
      </c>
      <c r="E34" t="s">
        <v>249</v>
      </c>
      <c r="F34" s="56">
        <f t="shared" ca="1" si="1"/>
        <v>142.49557037668995</v>
      </c>
      <c r="G34" s="53" t="s">
        <v>251</v>
      </c>
      <c r="H34" t="s">
        <v>886</v>
      </c>
      <c r="I34" s="53" t="s">
        <v>430</v>
      </c>
      <c r="J34" s="56">
        <v>3</v>
      </c>
      <c r="K34" t="s">
        <v>249</v>
      </c>
      <c r="L34">
        <v>12</v>
      </c>
      <c r="M34" t="s">
        <v>251</v>
      </c>
      <c r="N34" s="63">
        <v>1.0003472222222223</v>
      </c>
      <c r="O34" s="53" t="s">
        <v>431</v>
      </c>
      <c r="P34" s="63">
        <f t="shared" si="0"/>
        <v>6.0020833333333332</v>
      </c>
      <c r="Q34" s="53" t="s">
        <v>432</v>
      </c>
      <c r="V34" t="s">
        <v>886</v>
      </c>
      <c r="AE34" t="s">
        <v>245</v>
      </c>
      <c r="AF34" t="s">
        <v>914</v>
      </c>
      <c r="AG34" t="s">
        <v>865</v>
      </c>
      <c r="AH34" s="56">
        <v>151.666666666667</v>
      </c>
      <c r="AI34" t="s">
        <v>251</v>
      </c>
      <c r="AJ34" t="s">
        <v>820</v>
      </c>
      <c r="AK34" s="53" t="s">
        <v>829</v>
      </c>
      <c r="AL34" s="53" t="s">
        <v>432</v>
      </c>
      <c r="AM34" t="s">
        <v>245</v>
      </c>
      <c r="AN34" t="s">
        <v>863</v>
      </c>
      <c r="AO34" t="s">
        <v>987</v>
      </c>
      <c r="AP34" t="s">
        <v>797</v>
      </c>
      <c r="AQ34" s="53" t="s">
        <v>829</v>
      </c>
      <c r="AR34" s="53" t="s">
        <v>432</v>
      </c>
    </row>
    <row r="35" spans="1:44" x14ac:dyDescent="0.25">
      <c r="A35" t="s">
        <v>245</v>
      </c>
      <c r="B35" t="s">
        <v>864</v>
      </c>
      <c r="C35" t="s">
        <v>865</v>
      </c>
      <c r="D35" s="56">
        <v>153.166666666667</v>
      </c>
      <c r="E35" t="s">
        <v>249</v>
      </c>
      <c r="F35" s="56">
        <f t="shared" ca="1" si="1"/>
        <v>80.322182231771734</v>
      </c>
      <c r="G35" s="53" t="s">
        <v>251</v>
      </c>
      <c r="H35" t="s">
        <v>885</v>
      </c>
      <c r="I35" s="53" t="s">
        <v>430</v>
      </c>
      <c r="J35" s="56">
        <v>4</v>
      </c>
      <c r="K35" t="s">
        <v>249</v>
      </c>
      <c r="L35">
        <v>10</v>
      </c>
      <c r="M35" t="s">
        <v>251</v>
      </c>
      <c r="N35" s="63">
        <v>1.0006944444444446</v>
      </c>
      <c r="O35" s="53" t="s">
        <v>431</v>
      </c>
      <c r="P35" s="63">
        <f t="shared" si="0"/>
        <v>8.0055555555555564</v>
      </c>
      <c r="Q35" s="53" t="s">
        <v>432</v>
      </c>
      <c r="V35" t="s">
        <v>885</v>
      </c>
      <c r="AE35" t="s">
        <v>245</v>
      </c>
      <c r="AF35" t="s">
        <v>914</v>
      </c>
      <c r="AG35" t="s">
        <v>865</v>
      </c>
      <c r="AH35" s="56">
        <v>153.166666666667</v>
      </c>
      <c r="AI35" t="s">
        <v>251</v>
      </c>
      <c r="AJ35" t="s">
        <v>821</v>
      </c>
      <c r="AK35" s="53" t="s">
        <v>840</v>
      </c>
      <c r="AL35" s="53" t="s">
        <v>432</v>
      </c>
      <c r="AM35" t="s">
        <v>245</v>
      </c>
      <c r="AN35" t="s">
        <v>863</v>
      </c>
      <c r="AO35" t="s">
        <v>987</v>
      </c>
      <c r="AP35" t="s">
        <v>817</v>
      </c>
      <c r="AQ35" s="53" t="s">
        <v>840</v>
      </c>
      <c r="AR35" s="53" t="s">
        <v>432</v>
      </c>
    </row>
    <row r="36" spans="1:44" x14ac:dyDescent="0.25">
      <c r="A36" t="s">
        <v>245</v>
      </c>
      <c r="B36" t="s">
        <v>864</v>
      </c>
      <c r="C36" t="s">
        <v>865</v>
      </c>
      <c r="D36" s="56">
        <v>154.666666666667</v>
      </c>
      <c r="E36" t="s">
        <v>249</v>
      </c>
      <c r="F36" s="56">
        <f t="shared" ca="1" si="1"/>
        <v>83.553557075140546</v>
      </c>
      <c r="G36" s="53" t="s">
        <v>251</v>
      </c>
      <c r="H36" t="s">
        <v>884</v>
      </c>
      <c r="I36" s="53" t="s">
        <v>430</v>
      </c>
      <c r="J36" s="56">
        <v>4</v>
      </c>
      <c r="K36" t="s">
        <v>249</v>
      </c>
      <c r="L36">
        <v>10</v>
      </c>
      <c r="M36" t="s">
        <v>251</v>
      </c>
      <c r="N36" s="63">
        <v>1.0005208333333333</v>
      </c>
      <c r="O36" s="53" t="s">
        <v>431</v>
      </c>
      <c r="P36" s="63">
        <f t="shared" si="0"/>
        <v>8.0041666666666664</v>
      </c>
      <c r="Q36" s="53" t="s">
        <v>432</v>
      </c>
      <c r="V36" t="s">
        <v>884</v>
      </c>
      <c r="AE36" t="s">
        <v>245</v>
      </c>
      <c r="AF36" t="s">
        <v>914</v>
      </c>
      <c r="AG36" t="s">
        <v>865</v>
      </c>
      <c r="AH36" s="56">
        <v>154.666666666667</v>
      </c>
      <c r="AI36" t="s">
        <v>251</v>
      </c>
      <c r="AJ36" t="s">
        <v>803</v>
      </c>
      <c r="AK36" s="53" t="s">
        <v>839</v>
      </c>
      <c r="AL36" s="53" t="s">
        <v>432</v>
      </c>
      <c r="AM36" t="s">
        <v>245</v>
      </c>
      <c r="AN36" t="s">
        <v>863</v>
      </c>
      <c r="AO36" t="s">
        <v>987</v>
      </c>
      <c r="AP36" t="s">
        <v>818</v>
      </c>
      <c r="AQ36" s="53" t="s">
        <v>839</v>
      </c>
      <c r="AR36" s="53" t="s">
        <v>432</v>
      </c>
    </row>
    <row r="37" spans="1:44" x14ac:dyDescent="0.25">
      <c r="A37" t="s">
        <v>245</v>
      </c>
      <c r="B37" t="s">
        <v>864</v>
      </c>
      <c r="C37" t="s">
        <v>865</v>
      </c>
      <c r="D37" s="56">
        <v>156.166666666667</v>
      </c>
      <c r="E37" t="s">
        <v>249</v>
      </c>
      <c r="F37" s="56">
        <f t="shared" ca="1" si="1"/>
        <v>31.94049821533601</v>
      </c>
      <c r="G37" s="53" t="s">
        <v>251</v>
      </c>
      <c r="H37" t="s">
        <v>883</v>
      </c>
      <c r="I37" s="53" t="s">
        <v>430</v>
      </c>
      <c r="J37" s="56">
        <v>5</v>
      </c>
      <c r="K37" t="s">
        <v>249</v>
      </c>
      <c r="L37">
        <v>8</v>
      </c>
      <c r="M37" t="s">
        <v>251</v>
      </c>
      <c r="N37" s="63">
        <v>1.0003472222222223</v>
      </c>
      <c r="O37" s="53" t="s">
        <v>431</v>
      </c>
      <c r="P37" s="63">
        <f t="shared" si="0"/>
        <v>10.003472222222223</v>
      </c>
      <c r="Q37" s="53" t="s">
        <v>432</v>
      </c>
      <c r="V37" t="s">
        <v>883</v>
      </c>
      <c r="AE37" t="s">
        <v>245</v>
      </c>
      <c r="AF37" t="s">
        <v>914</v>
      </c>
      <c r="AG37" t="s">
        <v>865</v>
      </c>
      <c r="AH37" s="56">
        <v>156.166666666667</v>
      </c>
      <c r="AI37" t="s">
        <v>251</v>
      </c>
      <c r="AJ37" t="s">
        <v>796</v>
      </c>
      <c r="AK37" s="53" t="s">
        <v>822</v>
      </c>
      <c r="AL37" s="53" t="s">
        <v>432</v>
      </c>
      <c r="AM37" t="s">
        <v>245</v>
      </c>
      <c r="AN37" t="s">
        <v>863</v>
      </c>
      <c r="AO37" t="s">
        <v>987</v>
      </c>
      <c r="AP37" t="s">
        <v>819</v>
      </c>
      <c r="AQ37" s="53" t="s">
        <v>832</v>
      </c>
      <c r="AR37" s="53" t="s">
        <v>432</v>
      </c>
    </row>
    <row r="38" spans="1:44" x14ac:dyDescent="0.25">
      <c r="A38" t="s">
        <v>245</v>
      </c>
      <c r="B38" t="s">
        <v>864</v>
      </c>
      <c r="C38" t="s">
        <v>865</v>
      </c>
      <c r="D38" s="56">
        <v>157.666666666667</v>
      </c>
      <c r="E38" t="s">
        <v>249</v>
      </c>
      <c r="F38" s="56">
        <f t="shared" ca="1" si="1"/>
        <v>112.08930921197654</v>
      </c>
      <c r="G38" s="53" t="s">
        <v>251</v>
      </c>
      <c r="H38" t="s">
        <v>882</v>
      </c>
      <c r="I38" s="53" t="s">
        <v>430</v>
      </c>
      <c r="J38" s="56">
        <v>3</v>
      </c>
      <c r="K38" t="s">
        <v>249</v>
      </c>
      <c r="L38">
        <v>8</v>
      </c>
      <c r="M38" t="s">
        <v>251</v>
      </c>
      <c r="N38" s="63">
        <v>1.0006944444444446</v>
      </c>
      <c r="O38" s="53" t="s">
        <v>431</v>
      </c>
      <c r="P38" s="63">
        <f t="shared" si="0"/>
        <v>6.0041666666666673</v>
      </c>
      <c r="Q38" s="53" t="s">
        <v>432</v>
      </c>
      <c r="V38" t="s">
        <v>882</v>
      </c>
      <c r="AE38" t="s">
        <v>245</v>
      </c>
      <c r="AF38" t="s">
        <v>914</v>
      </c>
      <c r="AG38" t="s">
        <v>865</v>
      </c>
      <c r="AH38" s="56">
        <v>157.666666666667</v>
      </c>
      <c r="AI38" t="s">
        <v>251</v>
      </c>
      <c r="AJ38" t="s">
        <v>797</v>
      </c>
      <c r="AK38" s="53" t="s">
        <v>1561</v>
      </c>
      <c r="AL38" s="53" t="s">
        <v>432</v>
      </c>
      <c r="AM38" t="s">
        <v>245</v>
      </c>
      <c r="AN38" t="s">
        <v>863</v>
      </c>
      <c r="AO38" t="s">
        <v>987</v>
      </c>
      <c r="AP38" t="s">
        <v>820</v>
      </c>
      <c r="AQ38" s="53" t="s">
        <v>831</v>
      </c>
      <c r="AR38" s="53" t="s">
        <v>432</v>
      </c>
    </row>
    <row r="39" spans="1:44" x14ac:dyDescent="0.25">
      <c r="A39" t="s">
        <v>245</v>
      </c>
      <c r="B39" t="s">
        <v>864</v>
      </c>
      <c r="C39" t="s">
        <v>865</v>
      </c>
      <c r="D39" s="56">
        <v>159.166666666667</v>
      </c>
      <c r="E39" t="s">
        <v>249</v>
      </c>
      <c r="F39" s="56">
        <f t="shared" ca="1" si="1"/>
        <v>126.8995300073525</v>
      </c>
      <c r="G39" s="53" t="s">
        <v>251</v>
      </c>
      <c r="H39" t="s">
        <v>881</v>
      </c>
      <c r="I39" s="53" t="s">
        <v>430</v>
      </c>
      <c r="J39" s="56">
        <v>3</v>
      </c>
      <c r="K39" t="s">
        <v>249</v>
      </c>
      <c r="L39">
        <v>10</v>
      </c>
      <c r="M39" t="s">
        <v>251</v>
      </c>
      <c r="N39" s="63">
        <v>1.0005208333333333</v>
      </c>
      <c r="O39" s="53" t="s">
        <v>431</v>
      </c>
      <c r="P39" s="63">
        <f t="shared" si="0"/>
        <v>6.0031249999999998</v>
      </c>
      <c r="Q39" s="53" t="s">
        <v>432</v>
      </c>
      <c r="V39" t="s">
        <v>881</v>
      </c>
      <c r="AE39" t="s">
        <v>245</v>
      </c>
      <c r="AF39" t="s">
        <v>914</v>
      </c>
      <c r="AG39" t="s">
        <v>865</v>
      </c>
      <c r="AH39" s="56">
        <v>159.166666666667</v>
      </c>
      <c r="AI39" t="s">
        <v>251</v>
      </c>
      <c r="AJ39" t="s">
        <v>817</v>
      </c>
      <c r="AK39" s="53" t="s">
        <v>1562</v>
      </c>
      <c r="AL39" s="53" t="s">
        <v>432</v>
      </c>
      <c r="AM39" t="s">
        <v>245</v>
      </c>
      <c r="AN39" t="s">
        <v>863</v>
      </c>
      <c r="AO39" t="s">
        <v>987</v>
      </c>
      <c r="AP39" t="s">
        <v>821</v>
      </c>
      <c r="AQ39" s="53" t="s">
        <v>842</v>
      </c>
      <c r="AR39" s="53" t="s">
        <v>432</v>
      </c>
    </row>
    <row r="40" spans="1:44" x14ac:dyDescent="0.25">
      <c r="A40" t="s">
        <v>245</v>
      </c>
      <c r="B40" t="s">
        <v>864</v>
      </c>
      <c r="C40" t="s">
        <v>865</v>
      </c>
      <c r="D40" s="56">
        <v>160.666666666667</v>
      </c>
      <c r="E40" t="s">
        <v>249</v>
      </c>
      <c r="F40" s="56">
        <f t="shared" ca="1" si="1"/>
        <v>51.127007083534501</v>
      </c>
      <c r="G40" s="53" t="s">
        <v>251</v>
      </c>
      <c r="H40" t="s">
        <v>880</v>
      </c>
      <c r="I40" s="53" t="s">
        <v>430</v>
      </c>
      <c r="J40" s="56">
        <v>3</v>
      </c>
      <c r="K40" t="s">
        <v>249</v>
      </c>
      <c r="L40">
        <v>10</v>
      </c>
      <c r="M40" t="s">
        <v>251</v>
      </c>
      <c r="N40" s="63">
        <v>1.0003472222222223</v>
      </c>
      <c r="O40" s="53" t="s">
        <v>431</v>
      </c>
      <c r="P40" s="63">
        <f>(N40*J40)*2</f>
        <v>6.0020833333333332</v>
      </c>
      <c r="Q40" s="53" t="s">
        <v>432</v>
      </c>
      <c r="V40" t="s">
        <v>880</v>
      </c>
      <c r="AE40" t="s">
        <v>245</v>
      </c>
      <c r="AF40" t="s">
        <v>914</v>
      </c>
      <c r="AG40" t="s">
        <v>865</v>
      </c>
      <c r="AH40" s="56">
        <v>160.666666666667</v>
      </c>
      <c r="AI40" t="s">
        <v>251</v>
      </c>
      <c r="AJ40" t="s">
        <v>818</v>
      </c>
      <c r="AK40" s="53" t="s">
        <v>1563</v>
      </c>
      <c r="AL40" s="53" t="s">
        <v>432</v>
      </c>
      <c r="AM40" t="s">
        <v>245</v>
      </c>
      <c r="AN40" t="s">
        <v>863</v>
      </c>
      <c r="AO40" t="s">
        <v>987</v>
      </c>
      <c r="AP40" t="s">
        <v>803</v>
      </c>
      <c r="AQ40" s="53" t="s">
        <v>841</v>
      </c>
      <c r="AR40" s="53" t="s">
        <v>432</v>
      </c>
    </row>
    <row r="41" spans="1:44" x14ac:dyDescent="0.25">
      <c r="A41" t="s">
        <v>245</v>
      </c>
      <c r="B41" t="s">
        <v>864</v>
      </c>
      <c r="C41" t="s">
        <v>865</v>
      </c>
      <c r="D41" s="56">
        <v>162.166666666667</v>
      </c>
      <c r="E41" t="s">
        <v>249</v>
      </c>
      <c r="F41" s="56">
        <f t="shared" ca="1" si="1"/>
        <v>21.057704981720505</v>
      </c>
      <c r="G41" s="53" t="s">
        <v>251</v>
      </c>
      <c r="H41" t="s">
        <v>879</v>
      </c>
      <c r="I41" s="53" t="s">
        <v>430</v>
      </c>
      <c r="J41" s="56">
        <v>5</v>
      </c>
      <c r="K41" t="s">
        <v>249</v>
      </c>
      <c r="L41">
        <v>10</v>
      </c>
      <c r="M41" t="s">
        <v>251</v>
      </c>
      <c r="N41" s="63">
        <v>1.0006944444444446</v>
      </c>
      <c r="O41" s="53" t="s">
        <v>431</v>
      </c>
      <c r="P41" s="63">
        <f t="shared" si="0"/>
        <v>10.006944444444446</v>
      </c>
      <c r="Q41" s="53" t="s">
        <v>432</v>
      </c>
      <c r="V41" t="s">
        <v>879</v>
      </c>
      <c r="AE41" t="s">
        <v>245</v>
      </c>
      <c r="AF41" t="s">
        <v>914</v>
      </c>
      <c r="AG41" t="s">
        <v>865</v>
      </c>
      <c r="AH41" s="56">
        <v>162.166666666667</v>
      </c>
      <c r="AI41" t="s">
        <v>251</v>
      </c>
      <c r="AJ41" t="s">
        <v>819</v>
      </c>
      <c r="AK41" s="53" t="s">
        <v>824</v>
      </c>
      <c r="AL41" s="53" t="s">
        <v>432</v>
      </c>
      <c r="AM41" t="s">
        <v>245</v>
      </c>
      <c r="AN41" t="s">
        <v>863</v>
      </c>
      <c r="AO41" t="s">
        <v>987</v>
      </c>
      <c r="AP41" t="s">
        <v>796</v>
      </c>
      <c r="AQ41" s="53" t="s">
        <v>832</v>
      </c>
      <c r="AR41" s="53" t="s">
        <v>432</v>
      </c>
    </row>
    <row r="42" spans="1:44" x14ac:dyDescent="0.25">
      <c r="A42" t="s">
        <v>245</v>
      </c>
      <c r="B42" t="s">
        <v>864</v>
      </c>
      <c r="C42" t="s">
        <v>865</v>
      </c>
      <c r="D42" s="56">
        <v>163.666666666667</v>
      </c>
      <c r="E42" t="s">
        <v>249</v>
      </c>
      <c r="F42" s="56">
        <f t="shared" ca="1" si="1"/>
        <v>61.989713111630564</v>
      </c>
      <c r="G42" s="53" t="s">
        <v>251</v>
      </c>
      <c r="H42" t="s">
        <v>878</v>
      </c>
      <c r="I42" s="53" t="s">
        <v>430</v>
      </c>
      <c r="J42" s="56">
        <v>3</v>
      </c>
      <c r="K42" t="s">
        <v>249</v>
      </c>
      <c r="L42">
        <v>15</v>
      </c>
      <c r="M42" t="s">
        <v>251</v>
      </c>
      <c r="N42" s="63">
        <v>1.0005208333333333</v>
      </c>
      <c r="O42" s="53" t="s">
        <v>431</v>
      </c>
      <c r="P42" s="63">
        <f t="shared" si="0"/>
        <v>6.0031249999999998</v>
      </c>
      <c r="Q42" s="53" t="s">
        <v>432</v>
      </c>
      <c r="V42" t="s">
        <v>878</v>
      </c>
      <c r="AE42" t="s">
        <v>245</v>
      </c>
      <c r="AF42" t="s">
        <v>914</v>
      </c>
      <c r="AG42" t="s">
        <v>865</v>
      </c>
      <c r="AH42" s="56">
        <v>163.666666666667</v>
      </c>
      <c r="AI42" t="s">
        <v>251</v>
      </c>
      <c r="AJ42" t="s">
        <v>820</v>
      </c>
      <c r="AK42" s="53" t="s">
        <v>823</v>
      </c>
      <c r="AL42" s="53" t="s">
        <v>432</v>
      </c>
      <c r="AM42" t="s">
        <v>245</v>
      </c>
      <c r="AN42" t="s">
        <v>863</v>
      </c>
      <c r="AO42" t="s">
        <v>987</v>
      </c>
      <c r="AP42" t="s">
        <v>797</v>
      </c>
      <c r="AQ42" s="53" t="s">
        <v>831</v>
      </c>
      <c r="AR42" s="53" t="s">
        <v>432</v>
      </c>
    </row>
    <row r="43" spans="1:44" x14ac:dyDescent="0.25">
      <c r="A43" t="s">
        <v>245</v>
      </c>
      <c r="B43" t="s">
        <v>864</v>
      </c>
      <c r="C43" t="s">
        <v>865</v>
      </c>
      <c r="D43" s="56">
        <v>165.166666666667</v>
      </c>
      <c r="E43" t="s">
        <v>249</v>
      </c>
      <c r="F43" s="56">
        <f t="shared" ca="1" si="1"/>
        <v>92.37378037172715</v>
      </c>
      <c r="G43" s="53" t="s">
        <v>251</v>
      </c>
      <c r="H43" t="s">
        <v>877</v>
      </c>
      <c r="I43" s="53" t="s">
        <v>430</v>
      </c>
      <c r="J43" s="56">
        <v>3</v>
      </c>
      <c r="K43" t="s">
        <v>249</v>
      </c>
      <c r="L43">
        <v>10</v>
      </c>
      <c r="M43" t="s">
        <v>251</v>
      </c>
      <c r="N43" s="63">
        <v>1.0003472222222223</v>
      </c>
      <c r="O43" s="53" t="s">
        <v>431</v>
      </c>
      <c r="P43" s="63">
        <f t="shared" si="0"/>
        <v>6.0020833333333332</v>
      </c>
      <c r="Q43" s="53" t="s">
        <v>432</v>
      </c>
      <c r="V43" t="s">
        <v>877</v>
      </c>
      <c r="AE43" t="s">
        <v>245</v>
      </c>
      <c r="AF43" t="s">
        <v>914</v>
      </c>
      <c r="AG43" t="s">
        <v>865</v>
      </c>
      <c r="AH43" s="56">
        <v>165.166666666667</v>
      </c>
      <c r="AI43" t="s">
        <v>251</v>
      </c>
      <c r="AJ43" t="s">
        <v>821</v>
      </c>
      <c r="AK43" s="53" t="s">
        <v>1564</v>
      </c>
      <c r="AL43" s="53" t="s">
        <v>432</v>
      </c>
      <c r="AM43" t="s">
        <v>245</v>
      </c>
      <c r="AN43" t="s">
        <v>863</v>
      </c>
      <c r="AO43" t="s">
        <v>987</v>
      </c>
      <c r="AP43" t="s">
        <v>817</v>
      </c>
      <c r="AQ43" s="53" t="s">
        <v>842</v>
      </c>
      <c r="AR43" s="53" t="s">
        <v>432</v>
      </c>
    </row>
    <row r="44" spans="1:44" x14ac:dyDescent="0.25">
      <c r="A44" t="s">
        <v>245</v>
      </c>
      <c r="B44" t="s">
        <v>864</v>
      </c>
      <c r="C44" t="s">
        <v>865</v>
      </c>
      <c r="D44" s="56">
        <v>166.666666666667</v>
      </c>
      <c r="E44" t="s">
        <v>249</v>
      </c>
      <c r="F44" s="56">
        <f t="shared" ca="1" si="1"/>
        <v>84.055987956494889</v>
      </c>
      <c r="G44" s="53" t="s">
        <v>251</v>
      </c>
      <c r="H44" t="s">
        <v>876</v>
      </c>
      <c r="I44" s="53" t="s">
        <v>430</v>
      </c>
      <c r="J44" s="56">
        <v>4</v>
      </c>
      <c r="K44" t="s">
        <v>249</v>
      </c>
      <c r="L44">
        <v>10</v>
      </c>
      <c r="M44" t="s">
        <v>251</v>
      </c>
      <c r="N44" s="63">
        <v>1.0006944444444446</v>
      </c>
      <c r="O44" s="53" t="s">
        <v>431</v>
      </c>
      <c r="P44" s="63">
        <f t="shared" si="0"/>
        <v>8.0055555555555564</v>
      </c>
      <c r="Q44" s="53" t="s">
        <v>432</v>
      </c>
      <c r="V44" t="s">
        <v>876</v>
      </c>
      <c r="AE44" t="s">
        <v>245</v>
      </c>
      <c r="AF44" t="s">
        <v>914</v>
      </c>
      <c r="AG44" t="s">
        <v>865</v>
      </c>
      <c r="AH44" s="56">
        <v>166.666666666667</v>
      </c>
      <c r="AI44" t="s">
        <v>251</v>
      </c>
      <c r="AJ44" t="s">
        <v>819</v>
      </c>
      <c r="AK44" s="53" t="s">
        <v>836</v>
      </c>
      <c r="AL44" s="53" t="s">
        <v>432</v>
      </c>
      <c r="AM44" t="s">
        <v>245</v>
      </c>
      <c r="AN44" t="s">
        <v>863</v>
      </c>
      <c r="AO44" t="s">
        <v>987</v>
      </c>
      <c r="AP44" t="s">
        <v>818</v>
      </c>
      <c r="AQ44" s="53" t="s">
        <v>841</v>
      </c>
      <c r="AR44" s="53" t="s">
        <v>432</v>
      </c>
    </row>
    <row r="45" spans="1:44" x14ac:dyDescent="0.25">
      <c r="A45" t="s">
        <v>245</v>
      </c>
      <c r="B45" t="s">
        <v>864</v>
      </c>
      <c r="C45" t="s">
        <v>865</v>
      </c>
      <c r="D45" s="56">
        <v>168.166666666667</v>
      </c>
      <c r="E45" t="s">
        <v>249</v>
      </c>
      <c r="F45" s="56">
        <f t="shared" ca="1" si="1"/>
        <v>102.78692822075288</v>
      </c>
      <c r="G45" s="53" t="s">
        <v>251</v>
      </c>
      <c r="H45" t="s">
        <v>875</v>
      </c>
      <c r="I45" s="53" t="s">
        <v>430</v>
      </c>
      <c r="J45" s="56">
        <v>3</v>
      </c>
      <c r="K45" t="s">
        <v>249</v>
      </c>
      <c r="L45">
        <v>10</v>
      </c>
      <c r="M45" t="s">
        <v>251</v>
      </c>
      <c r="N45" s="63">
        <v>1.0005208333333333</v>
      </c>
      <c r="O45" s="53" t="s">
        <v>431</v>
      </c>
      <c r="P45" s="63">
        <f t="shared" si="0"/>
        <v>6.0031249999999998</v>
      </c>
      <c r="Q45" s="53" t="s">
        <v>432</v>
      </c>
      <c r="V45" t="s">
        <v>875</v>
      </c>
      <c r="AE45" t="s">
        <v>245</v>
      </c>
      <c r="AF45" t="s">
        <v>914</v>
      </c>
      <c r="AG45" t="s">
        <v>865</v>
      </c>
      <c r="AH45" s="56">
        <v>168.166666666667</v>
      </c>
      <c r="AI45" t="s">
        <v>251</v>
      </c>
      <c r="AJ45" t="s">
        <v>820</v>
      </c>
      <c r="AK45" s="53" t="s">
        <v>1566</v>
      </c>
      <c r="AL45" s="53" t="s">
        <v>432</v>
      </c>
      <c r="AM45" t="s">
        <v>245</v>
      </c>
      <c r="AN45" t="s">
        <v>863</v>
      </c>
      <c r="AO45" t="s">
        <v>987</v>
      </c>
      <c r="AP45" t="s">
        <v>819</v>
      </c>
      <c r="AQ45" s="53" t="s">
        <v>834</v>
      </c>
      <c r="AR45" s="53" t="s">
        <v>432</v>
      </c>
    </row>
    <row r="46" spans="1:44" x14ac:dyDescent="0.25">
      <c r="A46" t="s">
        <v>245</v>
      </c>
      <c r="B46" t="s">
        <v>864</v>
      </c>
      <c r="C46" t="s">
        <v>865</v>
      </c>
      <c r="D46" s="56">
        <v>169.666666666667</v>
      </c>
      <c r="E46" t="s">
        <v>249</v>
      </c>
      <c r="F46" s="56">
        <f t="shared" ca="1" si="1"/>
        <v>130.99748662158459</v>
      </c>
      <c r="G46" s="53" t="s">
        <v>251</v>
      </c>
      <c r="H46" t="s">
        <v>874</v>
      </c>
      <c r="I46" s="53" t="s">
        <v>430</v>
      </c>
      <c r="J46" s="56">
        <v>4</v>
      </c>
      <c r="K46" t="s">
        <v>249</v>
      </c>
      <c r="L46">
        <v>15</v>
      </c>
      <c r="M46" t="s">
        <v>251</v>
      </c>
      <c r="N46" s="63">
        <v>1.0003472222222223</v>
      </c>
      <c r="O46" s="53" t="s">
        <v>431</v>
      </c>
      <c r="P46" s="63">
        <f t="shared" si="0"/>
        <v>8.0027777777777782</v>
      </c>
      <c r="Q46" s="53" t="s">
        <v>432</v>
      </c>
      <c r="V46" t="s">
        <v>874</v>
      </c>
      <c r="AE46" t="s">
        <v>245</v>
      </c>
      <c r="AF46" t="s">
        <v>914</v>
      </c>
      <c r="AG46" t="s">
        <v>865</v>
      </c>
      <c r="AH46" s="56">
        <v>169.666666666667</v>
      </c>
      <c r="AI46" t="s">
        <v>251</v>
      </c>
      <c r="AJ46" t="s">
        <v>821</v>
      </c>
      <c r="AK46" s="53" t="s">
        <v>828</v>
      </c>
      <c r="AL46" s="53" t="s">
        <v>432</v>
      </c>
      <c r="AM46" t="s">
        <v>245</v>
      </c>
      <c r="AN46" t="s">
        <v>863</v>
      </c>
      <c r="AO46" t="s">
        <v>987</v>
      </c>
      <c r="AP46" t="s">
        <v>820</v>
      </c>
      <c r="AQ46" s="53" t="s">
        <v>833</v>
      </c>
      <c r="AR46" s="53" t="s">
        <v>432</v>
      </c>
    </row>
    <row r="47" spans="1:44" x14ac:dyDescent="0.25">
      <c r="A47" t="s">
        <v>245</v>
      </c>
      <c r="B47" t="s">
        <v>864</v>
      </c>
      <c r="C47" t="s">
        <v>865</v>
      </c>
      <c r="D47" s="56">
        <v>171.166666666667</v>
      </c>
      <c r="E47" t="s">
        <v>249</v>
      </c>
      <c r="F47" s="56">
        <f t="shared" ca="1" si="1"/>
        <v>137.57572605327891</v>
      </c>
      <c r="G47" s="53" t="s">
        <v>251</v>
      </c>
      <c r="H47" t="s">
        <v>873</v>
      </c>
      <c r="I47" s="53" t="s">
        <v>430</v>
      </c>
      <c r="J47" s="56">
        <v>3</v>
      </c>
      <c r="K47" t="s">
        <v>249</v>
      </c>
      <c r="L47">
        <v>10</v>
      </c>
      <c r="M47" t="s">
        <v>251</v>
      </c>
      <c r="N47" s="63">
        <v>1.0006944444444446</v>
      </c>
      <c r="O47" s="53" t="s">
        <v>431</v>
      </c>
      <c r="P47" s="63">
        <f t="shared" si="0"/>
        <v>6.0041666666666673</v>
      </c>
      <c r="Q47" s="53" t="s">
        <v>432</v>
      </c>
      <c r="V47" t="s">
        <v>873</v>
      </c>
      <c r="AE47" t="s">
        <v>245</v>
      </c>
      <c r="AF47" t="s">
        <v>914</v>
      </c>
      <c r="AG47" t="s">
        <v>865</v>
      </c>
      <c r="AH47" s="56">
        <v>171.166666666667</v>
      </c>
      <c r="AI47" t="s">
        <v>251</v>
      </c>
      <c r="AJ47" t="s">
        <v>803</v>
      </c>
      <c r="AK47" s="53" t="s">
        <v>827</v>
      </c>
      <c r="AL47" s="53" t="s">
        <v>432</v>
      </c>
      <c r="AM47" t="s">
        <v>245</v>
      </c>
      <c r="AN47" t="s">
        <v>863</v>
      </c>
      <c r="AO47" t="s">
        <v>987</v>
      </c>
      <c r="AP47" t="s">
        <v>821</v>
      </c>
      <c r="AQ47" s="53" t="s">
        <v>844</v>
      </c>
      <c r="AR47" s="53" t="s">
        <v>432</v>
      </c>
    </row>
    <row r="48" spans="1:44" x14ac:dyDescent="0.25">
      <c r="A48" t="s">
        <v>245</v>
      </c>
      <c r="B48" t="s">
        <v>864</v>
      </c>
      <c r="C48" t="s">
        <v>865</v>
      </c>
      <c r="D48" s="56">
        <v>172.666666666667</v>
      </c>
      <c r="E48" t="s">
        <v>249</v>
      </c>
      <c r="F48" s="56">
        <f t="shared" ca="1" si="1"/>
        <v>159.35169780661747</v>
      </c>
      <c r="G48" s="53" t="s">
        <v>251</v>
      </c>
      <c r="H48" t="s">
        <v>872</v>
      </c>
      <c r="I48" s="53" t="s">
        <v>430</v>
      </c>
      <c r="J48" s="56">
        <v>4</v>
      </c>
      <c r="K48" t="s">
        <v>249</v>
      </c>
      <c r="L48">
        <v>10</v>
      </c>
      <c r="M48" t="s">
        <v>251</v>
      </c>
      <c r="N48" s="63">
        <v>1.0005208333333333</v>
      </c>
      <c r="O48" s="53" t="s">
        <v>431</v>
      </c>
      <c r="P48" s="63">
        <f t="shared" si="0"/>
        <v>8.0041666666666664</v>
      </c>
      <c r="Q48" s="53" t="s">
        <v>432</v>
      </c>
      <c r="V48" t="s">
        <v>872</v>
      </c>
      <c r="AE48" t="s">
        <v>245</v>
      </c>
      <c r="AF48" t="s">
        <v>914</v>
      </c>
      <c r="AG48" t="s">
        <v>865</v>
      </c>
      <c r="AH48" s="56">
        <v>172.666666666667</v>
      </c>
      <c r="AI48" t="s">
        <v>251</v>
      </c>
      <c r="AJ48" t="s">
        <v>820</v>
      </c>
      <c r="AK48" s="53" t="s">
        <v>843</v>
      </c>
      <c r="AL48" s="53" t="s">
        <v>432</v>
      </c>
      <c r="AM48" t="s">
        <v>245</v>
      </c>
      <c r="AN48" t="s">
        <v>863</v>
      </c>
      <c r="AO48" t="s">
        <v>987</v>
      </c>
      <c r="AP48" t="s">
        <v>803</v>
      </c>
      <c r="AQ48" s="53" t="s">
        <v>843</v>
      </c>
      <c r="AR48" s="53" t="s">
        <v>432</v>
      </c>
    </row>
    <row r="49" spans="1:44" x14ac:dyDescent="0.25">
      <c r="A49" t="s">
        <v>245</v>
      </c>
      <c r="B49" t="s">
        <v>864</v>
      </c>
      <c r="C49" t="s">
        <v>865</v>
      </c>
      <c r="D49" s="56">
        <v>174.166666666667</v>
      </c>
      <c r="E49" t="s">
        <v>249</v>
      </c>
      <c r="F49" s="56">
        <f t="shared" ca="1" si="1"/>
        <v>98.182538499073814</v>
      </c>
      <c r="G49" s="53" t="s">
        <v>251</v>
      </c>
      <c r="H49" t="s">
        <v>871</v>
      </c>
      <c r="I49" s="53" t="s">
        <v>430</v>
      </c>
      <c r="J49" s="56">
        <v>3</v>
      </c>
      <c r="K49" t="s">
        <v>249</v>
      </c>
      <c r="L49">
        <v>10</v>
      </c>
      <c r="M49" t="s">
        <v>251</v>
      </c>
      <c r="N49" s="63">
        <v>1.0003472222222223</v>
      </c>
      <c r="O49" s="53" t="s">
        <v>431</v>
      </c>
      <c r="P49" s="63">
        <f t="shared" si="0"/>
        <v>6.0020833333333332</v>
      </c>
      <c r="Q49" s="53" t="s">
        <v>432</v>
      </c>
      <c r="V49" t="s">
        <v>871</v>
      </c>
      <c r="AE49" t="s">
        <v>245</v>
      </c>
      <c r="AF49" t="s">
        <v>914</v>
      </c>
      <c r="AG49" t="s">
        <v>865</v>
      </c>
      <c r="AH49" s="56">
        <v>174.166666666667</v>
      </c>
      <c r="AI49" t="s">
        <v>251</v>
      </c>
      <c r="AJ49" t="s">
        <v>821</v>
      </c>
      <c r="AK49" s="53" t="s">
        <v>834</v>
      </c>
      <c r="AL49" s="53" t="s">
        <v>432</v>
      </c>
      <c r="AM49" t="s">
        <v>245</v>
      </c>
      <c r="AN49" t="s">
        <v>863</v>
      </c>
      <c r="AO49" t="s">
        <v>987</v>
      </c>
      <c r="AP49" t="s">
        <v>796</v>
      </c>
      <c r="AQ49" s="53" t="s">
        <v>834</v>
      </c>
      <c r="AR49" s="53" t="s">
        <v>432</v>
      </c>
    </row>
    <row r="50" spans="1:44" x14ac:dyDescent="0.25">
      <c r="A50" t="s">
        <v>245</v>
      </c>
      <c r="B50" t="s">
        <v>864</v>
      </c>
      <c r="C50" t="s">
        <v>865</v>
      </c>
      <c r="D50" s="56">
        <v>175.666666666667</v>
      </c>
      <c r="E50" t="s">
        <v>249</v>
      </c>
      <c r="F50" s="56">
        <f t="shared" ca="1" si="1"/>
        <v>11.033206882866436</v>
      </c>
      <c r="G50" s="53" t="s">
        <v>251</v>
      </c>
      <c r="H50" t="s">
        <v>867</v>
      </c>
      <c r="I50" s="53" t="s">
        <v>430</v>
      </c>
      <c r="J50" s="56">
        <v>3</v>
      </c>
      <c r="K50" t="s">
        <v>249</v>
      </c>
      <c r="L50">
        <v>10</v>
      </c>
      <c r="M50" t="s">
        <v>251</v>
      </c>
      <c r="N50" s="63">
        <v>1.0006944444444446</v>
      </c>
      <c r="O50" t="s">
        <v>431</v>
      </c>
      <c r="P50" s="63">
        <f t="shared" si="0"/>
        <v>6.0041666666666673</v>
      </c>
      <c r="Q50" t="s">
        <v>432</v>
      </c>
      <c r="AE50" t="s">
        <v>245</v>
      </c>
      <c r="AF50" t="s">
        <v>914</v>
      </c>
      <c r="AG50" t="s">
        <v>865</v>
      </c>
      <c r="AH50" s="56">
        <v>175.666666666667</v>
      </c>
      <c r="AI50" t="s">
        <v>251</v>
      </c>
      <c r="AJ50" t="s">
        <v>803</v>
      </c>
      <c r="AK50" s="53" t="s">
        <v>833</v>
      </c>
      <c r="AL50" s="53" t="s">
        <v>432</v>
      </c>
      <c r="AM50" t="s">
        <v>245</v>
      </c>
      <c r="AN50" t="s">
        <v>863</v>
      </c>
      <c r="AO50" t="s">
        <v>987</v>
      </c>
      <c r="AP50" t="s">
        <v>797</v>
      </c>
      <c r="AQ50" s="53" t="s">
        <v>833</v>
      </c>
      <c r="AR50" s="53" t="s">
        <v>432</v>
      </c>
    </row>
    <row r="51" spans="1:44" x14ac:dyDescent="0.25">
      <c r="A51" t="s">
        <v>245</v>
      </c>
      <c r="B51" t="s">
        <v>864</v>
      </c>
      <c r="C51" t="s">
        <v>865</v>
      </c>
      <c r="D51" s="56">
        <v>177.166666666667</v>
      </c>
      <c r="E51" t="s">
        <v>249</v>
      </c>
      <c r="F51" s="56">
        <f t="shared" ca="1" si="1"/>
        <v>56.044203503959821</v>
      </c>
      <c r="G51" s="53" t="s">
        <v>251</v>
      </c>
      <c r="H51" t="s">
        <v>868</v>
      </c>
      <c r="I51" s="53" t="s">
        <v>430</v>
      </c>
      <c r="J51" s="56">
        <v>3</v>
      </c>
      <c r="K51" t="s">
        <v>249</v>
      </c>
      <c r="L51">
        <v>10</v>
      </c>
      <c r="M51" t="s">
        <v>251</v>
      </c>
      <c r="N51" s="63">
        <v>1.0005208333333333</v>
      </c>
      <c r="O51" t="s">
        <v>431</v>
      </c>
      <c r="P51" s="63">
        <f t="shared" si="0"/>
        <v>6.0031249999999998</v>
      </c>
      <c r="Q51" t="s">
        <v>432</v>
      </c>
      <c r="AE51" t="s">
        <v>245</v>
      </c>
      <c r="AF51" t="s">
        <v>914</v>
      </c>
      <c r="AG51" t="s">
        <v>865</v>
      </c>
      <c r="AH51" s="56">
        <v>177.166666666667</v>
      </c>
      <c r="AI51" t="s">
        <v>251</v>
      </c>
      <c r="AJ51" t="s">
        <v>804</v>
      </c>
      <c r="AK51" s="53" t="s">
        <v>844</v>
      </c>
      <c r="AL51" s="53" t="s">
        <v>432</v>
      </c>
      <c r="AM51" t="s">
        <v>245</v>
      </c>
      <c r="AN51" t="s">
        <v>863</v>
      </c>
      <c r="AO51" t="s">
        <v>987</v>
      </c>
      <c r="AP51" t="s">
        <v>817</v>
      </c>
      <c r="AQ51" s="53" t="s">
        <v>844</v>
      </c>
      <c r="AR51" s="53" t="s">
        <v>432</v>
      </c>
    </row>
    <row r="52" spans="1:44" x14ac:dyDescent="0.25">
      <c r="A52" t="s">
        <v>245</v>
      </c>
      <c r="B52" t="s">
        <v>864</v>
      </c>
      <c r="C52" t="s">
        <v>865</v>
      </c>
      <c r="D52" s="56">
        <v>178.666666666667</v>
      </c>
      <c r="E52" t="s">
        <v>249</v>
      </c>
      <c r="F52" s="56">
        <f t="shared" ca="1" si="1"/>
        <v>127.25367569732629</v>
      </c>
      <c r="G52" s="53" t="s">
        <v>251</v>
      </c>
      <c r="H52" t="s">
        <v>869</v>
      </c>
      <c r="I52" s="53" t="s">
        <v>430</v>
      </c>
      <c r="J52" s="56">
        <v>3</v>
      </c>
      <c r="K52" t="s">
        <v>249</v>
      </c>
      <c r="L52">
        <v>8</v>
      </c>
      <c r="M52" t="s">
        <v>251</v>
      </c>
      <c r="N52" s="63">
        <v>1.0003472222222223</v>
      </c>
      <c r="O52" t="s">
        <v>431</v>
      </c>
      <c r="P52" s="63">
        <f t="shared" si="0"/>
        <v>6.0020833333333332</v>
      </c>
      <c r="Q52" t="s">
        <v>432</v>
      </c>
      <c r="AE52" t="s">
        <v>245</v>
      </c>
      <c r="AF52" t="s">
        <v>914</v>
      </c>
      <c r="AG52" t="s">
        <v>865</v>
      </c>
      <c r="AH52" s="56">
        <v>178.666666666667</v>
      </c>
      <c r="AI52" t="s">
        <v>251</v>
      </c>
      <c r="AJ52" t="s">
        <v>805</v>
      </c>
      <c r="AK52" s="53" t="s">
        <v>843</v>
      </c>
      <c r="AL52" s="53" t="s">
        <v>432</v>
      </c>
      <c r="AM52" t="s">
        <v>245</v>
      </c>
      <c r="AN52" t="s">
        <v>863</v>
      </c>
      <c r="AO52" t="s">
        <v>987</v>
      </c>
      <c r="AP52" t="s">
        <v>818</v>
      </c>
      <c r="AQ52" s="53" t="s">
        <v>843</v>
      </c>
      <c r="AR52" s="53" t="s">
        <v>432</v>
      </c>
    </row>
    <row r="53" spans="1:44" x14ac:dyDescent="0.25">
      <c r="A53" t="s">
        <v>245</v>
      </c>
      <c r="B53" t="s">
        <v>864</v>
      </c>
      <c r="C53" t="s">
        <v>865</v>
      </c>
      <c r="D53" s="56">
        <v>180.166666666667</v>
      </c>
      <c r="E53" t="s">
        <v>249</v>
      </c>
      <c r="F53" s="56">
        <f t="shared" ca="1" si="1"/>
        <v>82.767090288623024</v>
      </c>
      <c r="G53" s="53" t="s">
        <v>251</v>
      </c>
      <c r="H53" t="s">
        <v>870</v>
      </c>
      <c r="I53" s="53" t="s">
        <v>430</v>
      </c>
      <c r="J53" s="56">
        <v>4</v>
      </c>
      <c r="K53" t="s">
        <v>249</v>
      </c>
      <c r="L53">
        <v>8</v>
      </c>
      <c r="M53" t="s">
        <v>251</v>
      </c>
      <c r="N53" s="63">
        <v>1.0006944444444446</v>
      </c>
      <c r="O53" t="s">
        <v>431</v>
      </c>
      <c r="P53" s="63">
        <f t="shared" si="0"/>
        <v>8.0055555555555564</v>
      </c>
      <c r="Q53" t="s">
        <v>432</v>
      </c>
      <c r="AE53" t="s">
        <v>245</v>
      </c>
      <c r="AF53" t="s">
        <v>914</v>
      </c>
      <c r="AG53" t="s">
        <v>865</v>
      </c>
      <c r="AH53" s="56">
        <v>180.166666666667</v>
      </c>
      <c r="AI53" t="s">
        <v>251</v>
      </c>
      <c r="AJ53" t="s">
        <v>821</v>
      </c>
      <c r="AK53" s="53" t="s">
        <v>1564</v>
      </c>
      <c r="AL53" s="53" t="s">
        <v>432</v>
      </c>
      <c r="AM53" t="s">
        <v>245</v>
      </c>
      <c r="AN53" t="s">
        <v>863</v>
      </c>
      <c r="AO53" t="s">
        <v>987</v>
      </c>
      <c r="AP53" t="s">
        <v>819</v>
      </c>
      <c r="AQ53" s="53" t="s">
        <v>850</v>
      </c>
      <c r="AR53" s="53" t="s">
        <v>432</v>
      </c>
    </row>
    <row r="54" spans="1:44" x14ac:dyDescent="0.25">
      <c r="A54" t="s">
        <v>245</v>
      </c>
      <c r="B54" t="s">
        <v>864</v>
      </c>
      <c r="C54" t="s">
        <v>865</v>
      </c>
      <c r="D54" s="56">
        <v>181.666666666667</v>
      </c>
      <c r="E54" t="s">
        <v>249</v>
      </c>
      <c r="F54" s="56">
        <f t="shared" ca="1" si="1"/>
        <v>89.123456325126412</v>
      </c>
      <c r="G54" s="53" t="s">
        <v>251</v>
      </c>
      <c r="H54" t="s">
        <v>913</v>
      </c>
      <c r="I54" s="53" t="s">
        <v>430</v>
      </c>
      <c r="J54" s="56">
        <v>4</v>
      </c>
      <c r="K54" t="s">
        <v>249</v>
      </c>
      <c r="L54">
        <v>10</v>
      </c>
      <c r="M54" t="s">
        <v>251</v>
      </c>
      <c r="N54" s="63">
        <v>1.0005208333333333</v>
      </c>
      <c r="O54" t="s">
        <v>431</v>
      </c>
      <c r="P54" s="63">
        <f t="shared" si="0"/>
        <v>8.0041666666666664</v>
      </c>
      <c r="Q54" t="s">
        <v>432</v>
      </c>
      <c r="AE54" t="s">
        <v>245</v>
      </c>
      <c r="AF54" t="s">
        <v>914</v>
      </c>
      <c r="AG54" t="s">
        <v>865</v>
      </c>
      <c r="AH54" s="56">
        <v>181.666666666667</v>
      </c>
      <c r="AI54" t="s">
        <v>251</v>
      </c>
      <c r="AJ54" t="s">
        <v>803</v>
      </c>
      <c r="AK54" s="53" t="s">
        <v>1565</v>
      </c>
      <c r="AL54" s="53" t="s">
        <v>432</v>
      </c>
      <c r="AM54" t="s">
        <v>245</v>
      </c>
      <c r="AN54" t="s">
        <v>863</v>
      </c>
      <c r="AO54" t="s">
        <v>987</v>
      </c>
      <c r="AP54" t="s">
        <v>820</v>
      </c>
      <c r="AQ54" s="53" t="s">
        <v>835</v>
      </c>
      <c r="AR54" s="53" t="s">
        <v>432</v>
      </c>
    </row>
    <row r="55" spans="1:44" x14ac:dyDescent="0.25">
      <c r="A55" t="s">
        <v>245</v>
      </c>
      <c r="B55" t="s">
        <v>864</v>
      </c>
      <c r="C55" t="s">
        <v>865</v>
      </c>
      <c r="D55" s="56">
        <v>183.166666666667</v>
      </c>
      <c r="E55" t="s">
        <v>249</v>
      </c>
      <c r="F55" s="56">
        <f t="shared" ca="1" si="1"/>
        <v>162.15544842191323</v>
      </c>
      <c r="G55" s="53" t="s">
        <v>251</v>
      </c>
      <c r="H55" t="s">
        <v>912</v>
      </c>
      <c r="I55" s="53" t="s">
        <v>430</v>
      </c>
      <c r="J55" s="56">
        <v>5</v>
      </c>
      <c r="K55" t="s">
        <v>249</v>
      </c>
      <c r="L55">
        <v>10</v>
      </c>
      <c r="M55" t="s">
        <v>251</v>
      </c>
      <c r="N55" s="63">
        <v>1.0003472222222223</v>
      </c>
      <c r="O55" t="s">
        <v>431</v>
      </c>
      <c r="P55" s="63">
        <f t="shared" si="0"/>
        <v>10.003472222222223</v>
      </c>
      <c r="Q55" t="s">
        <v>432</v>
      </c>
      <c r="AE55" t="s">
        <v>245</v>
      </c>
      <c r="AF55" t="s">
        <v>914</v>
      </c>
      <c r="AG55" t="s">
        <v>865</v>
      </c>
      <c r="AH55" s="56">
        <v>183.166666666667</v>
      </c>
      <c r="AI55" t="s">
        <v>251</v>
      </c>
      <c r="AJ55" t="s">
        <v>804</v>
      </c>
      <c r="AK55" s="53" t="s">
        <v>824</v>
      </c>
      <c r="AL55" s="53" t="s">
        <v>432</v>
      </c>
      <c r="AM55" t="s">
        <v>245</v>
      </c>
      <c r="AN55" t="s">
        <v>863</v>
      </c>
      <c r="AO55" t="s">
        <v>987</v>
      </c>
      <c r="AP55" t="s">
        <v>821</v>
      </c>
      <c r="AQ55" s="53" t="s">
        <v>846</v>
      </c>
      <c r="AR55" s="53" t="s">
        <v>432</v>
      </c>
    </row>
    <row r="56" spans="1:44" x14ac:dyDescent="0.25">
      <c r="A56" t="s">
        <v>245</v>
      </c>
      <c r="B56" t="s">
        <v>864</v>
      </c>
      <c r="C56" t="s">
        <v>865</v>
      </c>
      <c r="D56" s="56">
        <v>184.666666666667</v>
      </c>
      <c r="E56" t="s">
        <v>249</v>
      </c>
      <c r="F56" s="56">
        <f t="shared" ca="1" si="1"/>
        <v>22.327129891743802</v>
      </c>
      <c r="G56" s="53" t="s">
        <v>251</v>
      </c>
      <c r="H56" t="s">
        <v>911</v>
      </c>
      <c r="I56" s="53" t="s">
        <v>430</v>
      </c>
      <c r="J56" s="56">
        <v>3</v>
      </c>
      <c r="K56" t="s">
        <v>249</v>
      </c>
      <c r="L56">
        <v>10</v>
      </c>
      <c r="M56" t="s">
        <v>251</v>
      </c>
      <c r="N56" s="63">
        <v>1.0006944444444446</v>
      </c>
      <c r="O56" t="s">
        <v>431</v>
      </c>
      <c r="P56" s="63">
        <f t="shared" si="0"/>
        <v>6.0041666666666673</v>
      </c>
      <c r="Q56" t="s">
        <v>432</v>
      </c>
      <c r="AE56" t="s">
        <v>245</v>
      </c>
      <c r="AF56" t="s">
        <v>914</v>
      </c>
      <c r="AG56" t="s">
        <v>865</v>
      </c>
      <c r="AH56" s="56">
        <v>184.666666666667</v>
      </c>
      <c r="AI56" t="s">
        <v>251</v>
      </c>
      <c r="AJ56" t="s">
        <v>809</v>
      </c>
      <c r="AK56" s="53" t="s">
        <v>845</v>
      </c>
      <c r="AL56" s="53" t="s">
        <v>432</v>
      </c>
      <c r="AM56" t="s">
        <v>245</v>
      </c>
      <c r="AN56" t="s">
        <v>863</v>
      </c>
      <c r="AO56" t="s">
        <v>987</v>
      </c>
      <c r="AP56" t="s">
        <v>803</v>
      </c>
      <c r="AQ56" s="53" t="s">
        <v>845</v>
      </c>
      <c r="AR56" s="53" t="s">
        <v>432</v>
      </c>
    </row>
    <row r="57" spans="1:44" x14ac:dyDescent="0.25">
      <c r="A57" t="s">
        <v>245</v>
      </c>
      <c r="B57" t="s">
        <v>864</v>
      </c>
      <c r="C57" t="s">
        <v>865</v>
      </c>
      <c r="D57" s="56">
        <v>186.166666666667</v>
      </c>
      <c r="E57" t="s">
        <v>249</v>
      </c>
      <c r="F57" s="56">
        <f t="shared" ca="1" si="1"/>
        <v>139.52876599815622</v>
      </c>
      <c r="G57" s="53" t="s">
        <v>251</v>
      </c>
      <c r="H57" t="s">
        <v>910</v>
      </c>
      <c r="I57" s="53" t="s">
        <v>430</v>
      </c>
      <c r="J57" s="56">
        <v>3</v>
      </c>
      <c r="K57" t="s">
        <v>249</v>
      </c>
      <c r="L57">
        <v>15</v>
      </c>
      <c r="M57" t="s">
        <v>251</v>
      </c>
      <c r="N57" s="63">
        <v>1.0005208333333333</v>
      </c>
      <c r="O57" t="s">
        <v>431</v>
      </c>
      <c r="P57" s="63">
        <f t="shared" si="0"/>
        <v>6.0031249999999998</v>
      </c>
      <c r="Q57" t="s">
        <v>432</v>
      </c>
      <c r="AE57" t="s">
        <v>245</v>
      </c>
      <c r="AF57" t="s">
        <v>914</v>
      </c>
      <c r="AG57" t="s">
        <v>865</v>
      </c>
      <c r="AH57" s="56">
        <v>186.166666666667</v>
      </c>
      <c r="AI57" t="s">
        <v>251</v>
      </c>
      <c r="AJ57" t="s">
        <v>796</v>
      </c>
      <c r="AK57" s="53" t="s">
        <v>850</v>
      </c>
      <c r="AL57" s="53" t="s">
        <v>432</v>
      </c>
      <c r="AM57" t="s">
        <v>245</v>
      </c>
      <c r="AN57" t="s">
        <v>863</v>
      </c>
      <c r="AO57" t="s">
        <v>987</v>
      </c>
      <c r="AP57" t="s">
        <v>796</v>
      </c>
      <c r="AQ57" s="53" t="s">
        <v>850</v>
      </c>
      <c r="AR57" s="53" t="s">
        <v>432</v>
      </c>
    </row>
    <row r="58" spans="1:44" x14ac:dyDescent="0.25">
      <c r="A58" t="s">
        <v>245</v>
      </c>
      <c r="B58" t="s">
        <v>864</v>
      </c>
      <c r="C58" t="s">
        <v>865</v>
      </c>
      <c r="D58" s="56">
        <v>187.666666666667</v>
      </c>
      <c r="E58" t="s">
        <v>249</v>
      </c>
      <c r="F58" s="56">
        <f t="shared" ca="1" si="1"/>
        <v>137.45504685850398</v>
      </c>
      <c r="G58" s="53" t="s">
        <v>251</v>
      </c>
      <c r="H58" t="s">
        <v>909</v>
      </c>
      <c r="I58" s="53" t="s">
        <v>430</v>
      </c>
      <c r="J58" s="56">
        <v>3</v>
      </c>
      <c r="K58" t="s">
        <v>249</v>
      </c>
      <c r="L58">
        <v>10</v>
      </c>
      <c r="M58" t="s">
        <v>251</v>
      </c>
      <c r="N58" s="63">
        <v>1.0003472222222223</v>
      </c>
      <c r="O58" t="s">
        <v>431</v>
      </c>
      <c r="P58" s="63">
        <f t="shared" si="0"/>
        <v>6.0020833333333332</v>
      </c>
      <c r="Q58" t="s">
        <v>432</v>
      </c>
      <c r="AE58" t="s">
        <v>245</v>
      </c>
      <c r="AF58" t="s">
        <v>914</v>
      </c>
      <c r="AG58" t="s">
        <v>865</v>
      </c>
      <c r="AH58" s="56">
        <v>187.666666666667</v>
      </c>
      <c r="AI58" t="s">
        <v>251</v>
      </c>
      <c r="AJ58" t="s">
        <v>797</v>
      </c>
      <c r="AK58" s="53" t="s">
        <v>835</v>
      </c>
      <c r="AL58" s="53" t="s">
        <v>432</v>
      </c>
      <c r="AM58" t="s">
        <v>245</v>
      </c>
      <c r="AN58" t="s">
        <v>863</v>
      </c>
      <c r="AO58" t="s">
        <v>987</v>
      </c>
      <c r="AP58" t="s">
        <v>797</v>
      </c>
      <c r="AQ58" s="53" t="s">
        <v>835</v>
      </c>
      <c r="AR58" s="53" t="s">
        <v>432</v>
      </c>
    </row>
    <row r="59" spans="1:44" x14ac:dyDescent="0.25">
      <c r="A59" t="s">
        <v>245</v>
      </c>
      <c r="B59" t="s">
        <v>864</v>
      </c>
      <c r="C59" t="s">
        <v>865</v>
      </c>
      <c r="D59" s="56">
        <v>189.166666666667</v>
      </c>
      <c r="E59" t="s">
        <v>249</v>
      </c>
      <c r="F59" s="56">
        <f t="shared" ca="1" si="1"/>
        <v>175.8081072409411</v>
      </c>
      <c r="G59" s="53" t="s">
        <v>251</v>
      </c>
      <c r="H59" t="s">
        <v>866</v>
      </c>
      <c r="I59" s="53" t="s">
        <v>430</v>
      </c>
      <c r="J59" s="56">
        <v>5</v>
      </c>
      <c r="K59" t="s">
        <v>249</v>
      </c>
      <c r="L59">
        <v>10</v>
      </c>
      <c r="M59" t="s">
        <v>251</v>
      </c>
      <c r="N59" s="63">
        <v>1.0006944444444446</v>
      </c>
      <c r="O59" t="s">
        <v>431</v>
      </c>
      <c r="P59" s="63">
        <f t="shared" si="0"/>
        <v>10.006944444444446</v>
      </c>
      <c r="Q59" t="s">
        <v>432</v>
      </c>
      <c r="AE59" t="s">
        <v>245</v>
      </c>
      <c r="AF59" t="s">
        <v>914</v>
      </c>
      <c r="AG59" t="s">
        <v>865</v>
      </c>
      <c r="AH59" s="56">
        <v>189.166666666667</v>
      </c>
      <c r="AI59" t="s">
        <v>251</v>
      </c>
      <c r="AJ59" t="s">
        <v>817</v>
      </c>
      <c r="AK59" s="53" t="s">
        <v>846</v>
      </c>
      <c r="AL59" s="53" t="s">
        <v>432</v>
      </c>
      <c r="AM59" t="s">
        <v>245</v>
      </c>
      <c r="AN59" t="s">
        <v>863</v>
      </c>
      <c r="AO59" t="s">
        <v>987</v>
      </c>
      <c r="AP59" t="s">
        <v>817</v>
      </c>
      <c r="AQ59" s="53" t="s">
        <v>846</v>
      </c>
      <c r="AR59" s="53" t="s">
        <v>432</v>
      </c>
    </row>
    <row r="60" spans="1:44" x14ac:dyDescent="0.25">
      <c r="A60" t="s">
        <v>245</v>
      </c>
      <c r="B60" t="s">
        <v>864</v>
      </c>
      <c r="C60" t="s">
        <v>865</v>
      </c>
      <c r="D60" s="56">
        <v>190.666666666667</v>
      </c>
      <c r="E60" t="s">
        <v>249</v>
      </c>
      <c r="F60" s="56">
        <f t="shared" ca="1" si="1"/>
        <v>86.715081198626535</v>
      </c>
      <c r="G60" s="53" t="s">
        <v>251</v>
      </c>
      <c r="H60" t="s">
        <v>908</v>
      </c>
      <c r="I60" s="53" t="s">
        <v>430</v>
      </c>
      <c r="J60" s="56">
        <v>3</v>
      </c>
      <c r="K60" t="s">
        <v>249</v>
      </c>
      <c r="L60">
        <v>10</v>
      </c>
      <c r="M60" t="s">
        <v>251</v>
      </c>
      <c r="N60" s="63">
        <v>1.0005208333333333</v>
      </c>
      <c r="O60" t="s">
        <v>431</v>
      </c>
      <c r="P60" s="63">
        <f t="shared" si="0"/>
        <v>6.0031249999999998</v>
      </c>
      <c r="Q60" t="s">
        <v>432</v>
      </c>
      <c r="AE60" t="s">
        <v>245</v>
      </c>
      <c r="AF60" t="s">
        <v>914</v>
      </c>
      <c r="AG60" t="s">
        <v>865</v>
      </c>
      <c r="AH60" s="56">
        <v>190.666666666667</v>
      </c>
      <c r="AI60" t="s">
        <v>251</v>
      </c>
      <c r="AJ60" t="s">
        <v>818</v>
      </c>
      <c r="AK60" s="53" t="s">
        <v>845</v>
      </c>
      <c r="AL60" s="53" t="s">
        <v>432</v>
      </c>
      <c r="AM60" t="s">
        <v>245</v>
      </c>
      <c r="AN60" t="s">
        <v>863</v>
      </c>
      <c r="AO60" t="s">
        <v>987</v>
      </c>
      <c r="AP60" t="s">
        <v>818</v>
      </c>
      <c r="AQ60" s="53" t="s">
        <v>845</v>
      </c>
      <c r="AR60" s="53" t="s">
        <v>432</v>
      </c>
    </row>
    <row r="61" spans="1:44" x14ac:dyDescent="0.25">
      <c r="A61" t="s">
        <v>245</v>
      </c>
      <c r="B61" t="s">
        <v>864</v>
      </c>
      <c r="C61" t="s">
        <v>865</v>
      </c>
      <c r="D61" s="56">
        <v>192.166666666667</v>
      </c>
      <c r="E61" t="s">
        <v>249</v>
      </c>
      <c r="F61" s="56">
        <f t="shared" ca="1" si="1"/>
        <v>116.26161335259707</v>
      </c>
      <c r="G61" s="53" t="s">
        <v>251</v>
      </c>
      <c r="H61" t="s">
        <v>907</v>
      </c>
      <c r="I61" s="53" t="s">
        <v>430</v>
      </c>
      <c r="J61" s="56">
        <v>3</v>
      </c>
      <c r="K61" t="s">
        <v>249</v>
      </c>
      <c r="L61">
        <v>15</v>
      </c>
      <c r="M61" t="s">
        <v>251</v>
      </c>
      <c r="N61" s="63">
        <v>1.0003472222222223</v>
      </c>
      <c r="O61" t="s">
        <v>431</v>
      </c>
      <c r="P61" s="63">
        <f t="shared" si="0"/>
        <v>6.0020833333333332</v>
      </c>
      <c r="Q61" t="s">
        <v>432</v>
      </c>
      <c r="AE61" t="s">
        <v>245</v>
      </c>
      <c r="AF61" t="s">
        <v>914</v>
      </c>
      <c r="AG61" t="s">
        <v>865</v>
      </c>
      <c r="AH61" s="56">
        <v>192.166666666667</v>
      </c>
      <c r="AI61" t="s">
        <v>251</v>
      </c>
      <c r="AJ61" t="s">
        <v>819</v>
      </c>
      <c r="AK61" s="53" t="s">
        <v>854</v>
      </c>
      <c r="AL61" s="53" t="s">
        <v>432</v>
      </c>
      <c r="AM61" t="s">
        <v>245</v>
      </c>
      <c r="AN61" t="s">
        <v>863</v>
      </c>
      <c r="AO61" t="s">
        <v>987</v>
      </c>
      <c r="AP61" t="s">
        <v>819</v>
      </c>
      <c r="AQ61" s="53" t="s">
        <v>854</v>
      </c>
      <c r="AR61" s="53" t="s">
        <v>432</v>
      </c>
    </row>
    <row r="62" spans="1:44" x14ac:dyDescent="0.25">
      <c r="A62" t="s">
        <v>245</v>
      </c>
      <c r="B62" t="s">
        <v>864</v>
      </c>
      <c r="C62" t="s">
        <v>865</v>
      </c>
      <c r="D62" s="56">
        <v>193.666666666667</v>
      </c>
      <c r="E62" t="s">
        <v>249</v>
      </c>
      <c r="F62" s="56">
        <f t="shared" ca="1" si="1"/>
        <v>133.6330701259709</v>
      </c>
      <c r="G62" s="53" t="s">
        <v>251</v>
      </c>
      <c r="H62" t="s">
        <v>897</v>
      </c>
      <c r="I62" s="53" t="s">
        <v>430</v>
      </c>
      <c r="J62" s="56">
        <v>3</v>
      </c>
      <c r="K62" t="s">
        <v>249</v>
      </c>
      <c r="L62">
        <v>10</v>
      </c>
      <c r="M62" t="s">
        <v>251</v>
      </c>
      <c r="N62" s="63">
        <v>1.0006944444444446</v>
      </c>
      <c r="O62" t="s">
        <v>431</v>
      </c>
      <c r="P62" s="63">
        <f t="shared" si="0"/>
        <v>6.0041666666666673</v>
      </c>
      <c r="Q62" t="s">
        <v>432</v>
      </c>
      <c r="AE62" t="s">
        <v>245</v>
      </c>
      <c r="AF62" t="s">
        <v>914</v>
      </c>
      <c r="AG62" t="s">
        <v>865</v>
      </c>
      <c r="AH62" s="56">
        <v>193.666666666667</v>
      </c>
      <c r="AI62" t="s">
        <v>251</v>
      </c>
      <c r="AJ62" t="s">
        <v>820</v>
      </c>
      <c r="AK62" s="53" t="s">
        <v>851</v>
      </c>
      <c r="AL62" s="53" t="s">
        <v>432</v>
      </c>
      <c r="AM62" t="s">
        <v>245</v>
      </c>
      <c r="AN62" t="s">
        <v>863</v>
      </c>
      <c r="AO62" t="s">
        <v>987</v>
      </c>
      <c r="AP62" t="s">
        <v>820</v>
      </c>
      <c r="AQ62" s="53" t="s">
        <v>851</v>
      </c>
      <c r="AR62" s="53" t="s">
        <v>432</v>
      </c>
    </row>
    <row r="63" spans="1:44" x14ac:dyDescent="0.25">
      <c r="A63" t="s">
        <v>245</v>
      </c>
      <c r="B63" t="s">
        <v>864</v>
      </c>
      <c r="C63" t="s">
        <v>865</v>
      </c>
      <c r="D63" s="56">
        <v>195.166666666667</v>
      </c>
      <c r="E63" t="s">
        <v>249</v>
      </c>
      <c r="F63" s="56">
        <f t="shared" ca="1" si="1"/>
        <v>98.605334842879756</v>
      </c>
      <c r="G63" s="53" t="s">
        <v>251</v>
      </c>
      <c r="H63" t="s">
        <v>896</v>
      </c>
      <c r="I63" s="53" t="s">
        <v>430</v>
      </c>
      <c r="J63" s="56">
        <v>3</v>
      </c>
      <c r="K63" t="s">
        <v>249</v>
      </c>
      <c r="L63">
        <v>10</v>
      </c>
      <c r="M63" t="s">
        <v>251</v>
      </c>
      <c r="N63" s="63">
        <v>1.0005208333333333</v>
      </c>
      <c r="O63" t="s">
        <v>431</v>
      </c>
      <c r="P63" s="63">
        <f t="shared" si="0"/>
        <v>6.0031249999999998</v>
      </c>
      <c r="Q63" t="s">
        <v>432</v>
      </c>
      <c r="AE63" t="s">
        <v>245</v>
      </c>
      <c r="AF63" t="s">
        <v>914</v>
      </c>
      <c r="AG63" t="s">
        <v>865</v>
      </c>
      <c r="AH63" s="56">
        <v>195.166666666667</v>
      </c>
      <c r="AI63" t="s">
        <v>251</v>
      </c>
      <c r="AJ63" t="s">
        <v>821</v>
      </c>
      <c r="AK63" s="53" t="s">
        <v>848</v>
      </c>
      <c r="AL63" s="53" t="s">
        <v>432</v>
      </c>
      <c r="AM63" t="s">
        <v>245</v>
      </c>
      <c r="AN63" t="s">
        <v>863</v>
      </c>
      <c r="AO63" t="s">
        <v>987</v>
      </c>
      <c r="AP63" t="s">
        <v>821</v>
      </c>
      <c r="AQ63" s="53" t="s">
        <v>848</v>
      </c>
      <c r="AR63" s="53" t="s">
        <v>432</v>
      </c>
    </row>
    <row r="64" spans="1:44" x14ac:dyDescent="0.25">
      <c r="A64" t="s">
        <v>245</v>
      </c>
      <c r="B64" t="s">
        <v>864</v>
      </c>
      <c r="C64" t="s">
        <v>865</v>
      </c>
      <c r="D64" s="56">
        <v>196.666666666667</v>
      </c>
      <c r="E64" t="s">
        <v>249</v>
      </c>
      <c r="F64" s="56">
        <f t="shared" ca="1" si="1"/>
        <v>33.575568328887954</v>
      </c>
      <c r="G64" s="53" t="s">
        <v>251</v>
      </c>
      <c r="H64" t="s">
        <v>895</v>
      </c>
      <c r="I64" s="53" t="s">
        <v>430</v>
      </c>
      <c r="J64" s="56">
        <v>3</v>
      </c>
      <c r="K64" t="s">
        <v>249</v>
      </c>
      <c r="L64">
        <v>10</v>
      </c>
      <c r="M64" t="s">
        <v>251</v>
      </c>
      <c r="N64" s="63">
        <v>1.0003472222222223</v>
      </c>
      <c r="O64" t="s">
        <v>431</v>
      </c>
      <c r="P64" s="63">
        <f t="shared" si="0"/>
        <v>6.0020833333333332</v>
      </c>
      <c r="Q64" t="s">
        <v>432</v>
      </c>
      <c r="AE64" t="s">
        <v>245</v>
      </c>
      <c r="AF64" t="s">
        <v>914</v>
      </c>
      <c r="AG64" t="s">
        <v>865</v>
      </c>
      <c r="AH64" s="56">
        <v>196.666666666667</v>
      </c>
      <c r="AI64" t="s">
        <v>251</v>
      </c>
      <c r="AJ64" t="s">
        <v>803</v>
      </c>
      <c r="AK64" s="53" t="s">
        <v>847</v>
      </c>
      <c r="AL64" s="53" t="s">
        <v>432</v>
      </c>
      <c r="AM64" t="s">
        <v>245</v>
      </c>
      <c r="AN64" t="s">
        <v>863</v>
      </c>
      <c r="AO64" t="s">
        <v>987</v>
      </c>
      <c r="AP64" t="s">
        <v>803</v>
      </c>
      <c r="AQ64" s="53" t="s">
        <v>847</v>
      </c>
      <c r="AR64" s="53" t="s">
        <v>432</v>
      </c>
    </row>
    <row r="65" spans="1:44" x14ac:dyDescent="0.25">
      <c r="A65" t="s">
        <v>245</v>
      </c>
      <c r="B65" t="s">
        <v>864</v>
      </c>
      <c r="C65" t="s">
        <v>865</v>
      </c>
      <c r="D65" s="56">
        <v>198.166666666667</v>
      </c>
      <c r="E65" t="s">
        <v>249</v>
      </c>
      <c r="F65" s="56">
        <f t="shared" ca="1" si="1"/>
        <v>77.169270587080078</v>
      </c>
      <c r="G65" s="53" t="s">
        <v>251</v>
      </c>
      <c r="H65" t="s">
        <v>894</v>
      </c>
      <c r="I65" s="53" t="s">
        <v>430</v>
      </c>
      <c r="J65" s="56">
        <v>4</v>
      </c>
      <c r="K65" t="s">
        <v>249</v>
      </c>
      <c r="L65">
        <v>10</v>
      </c>
      <c r="M65" t="s">
        <v>251</v>
      </c>
      <c r="N65" s="63">
        <v>1.0006944444444446</v>
      </c>
      <c r="O65" s="53" t="s">
        <v>431</v>
      </c>
      <c r="P65" s="63">
        <f t="shared" ref="P65:P69" si="2">(N65*J65)*2</f>
        <v>8.0055555555555564</v>
      </c>
      <c r="Q65" s="53" t="s">
        <v>432</v>
      </c>
      <c r="AE65" t="s">
        <v>245</v>
      </c>
      <c r="AF65" t="s">
        <v>914</v>
      </c>
      <c r="AG65" t="s">
        <v>865</v>
      </c>
      <c r="AH65" s="56">
        <v>198.166666666667</v>
      </c>
      <c r="AI65" t="s">
        <v>251</v>
      </c>
      <c r="AJ65" t="s">
        <v>804</v>
      </c>
      <c r="AK65" s="53" t="s">
        <v>854</v>
      </c>
      <c r="AL65" s="53" t="s">
        <v>432</v>
      </c>
      <c r="AM65" t="s">
        <v>245</v>
      </c>
      <c r="AN65" t="s">
        <v>863</v>
      </c>
      <c r="AO65" t="s">
        <v>987</v>
      </c>
      <c r="AP65" t="s">
        <v>796</v>
      </c>
      <c r="AQ65" s="53" t="s">
        <v>854</v>
      </c>
      <c r="AR65" s="53" t="s">
        <v>432</v>
      </c>
    </row>
    <row r="66" spans="1:44" x14ac:dyDescent="0.25">
      <c r="A66" t="s">
        <v>245</v>
      </c>
      <c r="B66" t="s">
        <v>864</v>
      </c>
      <c r="C66" t="s">
        <v>865</v>
      </c>
      <c r="D66" s="56">
        <v>199.666666666667</v>
      </c>
      <c r="E66" t="s">
        <v>249</v>
      </c>
      <c r="F66" s="56">
        <f t="shared" ca="1" si="1"/>
        <v>57.969131362338601</v>
      </c>
      <c r="G66" s="53" t="s">
        <v>251</v>
      </c>
      <c r="H66" t="s">
        <v>893</v>
      </c>
      <c r="I66" s="53" t="s">
        <v>430</v>
      </c>
      <c r="J66" s="56">
        <v>4</v>
      </c>
      <c r="K66" t="s">
        <v>249</v>
      </c>
      <c r="L66">
        <v>10</v>
      </c>
      <c r="M66" t="s">
        <v>251</v>
      </c>
      <c r="N66" s="63">
        <v>1.0005208333333333</v>
      </c>
      <c r="O66" s="53" t="s">
        <v>431</v>
      </c>
      <c r="P66" s="63">
        <f t="shared" si="2"/>
        <v>8.0041666666666664</v>
      </c>
      <c r="Q66" s="53" t="s">
        <v>432</v>
      </c>
      <c r="AE66" t="s">
        <v>245</v>
      </c>
      <c r="AF66" t="s">
        <v>914</v>
      </c>
      <c r="AG66" t="s">
        <v>865</v>
      </c>
      <c r="AH66" s="56">
        <v>199.666666666667</v>
      </c>
      <c r="AI66" t="s">
        <v>251</v>
      </c>
      <c r="AJ66" t="s">
        <v>805</v>
      </c>
      <c r="AK66" s="53" t="s">
        <v>851</v>
      </c>
      <c r="AL66" s="53" t="s">
        <v>432</v>
      </c>
      <c r="AM66" t="s">
        <v>245</v>
      </c>
      <c r="AN66" t="s">
        <v>863</v>
      </c>
      <c r="AO66" t="s">
        <v>987</v>
      </c>
      <c r="AP66" t="s">
        <v>797</v>
      </c>
      <c r="AQ66" s="53" t="s">
        <v>851</v>
      </c>
      <c r="AR66" s="53" t="s">
        <v>432</v>
      </c>
    </row>
    <row r="67" spans="1:44" x14ac:dyDescent="0.25">
      <c r="A67" t="s">
        <v>245</v>
      </c>
      <c r="B67" t="s">
        <v>864</v>
      </c>
      <c r="C67" t="s">
        <v>865</v>
      </c>
      <c r="D67" s="56">
        <v>201.166666666667</v>
      </c>
      <c r="E67" t="s">
        <v>249</v>
      </c>
      <c r="F67" s="56">
        <f t="shared" ref="F67:F98" ca="1" si="3">P67*8*RAND()*3</f>
        <v>177.76212531050697</v>
      </c>
      <c r="G67" s="53" t="s">
        <v>251</v>
      </c>
      <c r="H67" t="s">
        <v>892</v>
      </c>
      <c r="I67" s="53" t="s">
        <v>430</v>
      </c>
      <c r="J67" s="56">
        <v>5</v>
      </c>
      <c r="K67" t="s">
        <v>249</v>
      </c>
      <c r="L67">
        <v>8</v>
      </c>
      <c r="M67" t="s">
        <v>251</v>
      </c>
      <c r="N67" s="63">
        <v>1.0003472222222223</v>
      </c>
      <c r="O67" s="53" t="s">
        <v>431</v>
      </c>
      <c r="P67" s="63">
        <f t="shared" si="2"/>
        <v>10.003472222222223</v>
      </c>
      <c r="Q67" s="53" t="s">
        <v>432</v>
      </c>
      <c r="AE67" t="s">
        <v>245</v>
      </c>
      <c r="AF67" t="s">
        <v>914</v>
      </c>
      <c r="AG67" t="s">
        <v>865</v>
      </c>
      <c r="AH67" s="56">
        <v>201.166666666667</v>
      </c>
      <c r="AI67" t="s">
        <v>251</v>
      </c>
      <c r="AJ67" t="s">
        <v>806</v>
      </c>
      <c r="AK67" s="53" t="s">
        <v>848</v>
      </c>
      <c r="AL67" s="53" t="s">
        <v>432</v>
      </c>
      <c r="AM67" t="s">
        <v>245</v>
      </c>
      <c r="AN67" t="s">
        <v>863</v>
      </c>
      <c r="AO67" t="s">
        <v>987</v>
      </c>
      <c r="AP67" t="s">
        <v>817</v>
      </c>
      <c r="AQ67" s="53" t="s">
        <v>848</v>
      </c>
      <c r="AR67" s="53" t="s">
        <v>432</v>
      </c>
    </row>
    <row r="68" spans="1:44" x14ac:dyDescent="0.25">
      <c r="A68" t="s">
        <v>245</v>
      </c>
      <c r="B68" t="s">
        <v>864</v>
      </c>
      <c r="C68" t="s">
        <v>865</v>
      </c>
      <c r="D68" s="56">
        <v>202.666666666667</v>
      </c>
      <c r="E68" t="s">
        <v>249</v>
      </c>
      <c r="F68" s="56">
        <f t="shared" ca="1" si="3"/>
        <v>56.369089602183408</v>
      </c>
      <c r="G68" s="53" t="s">
        <v>251</v>
      </c>
      <c r="H68" t="s">
        <v>891</v>
      </c>
      <c r="I68" s="53" t="s">
        <v>430</v>
      </c>
      <c r="J68" s="56">
        <v>3</v>
      </c>
      <c r="K68" t="s">
        <v>249</v>
      </c>
      <c r="L68">
        <v>8</v>
      </c>
      <c r="M68" t="s">
        <v>251</v>
      </c>
      <c r="N68" s="63">
        <v>1.0006944444444446</v>
      </c>
      <c r="O68" s="53" t="s">
        <v>431</v>
      </c>
      <c r="P68" s="63">
        <f t="shared" si="2"/>
        <v>6.0041666666666673</v>
      </c>
      <c r="Q68" s="53" t="s">
        <v>432</v>
      </c>
      <c r="AE68" t="s">
        <v>245</v>
      </c>
      <c r="AF68" t="s">
        <v>914</v>
      </c>
      <c r="AG68" t="s">
        <v>865</v>
      </c>
      <c r="AH68" s="56">
        <v>202.666666666667</v>
      </c>
      <c r="AI68" t="s">
        <v>251</v>
      </c>
      <c r="AJ68" t="s">
        <v>807</v>
      </c>
      <c r="AK68" s="53" t="s">
        <v>847</v>
      </c>
      <c r="AL68" s="53" t="s">
        <v>432</v>
      </c>
      <c r="AM68" t="s">
        <v>245</v>
      </c>
      <c r="AN68" t="s">
        <v>863</v>
      </c>
      <c r="AO68" t="s">
        <v>987</v>
      </c>
      <c r="AP68" t="s">
        <v>818</v>
      </c>
      <c r="AQ68" s="53" t="s">
        <v>847</v>
      </c>
      <c r="AR68" s="53" t="s">
        <v>432</v>
      </c>
    </row>
    <row r="69" spans="1:44" x14ac:dyDescent="0.25">
      <c r="A69" t="s">
        <v>245</v>
      </c>
      <c r="B69" t="s">
        <v>864</v>
      </c>
      <c r="C69" t="s">
        <v>865</v>
      </c>
      <c r="D69" s="56">
        <v>204.166666666667</v>
      </c>
      <c r="E69" t="s">
        <v>249</v>
      </c>
      <c r="F69" s="56">
        <f t="shared" ca="1" si="3"/>
        <v>23.924230728364478</v>
      </c>
      <c r="G69" s="53" t="s">
        <v>251</v>
      </c>
      <c r="H69" t="s">
        <v>890</v>
      </c>
      <c r="I69" s="53" t="s">
        <v>430</v>
      </c>
      <c r="J69" s="56">
        <v>3</v>
      </c>
      <c r="K69" t="s">
        <v>249</v>
      </c>
      <c r="L69">
        <v>10</v>
      </c>
      <c r="M69" t="s">
        <v>251</v>
      </c>
      <c r="N69" s="63">
        <v>1.0005208333333333</v>
      </c>
      <c r="O69" s="53" t="s">
        <v>431</v>
      </c>
      <c r="P69" s="63">
        <f t="shared" si="2"/>
        <v>6.0031249999999998</v>
      </c>
      <c r="Q69" s="53" t="s">
        <v>432</v>
      </c>
      <c r="AE69" t="s">
        <v>245</v>
      </c>
      <c r="AF69" t="s">
        <v>914</v>
      </c>
      <c r="AG69" t="s">
        <v>865</v>
      </c>
      <c r="AH69" s="56">
        <v>204.166666666667</v>
      </c>
      <c r="AI69" t="s">
        <v>251</v>
      </c>
      <c r="AJ69" t="s">
        <v>808</v>
      </c>
      <c r="AK69" s="53" t="s">
        <v>1567</v>
      </c>
      <c r="AL69" s="53" t="s">
        <v>432</v>
      </c>
      <c r="AM69" t="s">
        <v>245</v>
      </c>
      <c r="AN69" t="s">
        <v>863</v>
      </c>
      <c r="AO69" t="s">
        <v>987</v>
      </c>
      <c r="AP69" t="s">
        <v>819</v>
      </c>
      <c r="AQ69" s="53" t="s">
        <v>1567</v>
      </c>
      <c r="AR69" s="53" t="s">
        <v>432</v>
      </c>
    </row>
    <row r="70" spans="1:44" x14ac:dyDescent="0.25">
      <c r="A70" t="s">
        <v>245</v>
      </c>
      <c r="B70" t="s">
        <v>864</v>
      </c>
      <c r="C70" t="s">
        <v>865</v>
      </c>
      <c r="D70" s="56">
        <v>205.666666666667</v>
      </c>
      <c r="E70" t="s">
        <v>249</v>
      </c>
      <c r="F70" s="56">
        <f t="shared" ca="1" si="3"/>
        <v>84.240561565196828</v>
      </c>
      <c r="G70" s="53" t="s">
        <v>251</v>
      </c>
      <c r="H70" t="s">
        <v>899</v>
      </c>
      <c r="I70" s="53" t="s">
        <v>430</v>
      </c>
      <c r="J70" s="56">
        <v>3</v>
      </c>
      <c r="K70" t="s">
        <v>249</v>
      </c>
      <c r="L70">
        <v>10</v>
      </c>
      <c r="M70" t="s">
        <v>251</v>
      </c>
      <c r="N70" s="63">
        <v>1.0003472222222223</v>
      </c>
      <c r="O70" s="53" t="s">
        <v>431</v>
      </c>
      <c r="P70" s="63">
        <f>(N70*J70)*2</f>
        <v>6.0020833333333332</v>
      </c>
      <c r="Q70" s="53" t="s">
        <v>432</v>
      </c>
      <c r="AE70" t="s">
        <v>245</v>
      </c>
      <c r="AF70" t="s">
        <v>914</v>
      </c>
      <c r="AG70" t="s">
        <v>865</v>
      </c>
      <c r="AH70" s="56">
        <v>205.666666666667</v>
      </c>
      <c r="AI70" t="s">
        <v>251</v>
      </c>
      <c r="AJ70" t="s">
        <v>796</v>
      </c>
      <c r="AK70" s="53" t="s">
        <v>822</v>
      </c>
      <c r="AL70" s="53" t="s">
        <v>432</v>
      </c>
      <c r="AM70" t="s">
        <v>245</v>
      </c>
      <c r="AN70" t="s">
        <v>863</v>
      </c>
      <c r="AO70" t="s">
        <v>987</v>
      </c>
      <c r="AP70" t="s">
        <v>820</v>
      </c>
      <c r="AQ70" s="53" t="s">
        <v>855</v>
      </c>
      <c r="AR70" s="53" t="s">
        <v>432</v>
      </c>
    </row>
    <row r="71" spans="1:44" x14ac:dyDescent="0.25">
      <c r="A71" t="s">
        <v>245</v>
      </c>
      <c r="B71" t="s">
        <v>864</v>
      </c>
      <c r="C71" t="s">
        <v>865</v>
      </c>
      <c r="D71" s="56">
        <v>207.166666666667</v>
      </c>
      <c r="E71" t="s">
        <v>249</v>
      </c>
      <c r="F71" s="56">
        <f t="shared" ca="1" si="3"/>
        <v>182.37697958206041</v>
      </c>
      <c r="G71" s="53" t="s">
        <v>251</v>
      </c>
      <c r="H71" t="s">
        <v>898</v>
      </c>
      <c r="I71" s="53" t="s">
        <v>430</v>
      </c>
      <c r="J71" s="56">
        <v>5</v>
      </c>
      <c r="K71" t="s">
        <v>249</v>
      </c>
      <c r="L71">
        <v>10</v>
      </c>
      <c r="M71" t="s">
        <v>251</v>
      </c>
      <c r="N71" s="63">
        <v>1.0006944444444446</v>
      </c>
      <c r="O71" s="53" t="s">
        <v>431</v>
      </c>
      <c r="P71" s="63">
        <f t="shared" ref="P71:P84" si="4">(N71*J71)*2</f>
        <v>10.006944444444446</v>
      </c>
      <c r="Q71" s="53" t="s">
        <v>432</v>
      </c>
      <c r="AE71" t="s">
        <v>245</v>
      </c>
      <c r="AF71" t="s">
        <v>914</v>
      </c>
      <c r="AG71" t="s">
        <v>865</v>
      </c>
      <c r="AH71" s="56">
        <v>207.166666666667</v>
      </c>
      <c r="AI71" t="s">
        <v>251</v>
      </c>
      <c r="AJ71" t="s">
        <v>797</v>
      </c>
      <c r="AK71" s="53" t="s">
        <v>1561</v>
      </c>
      <c r="AL71" s="53" t="s">
        <v>432</v>
      </c>
      <c r="AM71" t="s">
        <v>245</v>
      </c>
      <c r="AN71" t="s">
        <v>863</v>
      </c>
      <c r="AO71" t="s">
        <v>987</v>
      </c>
      <c r="AP71" t="s">
        <v>821</v>
      </c>
      <c r="AQ71" s="53" t="s">
        <v>852</v>
      </c>
      <c r="AR71" s="53" t="s">
        <v>432</v>
      </c>
    </row>
    <row r="72" spans="1:44" x14ac:dyDescent="0.25">
      <c r="A72" t="s">
        <v>245</v>
      </c>
      <c r="B72" t="s">
        <v>864</v>
      </c>
      <c r="C72" t="s">
        <v>865</v>
      </c>
      <c r="D72" s="56">
        <v>208.666666666667</v>
      </c>
      <c r="E72" t="s">
        <v>249</v>
      </c>
      <c r="F72" s="56">
        <f t="shared" ca="1" si="3"/>
        <v>83.385561228023931</v>
      </c>
      <c r="G72" s="53" t="s">
        <v>251</v>
      </c>
      <c r="H72" t="s">
        <v>897</v>
      </c>
      <c r="I72" s="53" t="s">
        <v>430</v>
      </c>
      <c r="J72" s="56">
        <v>3</v>
      </c>
      <c r="K72" t="s">
        <v>249</v>
      </c>
      <c r="L72">
        <v>15</v>
      </c>
      <c r="M72" t="s">
        <v>251</v>
      </c>
      <c r="N72" s="63">
        <v>1.0005208333333333</v>
      </c>
      <c r="O72" s="53" t="s">
        <v>431</v>
      </c>
      <c r="P72" s="63">
        <f t="shared" si="4"/>
        <v>6.0031249999999998</v>
      </c>
      <c r="Q72" s="53" t="s">
        <v>432</v>
      </c>
      <c r="AE72" t="s">
        <v>245</v>
      </c>
      <c r="AF72" t="s">
        <v>914</v>
      </c>
      <c r="AG72" t="s">
        <v>865</v>
      </c>
      <c r="AH72" s="56">
        <v>208.666666666667</v>
      </c>
      <c r="AI72" t="s">
        <v>251</v>
      </c>
      <c r="AJ72" t="s">
        <v>817</v>
      </c>
      <c r="AK72" s="53" t="s">
        <v>1562</v>
      </c>
      <c r="AL72" s="53" t="s">
        <v>432</v>
      </c>
      <c r="AM72" t="s">
        <v>245</v>
      </c>
      <c r="AN72" t="s">
        <v>863</v>
      </c>
      <c r="AO72" t="s">
        <v>987</v>
      </c>
      <c r="AP72" t="s">
        <v>803</v>
      </c>
      <c r="AQ72" s="53" t="s">
        <v>849</v>
      </c>
      <c r="AR72" s="53" t="s">
        <v>432</v>
      </c>
    </row>
    <row r="73" spans="1:44" x14ac:dyDescent="0.25">
      <c r="A73" t="s">
        <v>245</v>
      </c>
      <c r="B73" t="s">
        <v>864</v>
      </c>
      <c r="C73" t="s">
        <v>865</v>
      </c>
      <c r="D73" s="56">
        <v>210.166666666667</v>
      </c>
      <c r="E73" t="s">
        <v>249</v>
      </c>
      <c r="F73" s="56">
        <f t="shared" ca="1" si="3"/>
        <v>95.372348514112048</v>
      </c>
      <c r="G73" s="53" t="s">
        <v>251</v>
      </c>
      <c r="H73" t="s">
        <v>896</v>
      </c>
      <c r="I73" s="53" t="s">
        <v>430</v>
      </c>
      <c r="J73" s="56">
        <v>3</v>
      </c>
      <c r="K73" t="s">
        <v>249</v>
      </c>
      <c r="L73">
        <v>10</v>
      </c>
      <c r="M73" t="s">
        <v>251</v>
      </c>
      <c r="N73" s="63">
        <v>1.0003472222222223</v>
      </c>
      <c r="O73" s="53" t="s">
        <v>431</v>
      </c>
      <c r="P73" s="63">
        <f t="shared" si="4"/>
        <v>6.0020833333333332</v>
      </c>
      <c r="Q73" s="53" t="s">
        <v>432</v>
      </c>
      <c r="AE73" t="s">
        <v>245</v>
      </c>
      <c r="AF73" t="s">
        <v>914</v>
      </c>
      <c r="AG73" t="s">
        <v>865</v>
      </c>
      <c r="AH73" s="56">
        <v>210.166666666667</v>
      </c>
      <c r="AI73" t="s">
        <v>251</v>
      </c>
      <c r="AJ73" t="s">
        <v>818</v>
      </c>
      <c r="AK73" s="53" t="s">
        <v>1563</v>
      </c>
      <c r="AL73" s="53" t="s">
        <v>432</v>
      </c>
      <c r="AM73" t="s">
        <v>245</v>
      </c>
      <c r="AN73" t="s">
        <v>863</v>
      </c>
      <c r="AO73" t="s">
        <v>987</v>
      </c>
      <c r="AP73" t="s">
        <v>796</v>
      </c>
      <c r="AQ73" s="53" t="s">
        <v>1567</v>
      </c>
      <c r="AR73" s="53" t="s">
        <v>432</v>
      </c>
    </row>
    <row r="74" spans="1:44" x14ac:dyDescent="0.25">
      <c r="A74" t="s">
        <v>245</v>
      </c>
      <c r="B74" t="s">
        <v>864</v>
      </c>
      <c r="C74" t="s">
        <v>865</v>
      </c>
      <c r="D74" s="56">
        <v>211.666666666667</v>
      </c>
      <c r="E74" t="s">
        <v>249</v>
      </c>
      <c r="F74" s="56">
        <f t="shared" ca="1" si="3"/>
        <v>73.40881534651264</v>
      </c>
      <c r="G74" s="53" t="s">
        <v>251</v>
      </c>
      <c r="H74" t="s">
        <v>895</v>
      </c>
      <c r="I74" s="53" t="s">
        <v>430</v>
      </c>
      <c r="J74" s="56">
        <v>4</v>
      </c>
      <c r="K74" t="s">
        <v>249</v>
      </c>
      <c r="L74">
        <v>10</v>
      </c>
      <c r="M74" t="s">
        <v>251</v>
      </c>
      <c r="N74" s="63">
        <v>1.0006944444444446</v>
      </c>
      <c r="O74" s="53" t="s">
        <v>431</v>
      </c>
      <c r="P74" s="63">
        <f t="shared" si="4"/>
        <v>8.0055555555555564</v>
      </c>
      <c r="Q74" s="53" t="s">
        <v>432</v>
      </c>
      <c r="AE74" t="s">
        <v>245</v>
      </c>
      <c r="AF74" t="s">
        <v>914</v>
      </c>
      <c r="AG74" t="s">
        <v>865</v>
      </c>
      <c r="AH74" s="56">
        <v>211.666666666667</v>
      </c>
      <c r="AI74" t="s">
        <v>251</v>
      </c>
      <c r="AJ74" t="s">
        <v>819</v>
      </c>
      <c r="AK74" s="53" t="s">
        <v>824</v>
      </c>
      <c r="AL74" s="53" t="s">
        <v>432</v>
      </c>
      <c r="AM74" t="s">
        <v>245</v>
      </c>
      <c r="AN74" t="s">
        <v>863</v>
      </c>
      <c r="AO74" t="s">
        <v>987</v>
      </c>
      <c r="AP74" t="s">
        <v>797</v>
      </c>
      <c r="AQ74" s="53" t="s">
        <v>855</v>
      </c>
      <c r="AR74" s="53" t="s">
        <v>432</v>
      </c>
    </row>
    <row r="75" spans="1:44" x14ac:dyDescent="0.25">
      <c r="A75" t="s">
        <v>245</v>
      </c>
      <c r="B75" t="s">
        <v>864</v>
      </c>
      <c r="C75" t="s">
        <v>865</v>
      </c>
      <c r="D75" s="56">
        <v>213.166666666667</v>
      </c>
      <c r="E75" t="s">
        <v>249</v>
      </c>
      <c r="F75" s="56">
        <f t="shared" ca="1" si="3"/>
        <v>108.22743339365465</v>
      </c>
      <c r="G75" s="53" t="s">
        <v>251</v>
      </c>
      <c r="H75" t="s">
        <v>894</v>
      </c>
      <c r="I75" s="53" t="s">
        <v>430</v>
      </c>
      <c r="J75" s="56">
        <v>3</v>
      </c>
      <c r="K75" t="s">
        <v>249</v>
      </c>
      <c r="L75">
        <v>10</v>
      </c>
      <c r="M75" t="s">
        <v>251</v>
      </c>
      <c r="N75" s="63">
        <v>1.0005208333333333</v>
      </c>
      <c r="O75" s="53" t="s">
        <v>431</v>
      </c>
      <c r="P75" s="63">
        <f t="shared" si="4"/>
        <v>6.0031249999999998</v>
      </c>
      <c r="Q75" s="53" t="s">
        <v>432</v>
      </c>
      <c r="AE75" t="s">
        <v>245</v>
      </c>
      <c r="AF75" t="s">
        <v>914</v>
      </c>
      <c r="AG75" t="s">
        <v>865</v>
      </c>
      <c r="AH75" s="56">
        <v>213.166666666667</v>
      </c>
      <c r="AI75" t="s">
        <v>251</v>
      </c>
      <c r="AJ75" t="s">
        <v>820</v>
      </c>
      <c r="AK75" s="53" t="s">
        <v>823</v>
      </c>
      <c r="AL75" s="53" t="s">
        <v>432</v>
      </c>
      <c r="AM75" t="s">
        <v>245</v>
      </c>
      <c r="AN75" t="s">
        <v>863</v>
      </c>
      <c r="AO75" t="s">
        <v>987</v>
      </c>
      <c r="AP75" t="s">
        <v>817</v>
      </c>
      <c r="AQ75" s="53" t="s">
        <v>852</v>
      </c>
      <c r="AR75" s="53" t="s">
        <v>432</v>
      </c>
    </row>
    <row r="76" spans="1:44" x14ac:dyDescent="0.25">
      <c r="A76" t="s">
        <v>245</v>
      </c>
      <c r="B76" t="s">
        <v>864</v>
      </c>
      <c r="C76" t="s">
        <v>865</v>
      </c>
      <c r="D76" s="56">
        <v>214.666666666667</v>
      </c>
      <c r="E76" t="s">
        <v>249</v>
      </c>
      <c r="F76" s="56">
        <f t="shared" ca="1" si="3"/>
        <v>27.128848206079237</v>
      </c>
      <c r="G76" s="53" t="s">
        <v>251</v>
      </c>
      <c r="H76" t="s">
        <v>893</v>
      </c>
      <c r="I76" s="53" t="s">
        <v>430</v>
      </c>
      <c r="J76" s="56">
        <v>4</v>
      </c>
      <c r="K76" t="s">
        <v>249</v>
      </c>
      <c r="L76">
        <v>15</v>
      </c>
      <c r="M76" t="s">
        <v>251</v>
      </c>
      <c r="N76" s="63">
        <v>1.0003472222222223</v>
      </c>
      <c r="O76" s="53" t="s">
        <v>431</v>
      </c>
      <c r="P76" s="63">
        <f t="shared" si="4"/>
        <v>8.0027777777777782</v>
      </c>
      <c r="Q76" s="53" t="s">
        <v>432</v>
      </c>
      <c r="AE76" t="s">
        <v>245</v>
      </c>
      <c r="AF76" t="s">
        <v>914</v>
      </c>
      <c r="AG76" t="s">
        <v>865</v>
      </c>
      <c r="AH76" s="56">
        <v>214.666666666667</v>
      </c>
      <c r="AI76" t="s">
        <v>251</v>
      </c>
      <c r="AJ76" t="s">
        <v>821</v>
      </c>
      <c r="AK76" s="53" t="s">
        <v>1564</v>
      </c>
      <c r="AL76" s="53" t="s">
        <v>432</v>
      </c>
      <c r="AM76" t="s">
        <v>245</v>
      </c>
      <c r="AN76" t="s">
        <v>863</v>
      </c>
      <c r="AO76" t="s">
        <v>987</v>
      </c>
      <c r="AP76" t="s">
        <v>818</v>
      </c>
      <c r="AQ76" s="53" t="s">
        <v>849</v>
      </c>
      <c r="AR76" s="53" t="s">
        <v>432</v>
      </c>
    </row>
    <row r="77" spans="1:44" x14ac:dyDescent="0.25">
      <c r="A77" t="s">
        <v>245</v>
      </c>
      <c r="B77" t="s">
        <v>864</v>
      </c>
      <c r="C77" t="s">
        <v>865</v>
      </c>
      <c r="D77" s="56">
        <v>216.166666666667</v>
      </c>
      <c r="E77" t="s">
        <v>249</v>
      </c>
      <c r="F77" s="56">
        <f t="shared" ca="1" si="3"/>
        <v>30.624503155520259</v>
      </c>
      <c r="G77" s="53" t="s">
        <v>251</v>
      </c>
      <c r="H77" t="s">
        <v>892</v>
      </c>
      <c r="I77" s="53" t="s">
        <v>430</v>
      </c>
      <c r="J77" s="56">
        <v>3</v>
      </c>
      <c r="K77" t="s">
        <v>249</v>
      </c>
      <c r="L77">
        <v>10</v>
      </c>
      <c r="M77" t="s">
        <v>251</v>
      </c>
      <c r="N77" s="63">
        <v>1.0006944444444446</v>
      </c>
      <c r="O77" s="53" t="s">
        <v>431</v>
      </c>
      <c r="P77" s="63">
        <f t="shared" si="4"/>
        <v>6.0041666666666673</v>
      </c>
      <c r="Q77" s="53" t="s">
        <v>432</v>
      </c>
      <c r="AE77" t="s">
        <v>245</v>
      </c>
      <c r="AF77" t="s">
        <v>914</v>
      </c>
      <c r="AG77" t="s">
        <v>865</v>
      </c>
      <c r="AH77" s="56">
        <v>216.166666666667</v>
      </c>
      <c r="AI77" t="s">
        <v>251</v>
      </c>
      <c r="AJ77" t="s">
        <v>803</v>
      </c>
      <c r="AK77" s="53" t="s">
        <v>1565</v>
      </c>
      <c r="AL77" s="53" t="s">
        <v>432</v>
      </c>
      <c r="AM77" t="s">
        <v>245</v>
      </c>
      <c r="AN77" t="s">
        <v>863</v>
      </c>
      <c r="AO77" t="s">
        <v>987</v>
      </c>
      <c r="AP77" t="s">
        <v>819</v>
      </c>
      <c r="AQ77" s="53" t="s">
        <v>1568</v>
      </c>
      <c r="AR77" s="53" t="s">
        <v>432</v>
      </c>
    </row>
    <row r="78" spans="1:44" x14ac:dyDescent="0.25">
      <c r="A78" t="s">
        <v>245</v>
      </c>
      <c r="B78" t="s">
        <v>864</v>
      </c>
      <c r="C78" t="s">
        <v>865</v>
      </c>
      <c r="D78" s="56">
        <v>217.666666666667</v>
      </c>
      <c r="E78" t="s">
        <v>249</v>
      </c>
      <c r="F78" s="56">
        <f t="shared" ca="1" si="3"/>
        <v>161.73666750302317</v>
      </c>
      <c r="G78" s="53" t="s">
        <v>251</v>
      </c>
      <c r="H78" t="s">
        <v>891</v>
      </c>
      <c r="I78" s="53" t="s">
        <v>430</v>
      </c>
      <c r="J78" s="56">
        <v>4</v>
      </c>
      <c r="K78" t="s">
        <v>249</v>
      </c>
      <c r="L78">
        <v>10</v>
      </c>
      <c r="M78" t="s">
        <v>251</v>
      </c>
      <c r="N78" s="63">
        <v>1.0005208333333333</v>
      </c>
      <c r="O78" s="53" t="s">
        <v>431</v>
      </c>
      <c r="P78" s="63">
        <f t="shared" si="4"/>
        <v>8.0041666666666664</v>
      </c>
      <c r="Q78" s="53" t="s">
        <v>432</v>
      </c>
      <c r="AE78" t="s">
        <v>245</v>
      </c>
      <c r="AF78" t="s">
        <v>914</v>
      </c>
      <c r="AG78" t="s">
        <v>865</v>
      </c>
      <c r="AH78" s="56">
        <v>217.666666666667</v>
      </c>
      <c r="AI78" t="s">
        <v>251</v>
      </c>
      <c r="AJ78" t="s">
        <v>804</v>
      </c>
      <c r="AK78" s="53" t="s">
        <v>824</v>
      </c>
      <c r="AL78" s="53" t="s">
        <v>432</v>
      </c>
      <c r="AM78" t="s">
        <v>245</v>
      </c>
      <c r="AN78" t="s">
        <v>863</v>
      </c>
      <c r="AO78" t="s">
        <v>987</v>
      </c>
      <c r="AP78" t="s">
        <v>820</v>
      </c>
      <c r="AQ78" s="53" t="s">
        <v>1569</v>
      </c>
      <c r="AR78" s="53" t="s">
        <v>432</v>
      </c>
    </row>
    <row r="79" spans="1:44" x14ac:dyDescent="0.25">
      <c r="A79" t="s">
        <v>245</v>
      </c>
      <c r="B79" t="s">
        <v>864</v>
      </c>
      <c r="C79" t="s">
        <v>865</v>
      </c>
      <c r="D79" s="56">
        <v>219.166666666667</v>
      </c>
      <c r="E79" t="s">
        <v>249</v>
      </c>
      <c r="F79" s="56">
        <f t="shared" ca="1" si="3"/>
        <v>26.227305842855415</v>
      </c>
      <c r="G79" s="53" t="s">
        <v>251</v>
      </c>
      <c r="H79" t="s">
        <v>890</v>
      </c>
      <c r="I79" s="53" t="s">
        <v>430</v>
      </c>
      <c r="J79" s="56">
        <v>3</v>
      </c>
      <c r="K79" t="s">
        <v>249</v>
      </c>
      <c r="L79">
        <v>10</v>
      </c>
      <c r="M79" t="s">
        <v>251</v>
      </c>
      <c r="N79" s="63">
        <v>1.0003472222222223</v>
      </c>
      <c r="O79" s="53" t="s">
        <v>431</v>
      </c>
      <c r="P79" s="63">
        <f t="shared" si="4"/>
        <v>6.0020833333333332</v>
      </c>
      <c r="Q79" s="53" t="s">
        <v>432</v>
      </c>
      <c r="AE79" t="s">
        <v>245</v>
      </c>
      <c r="AF79" t="s">
        <v>914</v>
      </c>
      <c r="AG79" t="s">
        <v>865</v>
      </c>
      <c r="AH79" s="56">
        <v>219.166666666667</v>
      </c>
      <c r="AI79" t="s">
        <v>251</v>
      </c>
      <c r="AJ79" t="s">
        <v>805</v>
      </c>
      <c r="AK79" s="53" t="s">
        <v>823</v>
      </c>
      <c r="AL79" s="53" t="s">
        <v>432</v>
      </c>
      <c r="AM79" t="s">
        <v>245</v>
      </c>
      <c r="AN79" t="s">
        <v>863</v>
      </c>
      <c r="AO79" t="s">
        <v>987</v>
      </c>
      <c r="AP79" t="s">
        <v>821</v>
      </c>
      <c r="AQ79" s="53" t="s">
        <v>1570</v>
      </c>
      <c r="AR79" s="53" t="s">
        <v>432</v>
      </c>
    </row>
    <row r="80" spans="1:44" x14ac:dyDescent="0.25">
      <c r="A80" t="s">
        <v>245</v>
      </c>
      <c r="B80" t="s">
        <v>864</v>
      </c>
      <c r="C80" t="s">
        <v>865</v>
      </c>
      <c r="D80" s="56">
        <v>220.666666666667</v>
      </c>
      <c r="E80" t="s">
        <v>249</v>
      </c>
      <c r="F80" s="56">
        <f t="shared" ca="1" si="3"/>
        <v>105.06333506348028</v>
      </c>
      <c r="G80" s="53" t="s">
        <v>251</v>
      </c>
      <c r="H80" t="s">
        <v>897</v>
      </c>
      <c r="I80" s="53" t="s">
        <v>430</v>
      </c>
      <c r="J80" s="56">
        <v>4</v>
      </c>
      <c r="K80" t="s">
        <v>249</v>
      </c>
      <c r="L80">
        <v>10</v>
      </c>
      <c r="M80" t="s">
        <v>251</v>
      </c>
      <c r="N80" s="63">
        <v>1.0006944444444446</v>
      </c>
      <c r="O80" s="53" t="s">
        <v>431</v>
      </c>
      <c r="P80" s="63">
        <f t="shared" si="4"/>
        <v>8.0055555555555564</v>
      </c>
      <c r="Q80" s="53" t="s">
        <v>432</v>
      </c>
      <c r="AE80" t="s">
        <v>245</v>
      </c>
      <c r="AF80" t="s">
        <v>914</v>
      </c>
      <c r="AG80" t="s">
        <v>865</v>
      </c>
      <c r="AH80" s="56">
        <v>220.666666666667</v>
      </c>
      <c r="AI80" t="s">
        <v>251</v>
      </c>
      <c r="AJ80" t="s">
        <v>805</v>
      </c>
      <c r="AK80" s="53" t="s">
        <v>853</v>
      </c>
      <c r="AL80" s="53" t="s">
        <v>432</v>
      </c>
      <c r="AM80" t="s">
        <v>245</v>
      </c>
      <c r="AN80" t="s">
        <v>863</v>
      </c>
      <c r="AO80" t="s">
        <v>987</v>
      </c>
      <c r="AP80" t="s">
        <v>803</v>
      </c>
      <c r="AQ80" s="53" t="s">
        <v>853</v>
      </c>
      <c r="AR80" s="53" t="s">
        <v>432</v>
      </c>
    </row>
    <row r="81" spans="1:44" x14ac:dyDescent="0.25">
      <c r="A81" t="s">
        <v>245</v>
      </c>
      <c r="B81" t="s">
        <v>864</v>
      </c>
      <c r="C81" t="s">
        <v>865</v>
      </c>
      <c r="D81" s="56">
        <v>222.166666666667</v>
      </c>
      <c r="E81" t="s">
        <v>249</v>
      </c>
      <c r="F81" s="56">
        <f t="shared" ca="1" si="3"/>
        <v>22.67749473276416</v>
      </c>
      <c r="G81" s="53" t="s">
        <v>251</v>
      </c>
      <c r="H81" t="s">
        <v>896</v>
      </c>
      <c r="I81" s="53" t="s">
        <v>430</v>
      </c>
      <c r="J81" s="56">
        <v>4</v>
      </c>
      <c r="K81" t="s">
        <v>249</v>
      </c>
      <c r="L81">
        <v>10</v>
      </c>
      <c r="M81" t="s">
        <v>251</v>
      </c>
      <c r="N81" s="63">
        <v>1.0005208333333333</v>
      </c>
      <c r="O81" s="53" t="s">
        <v>431</v>
      </c>
      <c r="P81" s="63">
        <f t="shared" si="4"/>
        <v>8.0041666666666664</v>
      </c>
      <c r="Q81" s="53" t="s">
        <v>432</v>
      </c>
      <c r="AE81" t="s">
        <v>245</v>
      </c>
      <c r="AF81" t="s">
        <v>914</v>
      </c>
      <c r="AG81" t="s">
        <v>865</v>
      </c>
      <c r="AH81" s="56">
        <v>222.166666666667</v>
      </c>
      <c r="AI81" t="s">
        <v>251</v>
      </c>
      <c r="AJ81" t="s">
        <v>806</v>
      </c>
      <c r="AK81" s="53" t="s">
        <v>1568</v>
      </c>
      <c r="AL81" s="53" t="s">
        <v>432</v>
      </c>
      <c r="AM81" t="s">
        <v>245</v>
      </c>
      <c r="AN81" t="s">
        <v>863</v>
      </c>
      <c r="AO81" t="s">
        <v>987</v>
      </c>
      <c r="AP81" t="s">
        <v>796</v>
      </c>
      <c r="AQ81" s="53" t="s">
        <v>1568</v>
      </c>
      <c r="AR81" s="53" t="s">
        <v>432</v>
      </c>
    </row>
    <row r="82" spans="1:44" x14ac:dyDescent="0.25">
      <c r="A82" t="s">
        <v>245</v>
      </c>
      <c r="B82" t="s">
        <v>864</v>
      </c>
      <c r="C82" t="s">
        <v>865</v>
      </c>
      <c r="D82" s="56">
        <v>223.666666666667</v>
      </c>
      <c r="E82" t="s">
        <v>249</v>
      </c>
      <c r="F82" s="56">
        <f t="shared" ca="1" si="3"/>
        <v>166.22147630125286</v>
      </c>
      <c r="G82" s="53" t="s">
        <v>251</v>
      </c>
      <c r="H82" t="s">
        <v>895</v>
      </c>
      <c r="I82" s="53" t="s">
        <v>430</v>
      </c>
      <c r="J82" s="56">
        <v>5</v>
      </c>
      <c r="K82" t="s">
        <v>249</v>
      </c>
      <c r="L82">
        <v>8</v>
      </c>
      <c r="M82" t="s">
        <v>251</v>
      </c>
      <c r="N82" s="63">
        <v>1.0003472222222223</v>
      </c>
      <c r="O82" s="53" t="s">
        <v>431</v>
      </c>
      <c r="P82" s="63">
        <f t="shared" si="4"/>
        <v>10.003472222222223</v>
      </c>
      <c r="Q82" s="53" t="s">
        <v>432</v>
      </c>
      <c r="AE82" t="s">
        <v>245</v>
      </c>
      <c r="AF82" t="s">
        <v>914</v>
      </c>
      <c r="AG82" t="s">
        <v>865</v>
      </c>
      <c r="AH82" s="56">
        <v>223.666666666667</v>
      </c>
      <c r="AI82" t="s">
        <v>251</v>
      </c>
      <c r="AJ82" t="s">
        <v>807</v>
      </c>
      <c r="AK82" s="53" t="s">
        <v>1569</v>
      </c>
      <c r="AL82" s="53" t="s">
        <v>432</v>
      </c>
      <c r="AM82" t="s">
        <v>245</v>
      </c>
      <c r="AN82" t="s">
        <v>863</v>
      </c>
      <c r="AO82" t="s">
        <v>987</v>
      </c>
      <c r="AP82" t="s">
        <v>797</v>
      </c>
      <c r="AQ82" s="53" t="s">
        <v>1569</v>
      </c>
      <c r="AR82" s="53" t="s">
        <v>432</v>
      </c>
    </row>
    <row r="83" spans="1:44" x14ac:dyDescent="0.25">
      <c r="A83" t="s">
        <v>245</v>
      </c>
      <c r="B83" t="s">
        <v>864</v>
      </c>
      <c r="C83" t="s">
        <v>865</v>
      </c>
      <c r="D83" s="56">
        <v>225.166666666667</v>
      </c>
      <c r="E83" t="s">
        <v>249</v>
      </c>
      <c r="F83" s="56">
        <f t="shared" ca="1" si="3"/>
        <v>19.472207105601015</v>
      </c>
      <c r="G83" s="53" t="s">
        <v>251</v>
      </c>
      <c r="H83" t="s">
        <v>894</v>
      </c>
      <c r="I83" s="53" t="s">
        <v>430</v>
      </c>
      <c r="J83" s="56">
        <v>3</v>
      </c>
      <c r="K83" t="s">
        <v>249</v>
      </c>
      <c r="L83">
        <v>8</v>
      </c>
      <c r="M83" t="s">
        <v>251</v>
      </c>
      <c r="N83" s="63">
        <v>1.0006944444444446</v>
      </c>
      <c r="O83" s="53" t="s">
        <v>431</v>
      </c>
      <c r="P83" s="63">
        <f t="shared" si="4"/>
        <v>6.0041666666666673</v>
      </c>
      <c r="Q83" s="53" t="s">
        <v>432</v>
      </c>
      <c r="AE83" t="s">
        <v>245</v>
      </c>
      <c r="AF83" t="s">
        <v>914</v>
      </c>
      <c r="AG83" t="s">
        <v>865</v>
      </c>
      <c r="AH83" s="56">
        <v>225.166666666667</v>
      </c>
      <c r="AI83" t="s">
        <v>251</v>
      </c>
      <c r="AJ83" t="s">
        <v>808</v>
      </c>
      <c r="AK83" s="53" t="s">
        <v>1570</v>
      </c>
      <c r="AL83" s="53" t="s">
        <v>432</v>
      </c>
      <c r="AM83" t="s">
        <v>245</v>
      </c>
      <c r="AN83" t="s">
        <v>863</v>
      </c>
      <c r="AO83" t="s">
        <v>987</v>
      </c>
      <c r="AP83" t="s">
        <v>817</v>
      </c>
      <c r="AQ83" s="53" t="s">
        <v>1570</v>
      </c>
      <c r="AR83" s="53" t="s">
        <v>432</v>
      </c>
    </row>
    <row r="84" spans="1:44" x14ac:dyDescent="0.25">
      <c r="A84" t="s">
        <v>245</v>
      </c>
      <c r="B84" t="s">
        <v>864</v>
      </c>
      <c r="C84" t="s">
        <v>865</v>
      </c>
      <c r="D84" s="56">
        <v>226.666666666667</v>
      </c>
      <c r="E84" t="s">
        <v>249</v>
      </c>
      <c r="F84" s="56">
        <f t="shared" ca="1" si="3"/>
        <v>62.303065646481429</v>
      </c>
      <c r="G84" s="53" t="s">
        <v>251</v>
      </c>
      <c r="H84" t="s">
        <v>893</v>
      </c>
      <c r="I84" s="53" t="s">
        <v>430</v>
      </c>
      <c r="J84" s="56">
        <v>3</v>
      </c>
      <c r="K84" t="s">
        <v>249</v>
      </c>
      <c r="L84">
        <v>10</v>
      </c>
      <c r="M84" t="s">
        <v>251</v>
      </c>
      <c r="N84" s="63">
        <v>1.0005208333333333</v>
      </c>
      <c r="O84" s="53" t="s">
        <v>431</v>
      </c>
      <c r="P84" s="63">
        <f t="shared" si="4"/>
        <v>6.0031249999999998</v>
      </c>
      <c r="Q84" s="53" t="s">
        <v>432</v>
      </c>
      <c r="AE84" t="s">
        <v>245</v>
      </c>
      <c r="AF84" t="s">
        <v>914</v>
      </c>
      <c r="AG84" t="s">
        <v>865</v>
      </c>
      <c r="AH84" s="56">
        <v>226.666666666667</v>
      </c>
      <c r="AI84" t="s">
        <v>251</v>
      </c>
      <c r="AJ84" t="s">
        <v>809</v>
      </c>
      <c r="AK84" s="53" t="s">
        <v>853</v>
      </c>
      <c r="AL84" s="53" t="s">
        <v>432</v>
      </c>
      <c r="AM84" t="s">
        <v>245</v>
      </c>
      <c r="AN84" t="s">
        <v>863</v>
      </c>
      <c r="AO84" t="s">
        <v>987</v>
      </c>
      <c r="AP84" t="s">
        <v>818</v>
      </c>
      <c r="AQ84" s="53" t="s">
        <v>853</v>
      </c>
      <c r="AR84" s="53" t="s">
        <v>432</v>
      </c>
    </row>
    <row r="85" spans="1:44" x14ac:dyDescent="0.25">
      <c r="A85" t="s">
        <v>245</v>
      </c>
      <c r="B85" t="s">
        <v>864</v>
      </c>
      <c r="C85" t="s">
        <v>865</v>
      </c>
      <c r="D85" s="56">
        <v>228.166666666667</v>
      </c>
      <c r="E85" t="s">
        <v>249</v>
      </c>
      <c r="F85" s="56">
        <f t="shared" ca="1" si="3"/>
        <v>29.024184377056805</v>
      </c>
      <c r="G85" s="53" t="s">
        <v>251</v>
      </c>
      <c r="H85" t="s">
        <v>892</v>
      </c>
      <c r="I85" s="53" t="s">
        <v>430</v>
      </c>
      <c r="J85" s="56">
        <v>3</v>
      </c>
      <c r="K85" t="s">
        <v>249</v>
      </c>
      <c r="L85">
        <v>10</v>
      </c>
      <c r="M85" t="s">
        <v>251</v>
      </c>
      <c r="N85" s="63">
        <v>1.0003472222222223</v>
      </c>
      <c r="O85" s="53" t="s">
        <v>431</v>
      </c>
      <c r="P85" s="63">
        <f>(N85*J85)*2</f>
        <v>6.0020833333333332</v>
      </c>
      <c r="Q85" s="53" t="s">
        <v>432</v>
      </c>
      <c r="AE85" t="s">
        <v>245</v>
      </c>
      <c r="AF85" t="s">
        <v>914</v>
      </c>
      <c r="AG85" t="s">
        <v>865</v>
      </c>
      <c r="AH85" s="56">
        <v>228.166666666667</v>
      </c>
      <c r="AI85" t="s">
        <v>251</v>
      </c>
      <c r="AJ85" t="s">
        <v>796</v>
      </c>
      <c r="AK85" s="53" t="s">
        <v>1571</v>
      </c>
      <c r="AL85" s="53" t="s">
        <v>432</v>
      </c>
      <c r="AM85" t="s">
        <v>245</v>
      </c>
      <c r="AN85" t="s">
        <v>863</v>
      </c>
      <c r="AO85" t="s">
        <v>987</v>
      </c>
      <c r="AP85" t="s">
        <v>819</v>
      </c>
      <c r="AQ85" s="53" t="s">
        <v>1571</v>
      </c>
      <c r="AR85" s="53" t="s">
        <v>432</v>
      </c>
    </row>
    <row r="86" spans="1:44" x14ac:dyDescent="0.25">
      <c r="A86" t="s">
        <v>245</v>
      </c>
      <c r="B86" t="s">
        <v>864</v>
      </c>
      <c r="C86" t="s">
        <v>865</v>
      </c>
      <c r="D86" s="56">
        <v>229.666666666667</v>
      </c>
      <c r="E86" t="s">
        <v>249</v>
      </c>
      <c r="F86" s="56">
        <f t="shared" ca="1" si="3"/>
        <v>141.84063654915121</v>
      </c>
      <c r="G86" s="53" t="s">
        <v>251</v>
      </c>
      <c r="H86" t="s">
        <v>891</v>
      </c>
      <c r="I86" s="53" t="s">
        <v>430</v>
      </c>
      <c r="J86" s="56">
        <v>5</v>
      </c>
      <c r="K86" t="s">
        <v>249</v>
      </c>
      <c r="L86">
        <v>10</v>
      </c>
      <c r="M86" t="s">
        <v>251</v>
      </c>
      <c r="N86" s="63">
        <v>1.0006944444444446</v>
      </c>
      <c r="O86" s="53" t="s">
        <v>431</v>
      </c>
      <c r="P86" s="63">
        <f t="shared" ref="P86:P93" si="5">(N86*J86)*2</f>
        <v>10.006944444444446</v>
      </c>
      <c r="Q86" s="53" t="s">
        <v>432</v>
      </c>
      <c r="AE86" t="s">
        <v>245</v>
      </c>
      <c r="AF86" t="s">
        <v>914</v>
      </c>
      <c r="AG86" t="s">
        <v>865</v>
      </c>
      <c r="AH86" s="56">
        <v>229.666666666667</v>
      </c>
      <c r="AI86" t="s">
        <v>251</v>
      </c>
      <c r="AJ86" t="s">
        <v>797</v>
      </c>
      <c r="AK86" s="53" t="s">
        <v>1572</v>
      </c>
      <c r="AL86" s="53" t="s">
        <v>432</v>
      </c>
      <c r="AM86" t="s">
        <v>245</v>
      </c>
      <c r="AN86" t="s">
        <v>863</v>
      </c>
      <c r="AO86" t="s">
        <v>987</v>
      </c>
      <c r="AP86" t="s">
        <v>820</v>
      </c>
      <c r="AQ86" s="53" t="s">
        <v>1572</v>
      </c>
      <c r="AR86" s="53" t="s">
        <v>432</v>
      </c>
    </row>
    <row r="87" spans="1:44" x14ac:dyDescent="0.25">
      <c r="A87" t="s">
        <v>245</v>
      </c>
      <c r="B87" t="s">
        <v>864</v>
      </c>
      <c r="C87" t="s">
        <v>865</v>
      </c>
      <c r="D87" s="56">
        <v>231.166666666667</v>
      </c>
      <c r="E87" t="s">
        <v>249</v>
      </c>
      <c r="F87" s="56">
        <f t="shared" ca="1" si="3"/>
        <v>121.86211423921003</v>
      </c>
      <c r="G87" s="53" t="s">
        <v>251</v>
      </c>
      <c r="H87" t="s">
        <v>890</v>
      </c>
      <c r="I87" s="53" t="s">
        <v>430</v>
      </c>
      <c r="J87" s="56">
        <v>3</v>
      </c>
      <c r="K87" t="s">
        <v>249</v>
      </c>
      <c r="L87">
        <v>15</v>
      </c>
      <c r="M87" t="s">
        <v>251</v>
      </c>
      <c r="N87" s="63">
        <v>1.0005208333333333</v>
      </c>
      <c r="O87" s="53" t="s">
        <v>431</v>
      </c>
      <c r="P87" s="63">
        <f t="shared" si="5"/>
        <v>6.0031249999999998</v>
      </c>
      <c r="Q87" s="53" t="s">
        <v>432</v>
      </c>
      <c r="AE87" t="s">
        <v>245</v>
      </c>
      <c r="AF87" t="s">
        <v>914</v>
      </c>
      <c r="AG87" t="s">
        <v>865</v>
      </c>
      <c r="AH87" s="56">
        <v>231.166666666667</v>
      </c>
      <c r="AI87" t="s">
        <v>251</v>
      </c>
      <c r="AJ87" t="s">
        <v>817</v>
      </c>
      <c r="AK87" s="53" t="s">
        <v>1573</v>
      </c>
      <c r="AL87" s="53" t="s">
        <v>432</v>
      </c>
      <c r="AM87" t="s">
        <v>245</v>
      </c>
      <c r="AN87" t="s">
        <v>863</v>
      </c>
      <c r="AO87" t="s">
        <v>987</v>
      </c>
      <c r="AP87" t="s">
        <v>821</v>
      </c>
      <c r="AQ87" s="53" t="s">
        <v>1573</v>
      </c>
      <c r="AR87" s="53" t="s">
        <v>432</v>
      </c>
    </row>
    <row r="88" spans="1:44" x14ac:dyDescent="0.25">
      <c r="A88" t="s">
        <v>245</v>
      </c>
      <c r="B88" t="s">
        <v>864</v>
      </c>
      <c r="C88" t="s">
        <v>865</v>
      </c>
      <c r="D88" s="56">
        <v>232.666666666667</v>
      </c>
      <c r="E88" t="s">
        <v>249</v>
      </c>
      <c r="F88" s="56">
        <f t="shared" ca="1" si="3"/>
        <v>110.73936118164474</v>
      </c>
      <c r="G88" s="53" t="s">
        <v>251</v>
      </c>
      <c r="H88" t="s">
        <v>881</v>
      </c>
      <c r="I88" s="53" t="s">
        <v>430</v>
      </c>
      <c r="J88" s="56">
        <v>3</v>
      </c>
      <c r="K88" t="s">
        <v>249</v>
      </c>
      <c r="L88">
        <v>10</v>
      </c>
      <c r="M88" t="s">
        <v>251</v>
      </c>
      <c r="N88" s="63">
        <v>1.0003472222222223</v>
      </c>
      <c r="O88" s="53" t="s">
        <v>431</v>
      </c>
      <c r="P88" s="63">
        <f t="shared" si="5"/>
        <v>6.0020833333333332</v>
      </c>
      <c r="Q88" s="53" t="s">
        <v>432</v>
      </c>
      <c r="AE88" t="s">
        <v>245</v>
      </c>
      <c r="AF88" t="s">
        <v>914</v>
      </c>
      <c r="AG88" t="s">
        <v>865</v>
      </c>
      <c r="AH88" s="56">
        <v>232.666666666667</v>
      </c>
      <c r="AI88" t="s">
        <v>251</v>
      </c>
      <c r="AJ88" t="s">
        <v>818</v>
      </c>
      <c r="AK88" s="53" t="s">
        <v>1574</v>
      </c>
      <c r="AL88" s="53" t="s">
        <v>432</v>
      </c>
      <c r="AM88" t="s">
        <v>245</v>
      </c>
      <c r="AN88" t="s">
        <v>863</v>
      </c>
      <c r="AO88" t="s">
        <v>987</v>
      </c>
      <c r="AP88" t="s">
        <v>803</v>
      </c>
      <c r="AQ88" s="53" t="s">
        <v>1574</v>
      </c>
      <c r="AR88" s="53" t="s">
        <v>432</v>
      </c>
    </row>
    <row r="89" spans="1:44" x14ac:dyDescent="0.25">
      <c r="A89" t="s">
        <v>245</v>
      </c>
      <c r="B89" t="s">
        <v>864</v>
      </c>
      <c r="C89" t="s">
        <v>865</v>
      </c>
      <c r="D89" s="56">
        <v>234.166666666667</v>
      </c>
      <c r="E89" t="s">
        <v>249</v>
      </c>
      <c r="F89" s="56">
        <f t="shared" ca="1" si="3"/>
        <v>90.584807139526632</v>
      </c>
      <c r="G89" s="53" t="s">
        <v>251</v>
      </c>
      <c r="H89" t="s">
        <v>880</v>
      </c>
      <c r="I89" s="53" t="s">
        <v>430</v>
      </c>
      <c r="J89" s="56">
        <v>4</v>
      </c>
      <c r="K89" t="s">
        <v>249</v>
      </c>
      <c r="L89">
        <v>10</v>
      </c>
      <c r="M89" t="s">
        <v>251</v>
      </c>
      <c r="N89" s="63">
        <v>1.0006944444444446</v>
      </c>
      <c r="O89" s="53" t="s">
        <v>431</v>
      </c>
      <c r="P89" s="63">
        <f t="shared" si="5"/>
        <v>8.0055555555555564</v>
      </c>
      <c r="Q89" s="53" t="s">
        <v>432</v>
      </c>
      <c r="AE89" t="s">
        <v>245</v>
      </c>
      <c r="AF89" t="s">
        <v>914</v>
      </c>
      <c r="AG89" t="s">
        <v>865</v>
      </c>
      <c r="AH89" s="56">
        <v>234.166666666667</v>
      </c>
      <c r="AI89" t="s">
        <v>251</v>
      </c>
      <c r="AJ89" t="s">
        <v>819</v>
      </c>
      <c r="AK89" s="53" t="s">
        <v>1571</v>
      </c>
      <c r="AL89" s="53" t="s">
        <v>432</v>
      </c>
      <c r="AM89" t="s">
        <v>245</v>
      </c>
      <c r="AN89" t="s">
        <v>863</v>
      </c>
      <c r="AO89" t="s">
        <v>987</v>
      </c>
      <c r="AP89" t="s">
        <v>796</v>
      </c>
      <c r="AQ89" s="53" t="s">
        <v>1571</v>
      </c>
      <c r="AR89" s="53" t="s">
        <v>432</v>
      </c>
    </row>
    <row r="90" spans="1:44" x14ac:dyDescent="0.25">
      <c r="A90" t="s">
        <v>245</v>
      </c>
      <c r="B90" t="s">
        <v>864</v>
      </c>
      <c r="C90" t="s">
        <v>865</v>
      </c>
      <c r="D90" s="56">
        <v>235.666666666667</v>
      </c>
      <c r="E90" t="s">
        <v>249</v>
      </c>
      <c r="F90" s="56">
        <f t="shared" ca="1" si="3"/>
        <v>51.666678212170552</v>
      </c>
      <c r="G90" s="53" t="s">
        <v>251</v>
      </c>
      <c r="H90" t="s">
        <v>879</v>
      </c>
      <c r="I90" s="53" t="s">
        <v>430</v>
      </c>
      <c r="J90" s="56">
        <v>4</v>
      </c>
      <c r="K90" t="s">
        <v>249</v>
      </c>
      <c r="L90">
        <v>10</v>
      </c>
      <c r="M90" t="s">
        <v>251</v>
      </c>
      <c r="N90" s="63">
        <v>1.0005208333333333</v>
      </c>
      <c r="O90" s="53" t="s">
        <v>431</v>
      </c>
      <c r="P90" s="63">
        <f t="shared" si="5"/>
        <v>8.0041666666666664</v>
      </c>
      <c r="Q90" s="53" t="s">
        <v>432</v>
      </c>
      <c r="AE90" t="s">
        <v>245</v>
      </c>
      <c r="AF90" t="s">
        <v>914</v>
      </c>
      <c r="AG90" t="s">
        <v>865</v>
      </c>
      <c r="AH90" s="56">
        <v>235.666666666667</v>
      </c>
      <c r="AI90" t="s">
        <v>251</v>
      </c>
      <c r="AJ90" t="s">
        <v>820</v>
      </c>
      <c r="AK90" s="53" t="s">
        <v>1572</v>
      </c>
      <c r="AL90" s="53" t="s">
        <v>432</v>
      </c>
      <c r="AM90" t="s">
        <v>245</v>
      </c>
      <c r="AN90" t="s">
        <v>863</v>
      </c>
      <c r="AO90" t="s">
        <v>987</v>
      </c>
      <c r="AP90" t="s">
        <v>797</v>
      </c>
      <c r="AQ90" s="53" t="s">
        <v>1572</v>
      </c>
      <c r="AR90" s="53" t="s">
        <v>432</v>
      </c>
    </row>
    <row r="91" spans="1:44" x14ac:dyDescent="0.25">
      <c r="A91" t="s">
        <v>245</v>
      </c>
      <c r="B91" t="s">
        <v>864</v>
      </c>
      <c r="C91" t="s">
        <v>865</v>
      </c>
      <c r="D91" s="56">
        <v>237.166666666667</v>
      </c>
      <c r="E91" t="s">
        <v>249</v>
      </c>
      <c r="F91" s="56">
        <f t="shared" ca="1" si="3"/>
        <v>219.49106521559719</v>
      </c>
      <c r="G91" s="53" t="s">
        <v>251</v>
      </c>
      <c r="H91" t="s">
        <v>878</v>
      </c>
      <c r="I91" s="53" t="s">
        <v>430</v>
      </c>
      <c r="J91" s="56">
        <v>5</v>
      </c>
      <c r="K91" t="s">
        <v>249</v>
      </c>
      <c r="L91">
        <v>8</v>
      </c>
      <c r="M91" t="s">
        <v>251</v>
      </c>
      <c r="N91" s="63">
        <v>1.0003472222222223</v>
      </c>
      <c r="O91" s="53" t="s">
        <v>431</v>
      </c>
      <c r="P91" s="63">
        <f t="shared" si="5"/>
        <v>10.003472222222223</v>
      </c>
      <c r="Q91" s="53" t="s">
        <v>432</v>
      </c>
      <c r="AE91" t="s">
        <v>245</v>
      </c>
      <c r="AF91" t="s">
        <v>914</v>
      </c>
      <c r="AG91" t="s">
        <v>865</v>
      </c>
      <c r="AH91" s="56">
        <v>237.166666666667</v>
      </c>
      <c r="AI91" t="s">
        <v>251</v>
      </c>
      <c r="AJ91" t="s">
        <v>821</v>
      </c>
      <c r="AK91" s="53" t="s">
        <v>1573</v>
      </c>
      <c r="AL91" s="53" t="s">
        <v>432</v>
      </c>
      <c r="AM91" t="s">
        <v>245</v>
      </c>
      <c r="AN91" t="s">
        <v>863</v>
      </c>
      <c r="AO91" t="s">
        <v>987</v>
      </c>
      <c r="AP91" t="s">
        <v>817</v>
      </c>
      <c r="AQ91" s="53" t="s">
        <v>1573</v>
      </c>
      <c r="AR91" s="53" t="s">
        <v>432</v>
      </c>
    </row>
    <row r="92" spans="1:44" x14ac:dyDescent="0.25">
      <c r="A92" t="s">
        <v>245</v>
      </c>
      <c r="B92" t="s">
        <v>864</v>
      </c>
      <c r="C92" t="s">
        <v>865</v>
      </c>
      <c r="D92" s="56">
        <v>238.666666666667</v>
      </c>
      <c r="E92" t="s">
        <v>249</v>
      </c>
      <c r="F92" s="56">
        <f t="shared" ca="1" si="3"/>
        <v>135.91441328984206</v>
      </c>
      <c r="G92" s="53" t="s">
        <v>251</v>
      </c>
      <c r="H92" t="s">
        <v>877</v>
      </c>
      <c r="I92" s="53" t="s">
        <v>430</v>
      </c>
      <c r="J92" s="56">
        <v>3</v>
      </c>
      <c r="K92" t="s">
        <v>249</v>
      </c>
      <c r="L92">
        <v>8</v>
      </c>
      <c r="M92" t="s">
        <v>251</v>
      </c>
      <c r="N92" s="63">
        <v>1.0006944444444446</v>
      </c>
      <c r="O92" s="53" t="s">
        <v>431</v>
      </c>
      <c r="P92" s="63">
        <f t="shared" si="5"/>
        <v>6.0041666666666673</v>
      </c>
      <c r="Q92" s="53" t="s">
        <v>432</v>
      </c>
      <c r="AE92" t="s">
        <v>245</v>
      </c>
      <c r="AF92" t="s">
        <v>914</v>
      </c>
      <c r="AG92" t="s">
        <v>865</v>
      </c>
      <c r="AH92" s="56">
        <v>238.666666666667</v>
      </c>
      <c r="AI92" t="s">
        <v>251</v>
      </c>
      <c r="AJ92" t="s">
        <v>803</v>
      </c>
      <c r="AK92" s="53" t="s">
        <v>1574</v>
      </c>
      <c r="AL92" s="53" t="s">
        <v>432</v>
      </c>
      <c r="AM92" t="s">
        <v>245</v>
      </c>
      <c r="AN92" t="s">
        <v>863</v>
      </c>
      <c r="AO92" t="s">
        <v>987</v>
      </c>
      <c r="AP92" t="s">
        <v>818</v>
      </c>
      <c r="AQ92" s="53" t="s">
        <v>1574</v>
      </c>
      <c r="AR92" s="53" t="s">
        <v>432</v>
      </c>
    </row>
    <row r="93" spans="1:44" x14ac:dyDescent="0.25">
      <c r="A93" t="s">
        <v>245</v>
      </c>
      <c r="B93" t="s">
        <v>864</v>
      </c>
      <c r="C93" t="s">
        <v>865</v>
      </c>
      <c r="D93" s="56">
        <v>240.166666666667</v>
      </c>
      <c r="E93" t="s">
        <v>249</v>
      </c>
      <c r="F93" s="56">
        <f t="shared" ca="1" si="3"/>
        <v>22.590807697236372</v>
      </c>
      <c r="G93" s="53" t="s">
        <v>251</v>
      </c>
      <c r="H93" t="s">
        <v>876</v>
      </c>
      <c r="I93" s="53" t="s">
        <v>430</v>
      </c>
      <c r="J93" s="56">
        <v>3</v>
      </c>
      <c r="K93" t="s">
        <v>249</v>
      </c>
      <c r="L93">
        <v>10</v>
      </c>
      <c r="M93" t="s">
        <v>251</v>
      </c>
      <c r="N93" s="63">
        <v>1.0005208333333333</v>
      </c>
      <c r="O93" s="53" t="s">
        <v>431</v>
      </c>
      <c r="P93" s="63">
        <f t="shared" si="5"/>
        <v>6.0031249999999998</v>
      </c>
      <c r="Q93" s="53" t="s">
        <v>432</v>
      </c>
      <c r="AE93" t="s">
        <v>245</v>
      </c>
      <c r="AF93" t="s">
        <v>914</v>
      </c>
      <c r="AG93" t="s">
        <v>865</v>
      </c>
      <c r="AH93" s="56">
        <v>240.166666666667</v>
      </c>
      <c r="AI93" t="s">
        <v>251</v>
      </c>
      <c r="AJ93" t="s">
        <v>804</v>
      </c>
      <c r="AK93" s="53" t="s">
        <v>1575</v>
      </c>
      <c r="AL93" s="53" t="s">
        <v>432</v>
      </c>
      <c r="AM93" t="s">
        <v>245</v>
      </c>
      <c r="AN93" t="s">
        <v>863</v>
      </c>
      <c r="AO93" t="s">
        <v>987</v>
      </c>
      <c r="AP93" t="s">
        <v>819</v>
      </c>
      <c r="AQ93" s="53" t="s">
        <v>1575</v>
      </c>
      <c r="AR93" s="53" t="s">
        <v>432</v>
      </c>
    </row>
    <row r="94" spans="1:44" x14ac:dyDescent="0.25">
      <c r="A94" t="s">
        <v>245</v>
      </c>
      <c r="B94" t="s">
        <v>864</v>
      </c>
      <c r="C94" t="s">
        <v>865</v>
      </c>
      <c r="D94" s="56">
        <v>241.666666666667</v>
      </c>
      <c r="E94" t="s">
        <v>249</v>
      </c>
      <c r="F94" s="56">
        <f t="shared" ca="1" si="3"/>
        <v>49.708792224713918</v>
      </c>
      <c r="G94" s="53" t="s">
        <v>251</v>
      </c>
      <c r="H94" t="s">
        <v>875</v>
      </c>
      <c r="I94" s="53" t="s">
        <v>430</v>
      </c>
      <c r="J94" s="56">
        <v>3</v>
      </c>
      <c r="K94" t="s">
        <v>249</v>
      </c>
      <c r="L94">
        <v>10</v>
      </c>
      <c r="M94" t="s">
        <v>251</v>
      </c>
      <c r="N94" s="63">
        <v>1.0003472222222223</v>
      </c>
      <c r="O94" s="53" t="s">
        <v>431</v>
      </c>
      <c r="P94" s="63">
        <f>(N94*J94)*2</f>
        <v>6.0020833333333332</v>
      </c>
      <c r="Q94" s="53" t="s">
        <v>432</v>
      </c>
      <c r="AE94" t="s">
        <v>245</v>
      </c>
      <c r="AF94" t="s">
        <v>914</v>
      </c>
      <c r="AG94" t="s">
        <v>865</v>
      </c>
      <c r="AH94" s="56">
        <v>241.666666666667</v>
      </c>
      <c r="AI94" t="s">
        <v>251</v>
      </c>
      <c r="AJ94" t="s">
        <v>805</v>
      </c>
      <c r="AK94" s="53" t="s">
        <v>1576</v>
      </c>
      <c r="AL94" s="53" t="s">
        <v>432</v>
      </c>
      <c r="AM94" t="s">
        <v>245</v>
      </c>
      <c r="AN94" t="s">
        <v>863</v>
      </c>
      <c r="AO94" t="s">
        <v>987</v>
      </c>
      <c r="AP94" t="s">
        <v>820</v>
      </c>
      <c r="AQ94" s="53" t="s">
        <v>1576</v>
      </c>
      <c r="AR94" s="53" t="s">
        <v>432</v>
      </c>
    </row>
    <row r="95" spans="1:44" x14ac:dyDescent="0.25">
      <c r="A95" t="s">
        <v>245</v>
      </c>
      <c r="B95" t="s">
        <v>864</v>
      </c>
      <c r="C95" t="s">
        <v>865</v>
      </c>
      <c r="D95" s="56">
        <v>243.166666666667</v>
      </c>
      <c r="E95" t="s">
        <v>249</v>
      </c>
      <c r="F95" s="56">
        <f t="shared" ca="1" si="3"/>
        <v>30.390820185857031</v>
      </c>
      <c r="G95" s="53" t="s">
        <v>251</v>
      </c>
      <c r="H95" t="s">
        <v>874</v>
      </c>
      <c r="I95" s="53" t="s">
        <v>430</v>
      </c>
      <c r="J95" s="56">
        <v>5</v>
      </c>
      <c r="K95" t="s">
        <v>249</v>
      </c>
      <c r="L95">
        <v>10</v>
      </c>
      <c r="M95" t="s">
        <v>251</v>
      </c>
      <c r="N95" s="63">
        <v>1.0006944444444446</v>
      </c>
      <c r="O95" s="53" t="s">
        <v>431</v>
      </c>
      <c r="P95" s="63">
        <f t="shared" ref="P95:P98" si="6">(N95*J95)*2</f>
        <v>10.006944444444446</v>
      </c>
      <c r="Q95" s="53" t="s">
        <v>432</v>
      </c>
      <c r="AE95" t="s">
        <v>245</v>
      </c>
      <c r="AF95" t="s">
        <v>914</v>
      </c>
      <c r="AG95" t="s">
        <v>865</v>
      </c>
      <c r="AH95" s="56">
        <v>243.166666666667</v>
      </c>
      <c r="AI95" t="s">
        <v>251</v>
      </c>
      <c r="AJ95" t="s">
        <v>806</v>
      </c>
      <c r="AK95" s="53" t="s">
        <v>1577</v>
      </c>
      <c r="AL95" s="53" t="s">
        <v>432</v>
      </c>
      <c r="AM95" t="s">
        <v>245</v>
      </c>
      <c r="AN95" t="s">
        <v>863</v>
      </c>
      <c r="AO95" t="s">
        <v>987</v>
      </c>
      <c r="AP95" t="s">
        <v>821</v>
      </c>
      <c r="AQ95" s="53" t="s">
        <v>1577</v>
      </c>
      <c r="AR95" s="53" t="s">
        <v>432</v>
      </c>
    </row>
    <row r="96" spans="1:44" x14ac:dyDescent="0.25">
      <c r="A96" t="s">
        <v>245</v>
      </c>
      <c r="B96" t="s">
        <v>864</v>
      </c>
      <c r="C96" t="s">
        <v>865</v>
      </c>
      <c r="D96" s="56">
        <v>244.666666666667</v>
      </c>
      <c r="E96" t="s">
        <v>249</v>
      </c>
      <c r="F96" s="56">
        <f t="shared" ca="1" si="3"/>
        <v>97.923335050517721</v>
      </c>
      <c r="G96" s="53" t="s">
        <v>251</v>
      </c>
      <c r="H96" t="s">
        <v>873</v>
      </c>
      <c r="I96" s="53" t="s">
        <v>430</v>
      </c>
      <c r="J96" s="56">
        <v>3</v>
      </c>
      <c r="K96" t="s">
        <v>249</v>
      </c>
      <c r="L96">
        <v>15</v>
      </c>
      <c r="M96" t="s">
        <v>251</v>
      </c>
      <c r="N96" s="63">
        <v>1.0005208333333333</v>
      </c>
      <c r="O96" s="53" t="s">
        <v>431</v>
      </c>
      <c r="P96" s="63">
        <f t="shared" si="6"/>
        <v>6.0031249999999998</v>
      </c>
      <c r="Q96" s="53" t="s">
        <v>432</v>
      </c>
      <c r="AE96" t="s">
        <v>245</v>
      </c>
      <c r="AF96" t="s">
        <v>914</v>
      </c>
      <c r="AG96" t="s">
        <v>865</v>
      </c>
      <c r="AH96" s="56">
        <v>244.666666666667</v>
      </c>
      <c r="AI96" t="s">
        <v>251</v>
      </c>
      <c r="AJ96" t="s">
        <v>807</v>
      </c>
      <c r="AK96" s="53" t="s">
        <v>1578</v>
      </c>
      <c r="AL96" s="53" t="s">
        <v>432</v>
      </c>
      <c r="AM96" t="s">
        <v>245</v>
      </c>
      <c r="AN96" t="s">
        <v>863</v>
      </c>
      <c r="AO96" t="s">
        <v>987</v>
      </c>
      <c r="AP96" t="s">
        <v>803</v>
      </c>
      <c r="AQ96" s="53" t="s">
        <v>1578</v>
      </c>
      <c r="AR96" s="53" t="s">
        <v>432</v>
      </c>
    </row>
    <row r="97" spans="1:44" x14ac:dyDescent="0.25">
      <c r="A97" t="s">
        <v>245</v>
      </c>
      <c r="B97" t="s">
        <v>864</v>
      </c>
      <c r="C97" t="s">
        <v>865</v>
      </c>
      <c r="D97" s="56">
        <v>246.166666666667</v>
      </c>
      <c r="E97" t="s">
        <v>249</v>
      </c>
      <c r="F97" s="56">
        <f t="shared" ca="1" si="3"/>
        <v>33.102455732978257</v>
      </c>
      <c r="G97" s="53" t="s">
        <v>251</v>
      </c>
      <c r="H97" t="s">
        <v>872</v>
      </c>
      <c r="I97" s="53" t="s">
        <v>430</v>
      </c>
      <c r="J97" s="56">
        <v>3</v>
      </c>
      <c r="K97" t="s">
        <v>249</v>
      </c>
      <c r="L97">
        <v>10</v>
      </c>
      <c r="M97" t="s">
        <v>251</v>
      </c>
      <c r="N97" s="63">
        <v>1.0003472222222223</v>
      </c>
      <c r="O97" s="53" t="s">
        <v>431</v>
      </c>
      <c r="P97" s="63">
        <f t="shared" si="6"/>
        <v>6.0020833333333332</v>
      </c>
      <c r="Q97" s="53" t="s">
        <v>432</v>
      </c>
      <c r="AE97" t="s">
        <v>245</v>
      </c>
      <c r="AF97" t="s">
        <v>914</v>
      </c>
      <c r="AG97" t="s">
        <v>865</v>
      </c>
      <c r="AH97" s="56">
        <v>246.166666666667</v>
      </c>
      <c r="AI97" t="s">
        <v>251</v>
      </c>
      <c r="AJ97" t="s">
        <v>808</v>
      </c>
      <c r="AK97" s="53" t="s">
        <v>1575</v>
      </c>
      <c r="AL97" s="53" t="s">
        <v>432</v>
      </c>
      <c r="AM97" t="s">
        <v>245</v>
      </c>
      <c r="AN97" t="s">
        <v>863</v>
      </c>
      <c r="AO97" t="s">
        <v>987</v>
      </c>
      <c r="AP97" t="s">
        <v>796</v>
      </c>
      <c r="AQ97" s="53" t="s">
        <v>1575</v>
      </c>
      <c r="AR97" s="53" t="s">
        <v>432</v>
      </c>
    </row>
    <row r="98" spans="1:44" x14ac:dyDescent="0.25">
      <c r="A98" t="s">
        <v>245</v>
      </c>
      <c r="B98" t="s">
        <v>864</v>
      </c>
      <c r="C98" t="s">
        <v>865</v>
      </c>
      <c r="D98" s="56">
        <v>247.666666666667</v>
      </c>
      <c r="E98" t="s">
        <v>249</v>
      </c>
      <c r="F98" s="56">
        <f t="shared" ca="1" si="3"/>
        <v>43.041007060794257</v>
      </c>
      <c r="G98" s="53" t="s">
        <v>251</v>
      </c>
      <c r="H98" t="s">
        <v>871</v>
      </c>
      <c r="I98" s="53" t="s">
        <v>430</v>
      </c>
      <c r="J98" s="56">
        <v>4</v>
      </c>
      <c r="K98" t="s">
        <v>249</v>
      </c>
      <c r="L98">
        <v>10</v>
      </c>
      <c r="M98" t="s">
        <v>251</v>
      </c>
      <c r="N98" s="63">
        <v>1.0006944444444446</v>
      </c>
      <c r="O98" s="53" t="s">
        <v>431</v>
      </c>
      <c r="P98" s="63">
        <f t="shared" si="6"/>
        <v>8.0055555555555564</v>
      </c>
      <c r="Q98" s="53" t="s">
        <v>432</v>
      </c>
      <c r="AE98" t="s">
        <v>245</v>
      </c>
      <c r="AF98" t="s">
        <v>914</v>
      </c>
      <c r="AG98" t="s">
        <v>865</v>
      </c>
      <c r="AH98" s="56">
        <v>247.666666666667</v>
      </c>
      <c r="AI98" t="s">
        <v>251</v>
      </c>
      <c r="AJ98" t="s">
        <v>809</v>
      </c>
      <c r="AK98" s="53" t="s">
        <v>1576</v>
      </c>
      <c r="AL98" s="53" t="s">
        <v>432</v>
      </c>
      <c r="AM98" t="s">
        <v>245</v>
      </c>
      <c r="AN98" t="s">
        <v>863</v>
      </c>
      <c r="AO98" t="s">
        <v>987</v>
      </c>
      <c r="AP98" t="s">
        <v>797</v>
      </c>
      <c r="AQ98" s="53" t="s">
        <v>1576</v>
      </c>
      <c r="AR98" s="53" t="s">
        <v>432</v>
      </c>
    </row>
    <row r="99" spans="1:44" x14ac:dyDescent="0.25">
      <c r="J99" s="56"/>
      <c r="N99" s="62"/>
      <c r="O99" s="53"/>
      <c r="Q99" s="53"/>
      <c r="AE99" t="s">
        <v>245</v>
      </c>
      <c r="AF99" t="s">
        <v>914</v>
      </c>
      <c r="AG99" t="s">
        <v>865</v>
      </c>
      <c r="AH99" s="56">
        <v>178.666666666667</v>
      </c>
      <c r="AI99" t="s">
        <v>251</v>
      </c>
      <c r="AJ99" t="s">
        <v>796</v>
      </c>
      <c r="AK99" s="53" t="s">
        <v>1577</v>
      </c>
      <c r="AL99" s="53" t="s">
        <v>432</v>
      </c>
      <c r="AM99" t="s">
        <v>245</v>
      </c>
      <c r="AN99" t="s">
        <v>863</v>
      </c>
      <c r="AO99" t="s">
        <v>987</v>
      </c>
      <c r="AP99" t="s">
        <v>817</v>
      </c>
      <c r="AQ99" s="53" t="s">
        <v>1577</v>
      </c>
      <c r="AR99" s="53" t="s">
        <v>432</v>
      </c>
    </row>
    <row r="100" spans="1:44" x14ac:dyDescent="0.25">
      <c r="J100" s="56"/>
      <c r="N100" s="62"/>
      <c r="O100" s="53"/>
      <c r="Q100" s="53"/>
      <c r="AE100" t="s">
        <v>245</v>
      </c>
      <c r="AF100" t="s">
        <v>914</v>
      </c>
      <c r="AG100" t="s">
        <v>865</v>
      </c>
      <c r="AH100" s="56">
        <v>102</v>
      </c>
      <c r="AI100" t="s">
        <v>251</v>
      </c>
      <c r="AJ100" t="s">
        <v>797</v>
      </c>
      <c r="AK100" s="53" t="s">
        <v>1578</v>
      </c>
      <c r="AL100" s="53" t="s">
        <v>432</v>
      </c>
      <c r="AM100" t="s">
        <v>245</v>
      </c>
      <c r="AN100" t="s">
        <v>863</v>
      </c>
      <c r="AO100" t="s">
        <v>987</v>
      </c>
      <c r="AP100" t="s">
        <v>818</v>
      </c>
      <c r="AQ100" s="53" t="s">
        <v>1578</v>
      </c>
      <c r="AR100" s="53" t="s">
        <v>432</v>
      </c>
    </row>
    <row r="101" spans="1:44" x14ac:dyDescent="0.25">
      <c r="J101" s="56"/>
      <c r="N101" s="62"/>
      <c r="O101" s="53"/>
      <c r="Q101" s="53"/>
      <c r="AE101" t="s">
        <v>245</v>
      </c>
      <c r="AF101" t="s">
        <v>914</v>
      </c>
      <c r="AG101" t="s">
        <v>865</v>
      </c>
      <c r="AH101" s="56">
        <v>104</v>
      </c>
      <c r="AI101" t="s">
        <v>251</v>
      </c>
      <c r="AJ101" t="s">
        <v>817</v>
      </c>
      <c r="AK101" s="53" t="s">
        <v>1579</v>
      </c>
      <c r="AL101" s="53" t="s">
        <v>432</v>
      </c>
    </row>
    <row r="102" spans="1:44" x14ac:dyDescent="0.25">
      <c r="J102" s="56"/>
      <c r="N102" s="62"/>
      <c r="O102" s="53"/>
      <c r="Q102" s="53"/>
      <c r="AE102" t="s">
        <v>245</v>
      </c>
      <c r="AF102" t="s">
        <v>914</v>
      </c>
      <c r="AG102" t="s">
        <v>865</v>
      </c>
      <c r="AH102" s="56">
        <v>105</v>
      </c>
      <c r="AI102" t="s">
        <v>251</v>
      </c>
      <c r="AJ102" t="s">
        <v>818</v>
      </c>
      <c r="AK102" s="53" t="s">
        <v>1580</v>
      </c>
      <c r="AL102" s="53" t="s">
        <v>432</v>
      </c>
    </row>
    <row r="103" spans="1:44" x14ac:dyDescent="0.25">
      <c r="J103" s="56"/>
      <c r="N103" s="62"/>
      <c r="O103" s="53"/>
      <c r="Q103" s="53"/>
      <c r="AE103" t="s">
        <v>245</v>
      </c>
      <c r="AF103" t="s">
        <v>914</v>
      </c>
      <c r="AG103" t="s">
        <v>865</v>
      </c>
      <c r="AH103" s="56">
        <v>106.666666666667</v>
      </c>
      <c r="AI103" t="s">
        <v>251</v>
      </c>
      <c r="AJ103" t="s">
        <v>808</v>
      </c>
      <c r="AK103" s="53" t="s">
        <v>1575</v>
      </c>
      <c r="AL103" s="53" t="s">
        <v>432</v>
      </c>
    </row>
    <row r="104" spans="1:44" x14ac:dyDescent="0.25">
      <c r="AE104" t="s">
        <v>245</v>
      </c>
      <c r="AF104" t="s">
        <v>914</v>
      </c>
      <c r="AG104" t="s">
        <v>865</v>
      </c>
      <c r="AH104" s="56">
        <v>108.166666666667</v>
      </c>
      <c r="AI104" t="s">
        <v>251</v>
      </c>
      <c r="AJ104" t="s">
        <v>809</v>
      </c>
      <c r="AK104" s="53" t="s">
        <v>1576</v>
      </c>
      <c r="AL104" s="53" t="s">
        <v>432</v>
      </c>
    </row>
    <row r="105" spans="1:44" x14ac:dyDescent="0.25">
      <c r="AE105" t="s">
        <v>245</v>
      </c>
      <c r="AF105" t="s">
        <v>914</v>
      </c>
      <c r="AG105" t="s">
        <v>865</v>
      </c>
      <c r="AH105" s="56">
        <v>109.666666666667</v>
      </c>
      <c r="AI105" t="s">
        <v>251</v>
      </c>
      <c r="AJ105" t="s">
        <v>821</v>
      </c>
      <c r="AK105" s="53" t="s">
        <v>1579</v>
      </c>
      <c r="AL105" s="53" t="s">
        <v>432</v>
      </c>
    </row>
    <row r="106" spans="1:44" x14ac:dyDescent="0.25">
      <c r="AE106" t="s">
        <v>245</v>
      </c>
      <c r="AF106" t="s">
        <v>914</v>
      </c>
      <c r="AG106" t="s">
        <v>865</v>
      </c>
      <c r="AH106" s="56">
        <v>111.166666666667</v>
      </c>
      <c r="AI106" t="s">
        <v>251</v>
      </c>
      <c r="AJ106" t="s">
        <v>803</v>
      </c>
      <c r="AK106" s="53" t="s">
        <v>1580</v>
      </c>
      <c r="AL106" s="53" t="s">
        <v>432</v>
      </c>
    </row>
    <row r="107" spans="1:44" x14ac:dyDescent="0.25">
      <c r="AE107" t="s">
        <v>245</v>
      </c>
      <c r="AF107" t="s">
        <v>914</v>
      </c>
      <c r="AG107" t="s">
        <v>865</v>
      </c>
      <c r="AH107" s="56">
        <v>112.666666666667</v>
      </c>
      <c r="AI107" t="s">
        <v>251</v>
      </c>
      <c r="AJ107" t="s">
        <v>796</v>
      </c>
      <c r="AK107" s="53" t="s">
        <v>1581</v>
      </c>
      <c r="AL107" s="53" t="s">
        <v>432</v>
      </c>
    </row>
    <row r="108" spans="1:44" x14ac:dyDescent="0.25">
      <c r="AE108" t="s">
        <v>245</v>
      </c>
      <c r="AF108" t="s">
        <v>914</v>
      </c>
      <c r="AG108" t="s">
        <v>865</v>
      </c>
      <c r="AH108" s="56">
        <v>114.166666666667</v>
      </c>
      <c r="AI108" t="s">
        <v>251</v>
      </c>
      <c r="AJ108" t="s">
        <v>797</v>
      </c>
      <c r="AK108" s="53" t="s">
        <v>1582</v>
      </c>
      <c r="AL108" s="53" t="s">
        <v>432</v>
      </c>
    </row>
    <row r="109" spans="1:44" x14ac:dyDescent="0.25">
      <c r="AE109" t="s">
        <v>245</v>
      </c>
      <c r="AF109" t="s">
        <v>914</v>
      </c>
      <c r="AG109" t="s">
        <v>865</v>
      </c>
      <c r="AH109" s="56">
        <v>115.666666666667</v>
      </c>
      <c r="AI109" t="s">
        <v>251</v>
      </c>
      <c r="AJ109" t="s">
        <v>817</v>
      </c>
      <c r="AK109" s="53" t="s">
        <v>1583</v>
      </c>
      <c r="AL109" s="53" t="s">
        <v>432</v>
      </c>
    </row>
    <row r="110" spans="1:44" x14ac:dyDescent="0.25">
      <c r="AE110" t="s">
        <v>245</v>
      </c>
      <c r="AF110" t="s">
        <v>914</v>
      </c>
      <c r="AG110" t="s">
        <v>865</v>
      </c>
      <c r="AH110" s="56">
        <v>117.166666666667</v>
      </c>
      <c r="AI110" t="s">
        <v>251</v>
      </c>
      <c r="AJ110" t="s">
        <v>818</v>
      </c>
      <c r="AK110" s="53" t="s">
        <v>1584</v>
      </c>
      <c r="AL110" s="53" t="s">
        <v>432</v>
      </c>
    </row>
    <row r="111" spans="1:44" x14ac:dyDescent="0.25">
      <c r="AE111" t="s">
        <v>245</v>
      </c>
      <c r="AF111" t="s">
        <v>914</v>
      </c>
      <c r="AG111" t="s">
        <v>865</v>
      </c>
      <c r="AH111" s="56">
        <v>118.666666666667</v>
      </c>
      <c r="AI111" t="s">
        <v>251</v>
      </c>
      <c r="AJ111" t="s">
        <v>819</v>
      </c>
      <c r="AK111" s="53" t="s">
        <v>1585</v>
      </c>
      <c r="AL111" s="53" t="s">
        <v>432</v>
      </c>
    </row>
    <row r="112" spans="1:44" x14ac:dyDescent="0.25">
      <c r="AE112" t="s">
        <v>245</v>
      </c>
      <c r="AF112" t="s">
        <v>914</v>
      </c>
      <c r="AG112" t="s">
        <v>865</v>
      </c>
      <c r="AH112" s="56">
        <v>120.166666666667</v>
      </c>
      <c r="AI112" t="s">
        <v>251</v>
      </c>
      <c r="AJ112" t="s">
        <v>820</v>
      </c>
      <c r="AK112" s="53" t="s">
        <v>1586</v>
      </c>
      <c r="AL112" s="53" t="s">
        <v>432</v>
      </c>
    </row>
    <row r="113" spans="31:38" x14ac:dyDescent="0.25">
      <c r="AE113" t="s">
        <v>245</v>
      </c>
      <c r="AF113" t="s">
        <v>914</v>
      </c>
      <c r="AG113" t="s">
        <v>865</v>
      </c>
      <c r="AH113" s="56">
        <v>121.666666666667</v>
      </c>
      <c r="AI113" t="s">
        <v>251</v>
      </c>
      <c r="AJ113" t="s">
        <v>821</v>
      </c>
      <c r="AK113" s="53" t="s">
        <v>1583</v>
      </c>
      <c r="AL113" s="53" t="s">
        <v>432</v>
      </c>
    </row>
    <row r="114" spans="31:38" x14ac:dyDescent="0.25">
      <c r="AE114" t="s">
        <v>245</v>
      </c>
      <c r="AF114" t="s">
        <v>914</v>
      </c>
      <c r="AG114" t="s">
        <v>865</v>
      </c>
      <c r="AH114" s="56">
        <v>123.166666666667</v>
      </c>
      <c r="AI114" t="s">
        <v>251</v>
      </c>
      <c r="AJ114" t="s">
        <v>803</v>
      </c>
      <c r="AK114" s="53" t="s">
        <v>1584</v>
      </c>
      <c r="AL114" s="53" t="s">
        <v>432</v>
      </c>
    </row>
    <row r="115" spans="31:38" x14ac:dyDescent="0.25">
      <c r="AE115" t="s">
        <v>245</v>
      </c>
      <c r="AF115" t="s">
        <v>914</v>
      </c>
      <c r="AG115" t="s">
        <v>865</v>
      </c>
      <c r="AH115" s="56">
        <v>124.666666666667</v>
      </c>
      <c r="AI115" t="s">
        <v>251</v>
      </c>
      <c r="AJ115" t="s">
        <v>796</v>
      </c>
      <c r="AK115" s="53" t="s">
        <v>1585</v>
      </c>
      <c r="AL115" s="53" t="s">
        <v>432</v>
      </c>
    </row>
    <row r="116" spans="31:38" x14ac:dyDescent="0.25">
      <c r="AE116" t="s">
        <v>245</v>
      </c>
      <c r="AF116" t="s">
        <v>914</v>
      </c>
      <c r="AG116" t="s">
        <v>865</v>
      </c>
      <c r="AH116" s="56">
        <v>126.166666666667</v>
      </c>
      <c r="AI116" t="s">
        <v>251</v>
      </c>
      <c r="AJ116" t="s">
        <v>797</v>
      </c>
      <c r="AK116" s="53" t="s">
        <v>1586</v>
      </c>
      <c r="AL116" s="53" t="s">
        <v>432</v>
      </c>
    </row>
    <row r="117" spans="31:38" x14ac:dyDescent="0.25">
      <c r="AE117" t="s">
        <v>245</v>
      </c>
      <c r="AF117" t="s">
        <v>914</v>
      </c>
      <c r="AG117" t="s">
        <v>865</v>
      </c>
      <c r="AH117" s="56">
        <v>127.666666666667</v>
      </c>
      <c r="AI117" t="s">
        <v>251</v>
      </c>
      <c r="AJ117" t="s">
        <v>817</v>
      </c>
      <c r="AK117" s="53" t="s">
        <v>1587</v>
      </c>
      <c r="AL117" s="53" t="s">
        <v>432</v>
      </c>
    </row>
    <row r="118" spans="31:38" x14ac:dyDescent="0.25">
      <c r="AE118" t="s">
        <v>245</v>
      </c>
      <c r="AF118" t="s">
        <v>914</v>
      </c>
      <c r="AG118" t="s">
        <v>865</v>
      </c>
      <c r="AH118" s="56">
        <v>129.166666666667</v>
      </c>
      <c r="AI118" t="s">
        <v>251</v>
      </c>
      <c r="AJ118" t="s">
        <v>818</v>
      </c>
      <c r="AK118" s="53" t="s">
        <v>1588</v>
      </c>
      <c r="AL118" s="53" t="s">
        <v>432</v>
      </c>
    </row>
    <row r="119" spans="31:38" x14ac:dyDescent="0.25">
      <c r="AE119" t="s">
        <v>245</v>
      </c>
      <c r="AF119" t="s">
        <v>914</v>
      </c>
      <c r="AG119" t="s">
        <v>865</v>
      </c>
      <c r="AH119" s="56">
        <v>130.666666666667</v>
      </c>
      <c r="AI119" t="s">
        <v>251</v>
      </c>
      <c r="AJ119" t="s">
        <v>819</v>
      </c>
      <c r="AK119" s="53" t="s">
        <v>1589</v>
      </c>
      <c r="AL119" s="53" t="s">
        <v>432</v>
      </c>
    </row>
    <row r="120" spans="31:38" x14ac:dyDescent="0.25">
      <c r="AE120" t="s">
        <v>245</v>
      </c>
      <c r="AF120" t="s">
        <v>914</v>
      </c>
      <c r="AG120" t="s">
        <v>865</v>
      </c>
      <c r="AH120" s="56">
        <v>132.166666666667</v>
      </c>
      <c r="AI120" t="s">
        <v>251</v>
      </c>
      <c r="AJ120" t="s">
        <v>803</v>
      </c>
      <c r="AK120" s="53" t="s">
        <v>1580</v>
      </c>
      <c r="AL120" s="53" t="s">
        <v>432</v>
      </c>
    </row>
    <row r="121" spans="31:38" x14ac:dyDescent="0.25">
      <c r="AE121" t="s">
        <v>245</v>
      </c>
      <c r="AF121" t="s">
        <v>914</v>
      </c>
      <c r="AG121" t="s">
        <v>865</v>
      </c>
      <c r="AH121" s="56">
        <v>133.666666666667</v>
      </c>
      <c r="AI121" t="s">
        <v>251</v>
      </c>
      <c r="AJ121" t="s">
        <v>796</v>
      </c>
      <c r="AK121" s="53" t="s">
        <v>1581</v>
      </c>
      <c r="AL121" s="53" t="s">
        <v>432</v>
      </c>
    </row>
    <row r="122" spans="31:38" x14ac:dyDescent="0.25">
      <c r="AE122" t="s">
        <v>245</v>
      </c>
      <c r="AF122" t="s">
        <v>914</v>
      </c>
      <c r="AG122" t="s">
        <v>865</v>
      </c>
      <c r="AH122" s="56">
        <v>135.166666666667</v>
      </c>
      <c r="AI122" t="s">
        <v>251</v>
      </c>
      <c r="AJ122" t="s">
        <v>797</v>
      </c>
      <c r="AK122" s="53" t="s">
        <v>1582</v>
      </c>
      <c r="AL122" s="53" t="s">
        <v>432</v>
      </c>
    </row>
    <row r="123" spans="31:38" x14ac:dyDescent="0.25">
      <c r="AE123" t="s">
        <v>245</v>
      </c>
      <c r="AF123" t="s">
        <v>914</v>
      </c>
      <c r="AG123" t="s">
        <v>865</v>
      </c>
      <c r="AH123" s="56">
        <v>136.666666666667</v>
      </c>
      <c r="AI123" t="s">
        <v>251</v>
      </c>
      <c r="AJ123" t="s">
        <v>796</v>
      </c>
      <c r="AK123" s="53" t="s">
        <v>1589</v>
      </c>
      <c r="AL123" s="53" t="s">
        <v>432</v>
      </c>
    </row>
    <row r="124" spans="31:38" x14ac:dyDescent="0.25">
      <c r="AE124" t="s">
        <v>245</v>
      </c>
      <c r="AF124" t="s">
        <v>914</v>
      </c>
      <c r="AG124" t="s">
        <v>865</v>
      </c>
      <c r="AH124" s="56">
        <v>138.166666666667</v>
      </c>
      <c r="AI124" t="s">
        <v>251</v>
      </c>
      <c r="AJ124" t="s">
        <v>796</v>
      </c>
      <c r="AK124" s="53" t="s">
        <v>822</v>
      </c>
      <c r="AL124" s="53" t="s">
        <v>432</v>
      </c>
    </row>
    <row r="125" spans="31:38" x14ac:dyDescent="0.25">
      <c r="AE125" t="s">
        <v>245</v>
      </c>
      <c r="AF125" t="s">
        <v>914</v>
      </c>
      <c r="AG125" t="s">
        <v>865</v>
      </c>
      <c r="AH125" s="56">
        <v>139.666666666667</v>
      </c>
      <c r="AI125" t="s">
        <v>251</v>
      </c>
      <c r="AJ125" t="s">
        <v>797</v>
      </c>
      <c r="AK125" s="53" t="s">
        <v>1561</v>
      </c>
      <c r="AL125" s="53" t="s">
        <v>432</v>
      </c>
    </row>
    <row r="126" spans="31:38" x14ac:dyDescent="0.25">
      <c r="AE126" t="s">
        <v>245</v>
      </c>
      <c r="AF126" t="s">
        <v>914</v>
      </c>
      <c r="AG126" t="s">
        <v>865</v>
      </c>
      <c r="AH126" s="56">
        <v>141.166666666667</v>
      </c>
      <c r="AI126" t="s">
        <v>251</v>
      </c>
      <c r="AJ126" t="s">
        <v>817</v>
      </c>
      <c r="AK126" s="53" t="s">
        <v>1562</v>
      </c>
      <c r="AL126" s="53" t="s">
        <v>432</v>
      </c>
    </row>
    <row r="127" spans="31:38" x14ac:dyDescent="0.25">
      <c r="AE127" t="s">
        <v>245</v>
      </c>
      <c r="AF127" t="s">
        <v>914</v>
      </c>
      <c r="AG127" t="s">
        <v>865</v>
      </c>
      <c r="AH127" s="56">
        <v>142.666666666667</v>
      </c>
      <c r="AI127" t="s">
        <v>251</v>
      </c>
      <c r="AJ127" t="s">
        <v>818</v>
      </c>
      <c r="AK127" s="53" t="s">
        <v>1563</v>
      </c>
      <c r="AL127" s="53" t="s">
        <v>432</v>
      </c>
    </row>
    <row r="128" spans="31:38" x14ac:dyDescent="0.25">
      <c r="AE128" t="s">
        <v>245</v>
      </c>
      <c r="AF128" t="s">
        <v>914</v>
      </c>
      <c r="AG128" t="s">
        <v>865</v>
      </c>
      <c r="AH128" s="56">
        <v>144.166666666667</v>
      </c>
      <c r="AI128" t="s">
        <v>251</v>
      </c>
      <c r="AJ128" t="s">
        <v>819</v>
      </c>
      <c r="AK128" s="53" t="s">
        <v>824</v>
      </c>
      <c r="AL128" s="53" t="s">
        <v>432</v>
      </c>
    </row>
    <row r="129" spans="31:38" x14ac:dyDescent="0.25">
      <c r="AE129" t="s">
        <v>245</v>
      </c>
      <c r="AF129" t="s">
        <v>914</v>
      </c>
      <c r="AG129" t="s">
        <v>865</v>
      </c>
      <c r="AH129" s="56">
        <v>145.666666666667</v>
      </c>
      <c r="AI129" t="s">
        <v>251</v>
      </c>
      <c r="AJ129" t="s">
        <v>820</v>
      </c>
      <c r="AK129" s="53" t="s">
        <v>823</v>
      </c>
      <c r="AL129" s="53" t="s">
        <v>432</v>
      </c>
    </row>
    <row r="130" spans="31:38" x14ac:dyDescent="0.25">
      <c r="AE130" t="s">
        <v>245</v>
      </c>
      <c r="AF130" t="s">
        <v>914</v>
      </c>
      <c r="AG130" t="s">
        <v>865</v>
      </c>
      <c r="AH130" s="56">
        <v>147.166666666667</v>
      </c>
      <c r="AI130" t="s">
        <v>251</v>
      </c>
      <c r="AJ130" t="s">
        <v>821</v>
      </c>
      <c r="AK130" s="53" t="s">
        <v>1564</v>
      </c>
      <c r="AL130" s="53" t="s">
        <v>432</v>
      </c>
    </row>
    <row r="131" spans="31:38" x14ac:dyDescent="0.25">
      <c r="AE131" t="s">
        <v>245</v>
      </c>
      <c r="AF131" t="s">
        <v>914</v>
      </c>
      <c r="AG131" t="s">
        <v>865</v>
      </c>
      <c r="AH131" s="56">
        <v>148.666666666667</v>
      </c>
      <c r="AI131" t="s">
        <v>251</v>
      </c>
      <c r="AJ131" t="s">
        <v>803</v>
      </c>
      <c r="AK131" s="53" t="s">
        <v>1565</v>
      </c>
      <c r="AL131" s="53" t="s">
        <v>432</v>
      </c>
    </row>
    <row r="132" spans="31:38" x14ac:dyDescent="0.25">
      <c r="AE132" t="s">
        <v>245</v>
      </c>
      <c r="AF132" t="s">
        <v>914</v>
      </c>
      <c r="AG132" t="s">
        <v>865</v>
      </c>
      <c r="AH132" s="56">
        <v>150.166666666667</v>
      </c>
      <c r="AI132" t="s">
        <v>251</v>
      </c>
      <c r="AJ132" t="s">
        <v>804</v>
      </c>
      <c r="AK132" s="53" t="s">
        <v>824</v>
      </c>
      <c r="AL132" s="53" t="s">
        <v>432</v>
      </c>
    </row>
    <row r="133" spans="31:38" x14ac:dyDescent="0.25">
      <c r="AE133" t="s">
        <v>245</v>
      </c>
      <c r="AF133" t="s">
        <v>914</v>
      </c>
      <c r="AG133" t="s">
        <v>865</v>
      </c>
      <c r="AH133" s="56">
        <v>151.666666666667</v>
      </c>
      <c r="AI133" t="s">
        <v>251</v>
      </c>
      <c r="AJ133" t="s">
        <v>805</v>
      </c>
      <c r="AK133" s="53" t="s">
        <v>823</v>
      </c>
      <c r="AL133" s="53" t="s">
        <v>432</v>
      </c>
    </row>
    <row r="134" spans="31:38" x14ac:dyDescent="0.25">
      <c r="AE134" t="s">
        <v>245</v>
      </c>
      <c r="AF134" t="s">
        <v>914</v>
      </c>
      <c r="AG134" t="s">
        <v>865</v>
      </c>
      <c r="AH134" s="56">
        <v>153.166666666667</v>
      </c>
      <c r="AI134" t="s">
        <v>251</v>
      </c>
      <c r="AJ134" t="s">
        <v>818</v>
      </c>
      <c r="AK134" s="53" t="s">
        <v>1591</v>
      </c>
      <c r="AL134" s="53" t="s">
        <v>432</v>
      </c>
    </row>
    <row r="135" spans="31:38" x14ac:dyDescent="0.25">
      <c r="AE135" t="s">
        <v>245</v>
      </c>
      <c r="AF135" t="s">
        <v>914</v>
      </c>
      <c r="AG135" t="s">
        <v>865</v>
      </c>
      <c r="AH135" s="56">
        <v>154.666666666667</v>
      </c>
      <c r="AI135" t="s">
        <v>251</v>
      </c>
      <c r="AJ135" t="s">
        <v>819</v>
      </c>
      <c r="AK135" s="53" t="s">
        <v>1592</v>
      </c>
      <c r="AL135" s="53" t="s">
        <v>432</v>
      </c>
    </row>
    <row r="136" spans="31:38" x14ac:dyDescent="0.25">
      <c r="AE136" t="s">
        <v>245</v>
      </c>
      <c r="AF136" t="s">
        <v>914</v>
      </c>
      <c r="AG136" t="s">
        <v>865</v>
      </c>
      <c r="AH136" s="56">
        <v>156.166666666667</v>
      </c>
      <c r="AI136" t="s">
        <v>251</v>
      </c>
      <c r="AJ136" t="s">
        <v>820</v>
      </c>
      <c r="AK136" s="53" t="s">
        <v>1593</v>
      </c>
      <c r="AL136" s="53" t="s">
        <v>432</v>
      </c>
    </row>
    <row r="137" spans="31:38" x14ac:dyDescent="0.25">
      <c r="AE137" t="s">
        <v>245</v>
      </c>
      <c r="AF137" t="s">
        <v>914</v>
      </c>
      <c r="AG137" t="s">
        <v>865</v>
      </c>
      <c r="AH137" s="56">
        <v>157.666666666667</v>
      </c>
      <c r="AI137" t="s">
        <v>251</v>
      </c>
      <c r="AJ137" t="s">
        <v>821</v>
      </c>
      <c r="AK137" s="53" t="s">
        <v>1590</v>
      </c>
      <c r="AL137" s="53" t="s">
        <v>432</v>
      </c>
    </row>
    <row r="138" spans="31:38" x14ac:dyDescent="0.25">
      <c r="AE138" t="s">
        <v>245</v>
      </c>
      <c r="AF138" t="s">
        <v>914</v>
      </c>
      <c r="AG138" t="s">
        <v>865</v>
      </c>
      <c r="AH138" s="56">
        <v>159.166666666667</v>
      </c>
      <c r="AI138" t="s">
        <v>251</v>
      </c>
      <c r="AJ138" t="s">
        <v>803</v>
      </c>
      <c r="AK138" s="53" t="s">
        <v>1591</v>
      </c>
      <c r="AL138" s="53" t="s">
        <v>432</v>
      </c>
    </row>
    <row r="139" spans="31:38" x14ac:dyDescent="0.25">
      <c r="AE139" t="s">
        <v>245</v>
      </c>
      <c r="AF139" t="s">
        <v>914</v>
      </c>
      <c r="AG139" t="s">
        <v>865</v>
      </c>
      <c r="AH139" s="56">
        <v>160.666666666667</v>
      </c>
      <c r="AI139" t="s">
        <v>251</v>
      </c>
      <c r="AJ139" t="s">
        <v>796</v>
      </c>
      <c r="AK139" s="53" t="s">
        <v>1592</v>
      </c>
      <c r="AL139" s="53" t="s">
        <v>432</v>
      </c>
    </row>
    <row r="140" spans="31:38" x14ac:dyDescent="0.25">
      <c r="AE140" t="s">
        <v>245</v>
      </c>
      <c r="AF140" t="s">
        <v>914</v>
      </c>
      <c r="AG140" t="s">
        <v>865</v>
      </c>
      <c r="AH140" s="56">
        <v>162.166666666667</v>
      </c>
      <c r="AI140" t="s">
        <v>251</v>
      </c>
      <c r="AJ140" t="s">
        <v>797</v>
      </c>
      <c r="AK140" s="53" t="s">
        <v>1593</v>
      </c>
      <c r="AL140" s="53" t="s">
        <v>432</v>
      </c>
    </row>
    <row r="141" spans="31:38" x14ac:dyDescent="0.25">
      <c r="AE141" t="s">
        <v>245</v>
      </c>
      <c r="AF141" t="s">
        <v>914</v>
      </c>
      <c r="AG141" t="s">
        <v>865</v>
      </c>
      <c r="AH141" s="56">
        <v>163.666666666667</v>
      </c>
      <c r="AI141" t="s">
        <v>251</v>
      </c>
      <c r="AJ141" t="s">
        <v>817</v>
      </c>
      <c r="AK141" s="53" t="s">
        <v>1594</v>
      </c>
      <c r="AL141" s="53" t="s">
        <v>432</v>
      </c>
    </row>
    <row r="142" spans="31:38" x14ac:dyDescent="0.25">
      <c r="AE142" t="s">
        <v>245</v>
      </c>
      <c r="AF142" t="s">
        <v>914</v>
      </c>
      <c r="AG142" t="s">
        <v>865</v>
      </c>
      <c r="AH142" s="56">
        <v>165.166666666667</v>
      </c>
      <c r="AI142" t="s">
        <v>251</v>
      </c>
      <c r="AJ142" t="s">
        <v>796</v>
      </c>
      <c r="AK142" s="53" t="s">
        <v>822</v>
      </c>
      <c r="AL142" s="53" t="s">
        <v>432</v>
      </c>
    </row>
    <row r="143" spans="31:38" x14ac:dyDescent="0.25">
      <c r="AE143" t="s">
        <v>245</v>
      </c>
      <c r="AF143" t="s">
        <v>914</v>
      </c>
      <c r="AG143" t="s">
        <v>865</v>
      </c>
      <c r="AH143" s="56">
        <v>166.666666666667</v>
      </c>
      <c r="AI143" t="s">
        <v>251</v>
      </c>
      <c r="AJ143" t="s">
        <v>797</v>
      </c>
      <c r="AK143" s="53" t="s">
        <v>1561</v>
      </c>
      <c r="AL143" s="53" t="s">
        <v>432</v>
      </c>
    </row>
    <row r="144" spans="31:38" x14ac:dyDescent="0.25">
      <c r="AE144" t="s">
        <v>245</v>
      </c>
      <c r="AF144" t="s">
        <v>914</v>
      </c>
      <c r="AG144" t="s">
        <v>865</v>
      </c>
      <c r="AH144" s="56">
        <v>168.166666666667</v>
      </c>
      <c r="AI144" t="s">
        <v>251</v>
      </c>
      <c r="AJ144" t="s">
        <v>817</v>
      </c>
      <c r="AK144" s="53" t="s">
        <v>1562</v>
      </c>
      <c r="AL144" s="53" t="s">
        <v>432</v>
      </c>
    </row>
    <row r="145" spans="31:38" x14ac:dyDescent="0.25">
      <c r="AE145" t="s">
        <v>245</v>
      </c>
      <c r="AF145" t="s">
        <v>914</v>
      </c>
      <c r="AG145" t="s">
        <v>865</v>
      </c>
      <c r="AH145" s="56">
        <v>169.666666666667</v>
      </c>
      <c r="AI145" t="s">
        <v>251</v>
      </c>
      <c r="AJ145" t="s">
        <v>818</v>
      </c>
      <c r="AK145" s="53" t="s">
        <v>1563</v>
      </c>
      <c r="AL145" s="53" t="s">
        <v>432</v>
      </c>
    </row>
    <row r="146" spans="31:38" x14ac:dyDescent="0.25">
      <c r="AE146" t="s">
        <v>245</v>
      </c>
      <c r="AF146" t="s">
        <v>914</v>
      </c>
      <c r="AG146" t="s">
        <v>865</v>
      </c>
      <c r="AH146" s="56">
        <v>171.166666666667</v>
      </c>
      <c r="AI146" t="s">
        <v>251</v>
      </c>
      <c r="AJ146" t="s">
        <v>819</v>
      </c>
      <c r="AK146" s="53" t="s">
        <v>824</v>
      </c>
      <c r="AL146" s="53" t="s">
        <v>432</v>
      </c>
    </row>
    <row r="147" spans="31:38" x14ac:dyDescent="0.25">
      <c r="AE147" t="s">
        <v>245</v>
      </c>
      <c r="AF147" t="s">
        <v>914</v>
      </c>
      <c r="AG147" t="s">
        <v>865</v>
      </c>
      <c r="AH147" s="56">
        <v>172.666666666667</v>
      </c>
      <c r="AI147" t="s">
        <v>251</v>
      </c>
      <c r="AJ147" t="s">
        <v>820</v>
      </c>
      <c r="AK147" s="53" t="s">
        <v>823</v>
      </c>
      <c r="AL147" s="53" t="s">
        <v>432</v>
      </c>
    </row>
    <row r="148" spans="31:38" x14ac:dyDescent="0.25">
      <c r="AE148" t="s">
        <v>245</v>
      </c>
      <c r="AF148" t="s">
        <v>914</v>
      </c>
      <c r="AG148" t="s">
        <v>865</v>
      </c>
      <c r="AH148" s="56">
        <v>174.166666666667</v>
      </c>
      <c r="AI148" t="s">
        <v>251</v>
      </c>
      <c r="AJ148" t="s">
        <v>821</v>
      </c>
      <c r="AK148" s="53" t="s">
        <v>1564</v>
      </c>
      <c r="AL148" s="53" t="s">
        <v>432</v>
      </c>
    </row>
    <row r="149" spans="31:38" x14ac:dyDescent="0.25">
      <c r="AE149" t="s">
        <v>245</v>
      </c>
      <c r="AF149" t="s">
        <v>914</v>
      </c>
      <c r="AG149" t="s">
        <v>865</v>
      </c>
      <c r="AH149" s="56">
        <v>175.666666666667</v>
      </c>
      <c r="AI149" t="s">
        <v>251</v>
      </c>
      <c r="AJ149" t="s">
        <v>803</v>
      </c>
      <c r="AK149" s="53" t="s">
        <v>1565</v>
      </c>
      <c r="AL149" s="53" t="s">
        <v>432</v>
      </c>
    </row>
    <row r="150" spans="31:38" x14ac:dyDescent="0.25">
      <c r="AE150" t="s">
        <v>245</v>
      </c>
      <c r="AF150" t="s">
        <v>914</v>
      </c>
      <c r="AG150" t="s">
        <v>865</v>
      </c>
      <c r="AH150" s="56">
        <v>177.166666666667</v>
      </c>
      <c r="AI150" t="s">
        <v>251</v>
      </c>
      <c r="AJ150" t="s">
        <v>804</v>
      </c>
      <c r="AK150" s="53" t="s">
        <v>824</v>
      </c>
      <c r="AL150" s="53" t="s">
        <v>432</v>
      </c>
    </row>
    <row r="151" spans="31:38" x14ac:dyDescent="0.25">
      <c r="AK151" s="53"/>
    </row>
    <row r="152" spans="31:38" x14ac:dyDescent="0.25">
      <c r="AH152" s="56"/>
      <c r="AK152" s="53"/>
    </row>
    <row r="153" spans="31:38" x14ac:dyDescent="0.25">
      <c r="AH153" s="56"/>
      <c r="AK153" s="53"/>
    </row>
    <row r="154" spans="31:38" x14ac:dyDescent="0.25">
      <c r="AH154" s="56"/>
      <c r="AK154" s="53"/>
    </row>
    <row r="155" spans="31:38" x14ac:dyDescent="0.25">
      <c r="AH155" s="56"/>
    </row>
    <row r="156" spans="31:38" x14ac:dyDescent="0.25">
      <c r="AH156" s="56"/>
    </row>
    <row r="157" spans="31:38" x14ac:dyDescent="0.25">
      <c r="AH157" s="56"/>
    </row>
    <row r="158" spans="31:38" x14ac:dyDescent="0.25">
      <c r="AH158" s="56"/>
    </row>
    <row r="159" spans="31:38" x14ac:dyDescent="0.25">
      <c r="AH159" s="56"/>
    </row>
    <row r="160" spans="31:38" x14ac:dyDescent="0.25">
      <c r="AH160" s="56"/>
    </row>
    <row r="161" spans="34:34" x14ac:dyDescent="0.25">
      <c r="AH161" s="56"/>
    </row>
    <row r="162" spans="34:34" x14ac:dyDescent="0.25">
      <c r="AH162" s="56"/>
    </row>
    <row r="163" spans="34:34" x14ac:dyDescent="0.25">
      <c r="AH163" s="56"/>
    </row>
    <row r="164" spans="34:34" x14ac:dyDescent="0.25">
      <c r="AH164" s="56"/>
    </row>
    <row r="165" spans="34:34" x14ac:dyDescent="0.25">
      <c r="AH165" s="56"/>
    </row>
    <row r="166" spans="34:34" x14ac:dyDescent="0.25">
      <c r="AH166" s="56"/>
    </row>
    <row r="167" spans="34:34" x14ac:dyDescent="0.25">
      <c r="AH167" s="56"/>
    </row>
    <row r="168" spans="34:34" x14ac:dyDescent="0.25">
      <c r="AH168" s="56"/>
    </row>
    <row r="169" spans="34:34" x14ac:dyDescent="0.25">
      <c r="AH169" s="56"/>
    </row>
    <row r="170" spans="34:34" x14ac:dyDescent="0.25">
      <c r="AH170" s="56"/>
    </row>
    <row r="171" spans="34:34" x14ac:dyDescent="0.25">
      <c r="AH171" s="56"/>
    </row>
    <row r="172" spans="34:34" x14ac:dyDescent="0.25">
      <c r="AH172" s="56"/>
    </row>
    <row r="173" spans="34:34" x14ac:dyDescent="0.25">
      <c r="AH173" s="56"/>
    </row>
    <row r="174" spans="34:34" x14ac:dyDescent="0.25">
      <c r="AH174" s="56"/>
    </row>
    <row r="175" spans="34:34" x14ac:dyDescent="0.25">
      <c r="AH175" s="56"/>
    </row>
    <row r="176" spans="34:34" x14ac:dyDescent="0.25">
      <c r="AH176" s="56"/>
    </row>
    <row r="177" spans="34:34" x14ac:dyDescent="0.25">
      <c r="AH177" s="56"/>
    </row>
    <row r="178" spans="34:34" x14ac:dyDescent="0.25">
      <c r="AH178" s="56"/>
    </row>
    <row r="179" spans="34:34" x14ac:dyDescent="0.25">
      <c r="AH179" s="56"/>
    </row>
    <row r="180" spans="34:34" x14ac:dyDescent="0.25">
      <c r="AH180" s="56"/>
    </row>
    <row r="181" spans="34:34" x14ac:dyDescent="0.25">
      <c r="AH181" s="56"/>
    </row>
    <row r="182" spans="34:34" x14ac:dyDescent="0.25">
      <c r="AH182" s="56"/>
    </row>
    <row r="183" spans="34:34" x14ac:dyDescent="0.25">
      <c r="AH183" s="56"/>
    </row>
    <row r="184" spans="34:34" x14ac:dyDescent="0.25">
      <c r="AH184" s="56"/>
    </row>
    <row r="185" spans="34:34" x14ac:dyDescent="0.25">
      <c r="AH185" s="56"/>
    </row>
    <row r="186" spans="34:34" x14ac:dyDescent="0.25">
      <c r="AH186" s="56"/>
    </row>
    <row r="187" spans="34:34" x14ac:dyDescent="0.25">
      <c r="AH187" s="56"/>
    </row>
    <row r="188" spans="34:34" x14ac:dyDescent="0.25">
      <c r="AH188" s="56"/>
    </row>
    <row r="189" spans="34:34" x14ac:dyDescent="0.25">
      <c r="AH189" s="56"/>
    </row>
    <row r="190" spans="34:34" x14ac:dyDescent="0.25">
      <c r="AH190" s="56"/>
    </row>
    <row r="191" spans="34:34" x14ac:dyDescent="0.25">
      <c r="AH191" s="56"/>
    </row>
    <row r="192" spans="34:34" x14ac:dyDescent="0.25">
      <c r="AH192" s="56"/>
    </row>
    <row r="193" spans="34:34" x14ac:dyDescent="0.25">
      <c r="AH193" s="56"/>
    </row>
    <row r="194" spans="34:34" x14ac:dyDescent="0.25">
      <c r="AH194" s="56"/>
    </row>
    <row r="195" spans="34:34" x14ac:dyDescent="0.25">
      <c r="AH195" s="56"/>
    </row>
    <row r="196" spans="34:34" x14ac:dyDescent="0.25">
      <c r="AH196"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25</vt:i4>
      </vt:variant>
    </vt:vector>
  </HeadingPairs>
  <TitlesOfParts>
    <vt:vector size="25" baseType="lpstr">
      <vt:lpstr>Volumi</vt:lpstr>
      <vt:lpstr>Accessi</vt:lpstr>
      <vt:lpstr>Dipendenti</vt:lpstr>
      <vt:lpstr>Clienti</vt:lpstr>
      <vt:lpstr>Centri</vt:lpstr>
      <vt:lpstr>Contratto</vt:lpstr>
      <vt:lpstr>Rate</vt:lpstr>
      <vt:lpstr>Obiettivi</vt:lpstr>
      <vt:lpstr>Esercizi</vt:lpstr>
      <vt:lpstr>Macchinari</vt:lpstr>
      <vt:lpstr>Esercizio svolto</vt:lpstr>
      <vt:lpstr>Post</vt:lpstr>
      <vt:lpstr>Corso</vt:lpstr>
      <vt:lpstr>Integratore</vt:lpstr>
      <vt:lpstr>Magazzino,acquisto</vt:lpstr>
      <vt:lpstr>Accesso</vt:lpstr>
      <vt:lpstr>Sfida</vt:lpstr>
      <vt:lpstr>Dieta</vt:lpstr>
      <vt:lpstr>scheda alimentazione</vt:lpstr>
      <vt:lpstr>Schede</vt:lpstr>
      <vt:lpstr>misurazione</vt:lpstr>
      <vt:lpstr>attività</vt:lpstr>
      <vt:lpstr>Foglio6</vt:lpstr>
      <vt:lpstr>Foglio1</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dc:creator>
  <cp:lastModifiedBy>Stefano</cp:lastModifiedBy>
  <dcterms:created xsi:type="dcterms:W3CDTF">2017-09-06T10:19:26Z</dcterms:created>
  <dcterms:modified xsi:type="dcterms:W3CDTF">2017-09-24T16:19:52Z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7df4604a-cce0-4b7c-ab64-ed803d26781f</vt:lpwstr>
  </property>
</Properties>
</file>